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codeName="ThisWorkbook" defaultThemeVersion="124226"/>
  <mc:AlternateContent xmlns:mc="http://schemas.openxmlformats.org/markup-compatibility/2006">
    <mc:Choice Requires="x15">
      <x15ac:absPath xmlns:x15ac="http://schemas.microsoft.com/office/spreadsheetml/2010/11/ac" url="\\zaint213om\契約課\03_工事契約係\03_契約課工事契約係\20_業者登録関係\状況調査\●R07年度　状況調査（05年度をコピー）\03_要領・入力シート\260123_修正\"/>
    </mc:Choice>
  </mc:AlternateContent>
  <xr:revisionPtr revIDLastSave="0" documentId="13_ncr:1_{B2FED8E6-A5AC-4541-AF18-6C31470BB15B}" xr6:coauthVersionLast="47" xr6:coauthVersionMax="47" xr10:uidLastSave="{00000000-0000-0000-0000-000000000000}"/>
  <bookViews>
    <workbookView xWindow="-120" yWindow="-120" windowWidth="29040" windowHeight="15720" tabRatio="646" xr2:uid="{3478AD09-42AE-4D18-93E9-1F6E4CCCF1A8}"/>
  </bookViews>
  <sheets>
    <sheet name="回答要領" sheetId="8" r:id="rId1"/>
    <sheet name="入力シート" sheetId="1" r:id="rId2"/>
    <sheet name="入力例" sheetId="12" r:id="rId3"/>
    <sheet name="届出書" sheetId="2" r:id="rId4"/>
    <sheet name="申請種目表（工事）" sheetId="3" r:id="rId5"/>
    <sheet name="建設業許可元" sheetId="4" r:id="rId6"/>
  </sheets>
  <externalReferences>
    <externalReference r:id="rId7"/>
    <externalReference r:id="rId8"/>
    <externalReference r:id="rId9"/>
  </externalReferences>
  <definedNames>
    <definedName name="_xlnm.Print_Area" localSheetId="0">回答要領!$A$1:$I$64</definedName>
    <definedName name="_xlnm.Print_Area" localSheetId="4">'申請種目表（工事）'!$A$1:$D$38</definedName>
    <definedName name="_xlnm.Print_Area" localSheetId="3">届出書!$A$1:$L$31</definedName>
    <definedName name="_xlnm.Print_Area" localSheetId="1">入力シート!$A$1:$I$45</definedName>
    <definedName name="_xlnm.Print_Area" localSheetId="2">入力例!$A$1:$I$45</definedName>
    <definedName name="許可確認リスト" localSheetId="0">[1]入力シート!$AU$289:$AX$325</definedName>
    <definedName name="許可確認リスト">[2]入力シート!$AU$288:$AX$324</definedName>
    <definedName name="許可区分リスト" localSheetId="0">[1]リストシート!$I$2:$I$3</definedName>
    <definedName name="許可区分リスト">[2]リストシート!$I$2:$I$3</definedName>
    <definedName name="許可元リスト" localSheetId="0">[1]リストシート!$H$1:$H$48</definedName>
    <definedName name="許可元リスト">[2]リストシート!$H$1:$H$48</definedName>
    <definedName name="月リスト" localSheetId="0">[1]リストシート!$D$2:$D$13</definedName>
    <definedName name="月リスト">[2]リストシート!$D$2:$D$13</definedName>
    <definedName name="元下リスト">[3]リストシート!$A$14:$A$15</definedName>
    <definedName name="元号リスト" localSheetId="0">[1]リストシート!$B$2:$B$5</definedName>
    <definedName name="元号リスト">[2]リストシート!$B$2:$B$5</definedName>
    <definedName name="行政区リスト" localSheetId="0">[1]リストシート!$A$14:$A$20</definedName>
    <definedName name="行政区リスト">[2]リストシート!$A$14:$A$20</definedName>
    <definedName name="申請区分リスト" localSheetId="0">[1]リストシート!$A$10:$A$11</definedName>
    <definedName name="申請区分リスト">[2]リストシート!$A$10:$A$11</definedName>
    <definedName name="申請種目リスト" localSheetId="0">[1]リストシート!$J$2:$J$37</definedName>
    <definedName name="申請種目リスト">[2]リストシート!$J$2:$J$37</definedName>
    <definedName name="申請種目一覧" localSheetId="0">#REF!</definedName>
    <definedName name="申請種目一覧">#REF!</definedName>
    <definedName name="性別リスト" localSheetId="0">[1]リストシート!$F$2:$F$3</definedName>
    <definedName name="性別リスト">[2]リストシート!$F$2:$F$3</definedName>
    <definedName name="性別一覧" localSheetId="0">#REF!</definedName>
    <definedName name="性別一覧">#REF!</definedName>
    <definedName name="総合評定値リスト" localSheetId="0">[1]リストシート!$K$2:$L$38</definedName>
    <definedName name="総合評定値リスト">[2]リストシート!$K$2:$L$38</definedName>
    <definedName name="都道府県リスト" localSheetId="0">[1]リストシート!$G$2:$G$48</definedName>
    <definedName name="都道府県リスト">[2]リストシート!$G$2:$G$48</definedName>
    <definedName name="都道府県名称" localSheetId="0">#REF!</definedName>
    <definedName name="都道府県名称">#REF!</definedName>
    <definedName name="日リスト" localSheetId="0">[1]リストシート!$E$2:$E$32</definedName>
    <definedName name="日リスト">[2]リストシート!$E$2:$E$32</definedName>
    <definedName name="年リスト" localSheetId="0">[1]リストシート!$C$2:$C$65</definedName>
    <definedName name="年リスト">[2]リストシート!$C$2:$C$65</definedName>
    <definedName name="法個リスト" localSheetId="0">[1]リストシート!$A$2:$A$3</definedName>
    <definedName name="法個リスト">[2]リストシート!$A$2:$A$3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12" l="1"/>
  <c r="I66" i="12"/>
  <c r="H66" i="12"/>
  <c r="G66" i="12"/>
  <c r="F66" i="12"/>
  <c r="E66" i="12"/>
  <c r="D66" i="12"/>
  <c r="I65" i="12"/>
  <c r="H65" i="12"/>
  <c r="G65" i="12"/>
  <c r="F65" i="12"/>
  <c r="E65" i="12"/>
  <c r="D65" i="12"/>
  <c r="I64" i="12"/>
  <c r="H64" i="12"/>
  <c r="G64" i="12"/>
  <c r="F64" i="12"/>
  <c r="E64" i="12"/>
  <c r="D64" i="12"/>
  <c r="I63" i="12"/>
  <c r="H63" i="12"/>
  <c r="G63" i="12"/>
  <c r="F63" i="12"/>
  <c r="E63" i="12"/>
  <c r="D63" i="12"/>
  <c r="I62" i="12"/>
  <c r="H62" i="12"/>
  <c r="G62" i="12"/>
  <c r="F62" i="12"/>
  <c r="E62" i="12"/>
  <c r="D62" i="12"/>
  <c r="I61" i="12"/>
  <c r="I67" i="12" s="1"/>
  <c r="I68" i="12" s="1"/>
  <c r="H61" i="12"/>
  <c r="H67" i="12" s="1"/>
  <c r="H68" i="12" s="1"/>
  <c r="G61" i="12"/>
  <c r="G67" i="12" s="1"/>
  <c r="G68" i="12" s="1"/>
  <c r="F61" i="12"/>
  <c r="F67" i="12" s="1"/>
  <c r="F68" i="12" s="1"/>
  <c r="E61" i="12"/>
  <c r="E67" i="12" s="1"/>
  <c r="E68" i="12" s="1"/>
  <c r="D61" i="12"/>
  <c r="E51" i="12"/>
  <c r="E58" i="12" s="1"/>
  <c r="E50" i="12"/>
  <c r="E57" i="12" s="1"/>
  <c r="E49" i="12"/>
  <c r="E56" i="12" s="1"/>
  <c r="E48" i="12"/>
  <c r="E55" i="12" s="1"/>
  <c r="E47" i="12"/>
  <c r="E54" i="12" s="1"/>
  <c r="E46" i="12"/>
  <c r="E53" i="12" s="1"/>
  <c r="D40" i="12"/>
  <c r="D39" i="12"/>
  <c r="D38" i="12"/>
  <c r="D37" i="12"/>
  <c r="D36" i="12"/>
  <c r="D35" i="12"/>
  <c r="K30" i="12"/>
  <c r="E16" i="12"/>
  <c r="D16" i="12"/>
  <c r="E15" i="12"/>
  <c r="D15" i="12"/>
  <c r="E14" i="12"/>
  <c r="D14" i="12"/>
  <c r="E13" i="12"/>
  <c r="D13" i="12"/>
  <c r="E12" i="12"/>
  <c r="D12" i="12"/>
  <c r="E11" i="12"/>
  <c r="D11" i="12"/>
  <c r="G46" i="12" l="1"/>
  <c r="G47" i="12"/>
  <c r="D67" i="12"/>
  <c r="D68" i="12" s="1"/>
  <c r="G54" i="12"/>
  <c r="G53" i="12"/>
  <c r="D22" i="2"/>
  <c r="F13" i="2"/>
  <c r="F12" i="2"/>
  <c r="F14" i="2"/>
  <c r="D24" i="2"/>
  <c r="I24" i="2"/>
  <c r="F24" i="2"/>
  <c r="G66" i="1"/>
  <c r="F66" i="1"/>
  <c r="I25" i="2"/>
  <c r="J30" i="2"/>
  <c r="J28" i="2"/>
  <c r="J26" i="2"/>
  <c r="K30" i="1"/>
  <c r="G65" i="1"/>
  <c r="F65" i="1"/>
  <c r="G64" i="1"/>
  <c r="F64" i="1"/>
  <c r="G63" i="1"/>
  <c r="F63" i="1"/>
  <c r="G62" i="1"/>
  <c r="F62" i="1"/>
  <c r="G61" i="1"/>
  <c r="F61" i="1"/>
  <c r="H61" i="1"/>
  <c r="I61" i="1"/>
  <c r="H62" i="1"/>
  <c r="I62" i="1"/>
  <c r="H63" i="1"/>
  <c r="I63" i="1"/>
  <c r="H64" i="1"/>
  <c r="I64" i="1"/>
  <c r="H65" i="1"/>
  <c r="I65" i="1"/>
  <c r="H66" i="1"/>
  <c r="I66" i="1"/>
  <c r="D66" i="1"/>
  <c r="E66" i="1"/>
  <c r="D63" i="1"/>
  <c r="E63" i="1"/>
  <c r="D64" i="1"/>
  <c r="E64" i="1"/>
  <c r="E48" i="1"/>
  <c r="E55" i="1" s="1"/>
  <c r="E49" i="1"/>
  <c r="E56" i="1" s="1"/>
  <c r="D37" i="1"/>
  <c r="D38" i="1"/>
  <c r="E13" i="1"/>
  <c r="E14" i="1"/>
  <c r="D13" i="1"/>
  <c r="D14" i="1"/>
  <c r="G70" i="1"/>
  <c r="D30" i="2" s="1"/>
  <c r="D40" i="1"/>
  <c r="D39" i="1"/>
  <c r="D36" i="1"/>
  <c r="D35" i="1"/>
  <c r="E12" i="1"/>
  <c r="E11" i="1"/>
  <c r="D16" i="1"/>
  <c r="D15" i="1"/>
  <c r="D12" i="1"/>
  <c r="D11" i="1"/>
  <c r="D61" i="1"/>
  <c r="D62" i="1"/>
  <c r="D65" i="1"/>
  <c r="E61" i="1"/>
  <c r="E62" i="1"/>
  <c r="E65" i="1"/>
  <c r="E51" i="1"/>
  <c r="E58" i="1" s="1"/>
  <c r="E15" i="1"/>
  <c r="E16" i="1"/>
  <c r="E50" i="1"/>
  <c r="E57" i="1" s="1"/>
  <c r="E46" i="1"/>
  <c r="E53" i="1" s="1"/>
  <c r="E47" i="1"/>
  <c r="E54" i="1" s="1"/>
  <c r="J67" i="12" l="1"/>
  <c r="E67" i="1"/>
  <c r="E68" i="1" s="1"/>
  <c r="I67" i="1"/>
  <c r="I68" i="1" s="1"/>
  <c r="H67" i="1"/>
  <c r="H68" i="1" s="1"/>
  <c r="G67" i="1"/>
  <c r="G68" i="1" s="1"/>
  <c r="F67" i="1"/>
  <c r="F68" i="1" s="1"/>
  <c r="G54" i="1"/>
  <c r="D26" i="2" s="1"/>
  <c r="D28" i="2" s="1"/>
  <c r="D67" i="1"/>
  <c r="D68" i="1" s="1"/>
  <c r="G53" i="1"/>
  <c r="G47" i="1"/>
  <c r="G46" i="1"/>
  <c r="J67" i="1" l="1"/>
  <c r="F30" i="2" s="1"/>
  <c r="F28" i="2" l="1"/>
  <c r="F29" i="2"/>
  <c r="E26" i="2"/>
  <c r="F26" i="2"/>
  <c r="F27" i="2"/>
</calcChain>
</file>

<file path=xl/sharedStrings.xml><?xml version="1.0" encoding="utf-8"?>
<sst xmlns="http://schemas.openxmlformats.org/spreadsheetml/2006/main" count="684" uniqueCount="394">
  <si>
    <t>①一連番号</t>
    <rPh sb="1" eb="3">
      <t>イチレン</t>
    </rPh>
    <rPh sb="3" eb="5">
      <t>バンゴウ</t>
    </rPh>
    <phoneticPr fontId="2"/>
  </si>
  <si>
    <t>種目１</t>
  </si>
  <si>
    <t>種目２</t>
  </si>
  <si>
    <t>種目３</t>
  </si>
  <si>
    <t>種目４</t>
  </si>
  <si>
    <t>区分</t>
  </si>
  <si>
    <t>仙台市長</t>
    <rPh sb="0" eb="2">
      <t>センダイ</t>
    </rPh>
    <rPh sb="2" eb="4">
      <t>シチョウ</t>
    </rPh>
    <phoneticPr fontId="2"/>
  </si>
  <si>
    <t>仙台市水道事業管理者</t>
    <rPh sb="0" eb="3">
      <t>センダイシ</t>
    </rPh>
    <rPh sb="3" eb="5">
      <t>スイドウ</t>
    </rPh>
    <rPh sb="5" eb="7">
      <t>ジギョウ</t>
    </rPh>
    <rPh sb="7" eb="9">
      <t>カンリ</t>
    </rPh>
    <rPh sb="9" eb="10">
      <t>シャ</t>
    </rPh>
    <phoneticPr fontId="2"/>
  </si>
  <si>
    <t>仙台市交通事業管理者</t>
    <rPh sb="0" eb="3">
      <t>センダイシ</t>
    </rPh>
    <rPh sb="3" eb="5">
      <t>コウツウ</t>
    </rPh>
    <rPh sb="5" eb="7">
      <t>ジギョウ</t>
    </rPh>
    <rPh sb="7" eb="9">
      <t>カンリ</t>
    </rPh>
    <rPh sb="9" eb="10">
      <t>シャ</t>
    </rPh>
    <phoneticPr fontId="2"/>
  </si>
  <si>
    <t>仙台市ガス事業管理者</t>
    <rPh sb="0" eb="3">
      <t>センダイシ</t>
    </rPh>
    <rPh sb="5" eb="7">
      <t>ジギョウ</t>
    </rPh>
    <rPh sb="7" eb="9">
      <t>カンリ</t>
    </rPh>
    <rPh sb="9" eb="10">
      <t>シャ</t>
    </rPh>
    <phoneticPr fontId="2"/>
  </si>
  <si>
    <t>仙台市病院事業管理者</t>
    <rPh sb="0" eb="3">
      <t>センダイシ</t>
    </rPh>
    <rPh sb="3" eb="5">
      <t>ビョウイン</t>
    </rPh>
    <rPh sb="5" eb="7">
      <t>ジギョウ</t>
    </rPh>
    <rPh sb="7" eb="9">
      <t>カンリ</t>
    </rPh>
    <rPh sb="9" eb="10">
      <t>シャ</t>
    </rPh>
    <phoneticPr fontId="2"/>
  </si>
  <si>
    <t>届出人</t>
    <rPh sb="0" eb="2">
      <t>トドケデ</t>
    </rPh>
    <rPh sb="2" eb="3">
      <t>ニン</t>
    </rPh>
    <phoneticPr fontId="2"/>
  </si>
  <si>
    <t>③商号又は名称</t>
    <rPh sb="1" eb="3">
      <t>ショウゴウ</t>
    </rPh>
    <rPh sb="3" eb="4">
      <t>マタ</t>
    </rPh>
    <rPh sb="5" eb="7">
      <t>メイショウ</t>
    </rPh>
    <phoneticPr fontId="2"/>
  </si>
  <si>
    <t>②業者番号</t>
    <rPh sb="1" eb="3">
      <t>ギョウシャ</t>
    </rPh>
    <rPh sb="3" eb="5">
      <t>バンゴウ</t>
    </rPh>
    <phoneticPr fontId="2"/>
  </si>
  <si>
    <t>電話番号</t>
    <rPh sb="0" eb="2">
      <t>デンワ</t>
    </rPh>
    <rPh sb="2" eb="4">
      <t>バンゴウ</t>
    </rPh>
    <phoneticPr fontId="2"/>
  </si>
  <si>
    <t>申 請 に 必 要 な
建設業許可（略号）</t>
    <rPh sb="0" eb="1">
      <t>サル</t>
    </rPh>
    <rPh sb="2" eb="3">
      <t>ショウ</t>
    </rPh>
    <rPh sb="6" eb="7">
      <t>ヒツ</t>
    </rPh>
    <rPh sb="8" eb="9">
      <t>ヨウ</t>
    </rPh>
    <rPh sb="12" eb="15">
      <t>ケンセツギョウ</t>
    </rPh>
    <rPh sb="15" eb="17">
      <t>キョカ</t>
    </rPh>
    <rPh sb="18" eb="19">
      <t>リャク</t>
    </rPh>
    <rPh sb="19" eb="20">
      <t>ゴウ</t>
    </rPh>
    <phoneticPr fontId="2"/>
  </si>
  <si>
    <t>申請番号</t>
    <rPh sb="0" eb="2">
      <t>シンセイ</t>
    </rPh>
    <rPh sb="2" eb="4">
      <t>バンゴウ</t>
    </rPh>
    <phoneticPr fontId="2"/>
  </si>
  <si>
    <t>種　目　名</t>
    <rPh sb="0" eb="1">
      <t>タネ</t>
    </rPh>
    <rPh sb="2" eb="3">
      <t>メ</t>
    </rPh>
    <rPh sb="4" eb="5">
      <t>ナ</t>
    </rPh>
    <phoneticPr fontId="2"/>
  </si>
  <si>
    <t>土木工事</t>
    <rPh sb="0" eb="2">
      <t>ドボク</t>
    </rPh>
    <rPh sb="2" eb="4">
      <t>コウジ</t>
    </rPh>
    <phoneticPr fontId="2"/>
  </si>
  <si>
    <t>土</t>
    <rPh sb="0" eb="1">
      <t>ツチ</t>
    </rPh>
    <phoneticPr fontId="2"/>
  </si>
  <si>
    <t>法面処理工事</t>
    <rPh sb="0" eb="1">
      <t>ノリ</t>
    </rPh>
    <rPh sb="1" eb="2">
      <t>メン</t>
    </rPh>
    <rPh sb="2" eb="4">
      <t>ショリ</t>
    </rPh>
    <rPh sb="4" eb="6">
      <t>コウジ</t>
    </rPh>
    <phoneticPr fontId="2"/>
  </si>
  <si>
    <t>法面保護工事</t>
    <rPh sb="0" eb="1">
      <t>ノリ</t>
    </rPh>
    <rPh sb="1" eb="2">
      <t>メン</t>
    </rPh>
    <rPh sb="2" eb="4">
      <t>ホゴ</t>
    </rPh>
    <rPh sb="4" eb="6">
      <t>コウジ</t>
    </rPh>
    <phoneticPr fontId="2"/>
  </si>
  <si>
    <t>杭打工事</t>
    <rPh sb="0" eb="1">
      <t>クイ</t>
    </rPh>
    <rPh sb="1" eb="2">
      <t>ウ</t>
    </rPh>
    <rPh sb="2" eb="4">
      <t>コウジ</t>
    </rPh>
    <phoneticPr fontId="2"/>
  </si>
  <si>
    <t>杭打工事，場所杭打工事</t>
    <rPh sb="0" eb="2">
      <t>クイウ</t>
    </rPh>
    <rPh sb="2" eb="4">
      <t>コウジ</t>
    </rPh>
    <rPh sb="5" eb="7">
      <t>バショ</t>
    </rPh>
    <rPh sb="7" eb="9">
      <t>クイウ</t>
    </rPh>
    <rPh sb="9" eb="11">
      <t>コウジ</t>
    </rPh>
    <phoneticPr fontId="2"/>
  </si>
  <si>
    <t>ＰＣ桁工事</t>
    <rPh sb="2" eb="3">
      <t>ケタ</t>
    </rPh>
    <rPh sb="3" eb="5">
      <t>コウジ</t>
    </rPh>
    <phoneticPr fontId="2"/>
  </si>
  <si>
    <t>鋼橋上部工事</t>
    <rPh sb="0" eb="1">
      <t>コウ</t>
    </rPh>
    <rPh sb="1" eb="2">
      <t>バシ</t>
    </rPh>
    <rPh sb="2" eb="4">
      <t>ジョウブ</t>
    </rPh>
    <rPh sb="4" eb="6">
      <t>コウジ</t>
    </rPh>
    <phoneticPr fontId="2"/>
  </si>
  <si>
    <t>鋼</t>
    <rPh sb="0" eb="1">
      <t>ハガネ</t>
    </rPh>
    <phoneticPr fontId="2"/>
  </si>
  <si>
    <t>舗装工事</t>
    <rPh sb="0" eb="2">
      <t>ホソウ</t>
    </rPh>
    <rPh sb="2" eb="4">
      <t>コウジ</t>
    </rPh>
    <phoneticPr fontId="2"/>
  </si>
  <si>
    <t>造園工事</t>
    <rPh sb="0" eb="2">
      <t>ゾウエン</t>
    </rPh>
    <rPh sb="2" eb="4">
      <t>コウジ</t>
    </rPh>
    <phoneticPr fontId="2"/>
  </si>
  <si>
    <t>園</t>
    <rPh sb="0" eb="1">
      <t>エン</t>
    </rPh>
    <phoneticPr fontId="2"/>
  </si>
  <si>
    <t>植栽工事</t>
    <rPh sb="0" eb="2">
      <t>ショクサイ</t>
    </rPh>
    <rPh sb="2" eb="4">
      <t>コウジ</t>
    </rPh>
    <phoneticPr fontId="2"/>
  </si>
  <si>
    <t>区画線設置工事</t>
    <rPh sb="0" eb="2">
      <t>クカク</t>
    </rPh>
    <rPh sb="2" eb="3">
      <t>セン</t>
    </rPh>
    <rPh sb="3" eb="5">
      <t>セッチ</t>
    </rPh>
    <rPh sb="5" eb="7">
      <t>コウジ</t>
    </rPh>
    <phoneticPr fontId="2"/>
  </si>
  <si>
    <t>塗</t>
    <rPh sb="0" eb="1">
      <t>ヌリ</t>
    </rPh>
    <phoneticPr fontId="2"/>
  </si>
  <si>
    <t>道路標識設置工事</t>
    <rPh sb="0" eb="2">
      <t>ドウロ</t>
    </rPh>
    <rPh sb="2" eb="4">
      <t>ヒョウシキ</t>
    </rPh>
    <rPh sb="4" eb="6">
      <t>セッチ</t>
    </rPh>
    <rPh sb="6" eb="8">
      <t>コウジ</t>
    </rPh>
    <phoneticPr fontId="2"/>
  </si>
  <si>
    <t>しゅんせつ工事</t>
    <rPh sb="5" eb="7">
      <t>コウジ</t>
    </rPh>
    <phoneticPr fontId="2"/>
  </si>
  <si>
    <t>さく井工事</t>
    <rPh sb="2" eb="3">
      <t>イ</t>
    </rPh>
    <rPh sb="3" eb="5">
      <t>コウジ</t>
    </rPh>
    <phoneticPr fontId="2"/>
  </si>
  <si>
    <t>井</t>
    <rPh sb="0" eb="1">
      <t>イ</t>
    </rPh>
    <phoneticPr fontId="2"/>
  </si>
  <si>
    <t>建</t>
    <rPh sb="0" eb="1">
      <t>ダテ</t>
    </rPh>
    <phoneticPr fontId="2"/>
  </si>
  <si>
    <t>鉄骨・鉄筋コンクリート工事</t>
    <rPh sb="0" eb="2">
      <t>テッコツ</t>
    </rPh>
    <rPh sb="3" eb="5">
      <t>テッキン</t>
    </rPh>
    <rPh sb="11" eb="13">
      <t>コウジ</t>
    </rPh>
    <phoneticPr fontId="2"/>
  </si>
  <si>
    <t>木造建築工事</t>
    <rPh sb="0" eb="2">
      <t>モクゾウ</t>
    </rPh>
    <rPh sb="2" eb="4">
      <t>ケンチク</t>
    </rPh>
    <rPh sb="4" eb="6">
      <t>コウジ</t>
    </rPh>
    <phoneticPr fontId="2"/>
  </si>
  <si>
    <t>プレハブ建築工事</t>
    <rPh sb="4" eb="6">
      <t>ケンチク</t>
    </rPh>
    <rPh sb="6" eb="8">
      <t>コウジ</t>
    </rPh>
    <phoneticPr fontId="2"/>
  </si>
  <si>
    <t>家屋解体工事</t>
    <rPh sb="0" eb="1">
      <t>イエ</t>
    </rPh>
    <rPh sb="1" eb="2">
      <t>ヤ</t>
    </rPh>
    <rPh sb="2" eb="4">
      <t>カイタイ</t>
    </rPh>
    <rPh sb="4" eb="6">
      <t>コウジ</t>
    </rPh>
    <phoneticPr fontId="2"/>
  </si>
  <si>
    <t>塗装工事</t>
    <rPh sb="0" eb="2">
      <t>トソウ</t>
    </rPh>
    <rPh sb="2" eb="4">
      <t>コウジ</t>
    </rPh>
    <phoneticPr fontId="2"/>
  </si>
  <si>
    <t>塗装工事，ライニング工事</t>
    <rPh sb="0" eb="2">
      <t>トソウ</t>
    </rPh>
    <rPh sb="2" eb="4">
      <t>コウジ</t>
    </rPh>
    <rPh sb="10" eb="12">
      <t>コウジ</t>
    </rPh>
    <phoneticPr fontId="2"/>
  </si>
  <si>
    <t>防水工事</t>
    <rPh sb="0" eb="2">
      <t>ボウスイ</t>
    </rPh>
    <rPh sb="2" eb="4">
      <t>コウジ</t>
    </rPh>
    <phoneticPr fontId="2"/>
  </si>
  <si>
    <t>防</t>
    <rPh sb="0" eb="1">
      <t>ボウ</t>
    </rPh>
    <phoneticPr fontId="2"/>
  </si>
  <si>
    <t>アスファルト防水工事，モルタル防水工事，
塗膜防水工事，シート防水工事，注入防水工事</t>
    <rPh sb="6" eb="8">
      <t>ボウスイ</t>
    </rPh>
    <rPh sb="8" eb="10">
      <t>コウジ</t>
    </rPh>
    <rPh sb="15" eb="17">
      <t>ボウスイ</t>
    </rPh>
    <rPh sb="17" eb="19">
      <t>コウジ</t>
    </rPh>
    <rPh sb="21" eb="23">
      <t>トマク</t>
    </rPh>
    <rPh sb="23" eb="25">
      <t>ボウスイ</t>
    </rPh>
    <rPh sb="25" eb="27">
      <t>コウジ</t>
    </rPh>
    <rPh sb="31" eb="33">
      <t>ボウスイ</t>
    </rPh>
    <rPh sb="33" eb="35">
      <t>コウジ</t>
    </rPh>
    <rPh sb="36" eb="38">
      <t>チュウニュウ</t>
    </rPh>
    <rPh sb="38" eb="40">
      <t>ボウスイ</t>
    </rPh>
    <rPh sb="40" eb="42">
      <t>コウジ</t>
    </rPh>
    <phoneticPr fontId="2"/>
  </si>
  <si>
    <t>大工工事</t>
    <rPh sb="0" eb="2">
      <t>ダイク</t>
    </rPh>
    <rPh sb="2" eb="4">
      <t>コウジ</t>
    </rPh>
    <phoneticPr fontId="2"/>
  </si>
  <si>
    <t>大</t>
    <rPh sb="0" eb="1">
      <t>ダイ</t>
    </rPh>
    <phoneticPr fontId="2"/>
  </si>
  <si>
    <t>左官工事</t>
    <rPh sb="0" eb="2">
      <t>サカン</t>
    </rPh>
    <rPh sb="2" eb="4">
      <t>コウジ</t>
    </rPh>
    <phoneticPr fontId="2"/>
  </si>
  <si>
    <t>左</t>
    <rPh sb="0" eb="1">
      <t>ヒダリ</t>
    </rPh>
    <phoneticPr fontId="2"/>
  </si>
  <si>
    <t>石工事</t>
    <rPh sb="0" eb="1">
      <t>イシ</t>
    </rPh>
    <rPh sb="1" eb="3">
      <t>コウジ</t>
    </rPh>
    <phoneticPr fontId="2"/>
  </si>
  <si>
    <t>石</t>
    <rPh sb="0" eb="1">
      <t>イシ</t>
    </rPh>
    <phoneticPr fontId="2"/>
  </si>
  <si>
    <t>石材加工石積工事</t>
    <rPh sb="0" eb="2">
      <t>セキザイ</t>
    </rPh>
    <rPh sb="2" eb="4">
      <t>カコウ</t>
    </rPh>
    <rPh sb="4" eb="5">
      <t>イシ</t>
    </rPh>
    <rPh sb="5" eb="6">
      <t>ヅ</t>
    </rPh>
    <rPh sb="6" eb="8">
      <t>コウジ</t>
    </rPh>
    <phoneticPr fontId="2"/>
  </si>
  <si>
    <t>ガラス工事</t>
    <rPh sb="3" eb="5">
      <t>コウジ</t>
    </rPh>
    <phoneticPr fontId="2"/>
  </si>
  <si>
    <t>ガラス加工取付工事</t>
    <rPh sb="3" eb="5">
      <t>カコウ</t>
    </rPh>
    <rPh sb="5" eb="7">
      <t>トリツケ</t>
    </rPh>
    <rPh sb="7" eb="9">
      <t>コウジ</t>
    </rPh>
    <phoneticPr fontId="2"/>
  </si>
  <si>
    <t>築炉工事，タイル・れんが・ブロック張工事</t>
    <rPh sb="0" eb="1">
      <t>チク</t>
    </rPh>
    <rPh sb="1" eb="2">
      <t>ロ</t>
    </rPh>
    <rPh sb="2" eb="4">
      <t>コウジ</t>
    </rPh>
    <rPh sb="17" eb="18">
      <t>バ</t>
    </rPh>
    <rPh sb="18" eb="20">
      <t>コウジ</t>
    </rPh>
    <phoneticPr fontId="2"/>
  </si>
  <si>
    <t>鉄筋工事</t>
    <rPh sb="0" eb="2">
      <t>テッキン</t>
    </rPh>
    <rPh sb="2" eb="4">
      <t>コウジ</t>
    </rPh>
    <phoneticPr fontId="2"/>
  </si>
  <si>
    <t>筋</t>
    <rPh sb="0" eb="1">
      <t>スジ</t>
    </rPh>
    <phoneticPr fontId="2"/>
  </si>
  <si>
    <t>鉄筋加工組立工事</t>
    <rPh sb="0" eb="2">
      <t>テッキン</t>
    </rPh>
    <rPh sb="2" eb="4">
      <t>カコウ</t>
    </rPh>
    <rPh sb="4" eb="6">
      <t>クミタテ</t>
    </rPh>
    <rPh sb="6" eb="8">
      <t>コウジ</t>
    </rPh>
    <phoneticPr fontId="2"/>
  </si>
  <si>
    <t>屋根工事</t>
    <rPh sb="0" eb="2">
      <t>ヤネ</t>
    </rPh>
    <rPh sb="2" eb="4">
      <t>コウジ</t>
    </rPh>
    <phoneticPr fontId="2"/>
  </si>
  <si>
    <t>屋</t>
    <rPh sb="0" eb="1">
      <t>ヤ</t>
    </rPh>
    <phoneticPr fontId="2"/>
  </si>
  <si>
    <t>屋根ふき工事</t>
    <rPh sb="0" eb="2">
      <t>ヤネ</t>
    </rPh>
    <rPh sb="4" eb="6">
      <t>コウジ</t>
    </rPh>
    <phoneticPr fontId="2"/>
  </si>
  <si>
    <t>板金工事</t>
    <rPh sb="0" eb="2">
      <t>バンキン</t>
    </rPh>
    <rPh sb="2" eb="4">
      <t>コウジ</t>
    </rPh>
    <phoneticPr fontId="2"/>
  </si>
  <si>
    <t>板</t>
    <rPh sb="0" eb="1">
      <t>イタ</t>
    </rPh>
    <phoneticPr fontId="2"/>
  </si>
  <si>
    <t>板金加工取付工事</t>
    <rPh sb="0" eb="2">
      <t>バンキン</t>
    </rPh>
    <rPh sb="2" eb="4">
      <t>カコウ</t>
    </rPh>
    <rPh sb="4" eb="6">
      <t>トリツケ</t>
    </rPh>
    <rPh sb="6" eb="8">
      <t>コウジ</t>
    </rPh>
    <phoneticPr fontId="2"/>
  </si>
  <si>
    <t>建具工事</t>
    <rPh sb="0" eb="2">
      <t>タテグ</t>
    </rPh>
    <rPh sb="2" eb="4">
      <t>コウジ</t>
    </rPh>
    <phoneticPr fontId="2"/>
  </si>
  <si>
    <t>具</t>
    <rPh sb="0" eb="1">
      <t>グ</t>
    </rPh>
    <phoneticPr fontId="2"/>
  </si>
  <si>
    <t>サッシ取付工事，シャッター取付工事</t>
    <rPh sb="3" eb="5">
      <t>トリツケ</t>
    </rPh>
    <rPh sb="5" eb="7">
      <t>コウジ</t>
    </rPh>
    <rPh sb="13" eb="15">
      <t>トリツケ</t>
    </rPh>
    <rPh sb="15" eb="17">
      <t>コウジ</t>
    </rPh>
    <phoneticPr fontId="2"/>
  </si>
  <si>
    <t>内装仕上工事</t>
    <rPh sb="0" eb="2">
      <t>ナイソウ</t>
    </rPh>
    <rPh sb="2" eb="4">
      <t>シア</t>
    </rPh>
    <rPh sb="4" eb="6">
      <t>コウジ</t>
    </rPh>
    <phoneticPr fontId="2"/>
  </si>
  <si>
    <t>内</t>
    <rPh sb="0" eb="1">
      <t>ウチ</t>
    </rPh>
    <phoneticPr fontId="2"/>
  </si>
  <si>
    <t>内装仕上工事，たたみ工事，ふすま工事</t>
    <rPh sb="0" eb="2">
      <t>ナイソウ</t>
    </rPh>
    <rPh sb="2" eb="4">
      <t>シア</t>
    </rPh>
    <rPh sb="4" eb="6">
      <t>コウジ</t>
    </rPh>
    <rPh sb="10" eb="12">
      <t>コウジ</t>
    </rPh>
    <rPh sb="16" eb="18">
      <t>コウジ</t>
    </rPh>
    <phoneticPr fontId="2"/>
  </si>
  <si>
    <t>電気設備工事</t>
    <rPh sb="0" eb="2">
      <t>デンキ</t>
    </rPh>
    <rPh sb="2" eb="4">
      <t>セツビ</t>
    </rPh>
    <rPh sb="4" eb="6">
      <t>コウジ</t>
    </rPh>
    <phoneticPr fontId="2"/>
  </si>
  <si>
    <t>電</t>
    <rPh sb="0" eb="1">
      <t>デン</t>
    </rPh>
    <phoneticPr fontId="2"/>
  </si>
  <si>
    <t>電気通信設備工事</t>
    <rPh sb="0" eb="2">
      <t>デンキ</t>
    </rPh>
    <rPh sb="2" eb="4">
      <t>ツウシン</t>
    </rPh>
    <rPh sb="4" eb="6">
      <t>セツビ</t>
    </rPh>
    <rPh sb="6" eb="8">
      <t>コウジ</t>
    </rPh>
    <phoneticPr fontId="2"/>
  </si>
  <si>
    <t>通</t>
    <rPh sb="0" eb="1">
      <t>ツウ</t>
    </rPh>
    <phoneticPr fontId="2"/>
  </si>
  <si>
    <t>電話設備工事，電波障害改善工事，放送設備工事</t>
    <rPh sb="0" eb="2">
      <t>デンワ</t>
    </rPh>
    <rPh sb="2" eb="4">
      <t>セツビ</t>
    </rPh>
    <rPh sb="4" eb="6">
      <t>コウジ</t>
    </rPh>
    <rPh sb="7" eb="9">
      <t>デンパ</t>
    </rPh>
    <rPh sb="9" eb="11">
      <t>ショウガイ</t>
    </rPh>
    <rPh sb="11" eb="13">
      <t>カイゼン</t>
    </rPh>
    <rPh sb="13" eb="15">
      <t>コウジ</t>
    </rPh>
    <rPh sb="16" eb="18">
      <t>ホウソウ</t>
    </rPh>
    <rPh sb="18" eb="20">
      <t>セツビ</t>
    </rPh>
    <rPh sb="20" eb="22">
      <t>コウジ</t>
    </rPh>
    <phoneticPr fontId="2"/>
  </si>
  <si>
    <t>給排水衛生冷暖房工事</t>
    <rPh sb="0" eb="3">
      <t>キュウハイスイ</t>
    </rPh>
    <rPh sb="3" eb="5">
      <t>エイセイ</t>
    </rPh>
    <rPh sb="5" eb="8">
      <t>レイダンボウ</t>
    </rPh>
    <rPh sb="8" eb="10">
      <t>コウジ</t>
    </rPh>
    <phoneticPr fontId="2"/>
  </si>
  <si>
    <t>管</t>
    <rPh sb="0" eb="1">
      <t>カン</t>
    </rPh>
    <phoneticPr fontId="2"/>
  </si>
  <si>
    <t>水処理施設工事</t>
    <rPh sb="0" eb="1">
      <t>ミズ</t>
    </rPh>
    <rPh sb="1" eb="3">
      <t>ショリ</t>
    </rPh>
    <rPh sb="3" eb="5">
      <t>シセツ</t>
    </rPh>
    <rPh sb="5" eb="7">
      <t>コウジ</t>
    </rPh>
    <phoneticPr fontId="2"/>
  </si>
  <si>
    <t>水道施設工事，下水処理設備工事，脱水設備・除塵機・汚泥
搔寄機・塩素減菌装置・散気装置等設置</t>
    <rPh sb="0" eb="2">
      <t>スイドウ</t>
    </rPh>
    <rPh sb="2" eb="4">
      <t>シセツ</t>
    </rPh>
    <rPh sb="4" eb="6">
      <t>コウジ</t>
    </rPh>
    <rPh sb="7" eb="9">
      <t>ゲスイ</t>
    </rPh>
    <rPh sb="9" eb="11">
      <t>ショリ</t>
    </rPh>
    <rPh sb="11" eb="13">
      <t>セツビ</t>
    </rPh>
    <rPh sb="13" eb="15">
      <t>コウジ</t>
    </rPh>
    <rPh sb="16" eb="18">
      <t>ダッスイ</t>
    </rPh>
    <rPh sb="18" eb="20">
      <t>セツビ</t>
    </rPh>
    <rPh sb="21" eb="22">
      <t>ジョ</t>
    </rPh>
    <rPh sb="22" eb="23">
      <t>チリ</t>
    </rPh>
    <rPh sb="23" eb="24">
      <t>キ</t>
    </rPh>
    <rPh sb="25" eb="27">
      <t>オデイ</t>
    </rPh>
    <rPh sb="28" eb="29">
      <t>カ</t>
    </rPh>
    <rPh sb="29" eb="30">
      <t>ヨ</t>
    </rPh>
    <rPh sb="30" eb="31">
      <t>キ</t>
    </rPh>
    <rPh sb="32" eb="34">
      <t>エンソ</t>
    </rPh>
    <rPh sb="34" eb="35">
      <t>ヘ</t>
    </rPh>
    <rPh sb="35" eb="36">
      <t>キン</t>
    </rPh>
    <rPh sb="36" eb="38">
      <t>ソウチ</t>
    </rPh>
    <rPh sb="39" eb="40">
      <t>サン</t>
    </rPh>
    <rPh sb="40" eb="41">
      <t>キ</t>
    </rPh>
    <rPh sb="41" eb="44">
      <t>ソウチナド</t>
    </rPh>
    <rPh sb="44" eb="46">
      <t>セッチ</t>
    </rPh>
    <phoneticPr fontId="2"/>
  </si>
  <si>
    <t>ごみ・し尿処理施設工事</t>
    <rPh sb="4" eb="5">
      <t>ニョウ</t>
    </rPh>
    <rPh sb="5" eb="7">
      <t>ショリ</t>
    </rPh>
    <rPh sb="7" eb="9">
      <t>シセツ</t>
    </rPh>
    <rPh sb="9" eb="11">
      <t>コウジ</t>
    </rPh>
    <phoneticPr fontId="2"/>
  </si>
  <si>
    <t>機</t>
    <rPh sb="0" eb="1">
      <t>キ</t>
    </rPh>
    <phoneticPr fontId="2"/>
  </si>
  <si>
    <t>熱絶縁工事</t>
    <rPh sb="0" eb="1">
      <t>ネツ</t>
    </rPh>
    <rPh sb="1" eb="3">
      <t>ゼツエン</t>
    </rPh>
    <rPh sb="3" eb="5">
      <t>コウジ</t>
    </rPh>
    <phoneticPr fontId="2"/>
  </si>
  <si>
    <t>絶</t>
    <rPh sb="0" eb="1">
      <t>ダエ</t>
    </rPh>
    <phoneticPr fontId="2"/>
  </si>
  <si>
    <t>冷凍冷蔵設備工事</t>
    <rPh sb="0" eb="2">
      <t>レイトウ</t>
    </rPh>
    <rPh sb="2" eb="4">
      <t>レイゾウ</t>
    </rPh>
    <rPh sb="4" eb="6">
      <t>セツビ</t>
    </rPh>
    <rPh sb="6" eb="8">
      <t>コウジ</t>
    </rPh>
    <phoneticPr fontId="2"/>
  </si>
  <si>
    <t>消防施設工事</t>
    <rPh sb="0" eb="2">
      <t>ショウボウ</t>
    </rPh>
    <rPh sb="2" eb="4">
      <t>シセツ</t>
    </rPh>
    <rPh sb="4" eb="6">
      <t>コウジ</t>
    </rPh>
    <phoneticPr fontId="2"/>
  </si>
  <si>
    <t>消</t>
    <rPh sb="0" eb="1">
      <t>ケ</t>
    </rPh>
    <phoneticPr fontId="2"/>
  </si>
  <si>
    <t>消火設備工事，火災報知設備工事</t>
    <rPh sb="0" eb="2">
      <t>ショウカ</t>
    </rPh>
    <rPh sb="2" eb="4">
      <t>セツビ</t>
    </rPh>
    <rPh sb="4" eb="6">
      <t>コウジ</t>
    </rPh>
    <rPh sb="7" eb="9">
      <t>カサイ</t>
    </rPh>
    <rPh sb="9" eb="11">
      <t>ホウチ</t>
    </rPh>
    <rPh sb="11" eb="13">
      <t>セツビ</t>
    </rPh>
    <rPh sb="13" eb="15">
      <t>コウジ</t>
    </rPh>
    <phoneticPr fontId="2"/>
  </si>
  <si>
    <t>水門等門扉設置工事，鉄骨組立工事</t>
    <rPh sb="0" eb="3">
      <t>スイモンナド</t>
    </rPh>
    <rPh sb="3" eb="5">
      <t>モンピ</t>
    </rPh>
    <rPh sb="5" eb="7">
      <t>セッチ</t>
    </rPh>
    <rPh sb="7" eb="9">
      <t>コウジ</t>
    </rPh>
    <rPh sb="10" eb="12">
      <t>テッコツ</t>
    </rPh>
    <rPh sb="12" eb="14">
      <t>クミタテ</t>
    </rPh>
    <rPh sb="14" eb="16">
      <t>コウジ</t>
    </rPh>
    <phoneticPr fontId="2"/>
  </si>
  <si>
    <t>鉄骨・鉄筋コンクリート建築工事</t>
    <rPh sb="0" eb="2">
      <t>テッコツ</t>
    </rPh>
    <rPh sb="3" eb="5">
      <t>テッキン</t>
    </rPh>
    <rPh sb="11" eb="13">
      <t>ケンチク</t>
    </rPh>
    <rPh sb="13" eb="15">
      <t>コウジ</t>
    </rPh>
    <phoneticPr fontId="2"/>
  </si>
  <si>
    <t>タイル・れんがブロック工事</t>
    <rPh sb="11" eb="13">
      <t>コウジ</t>
    </rPh>
    <phoneticPr fontId="2"/>
  </si>
  <si>
    <t>その他機械器具設置工事</t>
    <rPh sb="2" eb="3">
      <t>タ</t>
    </rPh>
    <rPh sb="3" eb="5">
      <t>キカイ</t>
    </rPh>
    <rPh sb="5" eb="7">
      <t>キグ</t>
    </rPh>
    <rPh sb="7" eb="9">
      <t>セッチ</t>
    </rPh>
    <rPh sb="9" eb="11">
      <t>コウジ</t>
    </rPh>
    <phoneticPr fontId="2"/>
  </si>
  <si>
    <t>その他鋼構造物設置工事</t>
    <rPh sb="2" eb="3">
      <t>タ</t>
    </rPh>
    <rPh sb="3" eb="4">
      <t>コウ</t>
    </rPh>
    <rPh sb="4" eb="7">
      <t>コウゾウブツ</t>
    </rPh>
    <rPh sb="7" eb="9">
      <t>セッチ</t>
    </rPh>
    <rPh sb="9" eb="11">
      <t>コウジ</t>
    </rPh>
    <phoneticPr fontId="2"/>
  </si>
  <si>
    <t>変更無</t>
    <rPh sb="0" eb="2">
      <t>ヘンコウ</t>
    </rPh>
    <rPh sb="2" eb="3">
      <t>ム</t>
    </rPh>
    <phoneticPr fontId="2"/>
  </si>
  <si>
    <t>変更あり</t>
    <rPh sb="0" eb="2">
      <t>ヘンコウ</t>
    </rPh>
    <phoneticPr fontId="2"/>
  </si>
  <si>
    <t>と</t>
    <phoneticPr fontId="2"/>
  </si>
  <si>
    <t>ほ</t>
    <phoneticPr fontId="2"/>
  </si>
  <si>
    <t>と</t>
    <phoneticPr fontId="2"/>
  </si>
  <si>
    <t>しゅ</t>
    <phoneticPr fontId="2"/>
  </si>
  <si>
    <t>ガ</t>
    <phoneticPr fontId="2"/>
  </si>
  <si>
    <t>タ</t>
    <phoneticPr fontId="2"/>
  </si>
  <si>
    <r>
      <t>土　</t>
    </r>
    <r>
      <rPr>
        <sz val="11"/>
        <rFont val="ＭＳ Ｐゴシック"/>
        <family val="3"/>
        <charset val="128"/>
      </rPr>
      <t>又は</t>
    </r>
    <r>
      <rPr>
        <b/>
        <sz val="11"/>
        <rFont val="ＭＳ Ｐゴシック"/>
        <family val="3"/>
        <charset val="128"/>
      </rPr>
      <t>　と</t>
    </r>
    <rPh sb="0" eb="1">
      <t>ツチ</t>
    </rPh>
    <rPh sb="2" eb="3">
      <t>マタ</t>
    </rPh>
    <phoneticPr fontId="2"/>
  </si>
  <si>
    <r>
      <t>水　</t>
    </r>
    <r>
      <rPr>
        <sz val="11"/>
        <rFont val="ＭＳ Ｐゴシック"/>
        <family val="3"/>
        <charset val="128"/>
      </rPr>
      <t>又は</t>
    </r>
    <r>
      <rPr>
        <b/>
        <sz val="11"/>
        <rFont val="ＭＳ Ｐゴシック"/>
        <family val="3"/>
        <charset val="128"/>
      </rPr>
      <t>　機</t>
    </r>
    <rPh sb="0" eb="1">
      <t>ミズ</t>
    </rPh>
    <rPh sb="2" eb="3">
      <t>マタ</t>
    </rPh>
    <rPh sb="5" eb="6">
      <t>キ</t>
    </rPh>
    <phoneticPr fontId="2"/>
  </si>
  <si>
    <r>
      <t>清　</t>
    </r>
    <r>
      <rPr>
        <sz val="11"/>
        <rFont val="ＭＳ Ｐゴシック"/>
        <family val="3"/>
        <charset val="128"/>
      </rPr>
      <t>又は</t>
    </r>
    <r>
      <rPr>
        <b/>
        <sz val="11"/>
        <rFont val="ＭＳ Ｐゴシック"/>
        <family val="3"/>
        <charset val="128"/>
      </rPr>
      <t>　機</t>
    </r>
    <rPh sb="0" eb="1">
      <t>シン</t>
    </rPh>
    <rPh sb="2" eb="3">
      <t>マタ</t>
    </rPh>
    <rPh sb="5" eb="6">
      <t>キ</t>
    </rPh>
    <phoneticPr fontId="2"/>
  </si>
  <si>
    <t>担当者名</t>
    <rPh sb="0" eb="2">
      <t>タントウ</t>
    </rPh>
    <rPh sb="2" eb="3">
      <t>シャ</t>
    </rPh>
    <rPh sb="3" eb="4">
      <t>メイ</t>
    </rPh>
    <phoneticPr fontId="2"/>
  </si>
  <si>
    <t>所属部署</t>
    <rPh sb="0" eb="2">
      <t>ショゾク</t>
    </rPh>
    <rPh sb="2" eb="4">
      <t>ブショ</t>
    </rPh>
    <phoneticPr fontId="2"/>
  </si>
  <si>
    <t>発注工事例</t>
    <rPh sb="0" eb="1">
      <t>パツ</t>
    </rPh>
    <rPh sb="1" eb="2">
      <t>チュウ</t>
    </rPh>
    <rPh sb="2" eb="3">
      <t>タクミ</t>
    </rPh>
    <rPh sb="3" eb="4">
      <t>コト</t>
    </rPh>
    <rPh sb="4" eb="5">
      <t>レイ</t>
    </rPh>
    <phoneticPr fontId="2"/>
  </si>
  <si>
    <t>申請種目1の変更状況</t>
    <rPh sb="0" eb="2">
      <t>シンセイ</t>
    </rPh>
    <rPh sb="2" eb="4">
      <t>シュモク</t>
    </rPh>
    <rPh sb="6" eb="8">
      <t>ヘンコウ</t>
    </rPh>
    <rPh sb="8" eb="10">
      <t>ジョウキョウ</t>
    </rPh>
    <phoneticPr fontId="2"/>
  </si>
  <si>
    <t>入力有</t>
    <rPh sb="0" eb="2">
      <t>ニュウリョク</t>
    </rPh>
    <rPh sb="2" eb="3">
      <t>アリ</t>
    </rPh>
    <phoneticPr fontId="2"/>
  </si>
  <si>
    <t>空欄</t>
    <rPh sb="0" eb="2">
      <t>クウラン</t>
    </rPh>
    <phoneticPr fontId="2"/>
  </si>
  <si>
    <t>申請種目エラーです</t>
    <rPh sb="0" eb="2">
      <t>シンセイ</t>
    </rPh>
    <rPh sb="2" eb="4">
      <t>シュモク</t>
    </rPh>
    <phoneticPr fontId="2"/>
  </si>
  <si>
    <t xml:space="preserve"> </t>
  </si>
  <si>
    <t xml:space="preserve"> </t>
    <phoneticPr fontId="2"/>
  </si>
  <si>
    <t>許可元</t>
    <rPh sb="0" eb="2">
      <t>キョカ</t>
    </rPh>
    <rPh sb="2" eb="3">
      <t>モト</t>
    </rPh>
    <phoneticPr fontId="2"/>
  </si>
  <si>
    <t>大臣許可</t>
    <rPh sb="0" eb="2">
      <t>ダイジン</t>
    </rPh>
    <rPh sb="2" eb="4">
      <t>キョカ</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</si>
  <si>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</si>
  <si>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</si>
  <si>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</si>
  <si>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</si>
  <si>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</si>
  <si>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2">
      <t>ヤマガタ</t>
    </rPh>
    <rPh sb="2" eb="3">
      <t>ケン</t>
    </rPh>
    <phoneticPr fontId="2"/>
  </si>
  <si>
    <t>福島県</t>
    <rPh sb="0" eb="3">
      <t>フクシマケン</t>
    </rPh>
    <phoneticPr fontId="2"/>
  </si>
  <si>
    <t>茨城県</t>
    <rPh sb="0" eb="2">
      <t>イバラキ</t>
    </rPh>
    <rPh sb="2" eb="3">
      <t>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</si>
  <si>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</si>
  <si>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</si>
  <si>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</si>
  <si>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</si>
  <si>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</si>
  <si>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</si>
  <si>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</si>
  <si>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</si>
  <si>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</si>
  <si>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2">
      <t>フクイ</t>
    </rPh>
    <rPh sb="2" eb="3">
      <t>ケン</t>
    </rPh>
    <phoneticPr fontId="2"/>
  </si>
  <si>
    <t>山梨県</t>
    <rPh sb="0" eb="3">
      <t>ヤマナシケン</t>
    </rPh>
    <phoneticPr fontId="2"/>
  </si>
  <si>
    <t>長野県</t>
    <rPh sb="0" eb="2">
      <t>ナガノ</t>
    </rPh>
    <rPh sb="2" eb="3">
      <t>ケン</t>
    </rPh>
    <phoneticPr fontId="2"/>
  </si>
  <si>
    <t>岐阜県</t>
    <rPh sb="0" eb="3">
      <t>ギフケン</t>
    </rPh>
    <phoneticPr fontId="2"/>
  </si>
  <si>
    <t>静岡県</t>
    <rPh sb="0" eb="2">
      <t>シズオカ</t>
    </rPh>
    <rPh sb="2" eb="3">
      <t>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</si>
  <si>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</si>
  <si>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</si>
  <si>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</si>
  <si>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</si>
  <si>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</si>
  <si>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</si>
  <si>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</si>
  <si>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</si>
  <si>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</si>
  <si>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2">
      <t>シマネ</t>
    </rPh>
    <rPh sb="2" eb="3">
      <t>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</si>
  <si>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</si>
  <si>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</si>
  <si>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</si>
  <si>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</si>
  <si>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</si>
  <si>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</si>
  <si>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</si>
  <si>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</si>
  <si>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</si>
  <si>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</si>
  <si>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</si>
  <si>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</si>
  <si>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</si>
  <si>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</si>
  <si>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</si>
  <si>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コード</t>
    <phoneticPr fontId="2"/>
  </si>
  <si>
    <t>コード</t>
    <phoneticPr fontId="2"/>
  </si>
  <si>
    <t>00</t>
    <phoneticPr fontId="2"/>
  </si>
  <si>
    <t>許可元名称</t>
    <phoneticPr fontId="2"/>
  </si>
  <si>
    <t>許可元名称</t>
    <phoneticPr fontId="2"/>
  </si>
  <si>
    <t>許可年月日</t>
    <rPh sb="0" eb="2">
      <t>キョカ</t>
    </rPh>
    <rPh sb="2" eb="5">
      <t>ネンガッピ</t>
    </rPh>
    <phoneticPr fontId="2"/>
  </si>
  <si>
    <t>許可番号</t>
    <rPh sb="0" eb="2">
      <t>キョカ</t>
    </rPh>
    <rPh sb="2" eb="4">
      <t>バンゴウ</t>
    </rPh>
    <phoneticPr fontId="2"/>
  </si>
  <si>
    <t>工事　申請種目</t>
    <rPh sb="0" eb="2">
      <t>コウジ</t>
    </rPh>
    <rPh sb="3" eb="4">
      <t>サル</t>
    </rPh>
    <rPh sb="4" eb="5">
      <t>ショウ</t>
    </rPh>
    <rPh sb="5" eb="6">
      <t>タネ</t>
    </rPh>
    <rPh sb="6" eb="7">
      <t>メ</t>
    </rPh>
    <phoneticPr fontId="2"/>
  </si>
  <si>
    <t>宮城県内</t>
    <rPh sb="0" eb="2">
      <t>ミヤギ</t>
    </rPh>
    <rPh sb="2" eb="4">
      <t>ケンナイ</t>
    </rPh>
    <phoneticPr fontId="2"/>
  </si>
  <si>
    <t>宮城県外</t>
    <rPh sb="0" eb="2">
      <t>ミヤギ</t>
    </rPh>
    <rPh sb="2" eb="4">
      <t>ケンガイ</t>
    </rPh>
    <phoneticPr fontId="2"/>
  </si>
  <si>
    <t>仙台市内</t>
    <rPh sb="0" eb="2">
      <t>センダイ</t>
    </rPh>
    <rPh sb="2" eb="4">
      <t>シナイ</t>
    </rPh>
    <phoneticPr fontId="2"/>
  </si>
  <si>
    <t>経審基準日</t>
    <phoneticPr fontId="2"/>
  </si>
  <si>
    <t>　　あて</t>
    <phoneticPr fontId="2"/>
  </si>
  <si>
    <t>種目５</t>
  </si>
  <si>
    <t>種目６</t>
  </si>
  <si>
    <t>法定雇用
障害者数</t>
    <phoneticPr fontId="2"/>
  </si>
  <si>
    <t>実際の雇用
障害者数</t>
    <phoneticPr fontId="2"/>
  </si>
  <si>
    <t>えるぼし認定</t>
    <rPh sb="4" eb="6">
      <t>ニンテイ</t>
    </rPh>
    <phoneticPr fontId="2"/>
  </si>
  <si>
    <t>くるみん認定</t>
    <rPh sb="4" eb="6">
      <t>ニンテイ</t>
    </rPh>
    <phoneticPr fontId="2"/>
  </si>
  <si>
    <t>みちのく
環境管理規格</t>
    <rPh sb="7" eb="9">
      <t>カンリ</t>
    </rPh>
    <phoneticPr fontId="2"/>
  </si>
  <si>
    <t>仙台市消防団
協力事業所</t>
    <phoneticPr fontId="2"/>
  </si>
  <si>
    <t>報奨金
支給の有無</t>
    <phoneticPr fontId="2"/>
  </si>
  <si>
    <t>　</t>
    <phoneticPr fontId="2"/>
  </si>
  <si>
    <t>申請順位変更・追加希望
有無</t>
    <rPh sb="0" eb="2">
      <t>シンセイ</t>
    </rPh>
    <rPh sb="2" eb="4">
      <t>ジュンイ</t>
    </rPh>
    <rPh sb="4" eb="6">
      <t>ヘンコウ</t>
    </rPh>
    <rPh sb="7" eb="9">
      <t>ツイカ</t>
    </rPh>
    <rPh sb="9" eb="11">
      <t>キボウ</t>
    </rPh>
    <rPh sb="12" eb="14">
      <t>ウム</t>
    </rPh>
    <phoneticPr fontId="2"/>
  </si>
  <si>
    <t>⇐先にお送りした封書の「①　一連番号」の4桁の数字を入力してください</t>
    <phoneticPr fontId="2"/>
  </si>
  <si>
    <t>⇐先にお送りした封書の「②　業者番号」の9桁の数字を入力してください</t>
    <phoneticPr fontId="2"/>
  </si>
  <si>
    <t>解</t>
    <rPh sb="0" eb="1">
      <t>カイ</t>
    </rPh>
    <phoneticPr fontId="2"/>
  </si>
  <si>
    <t>⇐許可番号を6桁の番号で入力してください</t>
    <phoneticPr fontId="2"/>
  </si>
  <si>
    <t>⇐本店所在地　仙台市内「０１｣，宮城県内｢０２」，宮城県外「０３」を入力してください</t>
    <phoneticPr fontId="2"/>
  </si>
  <si>
    <t>登録証の写しを添付してください</t>
    <phoneticPr fontId="2"/>
  </si>
  <si>
    <t>認定通知書等の写しを添付してください</t>
    <phoneticPr fontId="2"/>
  </si>
  <si>
    <t>保護観察所が発行する証明書（写し可）を添付してください</t>
    <phoneticPr fontId="2"/>
  </si>
  <si>
    <t>認定証の写しを添付してください</t>
    <phoneticPr fontId="2"/>
  </si>
  <si>
    <t>報奨金支給決定通知書の写しを添付してください</t>
    <phoneticPr fontId="2"/>
  </si>
  <si>
    <t>⇐特定建設業は「１｣，一般建設業は｢２」を入力してください
　(両方の許可がある場合は，「種目１」の許可区分を入力してください）</t>
    <phoneticPr fontId="2"/>
  </si>
  <si>
    <t>⇐大臣許可は「00｣，都道府県知事許可は｢01～47」の許可元のコードを入力してください</t>
    <phoneticPr fontId="2"/>
  </si>
  <si>
    <t>障害者雇用状況報告義務の有無</t>
    <rPh sb="12" eb="14">
      <t>ウム</t>
    </rPh>
    <phoneticPr fontId="2"/>
  </si>
  <si>
    <t>受任先の営業所名（受任者を設定している場合）</t>
    <rPh sb="0" eb="2">
      <t>ジュニン</t>
    </rPh>
    <rPh sb="2" eb="3">
      <t>サキ</t>
    </rPh>
    <rPh sb="4" eb="7">
      <t>エイギョウショ</t>
    </rPh>
    <rPh sb="7" eb="8">
      <t>メイ</t>
    </rPh>
    <rPh sb="11" eb="12">
      <t>シャ</t>
    </rPh>
    <rPh sb="13" eb="15">
      <t>セッテイ</t>
    </rPh>
    <rPh sb="19" eb="21">
      <t>バアイ</t>
    </rPh>
    <phoneticPr fontId="2"/>
  </si>
  <si>
    <t>本店所在地
地域区分</t>
    <rPh sb="0" eb="2">
      <t>ホンテン</t>
    </rPh>
    <rPh sb="2" eb="5">
      <t>ショザイチ</t>
    </rPh>
    <rPh sb="6" eb="8">
      <t>チイキ</t>
    </rPh>
    <rPh sb="8" eb="10">
      <t>クブン</t>
    </rPh>
    <phoneticPr fontId="2"/>
  </si>
  <si>
    <t>⇐法定雇用が義務づけられている事業者は「障害者雇用状況報告書の⑩計欄の数」を入力してください。義務づけられていない事業者でも雇用しており加点を希望する場合は入力してください。</t>
    <rPh sb="15" eb="18">
      <t>ジギョウシャ</t>
    </rPh>
    <rPh sb="57" eb="60">
      <t>ジギョウシャ</t>
    </rPh>
    <rPh sb="68" eb="70">
      <t>カテン</t>
    </rPh>
    <rPh sb="71" eb="73">
      <t>キボウ</t>
    </rPh>
    <phoneticPr fontId="2"/>
  </si>
  <si>
    <t>受任者を設定している場合，
建設業許可を受けている受任先の営業所名を入力してください。</t>
    <phoneticPr fontId="2"/>
  </si>
  <si>
    <t>【参考】　先にお送りした封書は，受任者が設定されている場合，受任先の営業所あてにお送りしています。</t>
    <rPh sb="20" eb="22">
      <t>セッテイ</t>
    </rPh>
    <rPh sb="41" eb="42">
      <t>オク</t>
    </rPh>
    <phoneticPr fontId="2"/>
  </si>
  <si>
    <t>名称</t>
    <phoneticPr fontId="2"/>
  </si>
  <si>
    <t>新年度の申請種目（順位）の入力状況</t>
    <rPh sb="0" eb="1">
      <t>シン</t>
    </rPh>
    <rPh sb="13" eb="15">
      <t>ニュウリョク</t>
    </rPh>
    <rPh sb="15" eb="17">
      <t>ジョウキョウ</t>
    </rPh>
    <phoneticPr fontId="2"/>
  </si>
  <si>
    <t>現年度の申請種目（順位）変更希望の有無</t>
    <rPh sb="0" eb="1">
      <t>ゲン</t>
    </rPh>
    <phoneticPr fontId="2"/>
  </si>
  <si>
    <t>現年度申請種目</t>
    <rPh sb="0" eb="1">
      <t>ゲン</t>
    </rPh>
    <rPh sb="1" eb="2">
      <t>ネン</t>
    </rPh>
    <rPh sb="2" eb="3">
      <t>ド</t>
    </rPh>
    <rPh sb="3" eb="5">
      <t>シンセイ</t>
    </rPh>
    <rPh sb="5" eb="7">
      <t>シュモク</t>
    </rPh>
    <phoneticPr fontId="2"/>
  </si>
  <si>
    <t>保護観察所
協力雇用主</t>
    <rPh sb="0" eb="2">
      <t>ホゴ</t>
    </rPh>
    <rPh sb="2" eb="4">
      <t>カンサツ</t>
    </rPh>
    <rPh sb="4" eb="5">
      <t>ショ</t>
    </rPh>
    <rPh sb="6" eb="8">
      <t>キョウリョク</t>
    </rPh>
    <rPh sb="8" eb="11">
      <t>コヨウヌシ</t>
    </rPh>
    <phoneticPr fontId="2"/>
  </si>
  <si>
    <t>⇐全ての方が入力必須項目です！
※　申請日現在の常時雇用する従業員の人数を入力してください。
（6桁以内。超える場合は999999を入力。派遣，パート，アルバイトは含みません）</t>
    <phoneticPr fontId="2"/>
  </si>
  <si>
    <t>法定で雇用が義務づけられておりませんか？
障害者雇用状況をハローワークに報告する義務がある事業者は，「有」を選択してください。
障害者雇用状況をハローワークに報告する義務がない事業者は、「無」を選択してください。</t>
    <phoneticPr fontId="2"/>
  </si>
  <si>
    <t>障害者雇用状況をハローワークに報告する義務がない事業者は，「無」を選択してください。</t>
    <phoneticPr fontId="2"/>
  </si>
  <si>
    <t>⇐独立行政法人高齢・障害・求職者雇用支援機構より報奨金の支給を受けている場合は「１」を，該当なしの場合は「０」を入力してください</t>
    <phoneticPr fontId="2"/>
  </si>
  <si>
    <t>⇐みちのく環境管理規格を取得している場合は「１」を，該当なしの場合は「０」を入力してください</t>
    <phoneticPr fontId="2"/>
  </si>
  <si>
    <t>⇐女性活躍推進法に基づく認定（えるぼし認定）を取得している場合等は「１」を，該当なしの場合は「０」を入力してください</t>
    <phoneticPr fontId="2"/>
  </si>
  <si>
    <t>⇐次世代育成支援対策推進法に基づく認定（くるみん認定）を取得している場合等は「１」を，該当なしの場合は「０」を入力してください</t>
    <phoneticPr fontId="2"/>
  </si>
  <si>
    <t>⇐保護観察所に協力雇用主として登録している場合は「１」を，該当なしの場合は「０」を入力してください</t>
    <phoneticPr fontId="2"/>
  </si>
  <si>
    <t>⇐仙台市消防団協力事業所表示制度における認定を受けている場合は「１」を，該当なしの場合は「０」を入力してください</t>
    <phoneticPr fontId="2"/>
  </si>
  <si>
    <t>Ｋ列～Ｏ列を非表示設定にする。43～74行を非表示にする。</t>
    <rPh sb="1" eb="2">
      <t>レツ</t>
    </rPh>
    <rPh sb="4" eb="5">
      <t>レツ</t>
    </rPh>
    <rPh sb="6" eb="9">
      <t>ヒヒョウジ</t>
    </rPh>
    <rPh sb="9" eb="11">
      <t>セッテイ</t>
    </rPh>
    <rPh sb="20" eb="21">
      <t>ギョウ</t>
    </rPh>
    <rPh sb="22" eb="25">
      <t>ヒヒョウジ</t>
    </rPh>
    <phoneticPr fontId="2"/>
  </si>
  <si>
    <t>側溝工事，道路築造工事，下水道工事，造成工事，シールド工事，推進工事，水路築造工事，防護柵工事</t>
    <rPh sb="0" eb="2">
      <t>ソッコウ</t>
    </rPh>
    <rPh sb="2" eb="4">
      <t>コウジ</t>
    </rPh>
    <rPh sb="5" eb="7">
      <t>ドウロ</t>
    </rPh>
    <rPh sb="7" eb="9">
      <t>チクゾウ</t>
    </rPh>
    <rPh sb="9" eb="11">
      <t>コウジ</t>
    </rPh>
    <rPh sb="12" eb="15">
      <t>ゲスイドウ</t>
    </rPh>
    <rPh sb="15" eb="17">
      <t>コウジ</t>
    </rPh>
    <rPh sb="18" eb="20">
      <t>ゾウセイ</t>
    </rPh>
    <rPh sb="20" eb="22">
      <t>コウジ</t>
    </rPh>
    <rPh sb="27" eb="29">
      <t>コウジ</t>
    </rPh>
    <rPh sb="30" eb="32">
      <t>スイシン</t>
    </rPh>
    <rPh sb="32" eb="34">
      <t>コウジ</t>
    </rPh>
    <rPh sb="35" eb="37">
      <t>スイロ</t>
    </rPh>
    <rPh sb="37" eb="39">
      <t>チクゾウ</t>
    </rPh>
    <rPh sb="39" eb="41">
      <t>コウジ</t>
    </rPh>
    <rPh sb="42" eb="44">
      <t>ボウゴ</t>
    </rPh>
    <rPh sb="44" eb="45">
      <t>サク</t>
    </rPh>
    <rPh sb="45" eb="47">
      <t>コウジ</t>
    </rPh>
    <phoneticPr fontId="2"/>
  </si>
  <si>
    <t>経営規模等評価総合評定値（経審のＰ点）を取得している場合は，審査基準日が令和4年9月１日以降の通知書の写しを添付のこと。
【未取得または審査を受けていない場合は，「０」と入力すること。】</t>
    <rPh sb="36" eb="38">
      <t>レイワ</t>
    </rPh>
    <phoneticPr fontId="2"/>
  </si>
  <si>
    <t>⇐申請種目は全ての方が入力必須項目です！（申請種目の変更希望が無い場合でも必ず入力をお願いします。）
また，令和5年度に登録されていない種目を申請する場合，登録希望種目の必要な許可（登録）を証明する書類の添付が必要となります。
経営規模等評価総合評定値（経審のＰ点）を取得されている場合は，総合評定値（Ｐ点）の入力も必要です。</t>
    <rPh sb="54" eb="56">
      <t>レイワ</t>
    </rPh>
    <phoneticPr fontId="2"/>
  </si>
  <si>
    <t>⇐最新の経営規模等評価総合評定値通知書（経審）の審査基準日を「040930」の形で日付（和暦）を入力してください（例は，令和4年9月30日の場合）</t>
    <rPh sb="1" eb="3">
      <t>サイシン</t>
    </rPh>
    <rPh sb="44" eb="46">
      <t>ワレキ</t>
    </rPh>
    <rPh sb="60" eb="62">
      <t>レイワ</t>
    </rPh>
    <phoneticPr fontId="2"/>
  </si>
  <si>
    <t>⇐許可期間開始日「050501」の形で日付（和暦）を入力してください（例は令和5年5月1日の場合）</t>
    <rPh sb="22" eb="24">
      <t>ワレキ</t>
    </rPh>
    <rPh sb="37" eb="39">
      <t>レイワ</t>
    </rPh>
    <phoneticPr fontId="2"/>
  </si>
  <si>
    <t>許可年月日が平成31年４月1日以降のものが必要です。</t>
    <rPh sb="0" eb="2">
      <t>キョカ</t>
    </rPh>
    <rPh sb="2" eb="5">
      <t>ネンガッピ</t>
    </rPh>
    <rPh sb="6" eb="8">
      <t>ヘイセイ</t>
    </rPh>
    <rPh sb="10" eb="11">
      <t>ネン</t>
    </rPh>
    <rPh sb="12" eb="13">
      <t>ツキ</t>
    </rPh>
    <rPh sb="14" eb="15">
      <t>ヒ</t>
    </rPh>
    <rPh sb="15" eb="17">
      <t>イコウ</t>
    </rPh>
    <rPh sb="21" eb="23">
      <t>ヒツヨウ</t>
    </rPh>
    <phoneticPr fontId="2"/>
  </si>
  <si>
    <t>審査基準日が令和4年9月1日以降のものが必要です。</t>
    <rPh sb="0" eb="2">
      <t>シンサ</t>
    </rPh>
    <rPh sb="2" eb="4">
      <t>キジュン</t>
    </rPh>
    <rPh sb="4" eb="5">
      <t>ビ</t>
    </rPh>
    <rPh sb="6" eb="8">
      <t>レイワ</t>
    </rPh>
    <rPh sb="9" eb="10">
      <t>ネン</t>
    </rPh>
    <rPh sb="11" eb="12">
      <t>ツキ</t>
    </rPh>
    <rPh sb="13" eb="14">
      <t>ヒ</t>
    </rPh>
    <rPh sb="14" eb="16">
      <t>イコウ</t>
    </rPh>
    <rPh sb="20" eb="22">
      <t>ヒツヨウ</t>
    </rPh>
    <phoneticPr fontId="2"/>
  </si>
  <si>
    <t>会社組織等の代表者の職名及び氏名を入力してください。
（例：代表取締役　仙台　太郎）</t>
    <rPh sb="0" eb="2">
      <t>カイシャ</t>
    </rPh>
    <rPh sb="2" eb="4">
      <t>ソシキ</t>
    </rPh>
    <rPh sb="4" eb="5">
      <t>トウ</t>
    </rPh>
    <rPh sb="6" eb="9">
      <t>ダイヒョウシャ</t>
    </rPh>
    <rPh sb="10" eb="12">
      <t>ショクメイ</t>
    </rPh>
    <rPh sb="12" eb="13">
      <t>オヨ</t>
    </rPh>
    <rPh sb="14" eb="16">
      <t>シメイ</t>
    </rPh>
    <rPh sb="28" eb="29">
      <t>レイ</t>
    </rPh>
    <rPh sb="30" eb="32">
      <t>ダイヒョウ</t>
    </rPh>
    <rPh sb="32" eb="35">
      <t>トリシマリヤク</t>
    </rPh>
    <rPh sb="36" eb="38">
      <t>センダイ</t>
    </rPh>
    <rPh sb="39" eb="41">
      <t>タロウ</t>
    </rPh>
    <phoneticPr fontId="2"/>
  </si>
  <si>
    <t>⇐申請月日（送付日）をを入力してください</t>
    <phoneticPr fontId="2"/>
  </si>
  <si>
    <t>取得無しとして扱います</t>
    <phoneticPr fontId="2"/>
  </si>
  <si>
    <t>障害者雇用状況の加点希望</t>
    <rPh sb="0" eb="3">
      <t>ショウガイシャ</t>
    </rPh>
    <rPh sb="3" eb="5">
      <t>コヨウ</t>
    </rPh>
    <rPh sb="5" eb="7">
      <t>ジョウキョウ</t>
    </rPh>
    <rPh sb="8" eb="10">
      <t>カテン</t>
    </rPh>
    <rPh sb="10" eb="12">
      <t>キボウ</t>
    </rPh>
    <phoneticPr fontId="2"/>
  </si>
  <si>
    <t>有</t>
  </si>
  <si>
    <t>メール</t>
    <phoneticPr fontId="2"/>
  </si>
  <si>
    <t>希望種目の申請番号を入力↓
（優先順位順に）</t>
    <rPh sb="0" eb="2">
      <t>キボウ</t>
    </rPh>
    <rPh sb="2" eb="4">
      <t>シュモク</t>
    </rPh>
    <rPh sb="5" eb="7">
      <t>シンセイ</t>
    </rPh>
    <rPh sb="7" eb="9">
      <t>バンゴウ</t>
    </rPh>
    <rPh sb="10" eb="12">
      <t>ニュウリョク</t>
    </rPh>
    <rPh sb="15" eb="17">
      <t>ユウセン</t>
    </rPh>
    <rPh sb="17" eb="19">
      <t>ジュンイ</t>
    </rPh>
    <rPh sb="19" eb="20">
      <t>ジュン</t>
    </rPh>
    <phoneticPr fontId="2"/>
  </si>
  <si>
    <r>
      <t xml:space="preserve">申請種目名
</t>
    </r>
    <r>
      <rPr>
        <b/>
        <sz val="9"/>
        <color theme="0"/>
        <rFont val="ＭＳ Ｐゴシック"/>
        <family val="3"/>
        <charset val="128"/>
      </rPr>
      <t>(入力不要)</t>
    </r>
    <rPh sb="0" eb="2">
      <t>シンセイ</t>
    </rPh>
    <rPh sb="2" eb="3">
      <t>タネ</t>
    </rPh>
    <rPh sb="3" eb="4">
      <t>メ</t>
    </rPh>
    <rPh sb="4" eb="5">
      <t>ナ</t>
    </rPh>
    <rPh sb="7" eb="9">
      <t>ニュウリョク</t>
    </rPh>
    <rPh sb="9" eb="11">
      <t>フヨウ</t>
    </rPh>
    <phoneticPr fontId="2"/>
  </si>
  <si>
    <t>第１希望種目</t>
    <rPh sb="0" eb="1">
      <t>ダイ</t>
    </rPh>
    <rPh sb="2" eb="4">
      <t>キボウ</t>
    </rPh>
    <phoneticPr fontId="2"/>
  </si>
  <si>
    <t>第２希望種目</t>
    <rPh sb="0" eb="1">
      <t>ダイ</t>
    </rPh>
    <rPh sb="2" eb="4">
      <t>キボウ</t>
    </rPh>
    <phoneticPr fontId="2"/>
  </si>
  <si>
    <t>第３希望種目</t>
    <rPh sb="0" eb="1">
      <t>ダイ</t>
    </rPh>
    <rPh sb="2" eb="4">
      <t>キボウ</t>
    </rPh>
    <phoneticPr fontId="2"/>
  </si>
  <si>
    <t>第４希望種目</t>
    <rPh sb="0" eb="1">
      <t>ダイ</t>
    </rPh>
    <rPh sb="2" eb="4">
      <t>キボウ</t>
    </rPh>
    <phoneticPr fontId="2"/>
  </si>
  <si>
    <t>第５希望種目</t>
    <rPh sb="0" eb="1">
      <t>ダイ</t>
    </rPh>
    <rPh sb="2" eb="4">
      <t>キボウ</t>
    </rPh>
    <phoneticPr fontId="2"/>
  </si>
  <si>
    <t>第６希望種目</t>
    <rPh sb="0" eb="1">
      <t>ダイ</t>
    </rPh>
    <rPh sb="2" eb="4">
      <t>キボウ</t>
    </rPh>
    <phoneticPr fontId="2"/>
  </si>
  <si>
    <t>申請日の前月の1日現在で、常時雇用する従業員の人数を入力してください。
（6桁以内。超える場合は999999を入力。派遣、パート、アルバイトは含みません）</t>
    <phoneticPr fontId="2"/>
  </si>
  <si>
    <t>⇐対象事業者は公共職業安定所に報告している障害者雇用状況報告書(令和7年6月1日基準）の写しを添付してください</t>
    <rPh sb="3" eb="6">
      <t>ジギョウシャ</t>
    </rPh>
    <rPh sb="32" eb="34">
      <t>レイワ</t>
    </rPh>
    <rPh sb="35" eb="36">
      <t>ネン</t>
    </rPh>
    <phoneticPr fontId="2"/>
  </si>
  <si>
    <t>⇐対象事業者は公共職業安定所に報告している場合は、障害者雇用状況報告書(令和7年6月1日基準）の写しを添付してください</t>
    <rPh sb="3" eb="6">
      <t>ジギョウシャ</t>
    </rPh>
    <rPh sb="21" eb="23">
      <t>バアイ</t>
    </rPh>
    <rPh sb="36" eb="38">
      <t>レイワ</t>
    </rPh>
    <rPh sb="39" eb="40">
      <t>ネン</t>
    </rPh>
    <phoneticPr fontId="2"/>
  </si>
  <si>
    <t>⇐報告義務がない事業者は、「０」を入力してください</t>
    <rPh sb="1" eb="3">
      <t>ホウコク</t>
    </rPh>
    <rPh sb="3" eb="5">
      <t>ギム</t>
    </rPh>
    <rPh sb="8" eb="11">
      <t>ジギョウシャ</t>
    </rPh>
    <rPh sb="17" eb="19">
      <t>ニュウリョク</t>
    </rPh>
    <phoneticPr fontId="2"/>
  </si>
  <si>
    <t>届出日</t>
    <rPh sb="0" eb="2">
      <t>トドケデ</t>
    </rPh>
    <rPh sb="2" eb="3">
      <t>ビ</t>
    </rPh>
    <phoneticPr fontId="2"/>
  </si>
  <si>
    <t>本店
所在地</t>
    <rPh sb="0" eb="2">
      <t>ホンテン</t>
    </rPh>
    <rPh sb="3" eb="4">
      <t>ジョ</t>
    </rPh>
    <rPh sb="4" eb="6">
      <t>ザイチ</t>
    </rPh>
    <phoneticPr fontId="2"/>
  </si>
  <si>
    <t>代表者
職氏名</t>
    <rPh sb="0" eb="3">
      <t>ダイヒョウシャ</t>
    </rPh>
    <rPh sb="4" eb="5">
      <t>ショク</t>
    </rPh>
    <rPh sb="5" eb="7">
      <t>シメイ</t>
    </rPh>
    <phoneticPr fontId="2"/>
  </si>
  <si>
    <t>なお、調査項目に係る記載事項は事実と相違ないことを誓約いたします。</t>
    <phoneticPr fontId="2"/>
  </si>
  <si>
    <t>令和8年度入札参加資格登録事項の変更・更新について、別紙のとおり届出いたします。</t>
    <rPh sb="0" eb="2">
      <t>レイワ</t>
    </rPh>
    <rPh sb="11" eb="13">
      <t>トウロク</t>
    </rPh>
    <rPh sb="13" eb="15">
      <t>ジコウ</t>
    </rPh>
    <rPh sb="16" eb="18">
      <t>ヘンコウ</t>
    </rPh>
    <phoneticPr fontId="2"/>
  </si>
  <si>
    <t>令和８年度　入札参加資格登録事項（変更・更新）届</t>
    <rPh sb="0" eb="2">
      <t>レイワ</t>
    </rPh>
    <rPh sb="3" eb="4">
      <t>ネン</t>
    </rPh>
    <rPh sb="4" eb="5">
      <t>ド</t>
    </rPh>
    <rPh sb="6" eb="8">
      <t>ニュウサツ</t>
    </rPh>
    <rPh sb="8" eb="10">
      <t>サンカ</t>
    </rPh>
    <rPh sb="10" eb="12">
      <t>シカク</t>
    </rPh>
    <rPh sb="12" eb="14">
      <t>トウロク</t>
    </rPh>
    <rPh sb="14" eb="16">
      <t>ジコウ</t>
    </rPh>
    <rPh sb="17" eb="19">
      <t>ヘンコウ</t>
    </rPh>
    <rPh sb="20" eb="22">
      <t>コウシン</t>
    </rPh>
    <rPh sb="23" eb="24">
      <t>トドケ</t>
    </rPh>
    <phoneticPr fontId="2"/>
  </si>
  <si>
    <t>　　　　　　　　　　　　　　　　　　　（問合せ先）
                                        〒980－8671仙台市青葉区国分町三丁目7番1号
                                        仙台市財政局財政部契約課工事契約係
                                        TEL：022-214-8125　　FAX：022-214-8110</t>
    <phoneticPr fontId="2"/>
  </si>
  <si>
    <t>１</t>
    <phoneticPr fontId="2"/>
  </si>
  <si>
    <t>(1)</t>
    <phoneticPr fontId="2"/>
  </si>
  <si>
    <t>(2)</t>
    <phoneticPr fontId="2"/>
  </si>
  <si>
    <t>(3)</t>
    <phoneticPr fontId="2"/>
  </si>
  <si>
    <t>※仙台市競争入札参加資格申請フォームＵＲＬ</t>
    <phoneticPr fontId="2"/>
  </si>
  <si>
    <t>https://logoform.jp/form/3PrJ/965159</t>
    <phoneticPr fontId="2"/>
  </si>
  <si>
    <t>受付期間</t>
    <phoneticPr fontId="2"/>
  </si>
  <si>
    <t>□</t>
    <phoneticPr fontId="2"/>
  </si>
  <si>
    <t>【障害者の雇用状況】</t>
    <rPh sb="1" eb="4">
      <t>ショウガイシャ</t>
    </rPh>
    <rPh sb="5" eb="7">
      <t>コヨウ</t>
    </rPh>
    <rPh sb="7" eb="9">
      <t>ジョウキョウ</t>
    </rPh>
    <phoneticPr fontId="2"/>
  </si>
  <si>
    <t>・障害者の雇用の促進等に関する法律に基づくハローワークへの雇用状況報告義務がある事業者</t>
    <phoneticPr fontId="2"/>
  </si>
  <si>
    <t>・上記報告義務は無いが、申請日現在で障害者を雇用している事業者</t>
    <phoneticPr fontId="2"/>
  </si>
  <si>
    <t>【みちのく環境管理規格（みちのくＥＭＳ）認証取得】</t>
    <phoneticPr fontId="2"/>
  </si>
  <si>
    <t>【女性活躍推進の取組（えるぼし認定）】</t>
    <rPh sb="1" eb="3">
      <t>ジョセイ</t>
    </rPh>
    <rPh sb="3" eb="5">
      <t>カツヤク</t>
    </rPh>
    <rPh sb="5" eb="7">
      <t>スイシン</t>
    </rPh>
    <rPh sb="8" eb="10">
      <t>トリクミ</t>
    </rPh>
    <rPh sb="15" eb="17">
      <t>ニンテイ</t>
    </rPh>
    <phoneticPr fontId="2"/>
  </si>
  <si>
    <t>・常時雇用者が101人以上の事業者の場合</t>
    <phoneticPr fontId="2"/>
  </si>
  <si>
    <t>□
□</t>
    <phoneticPr fontId="2"/>
  </si>
  <si>
    <t>・常時雇用者が100人以下の事業者の場合</t>
    <phoneticPr fontId="2"/>
  </si>
  <si>
    <t>【次世代育成支援の取組（くるみん認定）】</t>
    <rPh sb="1" eb="4">
      <t>ジセダイ</t>
    </rPh>
    <rPh sb="4" eb="6">
      <t>イクセイ</t>
    </rPh>
    <rPh sb="6" eb="8">
      <t>シエン</t>
    </rPh>
    <rPh sb="9" eb="11">
      <t>トリクミ</t>
    </rPh>
    <rPh sb="16" eb="18">
      <t>ニンテイ</t>
    </rPh>
    <phoneticPr fontId="2"/>
  </si>
  <si>
    <t>【刑務所出所者等の雇用協力】</t>
    <rPh sb="1" eb="4">
      <t>ケイムショ</t>
    </rPh>
    <rPh sb="4" eb="6">
      <t>シュッショ</t>
    </rPh>
    <rPh sb="6" eb="7">
      <t>シャ</t>
    </rPh>
    <rPh sb="7" eb="8">
      <t>トウ</t>
    </rPh>
    <rPh sb="9" eb="11">
      <t>コヨウ</t>
    </rPh>
    <rPh sb="11" eb="13">
      <t>キョウリョク</t>
    </rPh>
    <phoneticPr fontId="2"/>
  </si>
  <si>
    <t>【仙台市消防団協力事業所の認定】</t>
    <rPh sb="1" eb="4">
      <t>センダイシ</t>
    </rPh>
    <rPh sb="4" eb="7">
      <t>ショウボウダン</t>
    </rPh>
    <rPh sb="7" eb="9">
      <t>キョウリョク</t>
    </rPh>
    <rPh sb="9" eb="12">
      <t>ジギョウショ</t>
    </rPh>
    <rPh sb="13" eb="15">
      <t>ニンテイ</t>
    </rPh>
    <phoneticPr fontId="2"/>
  </si>
  <si>
    <t>４</t>
    <phoneticPr fontId="2"/>
  </si>
  <si>
    <t>（R7.11版）</t>
    <rPh sb="6" eb="7">
      <t>ハン</t>
    </rPh>
    <phoneticPr fontId="2"/>
  </si>
  <si>
    <t>【令和8年度　状況調査票】</t>
    <rPh sb="1" eb="3">
      <t>レイワ</t>
    </rPh>
    <rPh sb="9" eb="11">
      <t>チョウサ</t>
    </rPh>
    <rPh sb="11" eb="12">
      <t>ヒョウ</t>
    </rPh>
    <phoneticPr fontId="2"/>
  </si>
  <si>
    <t>令和8年度　仙台市競争入札参加資格（工事）</t>
    <rPh sb="0" eb="2">
      <t>レイワ</t>
    </rPh>
    <rPh sb="3" eb="5">
      <t>ネンド</t>
    </rPh>
    <rPh sb="6" eb="9">
      <t>センダイシ</t>
    </rPh>
    <rPh sb="9" eb="13">
      <t>キョウソウニュウサツ</t>
    </rPh>
    <rPh sb="13" eb="15">
      <t>サンカ</t>
    </rPh>
    <rPh sb="15" eb="17">
      <t>シカク</t>
    </rPh>
    <rPh sb="18" eb="20">
      <t>コウジ</t>
    </rPh>
    <phoneticPr fontId="2"/>
  </si>
  <si>
    <t>回答方法・提出ファイル</t>
    <rPh sb="0" eb="2">
      <t>カイトウ</t>
    </rPh>
    <rPh sb="2" eb="4">
      <t>ホウホウ</t>
    </rPh>
    <rPh sb="5" eb="7">
      <t>テイシュツ</t>
    </rPh>
    <phoneticPr fontId="2"/>
  </si>
  <si>
    <t>回答方法</t>
    <rPh sb="0" eb="2">
      <t>カイトウ</t>
    </rPh>
    <phoneticPr fontId="2"/>
  </si>
  <si>
    <r>
      <t>せんだい電子申請サービス内の「仙台市競争入札参加資格申請フォーム」により、</t>
    </r>
    <r>
      <rPr>
        <b/>
        <sz val="12"/>
        <rFont val="ＭＳ ゴシック"/>
        <family val="3"/>
        <charset val="128"/>
      </rPr>
      <t>下記「(3) 提出ファイル」</t>
    </r>
    <r>
      <rPr>
        <sz val="12"/>
        <rFont val="ＭＳ 明朝"/>
        <family val="1"/>
        <charset val="128"/>
      </rPr>
      <t>に示すファイルを添付のうえ申請してください。</t>
    </r>
    <rPh sb="12" eb="13">
      <t>ナイ</t>
    </rPh>
    <rPh sb="37" eb="39">
      <t>カキ</t>
    </rPh>
    <rPh sb="44" eb="46">
      <t>テイシュツ</t>
    </rPh>
    <rPh sb="52" eb="53">
      <t>シメ</t>
    </rPh>
    <rPh sb="59" eb="61">
      <t>テンプ</t>
    </rPh>
    <rPh sb="64" eb="66">
      <t>シンセイ</t>
    </rPh>
    <phoneticPr fontId="2"/>
  </si>
  <si>
    <t>※以下は主観点の加点を希望する場合に提出が必要な書類です。　</t>
    <rPh sb="1" eb="3">
      <t>イカ</t>
    </rPh>
    <rPh sb="4" eb="6">
      <t>シュカン</t>
    </rPh>
    <rPh sb="6" eb="7">
      <t>テン</t>
    </rPh>
    <rPh sb="8" eb="10">
      <t>カテン</t>
    </rPh>
    <rPh sb="11" eb="13">
      <t>キボウ</t>
    </rPh>
    <rPh sb="15" eb="17">
      <t>バアイ</t>
    </rPh>
    <rPh sb="18" eb="20">
      <t>テイシュツ</t>
    </rPh>
    <rPh sb="21" eb="23">
      <t>ヒツヨウ</t>
    </rPh>
    <rPh sb="24" eb="26">
      <t>ショルイ</t>
    </rPh>
    <phoneticPr fontId="2"/>
  </si>
  <si>
    <t>　本状況調査は、令和7・8・9年度の競争入札参加資格（工事）で登録されている方を対象に、令和８年度の競争入札参加資格に関する登録情報（格付点数および登録種目）の最新状況を調査し、更新する目的で実施するものです。本回答要領をご確認のうえ、期限までにご回答くださいますようお願いいたします。
　なお、審査結果（令和8年度の登録種目、格付点、等級等）については、令和8年3月末頃に申請者あてに通知します。</t>
    <rPh sb="1" eb="2">
      <t>ホン</t>
    </rPh>
    <rPh sb="2" eb="4">
      <t>ジョウキョウ</t>
    </rPh>
    <rPh sb="4" eb="6">
      <t>チョウサ</t>
    </rPh>
    <rPh sb="106" eb="108">
      <t>カイトウ</t>
    </rPh>
    <rPh sb="148" eb="150">
      <t>シンサ</t>
    </rPh>
    <rPh sb="150" eb="152">
      <t>ケッカ</t>
    </rPh>
    <rPh sb="185" eb="186">
      <t>ゴロ</t>
    </rPh>
    <rPh sb="193" eb="195">
      <t>ツウチ</t>
    </rPh>
    <phoneticPr fontId="2"/>
  </si>
  <si>
    <t>調査項目</t>
    <rPh sb="0" eb="2">
      <t>チョウサ</t>
    </rPh>
    <rPh sb="2" eb="4">
      <t>コウモク</t>
    </rPh>
    <phoneticPr fontId="2"/>
  </si>
  <si>
    <t>令和8年度の申請種目</t>
    <rPh sb="0" eb="2">
      <t>レイワ</t>
    </rPh>
    <rPh sb="3" eb="5">
      <t>ネンド</t>
    </rPh>
    <rPh sb="6" eb="8">
      <t>シンセイ</t>
    </rPh>
    <rPh sb="8" eb="10">
      <t>シュモク</t>
    </rPh>
    <phoneticPr fontId="2"/>
  </si>
  <si>
    <t>令和8年度の経審点等</t>
    <rPh sb="0" eb="2">
      <t>レイワ</t>
    </rPh>
    <rPh sb="3" eb="5">
      <t>ネンド</t>
    </rPh>
    <rPh sb="6" eb="7">
      <t>キョウ</t>
    </rPh>
    <rPh sb="7" eb="8">
      <t>シン</t>
    </rPh>
    <rPh sb="8" eb="9">
      <t>テン</t>
    </rPh>
    <rPh sb="9" eb="10">
      <t>ナド</t>
    </rPh>
    <phoneticPr fontId="2"/>
  </si>
  <si>
    <t>職員数の欄</t>
    <rPh sb="0" eb="3">
      <t>ショクインスウ</t>
    </rPh>
    <rPh sb="4" eb="5">
      <t>ラン</t>
    </rPh>
    <phoneticPr fontId="2"/>
  </si>
  <si>
    <t>令和8年度の取扱い</t>
    <rPh sb="0" eb="2">
      <t>レイワ</t>
    </rPh>
    <rPh sb="3" eb="5">
      <t>ネンド</t>
    </rPh>
    <rPh sb="6" eb="8">
      <t>トリアツカ</t>
    </rPh>
    <phoneticPr fontId="2"/>
  </si>
  <si>
    <t>令和7年度の登録順を引継ぎます</t>
    <phoneticPr fontId="2"/>
  </si>
  <si>
    <t>０点として扱います</t>
    <phoneticPr fontId="2"/>
  </si>
  <si>
    <t>令和7年度の登録状況を引継ぎます</t>
    <phoneticPr fontId="2"/>
  </si>
  <si>
    <t>令和7年度の人数を引継ぎます</t>
    <phoneticPr fontId="2"/>
  </si>
  <si>
    <t>主観点加点項目の状況
（障害者雇用状況等）
「実際の雇用障害者数」
「報奨金支給の有無」</t>
    <phoneticPr fontId="2"/>
  </si>
  <si>
    <t>主観点加点項目の状況
（障害者雇用状況以外）</t>
    <phoneticPr fontId="2"/>
  </si>
  <si>
    <t>調査方法</t>
    <rPh sb="0" eb="2">
      <t>チョウサ</t>
    </rPh>
    <rPh sb="2" eb="4">
      <t>ホウホウ</t>
    </rPh>
    <phoneticPr fontId="2"/>
  </si>
  <si>
    <t>状況調査　回答要領</t>
    <rPh sb="0" eb="2">
      <t>ジョウキョウ</t>
    </rPh>
    <rPh sb="2" eb="4">
      <t>チョウサ</t>
    </rPh>
    <rPh sb="5" eb="7">
      <t>カイトウ</t>
    </rPh>
    <rPh sb="7" eb="9">
      <t>ヨウリョウ</t>
    </rPh>
    <phoneticPr fontId="2"/>
  </si>
  <si>
    <t>２</t>
    <phoneticPr fontId="2"/>
  </si>
  <si>
    <t>注意事項</t>
    <rPh sb="0" eb="2">
      <t>チュウイ</t>
    </rPh>
    <rPh sb="2" eb="4">
      <t>ジコウ</t>
    </rPh>
    <phoneticPr fontId="2"/>
  </si>
  <si>
    <t>３</t>
    <phoneticPr fontId="2"/>
  </si>
  <si>
    <t>０人または受給無しとして扱います</t>
    <phoneticPr fontId="2"/>
  </si>
  <si>
    <r>
      <rPr>
        <b/>
        <u/>
        <sz val="12"/>
        <rFont val="ＭＳ ゴシック"/>
        <family val="3"/>
        <charset val="128"/>
      </rPr>
      <t>令和８年１月１６日（金）まで</t>
    </r>
    <r>
      <rPr>
        <sz val="12"/>
        <rFont val="ＭＳ 明朝"/>
        <family val="1"/>
        <charset val="128"/>
      </rPr>
      <t>にご回答願います。</t>
    </r>
    <rPh sb="0" eb="2">
      <t>レイワ</t>
    </rPh>
    <rPh sb="3" eb="4">
      <t>ネン</t>
    </rPh>
    <rPh sb="5" eb="6">
      <t>ガツ</t>
    </rPh>
    <rPh sb="8" eb="9">
      <t>ヒ</t>
    </rPh>
    <rPh sb="10" eb="11">
      <t>キン</t>
    </rPh>
    <rPh sb="16" eb="18">
      <t>カイトウ</t>
    </rPh>
    <rPh sb="18" eb="19">
      <t>ネガ</t>
    </rPh>
    <phoneticPr fontId="2"/>
  </si>
  <si>
    <t>申請種目に対応する
経審Ｐ点を入力</t>
    <phoneticPr fontId="2"/>
  </si>
  <si>
    <t>「建設業許可元」シートを参照のうえ、大臣許可は「00｣、都道府県知事許可は｢01～47」の許可元のコードを入力してください。</t>
    <rPh sb="1" eb="4">
      <t>ケンセツギョウ</t>
    </rPh>
    <rPh sb="4" eb="6">
      <t>キョカ</t>
    </rPh>
    <rPh sb="6" eb="7">
      <t>モト</t>
    </rPh>
    <rPh sb="12" eb="14">
      <t>サンショウ</t>
    </rPh>
    <rPh sb="18" eb="20">
      <t>ダイジン</t>
    </rPh>
    <phoneticPr fontId="2"/>
  </si>
  <si>
    <t>許可番号を6桁の番号で入力してください。</t>
    <phoneticPr fontId="2"/>
  </si>
  <si>
    <t>お送りした封書の「①一連番号」の4桁の数字を入力してください。</t>
    <phoneticPr fontId="2"/>
  </si>
  <si>
    <t>お送りした封書の「②業者番号」の9桁の数字を入力してください。</t>
    <phoneticPr fontId="2"/>
  </si>
  <si>
    <t>特定建設業は「１｣、一般建設業は｢２」を選択してください。
　(両方の許可がある場合は、「第１希望種目」の許可区分を入力してください）</t>
    <rPh sb="20" eb="22">
      <t>センタク</t>
    </rPh>
    <rPh sb="45" eb="46">
      <t>ダイ</t>
    </rPh>
    <rPh sb="47" eb="49">
      <t>キボウ</t>
    </rPh>
    <phoneticPr fontId="2"/>
  </si>
  <si>
    <t>仙台市内「０１｣、宮城県内｢０２」、宮城県外「０３」を選択してください。</t>
    <rPh sb="27" eb="29">
      <t>センタク</t>
    </rPh>
    <phoneticPr fontId="2"/>
  </si>
  <si>
    <t>ハローワークに報告する義務がある事業者は「有」を、報告する義務がない事業者は「無」を選択してください。</t>
    <phoneticPr fontId="2"/>
  </si>
  <si>
    <t>１．調査票申請年月日　【必須】</t>
    <rPh sb="2" eb="5">
      <t>チョウサヒョウ</t>
    </rPh>
    <rPh sb="5" eb="7">
      <t>シンセイ</t>
    </rPh>
    <rPh sb="7" eb="8">
      <t>ネン</t>
    </rPh>
    <rPh sb="8" eb="10">
      <t>ガッピ</t>
    </rPh>
    <rPh sb="12" eb="14">
      <t>ヒッス</t>
    </rPh>
    <phoneticPr fontId="2"/>
  </si>
  <si>
    <t>２．一連番号　【必須】</t>
    <rPh sb="2" eb="4">
      <t>イチレン</t>
    </rPh>
    <rPh sb="4" eb="6">
      <t>バンゴウ</t>
    </rPh>
    <rPh sb="8" eb="10">
      <t>ヒッス</t>
    </rPh>
    <phoneticPr fontId="2"/>
  </si>
  <si>
    <t>３．業者番号　【必須】</t>
    <rPh sb="2" eb="4">
      <t>ギョウシャ</t>
    </rPh>
    <rPh sb="4" eb="6">
      <t>バンゴウ</t>
    </rPh>
    <rPh sb="8" eb="10">
      <t>ヒッス</t>
    </rPh>
    <phoneticPr fontId="2"/>
  </si>
  <si>
    <t>４．商号又は名称　【必須】</t>
    <rPh sb="2" eb="4">
      <t>ショウゴウ</t>
    </rPh>
    <rPh sb="4" eb="5">
      <t>マタ</t>
    </rPh>
    <rPh sb="6" eb="8">
      <t>メイショウ</t>
    </rPh>
    <rPh sb="10" eb="12">
      <t>ヒッス</t>
    </rPh>
    <phoneticPr fontId="2"/>
  </si>
  <si>
    <t>５．受任先の営業所名
　【受任者を設定している場合】</t>
    <phoneticPr fontId="2"/>
  </si>
  <si>
    <t>６．本店（主たる営業所）の所在地　【必須】</t>
    <rPh sb="2" eb="4">
      <t>ホンテン</t>
    </rPh>
    <rPh sb="5" eb="6">
      <t>シュ</t>
    </rPh>
    <rPh sb="8" eb="11">
      <t>エイギョウショ</t>
    </rPh>
    <rPh sb="13" eb="16">
      <t>ショザイチ</t>
    </rPh>
    <rPh sb="18" eb="20">
      <t>ヒッス</t>
    </rPh>
    <phoneticPr fontId="2"/>
  </si>
  <si>
    <t>７．会社組織等の代表者の職・氏名　【必須】</t>
    <rPh sb="2" eb="4">
      <t>カイシャ</t>
    </rPh>
    <rPh sb="4" eb="6">
      <t>ソシキ</t>
    </rPh>
    <rPh sb="6" eb="7">
      <t>トウ</t>
    </rPh>
    <rPh sb="8" eb="11">
      <t>ダイヒョウシャ</t>
    </rPh>
    <rPh sb="12" eb="13">
      <t>ショク</t>
    </rPh>
    <rPh sb="14" eb="16">
      <t>シメイ</t>
    </rPh>
    <rPh sb="18" eb="20">
      <t>ヒッス</t>
    </rPh>
    <phoneticPr fontId="2"/>
  </si>
  <si>
    <t>９．現在の建設業許可状況【必須】</t>
    <rPh sb="13" eb="15">
      <t>ヒッス</t>
    </rPh>
    <phoneticPr fontId="2"/>
  </si>
  <si>
    <r>
      <t>８．令和8</t>
    </r>
    <r>
      <rPr>
        <b/>
        <sz val="12"/>
        <color theme="0"/>
        <rFont val="ＭＳ Ｐゴシック"/>
        <family val="3"/>
        <charset val="128"/>
      </rPr>
      <t>年度の申請種目及び</t>
    </r>
    <r>
      <rPr>
        <b/>
        <sz val="11"/>
        <color theme="0"/>
        <rFont val="ＭＳ Ｐゴシック"/>
        <family val="3"/>
        <charset val="128"/>
      </rPr>
      <t xml:space="preserve">経審点状況【必須】
</t>
    </r>
    <r>
      <rPr>
        <b/>
        <sz val="12"/>
        <color rgb="FFFFFF00"/>
        <rFont val="ＭＳ Ｐゴシック"/>
        <family val="3"/>
        <charset val="128"/>
      </rPr>
      <t>※受任者を設定している場合、受任先の営業所が受けている建設業許可の範囲内で、申請種目を希望してください。</t>
    </r>
    <rPh sb="2" eb="4">
      <t>レイワ</t>
    </rPh>
    <rPh sb="5" eb="7">
      <t>ネンド</t>
    </rPh>
    <rPh sb="12" eb="13">
      <t>オヨ</t>
    </rPh>
    <rPh sb="14" eb="15">
      <t>ケイ</t>
    </rPh>
    <rPh sb="15" eb="16">
      <t>シン</t>
    </rPh>
    <rPh sb="16" eb="17">
      <t>テン</t>
    </rPh>
    <rPh sb="17" eb="19">
      <t>ジョウキョウ</t>
    </rPh>
    <rPh sb="20" eb="22">
      <t>ヒッス</t>
    </rPh>
    <phoneticPr fontId="2"/>
  </si>
  <si>
    <r>
      <t>１０．地域区分</t>
    </r>
    <r>
      <rPr>
        <b/>
        <sz val="9"/>
        <color theme="0"/>
        <rFont val="ＭＳ Ｐゴシック"/>
        <family val="3"/>
        <charset val="128"/>
      </rPr>
      <t>（本店所在地）</t>
    </r>
    <r>
      <rPr>
        <b/>
        <sz val="11"/>
        <color theme="0"/>
        <rFont val="ＭＳ Ｐゴシック"/>
        <family val="3"/>
        <charset val="128"/>
      </rPr>
      <t>【必須】</t>
    </r>
    <rPh sb="3" eb="5">
      <t>チイキ</t>
    </rPh>
    <rPh sb="5" eb="7">
      <t>クブン</t>
    </rPh>
    <rPh sb="8" eb="10">
      <t>ホンテン</t>
    </rPh>
    <rPh sb="10" eb="13">
      <t>ショザイチ</t>
    </rPh>
    <rPh sb="15" eb="17">
      <t>ヒッス</t>
    </rPh>
    <phoneticPr fontId="2"/>
  </si>
  <si>
    <t>１１．職員数【必須】</t>
    <rPh sb="7" eb="9">
      <t>ヒッス</t>
    </rPh>
    <phoneticPr fontId="2"/>
  </si>
  <si>
    <t>下記１２、１３の「主観点加点項目の状況」は、それぞれ加点を希望する事業者のみ入力してください。提出資料で規定上の要件を満たすことが確認できましたら、主観点が加点されます。</t>
    <rPh sb="0" eb="2">
      <t>カキ</t>
    </rPh>
    <rPh sb="9" eb="11">
      <t>シュカン</t>
    </rPh>
    <rPh sb="11" eb="12">
      <t>テン</t>
    </rPh>
    <rPh sb="12" eb="14">
      <t>カテン</t>
    </rPh>
    <rPh sb="14" eb="16">
      <t>コウモク</t>
    </rPh>
    <rPh sb="17" eb="19">
      <t>ジョウキョウ</t>
    </rPh>
    <phoneticPr fontId="2"/>
  </si>
  <si>
    <t>１３．主観点加点項目の状況
（障害者雇用状況以外）
【加点を希望する場合】</t>
    <rPh sb="3" eb="5">
      <t>シュカン</t>
    </rPh>
    <rPh sb="5" eb="6">
      <t>テン</t>
    </rPh>
    <rPh sb="6" eb="8">
      <t>カテン</t>
    </rPh>
    <rPh sb="8" eb="10">
      <t>コウモク</t>
    </rPh>
    <rPh sb="22" eb="24">
      <t>イガイ</t>
    </rPh>
    <rPh sb="27" eb="29">
      <t>カテン</t>
    </rPh>
    <rPh sb="30" eb="32">
      <t>キボウ</t>
    </rPh>
    <rPh sb="34" eb="36">
      <t>バアイ</t>
    </rPh>
    <phoneticPr fontId="2"/>
  </si>
  <si>
    <t>１４．令和7年度の申請種目
【必須】</t>
    <rPh sb="3" eb="5">
      <t>レイワ</t>
    </rPh>
    <rPh sb="6" eb="8">
      <t>ネンド</t>
    </rPh>
    <rPh sb="15" eb="17">
      <t>ヒッス</t>
    </rPh>
    <phoneticPr fontId="2"/>
  </si>
  <si>
    <t>本店（主たる営業所）所在地住所を都道府県から入力してください。
（例：宮城県仙台市青葉区国分町３‐７‐１　表小路ビル1階）</t>
    <rPh sb="13" eb="15">
      <t>ジュウショ</t>
    </rPh>
    <rPh sb="16" eb="20">
      <t>トドウフケン</t>
    </rPh>
    <rPh sb="33" eb="34">
      <t>レイ</t>
    </rPh>
    <rPh sb="35" eb="38">
      <t>ミヤギケン</t>
    </rPh>
    <phoneticPr fontId="2"/>
  </si>
  <si>
    <t>申請月日を和暦で「080116」の形で入力してください。
（例は令和8年1月16日）</t>
    <rPh sb="5" eb="7">
      <t>ワレキ</t>
    </rPh>
    <phoneticPr fontId="2"/>
  </si>
  <si>
    <r>
      <t xml:space="preserve">１２．主観点加点項目の状況
（障害者雇用状況等）
【加点を希望する場合】
</t>
    </r>
    <r>
      <rPr>
        <b/>
        <sz val="10"/>
        <color rgb="FFFFFF00"/>
        <rFont val="ＭＳ Ｐゴシック"/>
        <family val="3"/>
        <charset val="128"/>
      </rPr>
      <t>※お送りした封書の⑥「現在登録の障害者雇用状況等関係」に、令和7年度の登録状況が記載されていますので参照してください。</t>
    </r>
    <rPh sb="26" eb="28">
      <t>カテン</t>
    </rPh>
    <rPh sb="29" eb="31">
      <t>キボウ</t>
    </rPh>
    <rPh sb="33" eb="35">
      <t>バアイ</t>
    </rPh>
    <rPh sb="41" eb="42">
      <t>オク</t>
    </rPh>
    <rPh sb="45" eb="47">
      <t>フウショ</t>
    </rPh>
    <rPh sb="50" eb="52">
      <t>ゲンザイ</t>
    </rPh>
    <rPh sb="52" eb="54">
      <t>トウロク</t>
    </rPh>
    <rPh sb="55" eb="57">
      <t>ショウガイ</t>
    </rPh>
    <rPh sb="57" eb="58">
      <t>シャ</t>
    </rPh>
    <rPh sb="58" eb="60">
      <t>コヨウ</t>
    </rPh>
    <rPh sb="60" eb="62">
      <t>ジョウキョウ</t>
    </rPh>
    <rPh sb="62" eb="63">
      <t>トウ</t>
    </rPh>
    <rPh sb="63" eb="65">
      <t>カンケイ</t>
    </rPh>
    <rPh sb="68" eb="70">
      <t>レイワ</t>
    </rPh>
    <rPh sb="71" eb="73">
      <t>ネンド</t>
    </rPh>
    <rPh sb="74" eb="76">
      <t>トウロク</t>
    </rPh>
    <rPh sb="76" eb="78">
      <t>ジョウキョウ</t>
    </rPh>
    <rPh sb="79" eb="81">
      <t>キサイ</t>
    </rPh>
    <rPh sb="89" eb="91">
      <t>サンショウ</t>
    </rPh>
    <phoneticPr fontId="2"/>
  </si>
  <si>
    <t>現在の登録状況を確認するための項目ですので、お送りした封書の「④現在登録の申請種目及び経審点状況」欄のうち「種目１～種目６」の２桁数字を、そのまま変更せず入力してください。</t>
    <rPh sb="0" eb="2">
      <t>ゲンザイ</t>
    </rPh>
    <rPh sb="3" eb="5">
      <t>トウロク</t>
    </rPh>
    <rPh sb="5" eb="7">
      <t>ジョウキョウ</t>
    </rPh>
    <rPh sb="8" eb="10">
      <t>カクニン</t>
    </rPh>
    <rPh sb="15" eb="17">
      <t>コウモク</t>
    </rPh>
    <rPh sb="73" eb="75">
      <t>ヘンコウ</t>
    </rPh>
    <phoneticPr fontId="2"/>
  </si>
  <si>
    <r>
      <t xml:space="preserve">提出ファイル
</t>
    </r>
    <r>
      <rPr>
        <b/>
        <sz val="12"/>
        <rFont val="ＭＳ Ｐゴシック"/>
        <family val="3"/>
        <charset val="128"/>
      </rPr>
      <t>（本Excelファイル以外の添付書類はすべてPDFファイルとしてください。）</t>
    </r>
    <rPh sb="0" eb="2">
      <t>テイシュツ</t>
    </rPh>
    <rPh sb="8" eb="9">
      <t>ホン</t>
    </rPh>
    <rPh sb="18" eb="20">
      <t>イガイ</t>
    </rPh>
    <rPh sb="21" eb="23">
      <t>テンプ</t>
    </rPh>
    <rPh sb="23" eb="25">
      <t>ショルイ</t>
    </rPh>
    <phoneticPr fontId="2"/>
  </si>
  <si>
    <r>
      <rPr>
        <b/>
        <sz val="12"/>
        <rFont val="ＭＳ ゴシック"/>
        <family val="3"/>
        <charset val="128"/>
      </rPr>
      <t>障害者の雇用状況が分かる資料（ⅰ及びⅱ）</t>
    </r>
    <r>
      <rPr>
        <sz val="12"/>
        <rFont val="ＭＳ 明朝"/>
        <family val="1"/>
        <charset val="128"/>
      </rPr>
      <t xml:space="preserve">
ⅰ　障害を証明するもの
　「身体障害者手帳又は療育手帳」等
ⅱ　雇用を確認できるもの
　「厚生年金被保険者標準報酬決定通知書」、「住民税特別徴収税額通知書」等
（資料については、仙台市競争入札参加資格の確認にのみ使用します。当分の間保管し、その後機密文書として廃棄します。）
</t>
    </r>
    <rPh sb="6" eb="8">
      <t>ジョウキョウ</t>
    </rPh>
    <phoneticPr fontId="2"/>
  </si>
  <si>
    <t>その他</t>
    <rPh sb="2" eb="3">
      <t>タ</t>
    </rPh>
    <phoneticPr fontId="2"/>
  </si>
  <si>
    <t>・</t>
    <phoneticPr fontId="2"/>
  </si>
  <si>
    <t>年度途中で新たな経営規模等評価結果通知書・総合評定値通知書を取得したときには、契約課あてに写しの提出をお願いします。経審の有効期限のみ更新します。</t>
    <phoneticPr fontId="2"/>
  </si>
  <si>
    <r>
      <rPr>
        <b/>
        <sz val="12"/>
        <rFont val="ＭＳ ゴシック"/>
        <family val="3"/>
        <charset val="128"/>
      </rPr>
      <t>一般事業主行動計画の策定届</t>
    </r>
    <r>
      <rPr>
        <sz val="12"/>
        <rFont val="ＭＳ 明朝"/>
        <family val="1"/>
        <charset val="128"/>
      </rPr>
      <t xml:space="preserve">
（申請日現在で計画期間中のもので都道府県労働局の受付印のあるもの。）</t>
    </r>
    <r>
      <rPr>
        <sz val="12"/>
        <color indexed="10"/>
        <rFont val="ＭＳ 明朝"/>
        <family val="1"/>
        <charset val="128"/>
      </rPr>
      <t>　　</t>
    </r>
    <rPh sb="15" eb="17">
      <t>シンセイ</t>
    </rPh>
    <rPh sb="17" eb="18">
      <t>ビ</t>
    </rPh>
    <rPh sb="18" eb="20">
      <t>ゲンザイ</t>
    </rPh>
    <rPh sb="21" eb="23">
      <t>ケイカク</t>
    </rPh>
    <rPh sb="23" eb="26">
      <t>キカンチュウ</t>
    </rPh>
    <phoneticPr fontId="2"/>
  </si>
  <si>
    <t>次世代育成支援対策推進法に基づく認定通知書</t>
    <rPh sb="0" eb="3">
      <t>ジセダイ</t>
    </rPh>
    <rPh sb="3" eb="5">
      <t>イクセイ</t>
    </rPh>
    <rPh sb="5" eb="7">
      <t>シエン</t>
    </rPh>
    <rPh sb="7" eb="9">
      <t>タイサク</t>
    </rPh>
    <rPh sb="9" eb="11">
      <t>スイシン</t>
    </rPh>
    <rPh sb="11" eb="12">
      <t>ホウ</t>
    </rPh>
    <rPh sb="13" eb="14">
      <t>モト</t>
    </rPh>
    <rPh sb="16" eb="18">
      <t>ニンテイ</t>
    </rPh>
    <rPh sb="18" eb="21">
      <t>ツウチショ</t>
    </rPh>
    <phoneticPr fontId="2"/>
  </si>
  <si>
    <r>
      <rPr>
        <b/>
        <sz val="12"/>
        <rFont val="ＭＳ ゴシック"/>
        <family val="3"/>
        <charset val="128"/>
      </rPr>
      <t>一般事業主行動計画の策定届</t>
    </r>
    <r>
      <rPr>
        <sz val="12"/>
        <rFont val="ＭＳ 明朝"/>
        <family val="1"/>
        <charset val="128"/>
      </rPr>
      <t xml:space="preserve">
（申請日現在で計画期間中のもので都道府県労働局の受付印のあるもの。）　　</t>
    </r>
    <rPh sb="0" eb="2">
      <t>イッパン</t>
    </rPh>
    <rPh sb="2" eb="4">
      <t>ジギョウ</t>
    </rPh>
    <rPh sb="4" eb="5">
      <t>ヌシ</t>
    </rPh>
    <rPh sb="5" eb="7">
      <t>コウドウ</t>
    </rPh>
    <rPh sb="15" eb="17">
      <t>シンセイ</t>
    </rPh>
    <rPh sb="17" eb="18">
      <t>ビ</t>
    </rPh>
    <rPh sb="18" eb="20">
      <t>ゲンザイ</t>
    </rPh>
    <phoneticPr fontId="2"/>
  </si>
  <si>
    <r>
      <rPr>
        <b/>
        <sz val="12"/>
        <rFont val="ＭＳ ゴシック"/>
        <family val="3"/>
        <charset val="128"/>
      </rPr>
      <t>保護観察所が発行する刑務所出所者等の協力雇用主証明書等</t>
    </r>
    <r>
      <rPr>
        <sz val="12"/>
        <rFont val="ＭＳ 明朝"/>
        <family val="1"/>
        <charset val="128"/>
      </rPr>
      <t xml:space="preserve">
（審査申請前３ヶ月以内に発行されたもの。）</t>
    </r>
    <rPh sb="0" eb="2">
      <t>ホゴ</t>
    </rPh>
    <rPh sb="2" eb="4">
      <t>カンサツ</t>
    </rPh>
    <rPh sb="4" eb="5">
      <t>ショ</t>
    </rPh>
    <rPh sb="6" eb="8">
      <t>ハッコウ</t>
    </rPh>
    <rPh sb="10" eb="13">
      <t>ケイムショ</t>
    </rPh>
    <rPh sb="13" eb="15">
      <t>シュッショ</t>
    </rPh>
    <rPh sb="15" eb="16">
      <t>シャ</t>
    </rPh>
    <rPh sb="16" eb="17">
      <t>トウ</t>
    </rPh>
    <rPh sb="18" eb="20">
      <t>キョウリョク</t>
    </rPh>
    <rPh sb="20" eb="23">
      <t>コヨウヌシ</t>
    </rPh>
    <rPh sb="23" eb="26">
      <t>ショウメイショ</t>
    </rPh>
    <rPh sb="26" eb="27">
      <t>トウ</t>
    </rPh>
    <rPh sb="40" eb="42">
      <t>ハッコウ</t>
    </rPh>
    <phoneticPr fontId="2"/>
  </si>
  <si>
    <r>
      <rPr>
        <b/>
        <sz val="12"/>
        <rFont val="ＭＳ ゴシック"/>
        <family val="3"/>
        <charset val="128"/>
      </rPr>
      <t>消防団協力事業所優良認定証　</t>
    </r>
    <r>
      <rPr>
        <sz val="12"/>
        <rFont val="ＭＳ 明朝"/>
        <family val="1"/>
        <charset val="128"/>
      </rPr>
      <t>又は　</t>
    </r>
    <r>
      <rPr>
        <b/>
        <sz val="12"/>
        <rFont val="ＭＳ ゴシック"/>
        <family val="3"/>
        <charset val="128"/>
      </rPr>
      <t>消防団協力事業所認定証</t>
    </r>
    <r>
      <rPr>
        <sz val="12"/>
        <rFont val="ＭＳ 明朝"/>
        <family val="1"/>
        <charset val="128"/>
      </rPr>
      <t xml:space="preserve">
（仙台市が発行し、申請日現在で有効期間内のもの。）
</t>
    </r>
    <rPh sb="0" eb="3">
      <t>ショウボウダン</t>
    </rPh>
    <rPh sb="3" eb="5">
      <t>キョウリョク</t>
    </rPh>
    <rPh sb="5" eb="7">
      <t>ジギョウ</t>
    </rPh>
    <rPh sb="7" eb="8">
      <t>ショ</t>
    </rPh>
    <rPh sb="8" eb="10">
      <t>ユウリョウ</t>
    </rPh>
    <rPh sb="10" eb="13">
      <t>ニンテイショウ</t>
    </rPh>
    <rPh sb="14" eb="15">
      <t>マタ</t>
    </rPh>
    <rPh sb="17" eb="20">
      <t>ショウボウダン</t>
    </rPh>
    <rPh sb="20" eb="22">
      <t>キョウリョク</t>
    </rPh>
    <rPh sb="22" eb="24">
      <t>ジギョウ</t>
    </rPh>
    <rPh sb="24" eb="25">
      <t>ショ</t>
    </rPh>
    <rPh sb="25" eb="28">
      <t>ニンテイショウ</t>
    </rPh>
    <rPh sb="38" eb="40">
      <t>シンセイ</t>
    </rPh>
    <rPh sb="40" eb="41">
      <t>ビ</t>
    </rPh>
    <rPh sb="41" eb="43">
      <t>ゲンザイ</t>
    </rPh>
    <rPh sb="46" eb="48">
      <t>キカン</t>
    </rPh>
    <phoneticPr fontId="2"/>
  </si>
  <si>
    <r>
      <rPr>
        <b/>
        <sz val="12"/>
        <rFont val="ＭＳ ゴシック"/>
        <family val="3"/>
        <charset val="128"/>
      </rPr>
      <t>建設業許可申請書（別紙２）営業所一覧表</t>
    </r>
    <r>
      <rPr>
        <sz val="12"/>
        <rFont val="ＭＳ 明朝"/>
        <family val="1"/>
        <charset val="128"/>
      </rPr>
      <t xml:space="preserve">
（受任者を設定している場合に必要。）
※受任先の営業所の建設業許可が記載されたものを提出してください。</t>
    </r>
    <rPh sb="0" eb="3">
      <t>ケンセツギョウ</t>
    </rPh>
    <rPh sb="3" eb="5">
      <t>キョカ</t>
    </rPh>
    <rPh sb="5" eb="8">
      <t>シンセイショ</t>
    </rPh>
    <rPh sb="9" eb="11">
      <t>ベッシ</t>
    </rPh>
    <rPh sb="13" eb="16">
      <t>エイギョウショ</t>
    </rPh>
    <rPh sb="16" eb="18">
      <t>イチラン</t>
    </rPh>
    <rPh sb="18" eb="19">
      <t>ヒョウ</t>
    </rPh>
    <phoneticPr fontId="2"/>
  </si>
  <si>
    <r>
      <rPr>
        <b/>
        <sz val="12"/>
        <rFont val="ＭＳ ゴシック"/>
        <family val="3"/>
        <charset val="128"/>
      </rPr>
      <t>障害者雇用納付金制度による報奨金支給決定通知書</t>
    </r>
    <r>
      <rPr>
        <sz val="12"/>
        <rFont val="ＭＳ 明朝"/>
        <family val="1"/>
        <charset val="128"/>
      </rPr>
      <t xml:space="preserve">
（障害者雇用納付金制度による報奨金支給対象事業者のみ。独立行政法人高齢・障害・求職者雇用支援機構が発行している最新のもの。）
※独立行政法人高齢・障害・求職者雇用支援機構以外からの報奨金等は対象外です。また、奨励金は対象外ですのでご留意ください。</t>
    </r>
    <phoneticPr fontId="2"/>
  </si>
  <si>
    <r>
      <rPr>
        <b/>
        <sz val="12"/>
        <rFont val="ＭＳ ゴシック"/>
        <family val="3"/>
        <charset val="128"/>
      </rPr>
      <t>みちのく環境管理規格の認証登録証</t>
    </r>
    <r>
      <rPr>
        <sz val="12"/>
        <rFont val="ＭＳ 明朝"/>
        <family val="1"/>
        <charset val="128"/>
      </rPr>
      <t xml:space="preserve">
（令和8年4月1日現在で有効期間内であるもの。）
※現在更新手続き中の場合は、更新手続き中であることが確認できる書類（申請書等）の写しを提出してください。</t>
    </r>
    <rPh sb="18" eb="20">
      <t>レイワ</t>
    </rPh>
    <rPh sb="21" eb="22">
      <t>ネン</t>
    </rPh>
    <rPh sb="23" eb="24">
      <t>ガツ</t>
    </rPh>
    <rPh sb="25" eb="26">
      <t>ヒ</t>
    </rPh>
    <rPh sb="26" eb="28">
      <t>ゲンザイ</t>
    </rPh>
    <rPh sb="31" eb="33">
      <t>キカン</t>
    </rPh>
    <rPh sb="58" eb="60">
      <t>テツヅ</t>
    </rPh>
    <phoneticPr fontId="2"/>
  </si>
  <si>
    <t>https://www.city.sendai.jp/keyaku-kanri/jigyosha/keyaku/sankashikaku/henko.html</t>
    <phoneticPr fontId="2"/>
  </si>
  <si>
    <r>
      <t xml:space="preserve">受任者を設定していない場合は入力不要です。
</t>
    </r>
    <r>
      <rPr>
        <sz val="10"/>
        <color rgb="FFFF0000"/>
        <rFont val="ＭＳ Ｐゴシック"/>
        <family val="3"/>
        <charset val="128"/>
      </rPr>
      <t>【添付書類（受任者を設定している場合に必要）】
□建設業許可申請書（別紙２）営業所一覧表</t>
    </r>
    <r>
      <rPr>
        <sz val="10"/>
        <rFont val="ＭＳ Ｐゴシック"/>
        <family val="3"/>
        <charset val="128"/>
      </rPr>
      <t xml:space="preserve">
※営業所の建設業許可が記載されたもの。</t>
    </r>
    <rPh sb="0" eb="2">
      <t>ジュニン</t>
    </rPh>
    <rPh sb="2" eb="3">
      <t>シャ</t>
    </rPh>
    <rPh sb="4" eb="6">
      <t>セッテイ</t>
    </rPh>
    <rPh sb="11" eb="13">
      <t>バアイ</t>
    </rPh>
    <rPh sb="14" eb="16">
      <t>ニュウリョク</t>
    </rPh>
    <rPh sb="16" eb="18">
      <t>フヨウ</t>
    </rPh>
    <rPh sb="24" eb="26">
      <t>テンプ</t>
    </rPh>
    <rPh sb="26" eb="28">
      <t>ショルイ</t>
    </rPh>
    <phoneticPr fontId="2"/>
  </si>
  <si>
    <r>
      <t xml:space="preserve">｢みちのく環境管理規格」の認証・登録を行っている場合は、「１」を選択してください。
</t>
    </r>
    <r>
      <rPr>
        <sz val="10"/>
        <color rgb="FFFF0000"/>
        <rFont val="ＭＳ Ｐゴシック"/>
        <family val="3"/>
        <charset val="128"/>
      </rPr>
      <t xml:space="preserve">【添付書類（主観点加点を希望する場合）】
□みちのく環境管理規格の認証登録証　
</t>
    </r>
    <r>
      <rPr>
        <sz val="10"/>
        <color theme="1"/>
        <rFont val="ＭＳ Ｐゴシック"/>
        <family val="3"/>
        <charset val="128"/>
      </rPr>
      <t>※令和8年4月1日現在で有効期間内であるもの。</t>
    </r>
    <rPh sb="32" eb="34">
      <t>センタク</t>
    </rPh>
    <phoneticPr fontId="2"/>
  </si>
  <si>
    <r>
      <t xml:space="preserve">保護観察所に協力雇用主として登録されている場合は、「１」を選択してください。
</t>
    </r>
    <r>
      <rPr>
        <sz val="10"/>
        <color rgb="FFFF0000"/>
        <rFont val="ＭＳ Ｐゴシック"/>
        <family val="3"/>
        <charset val="128"/>
      </rPr>
      <t>【添付書類（主観点加点を希望する場合）】
□保護観察所が発行する刑務所出所者等の協力雇用主証明書等</t>
    </r>
    <r>
      <rPr>
        <sz val="10"/>
        <color theme="1"/>
        <rFont val="ＭＳ Ｐゴシック"/>
        <family val="3"/>
        <charset val="128"/>
      </rPr>
      <t xml:space="preserve">
※審査申請前３ヶ月以内に発行されたもの。</t>
    </r>
    <rPh sb="29" eb="31">
      <t>センタク</t>
    </rPh>
    <phoneticPr fontId="2"/>
  </si>
  <si>
    <r>
      <rPr>
        <b/>
        <sz val="12"/>
        <rFont val="ＭＳ ゴシック"/>
        <family val="3"/>
        <charset val="128"/>
      </rPr>
      <t>経営規模等評価結果通知書・総合評定値通知書</t>
    </r>
    <r>
      <rPr>
        <sz val="12"/>
        <rFont val="ＭＳ 明朝"/>
        <family val="1"/>
        <charset val="128"/>
      </rPr>
      <t xml:space="preserve">
（経審を取得している場合に必要。</t>
    </r>
    <r>
      <rPr>
        <sz val="12"/>
        <color theme="1"/>
        <rFont val="ＭＳ 明朝"/>
        <family val="1"/>
        <charset val="128"/>
      </rPr>
      <t>審査基準日が令和６年９月１日以降のもの。）</t>
    </r>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rPh sb="38" eb="40">
      <t>シンサ</t>
    </rPh>
    <rPh sb="40" eb="42">
      <t>キジュン</t>
    </rPh>
    <rPh sb="42" eb="43">
      <t>ビ</t>
    </rPh>
    <rPh sb="44" eb="46">
      <t>レイワ</t>
    </rPh>
    <rPh sb="47" eb="48">
      <t>ネン</t>
    </rPh>
    <rPh sb="49" eb="50">
      <t>ガツ</t>
    </rPh>
    <rPh sb="51" eb="52">
      <t>ヒ</t>
    </rPh>
    <rPh sb="52" eb="54">
      <t>イコウ</t>
    </rPh>
    <phoneticPr fontId="2"/>
  </si>
  <si>
    <r>
      <t xml:space="preserve">・「申請種目表（工事）」シートを参照のうえ、希望する優先順位順に申請種目の番号を入力してください。
・経営規模等評価総合評定値（Ｐ点）を取得している場合、申請種目に対応する許可のＰ点値を入力してください。経審未取得の場合は「０」を入力してください。
・申請種目02、04、05については以下のとおり入力してください。
　「02法面処理工事」
　　　⇒経審の「法面処理」を入力
　「04ＰＣ桁工事」
　　　⇒経審の「プレストレストコンクリート」を入力
　「05鋼橋上部工事」
　　　⇒経審の「鋼橋上部」を入力
</t>
    </r>
    <r>
      <rPr>
        <sz val="10"/>
        <color rgb="FFFF0000"/>
        <rFont val="ＭＳ Ｐゴシック"/>
        <family val="3"/>
        <charset val="128"/>
      </rPr>
      <t>【添付書類（経審を取得している場合に必要）】
□経営規模等評価結果通知書・総合評定値通知書</t>
    </r>
    <r>
      <rPr>
        <sz val="10"/>
        <rFont val="ＭＳ Ｐゴシック"/>
        <family val="3"/>
        <charset val="128"/>
      </rPr>
      <t xml:space="preserve">
※審査基準日が令和6年9月1日以降のもの。</t>
    </r>
    <rPh sb="2" eb="4">
      <t>シンセイ</t>
    </rPh>
    <rPh sb="4" eb="6">
      <t>シュモク</t>
    </rPh>
    <rPh sb="6" eb="7">
      <t>ヒョウ</t>
    </rPh>
    <rPh sb="8" eb="10">
      <t>コウジ</t>
    </rPh>
    <rPh sb="16" eb="18">
      <t>サンショウ</t>
    </rPh>
    <rPh sb="32" eb="34">
      <t>シンセイ</t>
    </rPh>
    <rPh sb="126" eb="128">
      <t>シンセイ</t>
    </rPh>
    <rPh sb="149" eb="151">
      <t>ニュウリョク</t>
    </rPh>
    <rPh sb="256" eb="258">
      <t>テンプ</t>
    </rPh>
    <rPh sb="258" eb="260">
      <t>ショルイ</t>
    </rPh>
    <phoneticPr fontId="2"/>
  </si>
  <si>
    <t>仙台営業所</t>
    <rPh sb="0" eb="2">
      <t>センダイ</t>
    </rPh>
    <rPh sb="2" eb="5">
      <t>エイギョウショ</t>
    </rPh>
    <phoneticPr fontId="2"/>
  </si>
  <si>
    <t>代表取締役　仙台　太郎</t>
    <rPh sb="0" eb="5">
      <t>ダイヒョウトリシマリヤク</t>
    </rPh>
    <rPh sb="6" eb="8">
      <t>センダイ</t>
    </rPh>
    <rPh sb="9" eb="11">
      <t>タロウ</t>
    </rPh>
    <phoneticPr fontId="2"/>
  </si>
  <si>
    <t>04</t>
    <phoneticPr fontId="2"/>
  </si>
  <si>
    <t>種目１</t>
    <rPh sb="0" eb="2">
      <t>シュモク</t>
    </rPh>
    <phoneticPr fontId="2"/>
  </si>
  <si>
    <t>種目２</t>
    <rPh sb="0" eb="2">
      <t>シュモク</t>
    </rPh>
    <phoneticPr fontId="2"/>
  </si>
  <si>
    <t>種目３</t>
    <rPh sb="0" eb="2">
      <t>シュモク</t>
    </rPh>
    <phoneticPr fontId="2"/>
  </si>
  <si>
    <t>種目４</t>
    <rPh sb="0" eb="2">
      <t>シュモク</t>
    </rPh>
    <phoneticPr fontId="2"/>
  </si>
  <si>
    <t>種目５</t>
    <rPh sb="0" eb="2">
      <t>シュモク</t>
    </rPh>
    <phoneticPr fontId="2"/>
  </si>
  <si>
    <t>種目６</t>
    <rPh sb="0" eb="2">
      <t>シュモク</t>
    </rPh>
    <phoneticPr fontId="2"/>
  </si>
  <si>
    <t>●●●</t>
    <phoneticPr fontId="2"/>
  </si>
  <si>
    <t>022-214-8125</t>
    <phoneticPr fontId="2"/>
  </si>
  <si>
    <t>●●@●●.●●.jp</t>
    <phoneticPr fontId="2"/>
  </si>
  <si>
    <t>・本調査では、格付点数や登録種目に関するものの見直しを行います。
・今回の調査項目は、令和8年度（令和8年4月1日から）のみ有効です。
・提出書類に虚偽の記載等があった場合、資格を承認しないまたは資格の取消し等を行うことがあります。
・申請種目の順位変更及び申請種目の追加は、今回の調査時のみ可能です。年度途中で変更・追加することはできません。
・期限までに回答が無い場合や調査項目の記載漏れがある場合、今回の調査項目は令和8年度において以下の取扱いとなります。</t>
    <rPh sb="118" eb="120">
      <t>シンセイ</t>
    </rPh>
    <rPh sb="120" eb="122">
      <t>シュモク</t>
    </rPh>
    <rPh sb="123" eb="125">
      <t>ジュンイ</t>
    </rPh>
    <rPh sb="125" eb="127">
      <t>ヘンコウ</t>
    </rPh>
    <rPh sb="127" eb="128">
      <t>オヨ</t>
    </rPh>
    <rPh sb="129" eb="131">
      <t>シンセイ</t>
    </rPh>
    <rPh sb="131" eb="133">
      <t>シュモク</t>
    </rPh>
    <rPh sb="134" eb="136">
      <t>ツイカ</t>
    </rPh>
    <rPh sb="138" eb="140">
      <t>コンカイ</t>
    </rPh>
    <rPh sb="141" eb="143">
      <t>チョウサ</t>
    </rPh>
    <rPh sb="143" eb="144">
      <t>ジ</t>
    </rPh>
    <rPh sb="146" eb="148">
      <t>カノウ</t>
    </rPh>
    <rPh sb="151" eb="153">
      <t>ネンド</t>
    </rPh>
    <rPh sb="153" eb="155">
      <t>トチュウ</t>
    </rPh>
    <rPh sb="156" eb="158">
      <t>ヘンコウ</t>
    </rPh>
    <rPh sb="159" eb="161">
      <t>ツイカ</t>
    </rPh>
    <phoneticPr fontId="2"/>
  </si>
  <si>
    <t>■未回答項目の取扱い</t>
    <rPh sb="1" eb="4">
      <t>ミカイトウ</t>
    </rPh>
    <rPh sb="4" eb="6">
      <t>コウモク</t>
    </rPh>
    <rPh sb="7" eb="8">
      <t>ト</t>
    </rPh>
    <rPh sb="8" eb="9">
      <t>アツカ</t>
    </rPh>
    <phoneticPr fontId="2"/>
  </si>
  <si>
    <t>建設業許可状況</t>
    <rPh sb="0" eb="3">
      <t>ケンセツギョウ</t>
    </rPh>
    <rPh sb="3" eb="5">
      <t>キョカ</t>
    </rPh>
    <rPh sb="5" eb="7">
      <t>ジョウキョウ</t>
    </rPh>
    <phoneticPr fontId="2"/>
  </si>
  <si>
    <t xml:space="preserve">競争入札参加資格について、次の要件などに該当する場合、状況調査とは別に「入札参加資格登録事項変更届」が必要となります（電子申請）。
・本店所在地等が変更となった場合
・代表者が変更となった場合
・受任者が変更となった場合
・合併、会社分割を実施（予定）の場合　　など
詳しくは、「競争入札参加資格登録事項の変更」ホームページをご覧ください。
</t>
    <rPh sb="59" eb="61">
      <t>デンシ</t>
    </rPh>
    <rPh sb="61" eb="63">
      <t>シンセイ</t>
    </rPh>
    <phoneticPr fontId="2"/>
  </si>
  <si>
    <t>「株式会社」等は略さず入力してください。
「株式会社」等と会社名の間は、全角１文字スペースを空けてください。
　〇株式会社　マルマル建設
　×株式会社マルマル建設（１文字空ける）
　×（株）マルマル建設　（略字は使用しない）</t>
    <rPh sb="36" eb="38">
      <t>ゼンカク</t>
    </rPh>
    <rPh sb="71" eb="75">
      <t>カブシキカイシャ</t>
    </rPh>
    <rPh sb="79" eb="81">
      <t>ケンセツ</t>
    </rPh>
    <phoneticPr fontId="2"/>
  </si>
  <si>
    <r>
      <t xml:space="preserve">常時雇用する労働者数が101人以上の事業者の場合で次世代育成支援対策推進法に基づく認定を受けている場合、または常時雇用する労働者数が100人以下の事業者の場合で一般事業主行動計画の策定・届出を行っている場合は、「１」を選択してください。
</t>
    </r>
    <r>
      <rPr>
        <sz val="10"/>
        <color rgb="FFFF0000"/>
        <rFont val="ＭＳ Ｐゴシック"/>
        <family val="3"/>
        <charset val="128"/>
      </rPr>
      <t>【添付書類（主観点加点を希望する場合）】</t>
    </r>
    <r>
      <rPr>
        <sz val="10"/>
        <color theme="1"/>
        <rFont val="ＭＳ Ｐゴシック"/>
        <family val="3"/>
        <charset val="128"/>
      </rPr>
      <t xml:space="preserve">
・常時雇用者が101人以上の事業者の場合
</t>
    </r>
    <r>
      <rPr>
        <sz val="10"/>
        <color rgb="FFFF0000"/>
        <rFont val="ＭＳ Ｐゴシック"/>
        <family val="3"/>
        <charset val="128"/>
      </rPr>
      <t>□次世代育成支援対策推進法に基づく認定通知書</t>
    </r>
    <r>
      <rPr>
        <sz val="10"/>
        <color theme="1"/>
        <rFont val="ＭＳ Ｐゴシック"/>
        <family val="3"/>
        <charset val="128"/>
      </rPr>
      <t xml:space="preserve">
・常時雇用者が100人以下の事業者の場合
</t>
    </r>
    <r>
      <rPr>
        <sz val="10"/>
        <color rgb="FFFF0000"/>
        <rFont val="ＭＳ Ｐゴシック"/>
        <family val="3"/>
        <charset val="128"/>
      </rPr>
      <t>□一般事業主行動計画の策定届</t>
    </r>
    <r>
      <rPr>
        <sz val="10"/>
        <color theme="1"/>
        <rFont val="ＭＳ Ｐゴシック"/>
        <family val="3"/>
        <charset val="128"/>
      </rPr>
      <t xml:space="preserve">
※申請日現在で計画期間中のもので都道府県労働局の受付印のあるもの。</t>
    </r>
    <rPh sb="109" eb="111">
      <t>センタク</t>
    </rPh>
    <phoneticPr fontId="2"/>
  </si>
  <si>
    <r>
      <t xml:space="preserve">仙台市消防団協力事業所表示制度における「優良協力事業所」又は「協力事業所」として認定を受けている場合は、「１」を選択してください。
</t>
    </r>
    <r>
      <rPr>
        <sz val="10"/>
        <color rgb="FFFF0000"/>
        <rFont val="ＭＳ Ｐゴシック"/>
        <family val="3"/>
        <charset val="128"/>
      </rPr>
      <t>【添付書類（主観点加点を希望する場合）】
□消防団協力事業所優良認定証」</t>
    </r>
    <r>
      <rPr>
        <sz val="10"/>
        <color theme="1"/>
        <rFont val="ＭＳ Ｐゴシック"/>
        <family val="3"/>
        <charset val="128"/>
      </rPr>
      <t>又は</t>
    </r>
    <r>
      <rPr>
        <sz val="10"/>
        <color rgb="FFFF0000"/>
        <rFont val="ＭＳ Ｐゴシック"/>
        <family val="3"/>
        <charset val="128"/>
      </rPr>
      <t>消防団協力事業所認定証</t>
    </r>
    <r>
      <rPr>
        <sz val="10"/>
        <color theme="1"/>
        <rFont val="ＭＳ Ｐゴシック"/>
        <family val="3"/>
        <charset val="128"/>
      </rPr>
      <t xml:space="preserve">
※仙台市が発行し、申請日現在で有効期間内のもの。</t>
    </r>
    <phoneticPr fontId="2"/>
  </si>
  <si>
    <r>
      <t>【令和8年度　状況調査票】　</t>
    </r>
    <r>
      <rPr>
        <b/>
        <sz val="18"/>
        <color rgb="FFFF0000"/>
        <rFont val="ＭＳ Ｐゴシック"/>
        <family val="3"/>
        <charset val="128"/>
      </rPr>
      <t>入力例</t>
    </r>
    <rPh sb="1" eb="3">
      <t>レイワ</t>
    </rPh>
    <rPh sb="9" eb="11">
      <t>チョウサ</t>
    </rPh>
    <rPh sb="11" eb="12">
      <t>ヒョウ</t>
    </rPh>
    <rPh sb="14" eb="16">
      <t>ニュウリョク</t>
    </rPh>
    <rPh sb="16" eb="17">
      <t>レイ</t>
    </rPh>
    <phoneticPr fontId="2"/>
  </si>
  <si>
    <t>株式会社　〇〇〇〇建設</t>
    <rPh sb="0" eb="2">
      <t>カブシキ</t>
    </rPh>
    <rPh sb="2" eb="4">
      <t>ガイシャ</t>
    </rPh>
    <rPh sb="9" eb="11">
      <t>ケンセツ</t>
    </rPh>
    <phoneticPr fontId="2"/>
  </si>
  <si>
    <t>●●●課</t>
    <rPh sb="3" eb="4">
      <t>カ</t>
    </rPh>
    <phoneticPr fontId="2"/>
  </si>
  <si>
    <r>
      <t>※注意事項
・まず、令和8年度状況調査票（</t>
    </r>
    <r>
      <rPr>
        <b/>
        <sz val="12"/>
        <rFont val="ＭＳ ゴシック"/>
        <family val="3"/>
        <charset val="128"/>
      </rPr>
      <t>入力シート）</t>
    </r>
    <r>
      <rPr>
        <sz val="12"/>
        <rFont val="ＭＳ 明朝"/>
        <family val="1"/>
        <charset val="128"/>
      </rPr>
      <t>に入力してください。
・「入力例」シートも参考にしてください。
・入力シートに入力した情報が入札参加資格登録事項（変更・更新）届（</t>
    </r>
    <r>
      <rPr>
        <b/>
        <sz val="12"/>
        <rFont val="ＭＳ ゴシック"/>
        <family val="3"/>
        <charset val="128"/>
      </rPr>
      <t>届出書シート</t>
    </r>
    <r>
      <rPr>
        <sz val="12"/>
        <rFont val="ＭＳ 明朝"/>
        <family val="1"/>
        <charset val="128"/>
      </rPr>
      <t>）にも反映されます。届出書シート自体は入力不要です。
・届出書シートの内容に誤りがないか確認してください。</t>
    </r>
    <rPh sb="1" eb="3">
      <t>チュウイ</t>
    </rPh>
    <rPh sb="3" eb="5">
      <t>ジコウ</t>
    </rPh>
    <rPh sb="40" eb="42">
      <t>ニュウリョク</t>
    </rPh>
    <rPh sb="42" eb="43">
      <t>レイ</t>
    </rPh>
    <rPh sb="48" eb="50">
      <t>サンコウ</t>
    </rPh>
    <rPh sb="108" eb="111">
      <t>トドケデショ</t>
    </rPh>
    <rPh sb="114" eb="116">
      <t>ジタイ</t>
    </rPh>
    <rPh sb="117" eb="119">
      <t>ニュウリョク</t>
    </rPh>
    <rPh sb="119" eb="121">
      <t>フヨウ</t>
    </rPh>
    <phoneticPr fontId="2"/>
  </si>
  <si>
    <r>
      <rPr>
        <b/>
        <sz val="12"/>
        <rFont val="ＭＳ ゴシック"/>
        <family val="3"/>
        <charset val="128"/>
      </rPr>
      <t xml:space="preserve">建設業許可通知書 </t>
    </r>
    <r>
      <rPr>
        <sz val="12"/>
        <rFont val="ＭＳ 明朝"/>
        <family val="1"/>
        <charset val="128"/>
      </rPr>
      <t xml:space="preserve">又は </t>
    </r>
    <r>
      <rPr>
        <b/>
        <sz val="12"/>
        <rFont val="ＭＳ ゴシック"/>
        <family val="3"/>
        <charset val="128"/>
      </rPr>
      <t>建設業許可証明書</t>
    </r>
    <r>
      <rPr>
        <sz val="12"/>
        <rFont val="ＭＳ 明朝"/>
        <family val="1"/>
        <charset val="128"/>
      </rPr>
      <t xml:space="preserve">
（必須。許可年月日が令和３年４月２日以降のもの。）</t>
    </r>
    <r>
      <rPr>
        <sz val="12"/>
        <color indexed="10"/>
        <rFont val="ＭＳ 明朝"/>
        <family val="1"/>
        <charset val="128"/>
      </rPr>
      <t xml:space="preserve">
</t>
    </r>
    <r>
      <rPr>
        <sz val="12"/>
        <rFont val="ＭＳ 明朝"/>
        <family val="1"/>
        <charset val="128"/>
      </rPr>
      <t>※更新申請中のため受付期間内に提出できない場合は、更新申請中であることを証明できる書類を提出してください（上記書類も後日提出してください）。</t>
    </r>
    <rPh sb="0" eb="3">
      <t>ケンセツギョウ</t>
    </rPh>
    <rPh sb="3" eb="5">
      <t>キョカ</t>
    </rPh>
    <rPh sb="5" eb="8">
      <t>ツウチショ</t>
    </rPh>
    <rPh sb="9" eb="10">
      <t>マタ</t>
    </rPh>
    <rPh sb="12" eb="15">
      <t>ケンセツギョウ</t>
    </rPh>
    <rPh sb="15" eb="17">
      <t>キョカ</t>
    </rPh>
    <rPh sb="17" eb="19">
      <t>ショウメイ</t>
    </rPh>
    <rPh sb="19" eb="20">
      <t>ショ</t>
    </rPh>
    <rPh sb="22" eb="24">
      <t>ヒッス</t>
    </rPh>
    <rPh sb="25" eb="27">
      <t>キョカ</t>
    </rPh>
    <rPh sb="27" eb="30">
      <t>ネンガッピ</t>
    </rPh>
    <rPh sb="31" eb="33">
      <t>レイワ</t>
    </rPh>
    <rPh sb="34" eb="35">
      <t>ネン</t>
    </rPh>
    <rPh sb="36" eb="37">
      <t>ガツ</t>
    </rPh>
    <rPh sb="38" eb="39">
      <t>ヒ</t>
    </rPh>
    <rPh sb="39" eb="41">
      <t>イコウ</t>
    </rPh>
    <rPh sb="56" eb="58">
      <t>ウケツケ</t>
    </rPh>
    <rPh sb="58" eb="60">
      <t>キカン</t>
    </rPh>
    <rPh sb="60" eb="61">
      <t>ナイ</t>
    </rPh>
    <rPh sb="62" eb="64">
      <t>テイシュツ</t>
    </rPh>
    <rPh sb="100" eb="102">
      <t>ジョウキ</t>
    </rPh>
    <rPh sb="102" eb="104">
      <t>ショルイ</t>
    </rPh>
    <rPh sb="105" eb="107">
      <t>ゴジツ</t>
    </rPh>
    <rPh sb="107" eb="109">
      <t>テイシュツ</t>
    </rPh>
    <phoneticPr fontId="2"/>
  </si>
  <si>
    <t>最新の経営規模等評価結果通知書・総合評定値通知書（経審）の審査基準日を和暦で「060930」の形で入力してください。（例は令和6年9月30日）</t>
    <rPh sb="35" eb="37">
      <t>ワレキ</t>
    </rPh>
    <phoneticPr fontId="2"/>
  </si>
  <si>
    <r>
      <t xml:space="preserve">障害者雇用状況の加点を希望する場合は「有」を、希望しない場合は「無」を選択してください。
</t>
    </r>
    <r>
      <rPr>
        <sz val="9"/>
        <color rgb="FFFF0000"/>
        <rFont val="ＭＳ Ｐゴシック"/>
        <family val="3"/>
        <charset val="128"/>
      </rPr>
      <t>【添付書類（主観点加点を希望する場合）】</t>
    </r>
    <r>
      <rPr>
        <sz val="9"/>
        <color theme="1"/>
        <rFont val="ＭＳ Ｐゴシック"/>
        <family val="3"/>
        <charset val="128"/>
      </rPr>
      <t xml:space="preserve">
・障害者の雇用の促進等に関する法律に基づくハローワークへの雇用状況報告義務がある事業者
</t>
    </r>
    <r>
      <rPr>
        <sz val="9"/>
        <color rgb="FFFF0000"/>
        <rFont val="ＭＳ Ｐゴシック"/>
        <family val="3"/>
        <charset val="128"/>
      </rPr>
      <t>　□障害者雇用状況報告書</t>
    </r>
    <r>
      <rPr>
        <sz val="9"/>
        <color theme="1"/>
        <rFont val="ＭＳ Ｐゴシック"/>
        <family val="3"/>
        <charset val="128"/>
      </rPr>
      <t xml:space="preserve">
　※最新のもの。電子申請による報告をしている場合は、同内容が確認できる書類。
・上記報告義務はないが、申請日現在で障害者を雇用している事業者
</t>
    </r>
    <r>
      <rPr>
        <sz val="9"/>
        <color rgb="FFFF0000"/>
        <rFont val="ＭＳ Ｐゴシック"/>
        <family val="3"/>
        <charset val="128"/>
      </rPr>
      <t>　□障害者の雇用状況が分かる資料（ⅰ及びⅱ）</t>
    </r>
    <r>
      <rPr>
        <sz val="9"/>
        <color theme="1"/>
        <rFont val="ＭＳ Ｐゴシック"/>
        <family val="3"/>
        <charset val="128"/>
      </rPr>
      <t xml:space="preserve">
　ⅰ障害を証明するもの「身体障害者手帳又は療育手帳」等
　ⅱ雇用を確認できるもの「厚生年金被保険者標準報酬決定通知書」、「住民税特別徴収税額通知書」等</t>
    </r>
    <rPh sb="15" eb="17">
      <t>バアイ</t>
    </rPh>
    <rPh sb="19" eb="20">
      <t>ア</t>
    </rPh>
    <rPh sb="23" eb="25">
      <t>キボウ</t>
    </rPh>
    <rPh sb="28" eb="30">
      <t>バアイ</t>
    </rPh>
    <rPh sb="32" eb="33">
      <t>ナ</t>
    </rPh>
    <rPh sb="35" eb="37">
      <t>センタク</t>
    </rPh>
    <rPh sb="47" eb="49">
      <t>テンプ</t>
    </rPh>
    <rPh sb="49" eb="51">
      <t>ショルイ</t>
    </rPh>
    <rPh sb="52" eb="54">
      <t>シュカン</t>
    </rPh>
    <rPh sb="54" eb="55">
      <t>テン</t>
    </rPh>
    <rPh sb="55" eb="57">
      <t>カテン</t>
    </rPh>
    <rPh sb="58" eb="60">
      <t>キボウ</t>
    </rPh>
    <rPh sb="62" eb="64">
      <t>バアイ</t>
    </rPh>
    <phoneticPr fontId="2"/>
  </si>
  <si>
    <t>ハローワークに報告する義務がある事業者のみ入力してください。
（4桁以内。超える場合は9999を入力。小数点以下は切捨ててください）</t>
    <rPh sb="37" eb="38">
      <t>コ</t>
    </rPh>
    <phoneticPr fontId="2"/>
  </si>
  <si>
    <t>ハローワークに報告する義務がある事業者は、報告書に記載の人数を入力してください。報告する義務がない事業者は、実雇用人数を入力してください。
重度身体障害者又は重度知的障害者を雇用している場合は、重度身体障害者又は重度知的障害者1人につき障害者雇用2人として計算してください（4桁以内。超える場合は9999を入力）。</t>
    <rPh sb="77" eb="78">
      <t>マタ</t>
    </rPh>
    <rPh sb="104" eb="105">
      <t>マタ</t>
    </rPh>
    <rPh sb="142" eb="143">
      <t>コ</t>
    </rPh>
    <phoneticPr fontId="2"/>
  </si>
  <si>
    <r>
      <t xml:space="preserve">常時雇用する労働者数が101人以上の事業者の場合で女性の職業生活における活躍の推進に関する法律に基づく認定を受けている場合、または常時雇用する労働者数が100人以下の事業者の場合で一般事業主行動計画の策定・届出を行っている場合は、「１」を選択してください。
</t>
    </r>
    <r>
      <rPr>
        <sz val="10"/>
        <color rgb="FFFF0000"/>
        <rFont val="ＭＳ Ｐゴシック"/>
        <family val="3"/>
        <charset val="128"/>
      </rPr>
      <t>【添付書類（主観点加点を希望する場合）】</t>
    </r>
    <r>
      <rPr>
        <sz val="10"/>
        <color theme="1"/>
        <rFont val="ＭＳ Ｐゴシック"/>
        <family val="3"/>
        <charset val="128"/>
      </rPr>
      <t xml:space="preserve">
・常時雇用者が101人以上の事業者の場合
</t>
    </r>
    <r>
      <rPr>
        <sz val="10"/>
        <color rgb="FFFF0000"/>
        <rFont val="ＭＳ Ｐゴシック"/>
        <family val="3"/>
        <charset val="128"/>
      </rPr>
      <t>□女性の職業生活における活躍の推進に関する法律に基づく認定通知書</t>
    </r>
    <r>
      <rPr>
        <sz val="10"/>
        <color theme="1"/>
        <rFont val="ＭＳ Ｐゴシック"/>
        <family val="3"/>
        <charset val="128"/>
      </rPr>
      <t xml:space="preserve">
・常時雇用者が100人以下の事業者の場合
</t>
    </r>
    <r>
      <rPr>
        <sz val="10"/>
        <color rgb="FFFF0000"/>
        <rFont val="ＭＳ Ｐゴシック"/>
        <family val="3"/>
        <charset val="128"/>
      </rPr>
      <t>□一般事業主行動計画の策定届</t>
    </r>
    <r>
      <rPr>
        <sz val="10"/>
        <color theme="1"/>
        <rFont val="ＭＳ Ｐゴシック"/>
        <family val="3"/>
        <charset val="128"/>
      </rPr>
      <t xml:space="preserve">
※申請日現在で計画期間中のもので都道府県労働局の受付印のあるもの。</t>
    </r>
    <rPh sb="119" eb="121">
      <t>センタク</t>
    </rPh>
    <rPh sb="184" eb="186">
      <t>カツヤク</t>
    </rPh>
    <phoneticPr fontId="2"/>
  </si>
  <si>
    <t>女性の職業生活における活躍の推進に関する法律に基づく認定通知書</t>
    <rPh sb="0" eb="2">
      <t>ジョセイ</t>
    </rPh>
    <rPh sb="3" eb="5">
      <t>ショクギョウ</t>
    </rPh>
    <rPh sb="5" eb="7">
      <t>セイカツ</t>
    </rPh>
    <rPh sb="11" eb="13">
      <t>カツヤク</t>
    </rPh>
    <rPh sb="14" eb="16">
      <t>スイシン</t>
    </rPh>
    <rPh sb="17" eb="18">
      <t>カン</t>
    </rPh>
    <rPh sb="20" eb="22">
      <t>ホウリツ</t>
    </rPh>
    <rPh sb="23" eb="24">
      <t>モト</t>
    </rPh>
    <phoneticPr fontId="2"/>
  </si>
  <si>
    <t>１５．お問い合わせ先【必須】</t>
    <rPh sb="4" eb="5">
      <t>ト</t>
    </rPh>
    <rPh sb="6" eb="7">
      <t>ア</t>
    </rPh>
    <rPh sb="9" eb="10">
      <t>サキ</t>
    </rPh>
    <rPh sb="11" eb="13">
      <t>ヒッス</t>
    </rPh>
    <phoneticPr fontId="2"/>
  </si>
  <si>
    <t>※このメールアドレスは、申請に関する仙台市からのお問い合わせや、審査結果通知の際に使用します。</t>
    <rPh sb="12" eb="14">
      <t>シンセイ</t>
    </rPh>
    <rPh sb="15" eb="16">
      <t>カン</t>
    </rPh>
    <rPh sb="18" eb="21">
      <t>センダイシ</t>
    </rPh>
    <rPh sb="25" eb="26">
      <t>ト</t>
    </rPh>
    <rPh sb="27" eb="28">
      <t>ア</t>
    </rPh>
    <rPh sb="32" eb="34">
      <t>シンサ</t>
    </rPh>
    <rPh sb="34" eb="36">
      <t>ケッカ</t>
    </rPh>
    <rPh sb="36" eb="38">
      <t>ツウチ</t>
    </rPh>
    <rPh sb="39" eb="40">
      <t>サイ</t>
    </rPh>
    <rPh sb="41" eb="43">
      <t>シヨウ</t>
    </rPh>
    <phoneticPr fontId="2"/>
  </si>
  <si>
    <r>
      <t xml:space="preserve">常時雇用している労働者数が100人以下の事業主で、各月の雇用障害者数の年度間合計数が一定数（労働者数の4％の年度間合計数又は72人のいずれか多い数）を超えて障害者を雇用している場合に、申請により支給されているのが報奨金です。支給対象となっている場合は、「１」を選択してください。
</t>
    </r>
    <r>
      <rPr>
        <sz val="10"/>
        <color rgb="FFFF0000"/>
        <rFont val="ＭＳ Ｐゴシック"/>
        <family val="3"/>
        <charset val="128"/>
      </rPr>
      <t>【添付書類（主観点加点を希望する場合）】
□障害者雇用納付金制度による報奨金支給決定通知書</t>
    </r>
    <r>
      <rPr>
        <sz val="10"/>
        <color theme="1"/>
        <rFont val="ＭＳ Ｐゴシック"/>
        <family val="3"/>
        <charset val="128"/>
      </rPr>
      <t xml:space="preserve">
独立行政法人高齢・障害・求職者雇用支援機構が発行している最新のもの。）</t>
    </r>
    <rPh sb="75" eb="76">
      <t>コ</t>
    </rPh>
    <rPh sb="130" eb="132">
      <t>センタク</t>
    </rPh>
    <phoneticPr fontId="2"/>
  </si>
  <si>
    <t>⑧お問い合わせ先</t>
    <rPh sb="2" eb="3">
      <t>ト</t>
    </rPh>
    <rPh sb="4" eb="5">
      <t>ア</t>
    </rPh>
    <rPh sb="7" eb="8">
      <t>サキ</t>
    </rPh>
    <phoneticPr fontId="2"/>
  </si>
  <si>
    <t>屋内電気設備工事，照明灯設備工事，発電設備工事，
受変電設備工事，計装設備工事，電車線工事</t>
    <rPh sb="0" eb="2">
      <t>オクナイ</t>
    </rPh>
    <rPh sb="2" eb="4">
      <t>デンキ</t>
    </rPh>
    <rPh sb="4" eb="6">
      <t>セツビ</t>
    </rPh>
    <rPh sb="6" eb="8">
      <t>コウジ</t>
    </rPh>
    <rPh sb="9" eb="12">
      <t>ショウメイトウ</t>
    </rPh>
    <rPh sb="12" eb="14">
      <t>セツビ</t>
    </rPh>
    <rPh sb="14" eb="16">
      <t>コウジ</t>
    </rPh>
    <rPh sb="17" eb="19">
      <t>ハツデン</t>
    </rPh>
    <rPh sb="19" eb="21">
      <t>セツビ</t>
    </rPh>
    <rPh sb="21" eb="23">
      <t>コウジ</t>
    </rPh>
    <rPh sb="25" eb="26">
      <t>ウ</t>
    </rPh>
    <rPh sb="26" eb="28">
      <t>ヘンデン</t>
    </rPh>
    <rPh sb="28" eb="30">
      <t>セツビ</t>
    </rPh>
    <rPh sb="30" eb="32">
      <t>コウジ</t>
    </rPh>
    <rPh sb="33" eb="34">
      <t>ケイ</t>
    </rPh>
    <rPh sb="34" eb="35">
      <t>ソウ</t>
    </rPh>
    <rPh sb="35" eb="37">
      <t>セツビ</t>
    </rPh>
    <rPh sb="37" eb="39">
      <t>コウジ</t>
    </rPh>
    <rPh sb="40" eb="42">
      <t>デンシャ</t>
    </rPh>
    <rPh sb="42" eb="43">
      <t>セン</t>
    </rPh>
    <rPh sb="43" eb="45">
      <t>コウジ</t>
    </rPh>
    <phoneticPr fontId="2"/>
  </si>
  <si>
    <t>給排水・給湯設備工事，冷暖房設備工事，空気調和設備工事，
ガス管配管工事，水洗便所設備工事</t>
    <rPh sb="0" eb="3">
      <t>キュウハイスイ</t>
    </rPh>
    <rPh sb="4" eb="6">
      <t>キュウトウ</t>
    </rPh>
    <rPh sb="6" eb="8">
      <t>セツビ</t>
    </rPh>
    <rPh sb="8" eb="10">
      <t>コウジ</t>
    </rPh>
    <rPh sb="11" eb="14">
      <t>レイダンボウ</t>
    </rPh>
    <rPh sb="14" eb="16">
      <t>セツビ</t>
    </rPh>
    <rPh sb="16" eb="18">
      <t>コウジ</t>
    </rPh>
    <rPh sb="19" eb="21">
      <t>クウキ</t>
    </rPh>
    <rPh sb="21" eb="23">
      <t>チョウワ</t>
    </rPh>
    <rPh sb="23" eb="25">
      <t>セツビ</t>
    </rPh>
    <rPh sb="25" eb="27">
      <t>コウジ</t>
    </rPh>
    <rPh sb="31" eb="32">
      <t>カン</t>
    </rPh>
    <rPh sb="32" eb="34">
      <t>ハイカン</t>
    </rPh>
    <rPh sb="34" eb="36">
      <t>コウジ</t>
    </rPh>
    <rPh sb="37" eb="39">
      <t>スイセン</t>
    </rPh>
    <rPh sb="39" eb="41">
      <t>ベンジョ</t>
    </rPh>
    <rPh sb="41" eb="43">
      <t>セツビ</t>
    </rPh>
    <rPh sb="43" eb="45">
      <t>コウジ</t>
    </rPh>
    <phoneticPr fontId="2"/>
  </si>
  <si>
    <t>ポンプ設備工事，昇降機設置工事，プラント設備工事，ボイラー設備工事，クレーン設置工事</t>
    <rPh sb="3" eb="5">
      <t>セツビ</t>
    </rPh>
    <rPh sb="5" eb="7">
      <t>コウジ</t>
    </rPh>
    <rPh sb="8" eb="11">
      <t>ショウコウキ</t>
    </rPh>
    <rPh sb="11" eb="13">
      <t>セッチ</t>
    </rPh>
    <rPh sb="13" eb="15">
      <t>コウジ</t>
    </rPh>
    <rPh sb="20" eb="22">
      <t>セツビ</t>
    </rPh>
    <rPh sb="22" eb="24">
      <t>コウジ</t>
    </rPh>
    <rPh sb="29" eb="31">
      <t>セツビ</t>
    </rPh>
    <rPh sb="31" eb="33">
      <t>コウジ</t>
    </rPh>
    <rPh sb="38" eb="40">
      <t>セッチ</t>
    </rPh>
    <rPh sb="40" eb="42">
      <t>コウジ</t>
    </rPh>
    <phoneticPr fontId="2"/>
  </si>
  <si>
    <t>本店（主たる営業所）所在地住所を都道府県から入力してください。
（例：宮城県仙台市青葉区国分町３‐７‐１　表小路ビル１階）</t>
    <rPh sb="13" eb="15">
      <t>ジュウショ</t>
    </rPh>
    <rPh sb="16" eb="20">
      <t>トドウフケン</t>
    </rPh>
    <rPh sb="33" eb="34">
      <t>レイ</t>
    </rPh>
    <rPh sb="35" eb="38">
      <t>ミヤギケン</t>
    </rPh>
    <phoneticPr fontId="2"/>
  </si>
  <si>
    <t>宮城県仙台市青葉区国分町３－７－１　表小路ビル１階</t>
    <rPh sb="0" eb="12">
      <t>ミヤギケンセンダイシアオバクコクブンチョウ</t>
    </rPh>
    <phoneticPr fontId="2"/>
  </si>
  <si>
    <t>・今回の調査にあたり、仙台市から令和7年11月17日付けで入札参加資格者様あて（本店又は受任者を設定している場合は受任者）に封書「競争入札参加資格登録に関する調査」をお送りしています（以下、「封書」といいます）。封書には現在（令和7年度）の登録内容を記載していますので、ご確認いただき、本「入力シート」の各項目に最新の状況を入力してください（封書の印字内容は、おおむね令和7年10月末までに到着した各種変更届の内容を反映したものです）。
・なお、上記の封書自体は申請書類として提出が必要なものではありませんので、何らかの原因で封書が届いていなくても、手続きを進めていただいて構いません。その場合、「一連番号」は空欄で結構です。
・本「入力シート」に入力する前に、「回答要領」シートを参照してください。
・「水色」のセルが入力セルです。入力必須項目と、場合によって入力が必要な項目があります。
・本「入力シート」に入力すると、「届出書」シートに反映されます。「届出書」シートの内容に間違いがないか確認してください。
・提出されました内容に関してお問い合わせする場合がございますので、提出データについては破棄しないようご留意ください。</t>
    <rPh sb="29" eb="35">
      <t>ニュウサツサンカシカク</t>
    </rPh>
    <rPh sb="36" eb="37">
      <t>サマ</t>
    </rPh>
    <rPh sb="42" eb="43">
      <t>マタ</t>
    </rPh>
    <rPh sb="62" eb="64">
      <t>フウショ</t>
    </rPh>
    <rPh sb="65" eb="67">
      <t>キョウソウ</t>
    </rPh>
    <rPh sb="67" eb="75">
      <t>ニュウサツサンカシカクトウロク</t>
    </rPh>
    <rPh sb="76" eb="77">
      <t>カン</t>
    </rPh>
    <rPh sb="79" eb="81">
      <t>チョウサ</t>
    </rPh>
    <rPh sb="84" eb="85">
      <t>オク</t>
    </rPh>
    <rPh sb="92" eb="94">
      <t>イカ</t>
    </rPh>
    <rPh sb="96" eb="98">
      <t>フウショ</t>
    </rPh>
    <rPh sb="106" eb="108">
      <t>フウショ</t>
    </rPh>
    <rPh sb="113" eb="115">
      <t>レイワ</t>
    </rPh>
    <rPh sb="116" eb="118">
      <t>ネンド</t>
    </rPh>
    <rPh sb="122" eb="124">
      <t>ナイヨウ</t>
    </rPh>
    <rPh sb="125" eb="127">
      <t>キサイ</t>
    </rPh>
    <rPh sb="136" eb="138">
      <t>カクニン</t>
    </rPh>
    <rPh sb="143" eb="144">
      <t>ホン</t>
    </rPh>
    <rPh sb="145" eb="147">
      <t>ニュウリョク</t>
    </rPh>
    <rPh sb="190" eb="191">
      <t>ガツ</t>
    </rPh>
    <rPh sb="191" eb="192">
      <t>マツ</t>
    </rPh>
    <rPh sb="223" eb="225">
      <t>ジョウキ</t>
    </rPh>
    <rPh sb="226" eb="228">
      <t>フウショ</t>
    </rPh>
    <rPh sb="260" eb="262">
      <t>ゲンイン</t>
    </rPh>
    <rPh sb="263" eb="265">
      <t>フウショ</t>
    </rPh>
    <rPh sb="266" eb="267">
      <t>トド</t>
    </rPh>
    <rPh sb="295" eb="297">
      <t>バアイ</t>
    </rPh>
    <rPh sb="299" eb="301">
      <t>イチレン</t>
    </rPh>
    <rPh sb="301" eb="303">
      <t>バンゴウ</t>
    </rPh>
    <rPh sb="305" eb="307">
      <t>クウラン</t>
    </rPh>
    <rPh sb="308" eb="310">
      <t>ケッコウ</t>
    </rPh>
    <rPh sb="315" eb="316">
      <t>ホン</t>
    </rPh>
    <rPh sb="317" eb="319">
      <t>ニュウリョク</t>
    </rPh>
    <rPh sb="324" eb="326">
      <t>ニュウリョク</t>
    </rPh>
    <rPh sb="328" eb="329">
      <t>マエ</t>
    </rPh>
    <rPh sb="332" eb="334">
      <t>カイトウ</t>
    </rPh>
    <rPh sb="334" eb="336">
      <t>ヨウリョウ</t>
    </rPh>
    <rPh sb="341" eb="343">
      <t>サンショウ</t>
    </rPh>
    <rPh sb="353" eb="355">
      <t>ミズイロ</t>
    </rPh>
    <rPh sb="360" eb="362">
      <t>ニュウリョク</t>
    </rPh>
    <rPh sb="367" eb="368">
      <t>ニュウ</t>
    </rPh>
    <rPh sb="368" eb="369">
      <t>チカラ</t>
    </rPh>
    <rPh sb="369" eb="371">
      <t>ヒッス</t>
    </rPh>
    <rPh sb="375" eb="377">
      <t>バアイ</t>
    </rPh>
    <rPh sb="381" eb="383">
      <t>ニュウリョク</t>
    </rPh>
    <rPh sb="384" eb="386">
      <t>ヒツヨウ</t>
    </rPh>
    <rPh sb="387" eb="389">
      <t>コウモク</t>
    </rPh>
    <rPh sb="397" eb="398">
      <t>ホン</t>
    </rPh>
    <rPh sb="399" eb="401">
      <t>ニュウリョク</t>
    </rPh>
    <rPh sb="406" eb="408">
      <t>ニュウリョク</t>
    </rPh>
    <rPh sb="421" eb="423">
      <t>ハンエイ</t>
    </rPh>
    <rPh sb="429" eb="432">
      <t>トドケデショ</t>
    </rPh>
    <rPh sb="437" eb="439">
      <t>ナイヨウ</t>
    </rPh>
    <rPh sb="440" eb="442">
      <t>マチガ</t>
    </rPh>
    <rPh sb="447" eb="449">
      <t>カクニン</t>
    </rPh>
    <phoneticPr fontId="2"/>
  </si>
  <si>
    <t>・今回の調査にあたり、仙台市から令和7年11月17日付けで入札参加資格者様あて（本店又は受任者を設定している場合は受任者）に封書「競争入札参加資格登録に関する調査」をお送りしています（以下、「封書」といいます）。封書には現在（令和7年度）の登録内容を記載していますので、ご確認いただき、本「入力シート」の各項目に最新の状況を入力してください（封書の印字内容は、おおむね令和7年10月末までに到着した各種変更届の内容を反映したものです）。
・なお、上記の封書自体は申請書類として提出が必要なものではありませんので、何らかの原因で封書が届いていなくても、手続きを進めていただいて構いません。その場合、「一連番号」は空欄で結構です。
・本「入力シート」に入力する前に、「回答要領」シートを参照してください。
・「水色」のセルが入力セルです。入力必須項目と、場合によって入力が必要な項目があります。
・本「入力シート」に入力すると、「届出書」シートに反映されます。「届出書」シートの内容に間違いがないか確認してください。
・提出されました内容に関してお問い合わせする場合がございますので、提出データについては破棄しないようご留意ください。</t>
    <rPh sb="29" eb="35">
      <t>ニュウサツサンカシカク</t>
    </rPh>
    <rPh sb="36" eb="37">
      <t>サマ</t>
    </rPh>
    <rPh sb="42" eb="43">
      <t>マタ</t>
    </rPh>
    <rPh sb="62" eb="64">
      <t>フウショ</t>
    </rPh>
    <rPh sb="84" eb="85">
      <t>オク</t>
    </rPh>
    <rPh sb="92" eb="94">
      <t>イカ</t>
    </rPh>
    <rPh sb="96" eb="98">
      <t>フウショ</t>
    </rPh>
    <rPh sb="106" eb="108">
      <t>フウショ</t>
    </rPh>
    <rPh sb="113" eb="115">
      <t>レイワ</t>
    </rPh>
    <rPh sb="116" eb="118">
      <t>ネンド</t>
    </rPh>
    <rPh sb="122" eb="124">
      <t>ナイヨウ</t>
    </rPh>
    <rPh sb="125" eb="127">
      <t>キサイ</t>
    </rPh>
    <rPh sb="136" eb="138">
      <t>カクニン</t>
    </rPh>
    <rPh sb="143" eb="144">
      <t>ホン</t>
    </rPh>
    <rPh sb="145" eb="147">
      <t>ニュウリョク</t>
    </rPh>
    <rPh sb="190" eb="191">
      <t>ガツ</t>
    </rPh>
    <rPh sb="191" eb="192">
      <t>マツ</t>
    </rPh>
    <rPh sb="223" eb="225">
      <t>ジョウキ</t>
    </rPh>
    <rPh sb="226" eb="228">
      <t>フウショ</t>
    </rPh>
    <rPh sb="260" eb="262">
      <t>ゲンイン</t>
    </rPh>
    <rPh sb="263" eb="265">
      <t>フウショ</t>
    </rPh>
    <rPh sb="266" eb="267">
      <t>トド</t>
    </rPh>
    <rPh sb="295" eb="297">
      <t>バアイ</t>
    </rPh>
    <rPh sb="299" eb="301">
      <t>イチレン</t>
    </rPh>
    <rPh sb="301" eb="303">
      <t>バンゴウ</t>
    </rPh>
    <rPh sb="305" eb="307">
      <t>クウラン</t>
    </rPh>
    <rPh sb="308" eb="310">
      <t>ケッコウ</t>
    </rPh>
    <rPh sb="315" eb="316">
      <t>ホン</t>
    </rPh>
    <rPh sb="317" eb="319">
      <t>ニュウリョク</t>
    </rPh>
    <rPh sb="324" eb="326">
      <t>ニュウリョク</t>
    </rPh>
    <rPh sb="328" eb="329">
      <t>マエ</t>
    </rPh>
    <rPh sb="332" eb="334">
      <t>カイトウ</t>
    </rPh>
    <rPh sb="334" eb="336">
      <t>ヨウリョウ</t>
    </rPh>
    <rPh sb="341" eb="343">
      <t>サンショウ</t>
    </rPh>
    <rPh sb="353" eb="355">
      <t>ミズイロ</t>
    </rPh>
    <rPh sb="360" eb="362">
      <t>ニュウリョク</t>
    </rPh>
    <rPh sb="367" eb="368">
      <t>ニュウ</t>
    </rPh>
    <rPh sb="368" eb="369">
      <t>チカラ</t>
    </rPh>
    <rPh sb="369" eb="371">
      <t>ヒッス</t>
    </rPh>
    <rPh sb="375" eb="377">
      <t>バアイ</t>
    </rPh>
    <rPh sb="381" eb="383">
      <t>ニュウリョク</t>
    </rPh>
    <rPh sb="384" eb="386">
      <t>ヒツヨウ</t>
    </rPh>
    <rPh sb="387" eb="389">
      <t>コウモク</t>
    </rPh>
    <rPh sb="397" eb="398">
      <t>ホン</t>
    </rPh>
    <rPh sb="399" eb="401">
      <t>ニュウリョク</t>
    </rPh>
    <rPh sb="406" eb="408">
      <t>ニュウリョク</t>
    </rPh>
    <rPh sb="421" eb="423">
      <t>ハンエイ</t>
    </rPh>
    <rPh sb="429" eb="432">
      <t>トドケデショ</t>
    </rPh>
    <rPh sb="437" eb="439">
      <t>ナイヨウ</t>
    </rPh>
    <rPh sb="440" eb="442">
      <t>マチガ</t>
    </rPh>
    <rPh sb="447" eb="449">
      <t>カクニン</t>
    </rPh>
    <phoneticPr fontId="2"/>
  </si>
  <si>
    <t xml:space="preserve">　本状況調査回答要領を参照のうえ、状況調査関係ファイル（Microsoft　Excelファイル）及び添付書類（PDFファイル）を、下記３にしたがって電子申請により回答してください。
</t>
    <rPh sb="2" eb="4">
      <t>ジョウキョウ</t>
    </rPh>
    <rPh sb="4" eb="6">
      <t>チョウサ</t>
    </rPh>
    <rPh sb="6" eb="8">
      <t>カイトウ</t>
    </rPh>
    <rPh sb="17" eb="19">
      <t>ジョウキョウ</t>
    </rPh>
    <rPh sb="19" eb="21">
      <t>チョウサ</t>
    </rPh>
    <rPh sb="21" eb="23">
      <t>カンケイ</t>
    </rPh>
    <rPh sb="48" eb="49">
      <t>オヨ</t>
    </rPh>
    <rPh sb="50" eb="52">
      <t>テンプ</t>
    </rPh>
    <rPh sb="52" eb="54">
      <t>ショルイ</t>
    </rPh>
    <rPh sb="65" eb="67">
      <t>カキ</t>
    </rPh>
    <rPh sb="74" eb="76">
      <t>デンシ</t>
    </rPh>
    <rPh sb="76" eb="78">
      <t>シンセイ</t>
    </rPh>
    <rPh sb="81" eb="83">
      <t>カイトウ</t>
    </rPh>
    <phoneticPr fontId="2"/>
  </si>
  <si>
    <r>
      <rPr>
        <b/>
        <sz val="12"/>
        <rFont val="ＭＳ ゴシック"/>
        <family val="3"/>
        <charset val="128"/>
      </rPr>
      <t>状況調査関係ファイル</t>
    </r>
    <r>
      <rPr>
        <b/>
        <sz val="10"/>
        <rFont val="ＭＳ ゴシック"/>
        <family val="3"/>
        <charset val="128"/>
      </rPr>
      <t>（令和8年度状況調査票</t>
    </r>
    <r>
      <rPr>
        <sz val="10"/>
        <rFont val="ＭＳ Ｐ明朝"/>
        <family val="1"/>
        <charset val="128"/>
      </rPr>
      <t>及び</t>
    </r>
    <r>
      <rPr>
        <b/>
        <sz val="10"/>
        <rFont val="ＭＳ ゴシック"/>
        <family val="3"/>
        <charset val="128"/>
      </rPr>
      <t>入札参加資格登録事項(変更・更新)届）</t>
    </r>
    <r>
      <rPr>
        <b/>
        <sz val="12"/>
        <rFont val="ＭＳ ゴシック"/>
        <family val="3"/>
        <charset val="128"/>
      </rPr>
      <t xml:space="preserve">
</t>
    </r>
    <r>
      <rPr>
        <sz val="12"/>
        <rFont val="ＭＳ 明朝"/>
        <family val="1"/>
        <charset val="128"/>
      </rPr>
      <t>（必須。本Excelファイル）</t>
    </r>
    <rPh sb="0" eb="2">
      <t>ジョウキョウ</t>
    </rPh>
    <rPh sb="2" eb="4">
      <t>チョウサ</t>
    </rPh>
    <rPh sb="4" eb="6">
      <t>カンケイ</t>
    </rPh>
    <rPh sb="21" eb="22">
      <t>オヨ</t>
    </rPh>
    <rPh sb="44" eb="46">
      <t>ヒッス</t>
    </rPh>
    <rPh sb="47" eb="48">
      <t>ホン</t>
    </rPh>
    <phoneticPr fontId="2"/>
  </si>
  <si>
    <r>
      <t xml:space="preserve">許可期間開始日を和暦で「070501」の形で入力してください。（例は令和7年5月1日）
</t>
    </r>
    <r>
      <rPr>
        <sz val="10"/>
        <color rgb="FFFF0000"/>
        <rFont val="ＭＳ Ｐゴシック"/>
        <family val="3"/>
        <charset val="128"/>
      </rPr>
      <t>【添付書類（必須）】
□建設業許可通知書</t>
    </r>
    <r>
      <rPr>
        <sz val="10"/>
        <color theme="1"/>
        <rFont val="ＭＳ Ｐゴシック"/>
        <family val="3"/>
        <charset val="128"/>
      </rPr>
      <t>又は</t>
    </r>
    <r>
      <rPr>
        <sz val="10"/>
        <color rgb="FFFF0000"/>
        <rFont val="ＭＳ Ｐゴシック"/>
        <family val="3"/>
        <charset val="128"/>
      </rPr>
      <t>建設業許可証明書</t>
    </r>
    <r>
      <rPr>
        <sz val="10"/>
        <color theme="1"/>
        <rFont val="ＭＳ Ｐゴシック"/>
        <family val="3"/>
        <charset val="128"/>
      </rPr>
      <t xml:space="preserve">
※許可年月日が令和３年４月２日以降のもの。
※更新申請中のため受付期間内に提出できない場合は、更新申請中であることを証明できる書類を提出してください（上記書類も後日提出してください）。左記の許可年月日は予定日を入力してください。</t>
    </r>
    <rPh sb="8" eb="10">
      <t>ワレキ</t>
    </rPh>
    <rPh sb="45" eb="47">
      <t>テンプ</t>
    </rPh>
    <rPh sb="47" eb="49">
      <t>ショルイ</t>
    </rPh>
    <rPh sb="50" eb="52">
      <t>ヒッス</t>
    </rPh>
    <rPh sb="167" eb="169">
      <t>サキ</t>
    </rPh>
    <phoneticPr fontId="2"/>
  </si>
  <si>
    <r>
      <t xml:space="preserve">許可期間開始日を和暦で「070501」の形で入力してください。（例は令和7年5月1日）
</t>
    </r>
    <r>
      <rPr>
        <sz val="10"/>
        <color rgb="FFFF0000"/>
        <rFont val="ＭＳ Ｐゴシック"/>
        <family val="3"/>
        <charset val="128"/>
      </rPr>
      <t>【添付書類（必須）】
□建設業許可通知書</t>
    </r>
    <r>
      <rPr>
        <sz val="10"/>
        <color theme="1"/>
        <rFont val="ＭＳ Ｐゴシック"/>
        <family val="3"/>
        <charset val="128"/>
      </rPr>
      <t>又は</t>
    </r>
    <r>
      <rPr>
        <sz val="10"/>
        <color rgb="FFFF0000"/>
        <rFont val="ＭＳ Ｐゴシック"/>
        <family val="3"/>
        <charset val="128"/>
      </rPr>
      <t>建設業許可証明書</t>
    </r>
    <r>
      <rPr>
        <sz val="10"/>
        <color theme="1"/>
        <rFont val="ＭＳ Ｐゴシック"/>
        <family val="3"/>
        <charset val="128"/>
      </rPr>
      <t xml:space="preserve">
※許可年月日が令和３年４月２日以降のもの。
※更新申請中のため受付期間内に提出できない場合は、更新申請中であることを証明できる書類を提出してください（上記書類も後日提出してください）。左記の許可年月日は予定日を入力してください。</t>
    </r>
    <rPh sb="8" eb="10">
      <t>ワレキ</t>
    </rPh>
    <rPh sb="45" eb="47">
      <t>テンプ</t>
    </rPh>
    <rPh sb="47" eb="49">
      <t>ショルイ</t>
    </rPh>
    <rPh sb="50" eb="52">
      <t>ヒッス</t>
    </rPh>
    <rPh sb="167" eb="169">
      <t>サキ</t>
    </rPh>
    <rPh sb="170" eb="172">
      <t>キョカ</t>
    </rPh>
    <rPh sb="172" eb="175">
      <t>ネンガッピ</t>
    </rPh>
    <rPh sb="176" eb="178">
      <t>ヨテイ</t>
    </rPh>
    <rPh sb="178" eb="179">
      <t>ヒ</t>
    </rPh>
    <rPh sb="180" eb="182">
      <t>ニュウリョク</t>
    </rPh>
    <phoneticPr fontId="2"/>
  </si>
  <si>
    <r>
      <t>①上記ＵＲＬを開くと、「</t>
    </r>
    <r>
      <rPr>
        <b/>
        <sz val="12"/>
        <rFont val="ＭＳ ゴシック"/>
        <family val="3"/>
        <charset val="128"/>
      </rPr>
      <t>入力フォーム</t>
    </r>
    <r>
      <rPr>
        <sz val="12"/>
        <rFont val="ＭＳ 明朝"/>
        <family val="1"/>
        <charset val="128"/>
      </rPr>
      <t>」画面が表示されます。「</t>
    </r>
    <r>
      <rPr>
        <sz val="12"/>
        <rFont val="ＭＳ ゴシック"/>
        <family val="3"/>
        <charset val="128"/>
      </rPr>
      <t>このまますぐに申請する</t>
    </r>
    <r>
      <rPr>
        <sz val="12"/>
        <rFont val="ＭＳ 明朝"/>
        <family val="1"/>
        <charset val="128"/>
      </rPr>
      <t>」「</t>
    </r>
    <r>
      <rPr>
        <sz val="12"/>
        <rFont val="ＭＳ ゴシック"/>
        <family val="3"/>
        <charset val="128"/>
      </rPr>
      <t>ログインして申請</t>
    </r>
    <r>
      <rPr>
        <sz val="12"/>
        <rFont val="ＭＳ 明朝"/>
        <family val="1"/>
        <charset val="128"/>
      </rPr>
      <t>」のどちらを選んでもかまいません（「ログインして申請」の場合は、先に新規アカウントの登録が必要です。アカウント登録すると、申請履歴の確認等が行えます）。
②「</t>
    </r>
    <r>
      <rPr>
        <sz val="12"/>
        <rFont val="ＭＳ ゴシック"/>
        <family val="3"/>
        <charset val="128"/>
      </rPr>
      <t>申請する種類を選択してください。</t>
    </r>
    <r>
      <rPr>
        <sz val="12"/>
        <rFont val="ＭＳ 明朝"/>
        <family val="1"/>
        <charset val="128"/>
      </rPr>
      <t>」と表示されたら、「</t>
    </r>
    <r>
      <rPr>
        <sz val="12"/>
        <rFont val="ＭＳ ゴシック"/>
        <family val="3"/>
        <charset val="128"/>
      </rPr>
      <t>状況調査</t>
    </r>
    <r>
      <rPr>
        <sz val="12"/>
        <rFont val="ＭＳ 明朝"/>
        <family val="1"/>
        <charset val="128"/>
      </rPr>
      <t>」を選択してください。
③「</t>
    </r>
    <r>
      <rPr>
        <sz val="12"/>
        <rFont val="ＭＳ ゴシック"/>
        <family val="3"/>
        <charset val="128"/>
      </rPr>
      <t>商号又は名称</t>
    </r>
    <r>
      <rPr>
        <sz val="12"/>
        <rFont val="ＭＳ 明朝"/>
        <family val="1"/>
        <charset val="128"/>
      </rPr>
      <t>」、申請担当者の「</t>
    </r>
    <r>
      <rPr>
        <sz val="12"/>
        <rFont val="ＭＳ ゴシック"/>
        <family val="3"/>
        <charset val="128"/>
      </rPr>
      <t>氏名</t>
    </r>
    <r>
      <rPr>
        <sz val="12"/>
        <rFont val="ＭＳ 明朝"/>
        <family val="1"/>
        <charset val="128"/>
      </rPr>
      <t>」「</t>
    </r>
    <r>
      <rPr>
        <sz val="12"/>
        <rFont val="ＭＳ ゴシック"/>
        <family val="3"/>
        <charset val="128"/>
      </rPr>
      <t>電話番号</t>
    </r>
    <r>
      <rPr>
        <sz val="12"/>
        <rFont val="ＭＳ 明朝"/>
        <family val="1"/>
        <charset val="128"/>
      </rPr>
      <t>」「</t>
    </r>
    <r>
      <rPr>
        <sz val="12"/>
        <rFont val="ＭＳ ゴシック"/>
        <family val="3"/>
        <charset val="128"/>
      </rPr>
      <t>メールアドレス</t>
    </r>
    <r>
      <rPr>
        <sz val="12"/>
        <rFont val="ＭＳ 明朝"/>
        <family val="1"/>
        <charset val="128"/>
      </rPr>
      <t>」を入力してください。
④状況調査関係ファイル（本Excelファイル）を登録してください。
⑤添付書類を登録してください（添付書類はすべてＰＤＦファイルとし、１つのファイルに結合するか、ＺＩＰファイルにまとめてください）。
⑥「</t>
    </r>
    <r>
      <rPr>
        <sz val="12"/>
        <rFont val="ＭＳ ゴシック"/>
        <family val="3"/>
        <charset val="128"/>
      </rPr>
      <t>確認画面へ進む</t>
    </r>
    <r>
      <rPr>
        <sz val="12"/>
        <rFont val="ＭＳ 明朝"/>
        <family val="1"/>
        <charset val="128"/>
      </rPr>
      <t>」をクリックし、内容を確認してください。
⑦「</t>
    </r>
    <r>
      <rPr>
        <sz val="12"/>
        <rFont val="ＭＳ ゴシック"/>
        <family val="3"/>
        <charset val="128"/>
      </rPr>
      <t>送信</t>
    </r>
    <r>
      <rPr>
        <sz val="12"/>
        <rFont val="ＭＳ 明朝"/>
        <family val="1"/>
        <charset val="128"/>
      </rPr>
      <t>」をクリックしてください。</t>
    </r>
    <rPh sb="1" eb="3">
      <t>ジョウキ</t>
    </rPh>
    <rPh sb="7" eb="8">
      <t>ヒラ</t>
    </rPh>
    <rPh sb="12" eb="14">
      <t>ニュウリョク</t>
    </rPh>
    <rPh sb="19" eb="21">
      <t>ガメン</t>
    </rPh>
    <rPh sb="22" eb="24">
      <t>ヒョウジ</t>
    </rPh>
    <rPh sb="37" eb="39">
      <t>シンセイ</t>
    </rPh>
    <rPh sb="57" eb="58">
      <t>エラ</t>
    </rPh>
    <rPh sb="79" eb="81">
      <t>バアイ</t>
    </rPh>
    <rPh sb="83" eb="84">
      <t>サキ</t>
    </rPh>
    <rPh sb="85" eb="87">
      <t>シンキ</t>
    </rPh>
    <rPh sb="93" eb="95">
      <t>トウロク</t>
    </rPh>
    <rPh sb="96" eb="98">
      <t>ヒツヨウ</t>
    </rPh>
    <rPh sb="112" eb="114">
      <t>シンセイ</t>
    </rPh>
    <rPh sb="114" eb="116">
      <t>リレキ</t>
    </rPh>
    <rPh sb="117" eb="119">
      <t>カクニン</t>
    </rPh>
    <rPh sb="119" eb="120">
      <t>トウ</t>
    </rPh>
    <rPh sb="121" eb="122">
      <t>オコナ</t>
    </rPh>
    <rPh sb="149" eb="151">
      <t>ヒョウジ</t>
    </rPh>
    <rPh sb="157" eb="159">
      <t>ジョウキョウ</t>
    </rPh>
    <rPh sb="159" eb="161">
      <t>チョウサ</t>
    </rPh>
    <rPh sb="163" eb="165">
      <t>センタク</t>
    </rPh>
    <rPh sb="176" eb="178">
      <t>ショウゴウ</t>
    </rPh>
    <rPh sb="178" eb="179">
      <t>マタ</t>
    </rPh>
    <rPh sb="180" eb="182">
      <t>メイショウ</t>
    </rPh>
    <rPh sb="184" eb="186">
      <t>シンセイ</t>
    </rPh>
    <rPh sb="186" eb="189">
      <t>タントウシャ</t>
    </rPh>
    <rPh sb="191" eb="193">
      <t>シメイ</t>
    </rPh>
    <rPh sb="195" eb="197">
      <t>デンワ</t>
    </rPh>
    <rPh sb="197" eb="199">
      <t>バンゴウ</t>
    </rPh>
    <rPh sb="210" eb="212">
      <t>ニュウリョク</t>
    </rPh>
    <rPh sb="233" eb="234">
      <t>ホン</t>
    </rPh>
    <rPh sb="245" eb="247">
      <t>トウロク</t>
    </rPh>
    <rPh sb="257" eb="259">
      <t>テンプ</t>
    </rPh>
    <rPh sb="259" eb="261">
      <t>ショルイ</t>
    </rPh>
    <rPh sb="262" eb="264">
      <t>トウロク</t>
    </rPh>
    <rPh sb="271" eb="273">
      <t>テンプ</t>
    </rPh>
    <rPh sb="273" eb="275">
      <t>ショルイ</t>
    </rPh>
    <rPh sb="297" eb="299">
      <t>ケツゴウ</t>
    </rPh>
    <rPh sb="325" eb="327">
      <t>カクニン</t>
    </rPh>
    <rPh sb="327" eb="329">
      <t>ガメン</t>
    </rPh>
    <rPh sb="330" eb="331">
      <t>スス</t>
    </rPh>
    <rPh sb="340" eb="342">
      <t>ナイヨウ</t>
    </rPh>
    <rPh sb="343" eb="345">
      <t>カクニン</t>
    </rPh>
    <rPh sb="356" eb="358">
      <t>ソウシン</t>
    </rPh>
    <phoneticPr fontId="2"/>
  </si>
  <si>
    <t>（受付印のある最新のもの。電子申請で報告している場合は、申請したことを確認できる書類。）</t>
    <rPh sb="1" eb="4">
      <t>ウケツケイン</t>
    </rPh>
    <rPh sb="24" eb="26">
      <t>バアイ</t>
    </rPh>
    <rPh sb="28" eb="30">
      <t>シンセイ</t>
    </rPh>
    <phoneticPr fontId="2"/>
  </si>
  <si>
    <t>障害者雇用状況報告書</t>
    <rPh sb="0" eb="3">
      <t>ショウガイシャ</t>
    </rPh>
    <rPh sb="3" eb="5">
      <t>コヨウ</t>
    </rPh>
    <rPh sb="5" eb="7">
      <t>ジョウキョウ</t>
    </rPh>
    <rPh sb="7" eb="10">
      <t>ホウコクショ</t>
    </rPh>
    <phoneticPr fontId="2"/>
  </si>
  <si>
    <r>
      <t>「株式会社」等は略さず入力してください。
「株式会社」等と会社名の間は、</t>
    </r>
    <r>
      <rPr>
        <b/>
        <sz val="10"/>
        <rFont val="ＭＳ Ｐゴシック"/>
        <family val="3"/>
        <charset val="128"/>
      </rPr>
      <t>全角１文字スペース</t>
    </r>
    <r>
      <rPr>
        <sz val="10"/>
        <rFont val="ＭＳ Ｐゴシック"/>
        <family val="3"/>
        <charset val="128"/>
      </rPr>
      <t>を空けてください。
　〇株式会社　マルマル建設
　×株式会社マルマル建設（１文字空ける）
　×（株）マルマル建設　（略字は使用しない）</t>
    </r>
    <rPh sb="36" eb="38">
      <t>ゼンカク</t>
    </rPh>
    <rPh sb="71" eb="75">
      <t>カブシキカイシャ</t>
    </rPh>
    <rPh sb="79" eb="81">
      <t>ケンセツ</t>
    </rPh>
    <phoneticPr fontId="2"/>
  </si>
  <si>
    <r>
      <t>・「申請種目表（工事）」シートを参照のうえ、希望する優先順位順に申請種目の番号を入力してください。
・</t>
    </r>
    <r>
      <rPr>
        <b/>
        <sz val="10"/>
        <rFont val="ＭＳ Ｐゴシック"/>
        <family val="3"/>
        <charset val="128"/>
      </rPr>
      <t>最新の経営規模等評価結果通知書・総合評定値通知書に基づき</t>
    </r>
    <r>
      <rPr>
        <sz val="10"/>
        <rFont val="ＭＳ Ｐゴシック"/>
        <family val="3"/>
        <charset val="128"/>
      </rPr>
      <t xml:space="preserve">、申請種目に対応する許可の総合評定値（Ｐ）を入力してください。経審未取得の場合は「０」を入力してください。
・申請種目02、04、05については以下のとおり入力してください。
　「02法面処理工事」
　　　⇒経審の「法面処理」を入力
　「04ＰＣ桁工事」
　　　⇒経審の「プレストレストコンクリート」を入力
　「05鋼橋上部工事」
　　　⇒経審の「鋼橋上部」を入力
</t>
    </r>
    <r>
      <rPr>
        <sz val="10"/>
        <color rgb="FFFF0000"/>
        <rFont val="ＭＳ Ｐゴシック"/>
        <family val="3"/>
        <charset val="128"/>
      </rPr>
      <t>【添付書類（経審を取得している場合に必要）】
□経営規模等評価結果通知書・総合評定値通知書</t>
    </r>
    <r>
      <rPr>
        <sz val="10"/>
        <rFont val="ＭＳ Ｐゴシック"/>
        <family val="3"/>
        <charset val="128"/>
      </rPr>
      <t xml:space="preserve">
※審査基準日が令和6年9月1日以降のもの。</t>
    </r>
    <rPh sb="2" eb="4">
      <t>シンセイ</t>
    </rPh>
    <rPh sb="4" eb="6">
      <t>シュモク</t>
    </rPh>
    <rPh sb="6" eb="7">
      <t>ヒョウ</t>
    </rPh>
    <rPh sb="8" eb="10">
      <t>コウジ</t>
    </rPh>
    <rPh sb="16" eb="18">
      <t>サンショウ</t>
    </rPh>
    <rPh sb="32" eb="34">
      <t>シンセイ</t>
    </rPh>
    <rPh sb="51" eb="53">
      <t>サイシン</t>
    </rPh>
    <rPh sb="76" eb="77">
      <t>モト</t>
    </rPh>
    <rPh sb="92" eb="94">
      <t>ソウゴウ</t>
    </rPh>
    <rPh sb="94" eb="96">
      <t>ヒョウテイ</t>
    </rPh>
    <rPh sb="96" eb="97">
      <t>アタイ</t>
    </rPh>
    <rPh sb="134" eb="136">
      <t>シンセイ</t>
    </rPh>
    <rPh sb="157" eb="159">
      <t>ニュウリョク</t>
    </rPh>
    <rPh sb="264" eb="266">
      <t>テンプ</t>
    </rPh>
    <rPh sb="266" eb="268">
      <t>ショルイ</t>
    </rPh>
    <phoneticPr fontId="2"/>
  </si>
  <si>
    <r>
      <t xml:space="preserve">障害者雇用状況の加点を希望する場合は「有」を、希望しない場合は「無」を選択してください。
</t>
    </r>
    <r>
      <rPr>
        <sz val="9"/>
        <color rgb="FFFF0000"/>
        <rFont val="ＭＳ Ｐゴシック"/>
        <family val="3"/>
        <charset val="128"/>
      </rPr>
      <t>【添付書類（主観点加点を希望する場合）】</t>
    </r>
    <r>
      <rPr>
        <sz val="9"/>
        <color theme="1"/>
        <rFont val="ＭＳ Ｐゴシック"/>
        <family val="3"/>
        <charset val="128"/>
      </rPr>
      <t xml:space="preserve">
・障害者の雇用の促進等に関する法律に基づくハローワークへの雇用状況報告義務がある事業者
</t>
    </r>
    <r>
      <rPr>
        <sz val="9"/>
        <color rgb="FFFF0000"/>
        <rFont val="ＭＳ Ｐゴシック"/>
        <family val="3"/>
        <charset val="128"/>
      </rPr>
      <t>　□障害者雇用状況報告書</t>
    </r>
    <r>
      <rPr>
        <sz val="9"/>
        <color theme="1"/>
        <rFont val="ＭＳ Ｐゴシック"/>
        <family val="3"/>
        <charset val="128"/>
      </rPr>
      <t xml:space="preserve">
　※受付印のある最新のもの。電子申請で報告している場合は、申請したことを確認できる書類。
・上記報告義務はないが、申請日現在で障害者を雇用している事業者
</t>
    </r>
    <r>
      <rPr>
        <sz val="9"/>
        <color rgb="FFFF0000"/>
        <rFont val="ＭＳ Ｐゴシック"/>
        <family val="3"/>
        <charset val="128"/>
      </rPr>
      <t>　□障害者の雇用状況が分かる資料（ⅰ及びⅱ）</t>
    </r>
    <r>
      <rPr>
        <sz val="9"/>
        <color theme="1"/>
        <rFont val="ＭＳ Ｐゴシック"/>
        <family val="3"/>
        <charset val="128"/>
      </rPr>
      <t xml:space="preserve">
　ⅰ障害を証明するもの「身体障害者手帳又は療育手帳」等
　ⅱ雇用を確認できるもの「厚生年金被保険者標準報酬決定通知書」、「住民税特別徴収税額通知書」等</t>
    </r>
    <rPh sb="15" eb="17">
      <t>バアイ</t>
    </rPh>
    <rPh sb="19" eb="20">
      <t>ア</t>
    </rPh>
    <rPh sb="23" eb="25">
      <t>キボウ</t>
    </rPh>
    <rPh sb="28" eb="30">
      <t>バアイ</t>
    </rPh>
    <rPh sb="32" eb="33">
      <t>ナ</t>
    </rPh>
    <rPh sb="35" eb="37">
      <t>センタク</t>
    </rPh>
    <rPh sb="47" eb="49">
      <t>テンプ</t>
    </rPh>
    <rPh sb="49" eb="51">
      <t>ショルイ</t>
    </rPh>
    <rPh sb="52" eb="54">
      <t>シュカン</t>
    </rPh>
    <rPh sb="54" eb="55">
      <t>テン</t>
    </rPh>
    <rPh sb="55" eb="57">
      <t>カテン</t>
    </rPh>
    <rPh sb="58" eb="60">
      <t>キボウ</t>
    </rPh>
    <rPh sb="62" eb="64">
      <t>バアイ</t>
    </rPh>
    <rPh sb="126" eb="129">
      <t>ウケツケイン</t>
    </rPh>
    <rPh sb="153" eb="155">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</si>
</sst>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numFmt numFmtId="177" formatCode="000#"/>
    <numFmt numFmtId="178" formatCode="00000#"/>
    <numFmt numFmtId="179" formatCode="0_);[Red]\(0\)"/>
    <numFmt numFmtId="180" formatCode="000######"/>
    <numFmt numFmtId="181" formatCode="[$-411]gggee&quot;年&quot;mm&quot;月&quot;dd&quot;日&quot;;@"/>
    <numFmt numFmtId="182" formatCode="&quot;R&quot;00000#"/>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6"/>
      <name val="ＭＳ Ｐゴシック"/>
      <family val="3"/>
      <charset val="128"/>
    </font>
    <font>
      <b/>
      <sz val="12"/>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0"/>
      <name val="ＭＳ Ｐゴシック"/>
      <family val="3"/>
      <charset val="128"/>
    </font>
    <font>
      <sz val="10"/>
      <name val="ＭＳ Ｐ明朝"/>
      <family val="1"/>
      <charset val="128"/>
    </font>
    <font>
      <sz val="9"/>
      <name val="ＭＳ Ｐゴシック"/>
      <family val="3"/>
      <charset val="128"/>
    </font>
    <font>
      <b/>
      <sz val="10"/>
      <name val="ＭＳ Ｐゴシック"/>
      <family val="3"/>
      <charset val="128"/>
    </font>
    <font>
      <b/>
      <sz val="11"/>
      <name val="ＭＳ Ｐゴシック"/>
      <family val="3"/>
      <charset val="128"/>
    </font>
    <font>
      <b/>
      <sz val="10"/>
      <name val="ＭＳ Ｐ明朝"/>
      <family val="1"/>
      <charset val="128"/>
    </font>
    <font>
      <b/>
      <sz val="11"/>
      <name val="ＭＳ Ｐ明朝"/>
      <family val="1"/>
      <charset val="128"/>
    </font>
    <font>
      <b/>
      <sz val="12"/>
      <name val="ＭＳ Ｐ明朝"/>
      <family val="1"/>
      <charset val="128"/>
    </font>
    <font>
      <b/>
      <sz val="14"/>
      <name val="ＭＳ Ｐゴシック"/>
      <family val="3"/>
      <charset val="128"/>
    </font>
    <font>
      <sz val="8"/>
      <name val="ＭＳ Ｐ明朝"/>
      <family val="1"/>
      <charset val="128"/>
    </font>
    <font>
      <b/>
      <sz val="14"/>
      <name val="ＭＳ ゴシック"/>
      <family val="3"/>
      <charset val="128"/>
    </font>
    <font>
      <u/>
      <sz val="11"/>
      <color theme="10"/>
      <name val="ＭＳ Ｐゴシック"/>
      <family val="3"/>
      <charset val="128"/>
    </font>
    <font>
      <sz val="11"/>
      <color rgb="FF660066"/>
      <name val="ＭＳ Ｐゴシック"/>
      <family val="3"/>
      <charset val="128"/>
    </font>
    <font>
      <b/>
      <sz val="18"/>
      <color rgb="FF002060"/>
      <name val="ＭＳ Ｐゴシック"/>
      <family val="3"/>
      <charset val="128"/>
    </font>
    <font>
      <sz val="11"/>
      <color theme="0"/>
      <name val="ＭＳ Ｐゴシック"/>
      <family val="3"/>
      <charset val="128"/>
    </font>
    <font>
      <b/>
      <sz val="11"/>
      <color theme="0"/>
      <name val="ＭＳ Ｐゴシック"/>
      <family val="3"/>
      <charset val="128"/>
    </font>
    <font>
      <b/>
      <sz val="12"/>
      <color theme="0"/>
      <name val="ＭＳ Ｐゴシック"/>
      <family val="3"/>
      <charset val="128"/>
    </font>
    <font>
      <b/>
      <sz val="9"/>
      <color theme="0"/>
      <name val="ＭＳ Ｐゴシック"/>
      <family val="3"/>
      <charset val="128"/>
    </font>
    <font>
      <b/>
      <sz val="10"/>
      <color theme="0"/>
      <name val="ＭＳ Ｐゴシック"/>
      <family val="3"/>
      <charset val="128"/>
    </font>
    <font>
      <b/>
      <sz val="9"/>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b/>
      <sz val="12"/>
      <color rgb="FFFFFF00"/>
      <name val="ＭＳ Ｐゴシック"/>
      <family val="3"/>
      <charset val="128"/>
    </font>
    <font>
      <b/>
      <sz val="11"/>
      <color rgb="FFFFFF00"/>
      <name val="ＭＳ Ｐゴシック"/>
      <family val="3"/>
      <charset val="128"/>
    </font>
    <font>
      <sz val="12"/>
      <name val="ＭＳ 明朝"/>
      <family val="1"/>
      <charset val="128"/>
    </font>
    <font>
      <b/>
      <sz val="12"/>
      <name val="ＭＳ ゴシック"/>
      <family val="3"/>
      <charset val="128"/>
    </font>
    <font>
      <b/>
      <sz val="18"/>
      <name val="ＭＳ ゴシック"/>
      <family val="3"/>
      <charset val="128"/>
    </font>
    <font>
      <sz val="11"/>
      <name val="ＭＳ 明朝"/>
      <family val="1"/>
      <charset val="128"/>
    </font>
    <font>
      <sz val="12"/>
      <name val="ＭＳ ゴシック"/>
      <family val="3"/>
      <charset val="128"/>
    </font>
    <font>
      <b/>
      <sz val="12"/>
      <name val="ＭＳ 明朝"/>
      <family val="1"/>
      <charset val="128"/>
    </font>
    <font>
      <sz val="12"/>
      <color indexed="10"/>
      <name val="ＭＳ 明朝"/>
      <family val="1"/>
      <charset val="128"/>
    </font>
    <font>
      <u/>
      <sz val="10"/>
      <color theme="10"/>
      <name val="ＭＳ 明朝"/>
      <family val="1"/>
      <charset val="128"/>
    </font>
    <font>
      <sz val="12"/>
      <name val="ＭＳ 明朝"/>
      <family val="3"/>
      <charset val="128"/>
    </font>
    <font>
      <sz val="12"/>
      <color theme="1"/>
      <name val="ＭＳ 明朝"/>
      <family val="1"/>
      <charset val="128"/>
    </font>
    <font>
      <b/>
      <u/>
      <sz val="12"/>
      <name val="ＭＳ ゴシック"/>
      <family val="3"/>
      <charset val="128"/>
    </font>
    <font>
      <sz val="12"/>
      <color theme="1"/>
      <name val="ＭＳ Ｐゴシック"/>
      <family val="3"/>
      <charset val="128"/>
    </font>
    <font>
      <sz val="10"/>
      <color rgb="FFFF0000"/>
      <name val="ＭＳ Ｐゴシック"/>
      <family val="3"/>
      <charset val="128"/>
    </font>
    <font>
      <sz val="9"/>
      <color rgb="FFFF0000"/>
      <name val="ＭＳ Ｐゴシック"/>
      <family val="3"/>
      <charset val="128"/>
    </font>
    <font>
      <b/>
      <sz val="10"/>
      <color theme="1"/>
      <name val="ＭＳ Ｐゴシック"/>
      <family val="3"/>
      <charset val="128"/>
    </font>
    <font>
      <b/>
      <sz val="10"/>
      <color rgb="FFFFFF00"/>
      <name val="ＭＳ Ｐゴシック"/>
      <family val="3"/>
      <charset val="128"/>
    </font>
    <font>
      <b/>
      <sz val="12"/>
      <color rgb="FFFF0000"/>
      <name val="Meiryo UI"/>
      <family val="3"/>
      <charset val="128"/>
    </font>
    <font>
      <b/>
      <sz val="12"/>
      <name val="Meiryo UI"/>
      <family val="3"/>
      <charset val="128"/>
    </font>
    <font>
      <b/>
      <sz val="18"/>
      <color rgb="FFFF0000"/>
      <name val="ＭＳ Ｐゴシック"/>
      <family val="3"/>
      <charset val="128"/>
    </font>
    <font>
      <b/>
      <sz val="10"/>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rgb="FF7030A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0" fontId="1" fillId="0" borderId="0"/>
  </cellStyleXfs>
  <cellXfs count="317">
    <xf numFmtId="0" fontId="0" fillId="0" borderId="0" xfId="0">
      <alignment vertical="center"/>
    </xf>
    <xf numFmtId="0" fontId="1" fillId="0" borderId="1" xfId="2" applyBorder="1" applyAlignment="1">
      <alignment horizontal="center" vertical="center" shrinkToFit="1"/>
    </xf>
    <xf numFmtId="0" fontId="1" fillId="0" borderId="2" xfId="2" applyBorder="1" applyAlignment="1">
      <alignment vertical="center" shrinkToFit="1"/>
    </xf>
    <xf numFmtId="0" fontId="1" fillId="0" borderId="0" xfId="2" applyAlignment="1">
      <alignment vertical="center" shrinkToFit="1"/>
    </xf>
    <xf numFmtId="0" fontId="1" fillId="0" borderId="3" xfId="2" quotePrefix="1" applyBorder="1" applyAlignment="1">
      <alignment horizontal="center" vertical="center" shrinkToFit="1"/>
    </xf>
    <xf numFmtId="0" fontId="1" fillId="0" borderId="4" xfId="2" applyBorder="1" applyAlignment="1">
      <alignment horizontal="center" vertical="center" shrinkToFit="1"/>
    </xf>
    <xf numFmtId="0" fontId="13" fillId="0" borderId="1" xfId="2" applyFont="1" applyBorder="1" applyAlignment="1">
      <alignment horizontal="center" vertical="center" shrinkToFit="1"/>
    </xf>
    <xf numFmtId="176" fontId="1" fillId="0" borderId="3" xfId="2" quotePrefix="1" applyNumberFormat="1" applyBorder="1" applyAlignment="1">
      <alignment horizontal="center" vertical="center" shrinkToFit="1"/>
    </xf>
    <xf numFmtId="0" fontId="1" fillId="0" borderId="5" xfId="2" quotePrefix="1" applyBorder="1" applyAlignment="1">
      <alignment horizontal="center" vertical="center" shrinkToFit="1"/>
    </xf>
    <xf numFmtId="0" fontId="13" fillId="0" borderId="4" xfId="2" applyFont="1" applyBorder="1" applyAlignment="1">
      <alignment horizontal="center" vertical="center" shrinkToFit="1"/>
    </xf>
    <xf numFmtId="0" fontId="1" fillId="0" borderId="6" xfId="2" applyBorder="1" applyAlignment="1">
      <alignment vertical="center" shrinkToFit="1"/>
    </xf>
    <xf numFmtId="0" fontId="1" fillId="0" borderId="0" xfId="0" applyFont="1">
      <alignment vertical="center"/>
    </xf>
    <xf numFmtId="0" fontId="1" fillId="0" borderId="7" xfId="0" applyFont="1" applyBorder="1">
      <alignment vertical="center"/>
    </xf>
    <xf numFmtId="0" fontId="1" fillId="0" borderId="8"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6" xfId="0" applyFont="1" applyBorder="1">
      <alignment vertical="center"/>
    </xf>
    <xf numFmtId="0" fontId="1" fillId="0" borderId="5" xfId="0" applyFont="1" applyBorder="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lignment vertical="center"/>
    </xf>
    <xf numFmtId="179" fontId="1" fillId="0" borderId="0" xfId="0" applyNumberFormat="1" applyFont="1" applyAlignment="1">
      <alignment vertical="center" wrapText="1"/>
    </xf>
    <xf numFmtId="0" fontId="1" fillId="0" borderId="11" xfId="0" applyFont="1" applyBorder="1" applyAlignment="1">
      <alignment horizontal="center" vertical="center"/>
    </xf>
    <xf numFmtId="0" fontId="1" fillId="0" borderId="9" xfId="0" applyFont="1" applyBorder="1">
      <alignment vertical="center"/>
    </xf>
    <xf numFmtId="0" fontId="1" fillId="0" borderId="4" xfId="0" applyFont="1" applyBorder="1">
      <alignment vertical="center"/>
    </xf>
    <xf numFmtId="0" fontId="13" fillId="0" borderId="12" xfId="2" applyFont="1" applyBorder="1" applyAlignment="1">
      <alignment horizontal="center" vertical="center" shrinkToFit="1"/>
    </xf>
    <xf numFmtId="0" fontId="1" fillId="0" borderId="13" xfId="2" applyBorder="1" applyAlignment="1">
      <alignment vertical="center" shrinkToFit="1"/>
    </xf>
    <xf numFmtId="176" fontId="1" fillId="0" borderId="0" xfId="0" applyNumberFormat="1" applyFont="1" applyAlignment="1">
      <alignment horizontal="center" vertical="center"/>
    </xf>
    <xf numFmtId="176" fontId="1" fillId="0" borderId="14" xfId="0" applyNumberFormat="1" applyFont="1" applyBorder="1" applyAlignment="1">
      <alignment horizontal="center" vertical="center"/>
    </xf>
    <xf numFmtId="0" fontId="1" fillId="0" borderId="15" xfId="0" applyFont="1" applyBorder="1">
      <alignment vertical="center"/>
    </xf>
    <xf numFmtId="176" fontId="1" fillId="0" borderId="15" xfId="0" applyNumberFormat="1" applyFont="1" applyBorder="1" applyAlignment="1">
      <alignment horizontal="center" vertical="center"/>
    </xf>
    <xf numFmtId="49" fontId="1" fillId="0" borderId="16" xfId="0" applyNumberFormat="1" applyFont="1" applyBorder="1" applyAlignment="1">
      <alignment horizontal="center" vertical="center"/>
    </xf>
    <xf numFmtId="0" fontId="1" fillId="0" borderId="17" xfId="0" applyFont="1" applyBorder="1">
      <alignment vertical="center"/>
    </xf>
    <xf numFmtId="176" fontId="1" fillId="0" borderId="17"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1" xfId="0" applyNumberFormat="1" applyFont="1" applyBorder="1" applyAlignment="1">
      <alignment horizontal="center" vertical="center"/>
    </xf>
    <xf numFmtId="176" fontId="1" fillId="0" borderId="5" xfId="0" applyNumberFormat="1" applyFont="1" applyBorder="1" applyAlignment="1">
      <alignment horizontal="center" vertical="center"/>
    </xf>
    <xf numFmtId="176" fontId="1" fillId="0" borderId="4" xfId="0" applyNumberFormat="1" applyFont="1" applyBorder="1" applyAlignment="1">
      <alignment horizontal="center"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49" fontId="1" fillId="0" borderId="21" xfId="0" applyNumberFormat="1" applyFont="1" applyBorder="1" applyAlignment="1">
      <alignment horizontal="center" vertical="center"/>
    </xf>
    <xf numFmtId="176" fontId="1" fillId="0" borderId="22" xfId="0" applyNumberFormat="1" applyFont="1" applyBorder="1" applyAlignment="1">
      <alignment horizontal="center" vertical="center"/>
    </xf>
    <xf numFmtId="176" fontId="1" fillId="0" borderId="23" xfId="0" applyNumberFormat="1" applyFont="1" applyBorder="1" applyAlignment="1">
      <alignment horizontal="center" vertical="center"/>
    </xf>
    <xf numFmtId="176" fontId="1" fillId="0" borderId="21" xfId="0" applyNumberFormat="1" applyFont="1" applyBorder="1" applyAlignment="1">
      <alignment horizontal="center" vertical="center"/>
    </xf>
    <xf numFmtId="0" fontId="1" fillId="0" borderId="24"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2" borderId="3" xfId="2" applyFill="1" applyBorder="1" applyAlignment="1">
      <alignment horizontal="center" vertical="center" shrinkToFit="1"/>
    </xf>
    <xf numFmtId="0" fontId="1" fillId="2" borderId="1" xfId="2" applyFill="1" applyBorder="1" applyAlignment="1">
      <alignment horizontal="center" vertical="center" shrinkToFit="1"/>
    </xf>
    <xf numFmtId="0" fontId="1" fillId="0" borderId="27"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0" xfId="2" applyAlignment="1">
      <alignment horizontal="center" vertical="center" shrinkToFit="1"/>
    </xf>
    <xf numFmtId="0" fontId="13" fillId="0" borderId="0" xfId="2" applyFont="1" applyAlignment="1">
      <alignment horizontal="center" vertical="center" shrinkToFit="1"/>
    </xf>
    <xf numFmtId="0" fontId="3" fillId="0" borderId="28" xfId="2" quotePrefix="1" applyFont="1" applyBorder="1" applyAlignment="1">
      <alignment horizontal="center" vertical="center" shrinkToFit="1"/>
    </xf>
    <xf numFmtId="0" fontId="3" fillId="0" borderId="12" xfId="2" applyFont="1" applyBorder="1" applyAlignment="1">
      <alignment horizontal="center" vertical="center" shrinkToFit="1"/>
    </xf>
    <xf numFmtId="0" fontId="1" fillId="0" borderId="0" xfId="2" quotePrefix="1" applyAlignment="1">
      <alignment horizontal="center" vertical="center" shrinkToFit="1"/>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lignment vertical="center"/>
    </xf>
    <xf numFmtId="0" fontId="0" fillId="0" borderId="0" xfId="0" applyAlignment="1">
      <alignment horizontal="center" vertical="center" wrapText="1"/>
    </xf>
    <xf numFmtId="49" fontId="0" fillId="0" borderId="0" xfId="0" applyNumberFormat="1">
      <alignment vertical="center"/>
    </xf>
    <xf numFmtId="0" fontId="3" fillId="0" borderId="0" xfId="0" applyFont="1" applyAlignment="1">
      <alignment vertical="center" wrapText="1"/>
    </xf>
    <xf numFmtId="0" fontId="17" fillId="0" borderId="0" xfId="0" applyFont="1">
      <alignment vertical="center"/>
    </xf>
    <xf numFmtId="0" fontId="0" fillId="0" borderId="0" xfId="0" applyAlignment="1">
      <alignment vertical="center" wrapText="1"/>
    </xf>
    <xf numFmtId="0" fontId="0" fillId="0" borderId="2" xfId="2" applyFont="1" applyBorder="1" applyAlignment="1">
      <alignment vertical="center" shrinkToFit="1"/>
    </xf>
    <xf numFmtId="0" fontId="0" fillId="0" borderId="0" xfId="0" applyAlignment="1">
      <alignment horizontal="center" vertical="center"/>
    </xf>
    <xf numFmtId="0" fontId="1" fillId="0" borderId="0" xfId="0" applyFont="1" applyAlignment="1">
      <alignment horizontal="center" vertical="center"/>
    </xf>
    <xf numFmtId="0" fontId="19" fillId="0" borderId="0" xfId="0" applyFont="1">
      <alignment vertical="center"/>
    </xf>
    <xf numFmtId="0" fontId="0" fillId="0" borderId="66" xfId="0" applyBorder="1" applyAlignment="1">
      <alignment vertical="center" wrapText="1"/>
    </xf>
    <xf numFmtId="0" fontId="0" fillId="0" borderId="66" xfId="0" applyBorder="1">
      <alignment vertical="center"/>
    </xf>
    <xf numFmtId="0" fontId="6" fillId="4" borderId="0" xfId="0" applyFont="1" applyFill="1" applyAlignment="1" applyProtection="1">
      <alignment horizontal="center" vertical="center"/>
      <protection locked="0"/>
    </xf>
    <xf numFmtId="0" fontId="0" fillId="4" borderId="0" xfId="0" applyFill="1">
      <alignment vertical="center"/>
    </xf>
    <xf numFmtId="0" fontId="6" fillId="4" borderId="0" xfId="0" applyFont="1" applyFill="1" applyAlignment="1">
      <alignment horizontal="center" vertical="center"/>
    </xf>
    <xf numFmtId="0" fontId="7" fillId="4" borderId="0" xfId="0" applyFont="1" applyFill="1" applyAlignment="1">
      <alignment horizontal="center" vertical="center"/>
    </xf>
    <xf numFmtId="0" fontId="0" fillId="4" borderId="0" xfId="0" applyFill="1" applyAlignment="1">
      <alignment horizontal="center" vertical="center"/>
    </xf>
    <xf numFmtId="0" fontId="7" fillId="4" borderId="0" xfId="0" applyFont="1" applyFill="1">
      <alignment vertical="center"/>
    </xf>
    <xf numFmtId="0" fontId="7" fillId="4" borderId="0" xfId="0" applyFont="1" applyFill="1" applyAlignment="1" applyProtection="1">
      <alignment horizontal="distributed" vertical="center"/>
      <protection locked="0"/>
    </xf>
    <xf numFmtId="0" fontId="7" fillId="4" borderId="0" xfId="0" applyFont="1" applyFill="1" applyProtection="1">
      <alignment vertical="center"/>
      <protection locked="0"/>
    </xf>
    <xf numFmtId="0" fontId="0" fillId="4" borderId="0" xfId="0" applyFill="1" applyProtection="1">
      <alignment vertical="center"/>
      <protection locked="0"/>
    </xf>
    <xf numFmtId="0" fontId="10" fillId="4" borderId="0" xfId="0" applyFont="1" applyFill="1" applyAlignment="1" applyProtection="1">
      <alignment horizontal="center" vertical="center"/>
      <protection locked="0"/>
    </xf>
    <xf numFmtId="0" fontId="8" fillId="4" borderId="0" xfId="0" applyFont="1" applyFill="1" applyAlignment="1">
      <alignment horizontal="left" vertical="center" indent="1"/>
    </xf>
    <xf numFmtId="0" fontId="8" fillId="4" borderId="0" xfId="0" applyFont="1" applyFill="1" applyAlignment="1">
      <alignment horizontal="left" vertical="center" wrapText="1" indent="1"/>
    </xf>
    <xf numFmtId="0" fontId="8" fillId="4" borderId="0" xfId="0" applyFont="1" applyFill="1" applyAlignment="1" applyProtection="1">
      <alignment horizontal="left" vertical="center" wrapText="1" indent="1"/>
      <protection locked="0"/>
    </xf>
    <xf numFmtId="177" fontId="14" fillId="4" borderId="10" xfId="0" applyNumberFormat="1" applyFont="1" applyFill="1" applyBorder="1" applyAlignment="1" applyProtection="1">
      <alignment horizontal="center" vertical="center"/>
      <protection hidden="1"/>
    </xf>
    <xf numFmtId="0" fontId="10" fillId="4" borderId="27" xfId="0" applyFont="1" applyFill="1" applyBorder="1" applyAlignment="1" applyProtection="1">
      <alignment horizontal="center" vertical="center" wrapText="1"/>
      <protection hidden="1"/>
    </xf>
    <xf numFmtId="0" fontId="10" fillId="4" borderId="8" xfId="0" applyFont="1" applyFill="1" applyBorder="1" applyAlignment="1" applyProtection="1">
      <alignment vertical="center" shrinkToFit="1"/>
      <protection hidden="1"/>
    </xf>
    <xf numFmtId="0" fontId="10" fillId="4" borderId="30" xfId="0" applyFont="1" applyFill="1" applyBorder="1" applyAlignment="1" applyProtection="1">
      <alignment vertical="center" wrapText="1"/>
      <protection hidden="1"/>
    </xf>
    <xf numFmtId="0" fontId="10" fillId="4" borderId="31" xfId="0" applyFont="1" applyFill="1" applyBorder="1" applyAlignment="1" applyProtection="1">
      <alignment vertical="center" wrapText="1"/>
      <protection hidden="1"/>
    </xf>
    <xf numFmtId="0" fontId="18" fillId="4" borderId="5" xfId="0" applyFont="1" applyFill="1" applyBorder="1" applyAlignment="1" applyProtection="1">
      <alignment vertical="center" wrapText="1" shrinkToFit="1"/>
      <protection hidden="1"/>
    </xf>
    <xf numFmtId="0" fontId="15" fillId="4" borderId="6" xfId="0" applyFont="1" applyFill="1" applyBorder="1" applyAlignment="1" applyProtection="1">
      <alignment horizontal="center" vertical="center"/>
      <protection hidden="1"/>
    </xf>
    <xf numFmtId="0" fontId="10" fillId="4" borderId="4" xfId="0" applyFont="1" applyFill="1" applyBorder="1" applyAlignment="1" applyProtection="1">
      <alignment horizontal="center" vertical="center" wrapText="1"/>
      <protection hidden="1"/>
    </xf>
    <xf numFmtId="0" fontId="21" fillId="4" borderId="0" xfId="0" applyFont="1" applyFill="1">
      <alignment vertical="center"/>
    </xf>
    <xf numFmtId="177" fontId="4" fillId="2" borderId="1" xfId="0" applyNumberFormat="1" applyFont="1" applyFill="1" applyBorder="1" applyAlignment="1" applyProtection="1">
      <alignment horizontal="center" vertical="center"/>
      <protection locked="0"/>
    </xf>
    <xf numFmtId="180" fontId="5" fillId="2" borderId="1" xfId="0" applyNumberFormat="1" applyFont="1" applyFill="1" applyBorder="1" applyAlignment="1" applyProtection="1">
      <alignment horizontal="center" vertical="center"/>
      <protection locked="0"/>
    </xf>
    <xf numFmtId="0" fontId="27" fillId="6" borderId="1" xfId="2" applyFont="1" applyFill="1" applyBorder="1" applyAlignment="1">
      <alignment horizontal="center" vertical="center" wrapText="1" shrinkToFit="1"/>
    </xf>
    <xf numFmtId="0" fontId="24" fillId="6" borderId="1" xfId="0" applyFont="1" applyFill="1" applyBorder="1" applyAlignment="1">
      <alignment horizontal="center" vertical="center"/>
    </xf>
    <xf numFmtId="176"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178" fontId="4" fillId="2" borderId="1"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0" fontId="24" fillId="6" borderId="1" xfId="0" applyFont="1" applyFill="1" applyBorder="1" applyAlignment="1">
      <alignment horizontal="center" vertical="center" wrapText="1"/>
    </xf>
    <xf numFmtId="0" fontId="24" fillId="6" borderId="1" xfId="0" applyFont="1" applyFill="1" applyBorder="1" applyAlignment="1">
      <alignment horizontal="distributed" vertical="center" wrapText="1"/>
    </xf>
    <xf numFmtId="0" fontId="27" fillId="6" borderId="1" xfId="0" applyFont="1" applyFill="1" applyBorder="1" applyAlignment="1">
      <alignment horizontal="distributed" vertical="center" wrapText="1"/>
    </xf>
    <xf numFmtId="0" fontId="1" fillId="0" borderId="33" xfId="0" applyFont="1" applyBorder="1" applyAlignment="1">
      <alignment horizontal="center" vertical="center"/>
    </xf>
    <xf numFmtId="0" fontId="24" fillId="6" borderId="1" xfId="0" applyFont="1" applyFill="1" applyBorder="1" applyAlignment="1">
      <alignment horizontal="center" vertical="center" shrinkToFit="1"/>
    </xf>
    <xf numFmtId="0" fontId="26" fillId="6" borderId="1" xfId="0" applyFont="1" applyFill="1" applyBorder="1" applyAlignment="1" applyProtection="1">
      <alignment vertical="center" wrapText="1"/>
      <protection hidden="1"/>
    </xf>
    <xf numFmtId="0" fontId="28" fillId="6" borderId="1" xfId="0" applyFont="1" applyFill="1" applyBorder="1" applyAlignment="1" applyProtection="1">
      <alignment horizontal="center" vertical="center" wrapText="1"/>
      <protection hidden="1"/>
    </xf>
    <xf numFmtId="179" fontId="23" fillId="6" borderId="33" xfId="0" applyNumberFormat="1" applyFont="1" applyFill="1" applyBorder="1" applyAlignment="1" applyProtection="1">
      <alignment vertical="center" wrapText="1"/>
      <protection hidden="1"/>
    </xf>
    <xf numFmtId="181" fontId="8" fillId="4" borderId="0" xfId="0" applyNumberFormat="1" applyFont="1" applyFill="1" applyAlignment="1" applyProtection="1">
      <protection hidden="1"/>
    </xf>
    <xf numFmtId="181" fontId="10" fillId="4" borderId="0" xfId="0" applyNumberFormat="1" applyFont="1" applyFill="1" applyAlignment="1" applyProtection="1">
      <protection hidden="1"/>
    </xf>
    <xf numFmtId="181" fontId="10" fillId="4" borderId="0" xfId="0" applyNumberFormat="1" applyFont="1" applyFill="1" applyAlignment="1" applyProtection="1">
      <alignment horizontal="right"/>
      <protection hidden="1"/>
    </xf>
    <xf numFmtId="178" fontId="10" fillId="4" borderId="0" xfId="0" applyNumberFormat="1" applyFont="1" applyFill="1" applyAlignment="1" applyProtection="1">
      <alignment horizontal="left"/>
      <protection hidden="1"/>
    </xf>
    <xf numFmtId="0" fontId="7" fillId="4" borderId="0" xfId="0" applyFont="1" applyFill="1" applyAlignment="1">
      <alignment horizontal="right" vertical="top"/>
    </xf>
    <xf numFmtId="0" fontId="7" fillId="4" borderId="0" xfId="0" applyFont="1" applyFill="1" applyAlignment="1">
      <alignment horizontal="left" vertical="top"/>
    </xf>
    <xf numFmtId="0" fontId="10" fillId="4" borderId="0" xfId="0" applyFont="1" applyFill="1" applyAlignment="1" applyProtection="1">
      <alignment horizontal="distributed" vertical="center" wrapText="1" indent="1"/>
      <protection locked="0"/>
    </xf>
    <xf numFmtId="0" fontId="34" fillId="4" borderId="0" xfId="0" applyFont="1" applyFill="1" applyAlignment="1">
      <alignment vertical="top"/>
    </xf>
    <xf numFmtId="0" fontId="34" fillId="4" borderId="0" xfId="0" applyFont="1" applyFill="1" applyAlignment="1">
      <alignment horizontal="left" vertical="top" wrapText="1"/>
    </xf>
    <xf numFmtId="0" fontId="34" fillId="4" borderId="0" xfId="0" applyFont="1" applyFill="1" applyAlignment="1">
      <alignment horizontal="left" vertical="top"/>
    </xf>
    <xf numFmtId="49" fontId="39" fillId="4" borderId="0" xfId="0" applyNumberFormat="1" applyFont="1" applyFill="1" applyAlignment="1">
      <alignment horizontal="center" vertical="top"/>
    </xf>
    <xf numFmtId="49" fontId="35" fillId="4" borderId="0" xfId="0" applyNumberFormat="1" applyFont="1" applyFill="1" applyAlignment="1">
      <alignment horizontal="center" vertical="top"/>
    </xf>
    <xf numFmtId="0" fontId="35" fillId="4" borderId="0" xfId="0" applyFont="1" applyFill="1" applyAlignment="1">
      <alignment horizontal="left" vertical="top"/>
    </xf>
    <xf numFmtId="49" fontId="34" fillId="4" borderId="0" xfId="0" applyNumberFormat="1" applyFont="1" applyFill="1" applyAlignment="1">
      <alignment horizontal="center" vertical="top"/>
    </xf>
    <xf numFmtId="0" fontId="39" fillId="4" borderId="0" xfId="0" applyFont="1" applyFill="1" applyAlignment="1">
      <alignment horizontal="left" vertical="top"/>
    </xf>
    <xf numFmtId="0" fontId="34" fillId="4" borderId="0" xfId="0" applyFont="1" applyFill="1" applyAlignment="1">
      <alignment horizontal="left" vertical="center"/>
    </xf>
    <xf numFmtId="49" fontId="34" fillId="4" borderId="35" xfId="0" applyNumberFormat="1" applyFont="1" applyFill="1" applyBorder="1" applyAlignment="1">
      <alignment horizontal="center" vertical="top"/>
    </xf>
    <xf numFmtId="49" fontId="34" fillId="4" borderId="37" xfId="0" applyNumberFormat="1" applyFont="1" applyFill="1" applyBorder="1" applyAlignment="1">
      <alignment horizontal="center" vertical="top"/>
    </xf>
    <xf numFmtId="0" fontId="34" fillId="4" borderId="38" xfId="0" applyFont="1" applyFill="1" applyBorder="1" applyAlignment="1">
      <alignment horizontal="left" vertical="top"/>
    </xf>
    <xf numFmtId="49" fontId="39" fillId="4" borderId="0" xfId="0" applyNumberFormat="1" applyFont="1" applyFill="1" applyAlignment="1">
      <alignment horizontal="left" vertical="center"/>
    </xf>
    <xf numFmtId="0" fontId="34" fillId="4" borderId="0" xfId="0" applyFont="1" applyFill="1">
      <alignment vertical="center"/>
    </xf>
    <xf numFmtId="49" fontId="34" fillId="4" borderId="37" xfId="0" applyNumberFormat="1" applyFont="1" applyFill="1" applyBorder="1" applyAlignment="1">
      <alignment horizontal="center" vertical="top" wrapText="1"/>
    </xf>
    <xf numFmtId="49" fontId="34" fillId="4" borderId="39" xfId="0" applyNumberFormat="1" applyFont="1" applyFill="1" applyBorder="1" applyAlignment="1">
      <alignment horizontal="center" vertical="top" wrapText="1"/>
    </xf>
    <xf numFmtId="49" fontId="34" fillId="4" borderId="22" xfId="0" applyNumberFormat="1" applyFont="1" applyFill="1" applyBorder="1" applyAlignment="1">
      <alignment horizontal="center" vertical="top"/>
    </xf>
    <xf numFmtId="0" fontId="35" fillId="4" borderId="0" xfId="0" applyFont="1" applyFill="1" applyAlignment="1">
      <alignment horizontal="left" vertical="top" wrapText="1"/>
    </xf>
    <xf numFmtId="49" fontId="34" fillId="4" borderId="39" xfId="0" applyNumberFormat="1" applyFont="1" applyFill="1" applyBorder="1" applyAlignment="1">
      <alignment horizontal="center" vertical="top"/>
    </xf>
    <xf numFmtId="0" fontId="34" fillId="4" borderId="36" xfId="0" applyFont="1" applyFill="1" applyBorder="1">
      <alignment vertical="center"/>
    </xf>
    <xf numFmtId="0" fontId="35" fillId="4" borderId="38" xfId="0" applyFont="1" applyFill="1" applyBorder="1" applyAlignment="1">
      <alignment horizontal="left" vertical="top"/>
    </xf>
    <xf numFmtId="182" fontId="8" fillId="4" borderId="69" xfId="0" applyNumberFormat="1" applyFont="1" applyFill="1" applyBorder="1" applyAlignment="1" applyProtection="1">
      <alignment horizontal="left" vertical="center" indent="1" shrinkToFit="1"/>
      <protection locked="0"/>
    </xf>
    <xf numFmtId="0" fontId="35" fillId="4" borderId="37" xfId="0" applyFont="1" applyFill="1" applyBorder="1" applyAlignment="1">
      <alignment horizontal="left" vertical="top"/>
    </xf>
    <xf numFmtId="0" fontId="35" fillId="4" borderId="0" xfId="0" applyFont="1" applyFill="1" applyAlignment="1">
      <alignment horizontal="left" vertical="top"/>
    </xf>
    <xf numFmtId="0" fontId="35" fillId="4" borderId="38" xfId="0" applyFont="1" applyFill="1" applyBorder="1" applyAlignment="1">
      <alignment horizontal="left" vertical="top"/>
    </xf>
    <xf numFmtId="0" fontId="42" fillId="4" borderId="42" xfId="0" applyFont="1" applyFill="1" applyBorder="1" applyAlignment="1">
      <alignment vertical="top" wrapText="1"/>
    </xf>
    <xf numFmtId="0" fontId="34" fillId="4" borderId="42" xfId="0" applyFont="1" applyFill="1" applyBorder="1" applyAlignment="1">
      <alignment vertical="top"/>
    </xf>
    <xf numFmtId="0" fontId="34" fillId="4" borderId="40" xfId="0" applyFont="1" applyFill="1" applyBorder="1" applyAlignment="1">
      <alignment vertical="top"/>
    </xf>
    <xf numFmtId="0" fontId="42" fillId="4" borderId="0" xfId="0" applyFont="1" applyFill="1" applyAlignment="1">
      <alignment horizontal="left" vertical="top" wrapText="1"/>
    </xf>
    <xf numFmtId="0" fontId="34" fillId="4" borderId="0" xfId="0" applyFont="1" applyFill="1" applyAlignment="1">
      <alignment horizontal="left" vertical="top"/>
    </xf>
    <xf numFmtId="0" fontId="34" fillId="4" borderId="38" xfId="0" applyFont="1" applyFill="1" applyBorder="1" applyAlignment="1">
      <alignment horizontal="left" vertical="top"/>
    </xf>
    <xf numFmtId="0" fontId="35" fillId="4" borderId="37" xfId="0" applyFont="1" applyFill="1" applyBorder="1" applyAlignment="1">
      <alignment horizontal="left" vertical="center"/>
    </xf>
    <xf numFmtId="0" fontId="35" fillId="4" borderId="0" xfId="0" applyFont="1" applyFill="1" applyAlignment="1">
      <alignment horizontal="left" vertical="center"/>
    </xf>
    <xf numFmtId="0" fontId="35" fillId="4" borderId="38" xfId="0" applyFont="1" applyFill="1" applyBorder="1" applyAlignment="1">
      <alignment horizontal="left" vertical="center"/>
    </xf>
    <xf numFmtId="0" fontId="38" fillId="4" borderId="37" xfId="0" applyFont="1" applyFill="1" applyBorder="1" applyAlignment="1">
      <alignment horizontal="left" vertical="top"/>
    </xf>
    <xf numFmtId="0" fontId="38" fillId="4" borderId="0" xfId="0" applyFont="1" applyFill="1" applyAlignment="1">
      <alignment horizontal="left" vertical="top"/>
    </xf>
    <xf numFmtId="0" fontId="35" fillId="4" borderId="0" xfId="0" applyFont="1" applyFill="1" applyAlignment="1">
      <alignment horizontal="left" vertical="top" wrapText="1"/>
    </xf>
    <xf numFmtId="49" fontId="38" fillId="4" borderId="37" xfId="0" applyNumberFormat="1" applyFont="1" applyFill="1" applyBorder="1" applyAlignment="1">
      <alignment horizontal="left" vertical="top" wrapText="1"/>
    </xf>
    <xf numFmtId="49" fontId="38" fillId="4" borderId="0" xfId="0" applyNumberFormat="1" applyFont="1" applyFill="1" applyAlignment="1">
      <alignment horizontal="left" vertical="top" wrapText="1"/>
    </xf>
    <xf numFmtId="0" fontId="42" fillId="4" borderId="0" xfId="0" applyFont="1" applyFill="1" applyAlignment="1">
      <alignment vertical="top" wrapText="1"/>
    </xf>
    <xf numFmtId="0" fontId="34" fillId="4" borderId="0" xfId="0" applyFont="1" applyFill="1" applyAlignment="1">
      <alignment vertical="top"/>
    </xf>
    <xf numFmtId="0" fontId="34" fillId="4" borderId="38" xfId="0" applyFont="1" applyFill="1" applyBorder="1" applyAlignment="1">
      <alignment vertical="top"/>
    </xf>
    <xf numFmtId="0" fontId="42" fillId="4" borderId="42" xfId="0" applyFont="1" applyFill="1" applyBorder="1" applyAlignment="1">
      <alignment horizontal="left" vertical="top" wrapText="1"/>
    </xf>
    <xf numFmtId="0" fontId="34" fillId="4" borderId="42" xfId="0" applyFont="1" applyFill="1" applyBorder="1" applyAlignment="1">
      <alignment horizontal="left" vertical="top" wrapText="1"/>
    </xf>
    <xf numFmtId="0" fontId="34" fillId="4" borderId="40" xfId="0" applyFont="1" applyFill="1" applyBorder="1" applyAlignment="1">
      <alignment horizontal="left" vertical="top" wrapText="1"/>
    </xf>
    <xf numFmtId="0" fontId="35" fillId="4" borderId="35" xfId="0" applyFont="1" applyFill="1" applyBorder="1" applyAlignment="1">
      <alignment horizontal="left" vertical="center"/>
    </xf>
    <xf numFmtId="0" fontId="34" fillId="4" borderId="41" xfId="0" applyFont="1" applyFill="1" applyBorder="1" applyAlignment="1">
      <alignment horizontal="left" vertical="center"/>
    </xf>
    <xf numFmtId="0" fontId="38" fillId="4" borderId="37" xfId="0" applyFont="1" applyFill="1" applyBorder="1" applyAlignment="1">
      <alignment horizontal="left" vertical="center" wrapText="1"/>
    </xf>
    <xf numFmtId="0" fontId="38" fillId="4" borderId="0" xfId="0" applyFont="1" applyFill="1" applyAlignment="1">
      <alignment horizontal="left" vertical="center" wrapText="1"/>
    </xf>
    <xf numFmtId="0" fontId="38" fillId="4" borderId="38" xfId="0" applyFont="1" applyFill="1" applyBorder="1" applyAlignment="1">
      <alignment horizontal="left" vertical="center" wrapText="1"/>
    </xf>
    <xf numFmtId="0" fontId="50" fillId="4" borderId="0" xfId="0" applyFont="1" applyFill="1" applyAlignment="1">
      <alignment horizontal="left"/>
    </xf>
    <xf numFmtId="0" fontId="51" fillId="4" borderId="0" xfId="0" applyFont="1" applyFill="1" applyAlignment="1">
      <alignment horizontal="left"/>
    </xf>
    <xf numFmtId="0" fontId="34" fillId="4" borderId="0" xfId="0" applyFont="1" applyFill="1" applyAlignment="1">
      <alignment horizontal="left" vertical="top" wrapText="1"/>
    </xf>
    <xf numFmtId="49" fontId="38" fillId="4" borderId="37" xfId="0" applyNumberFormat="1" applyFont="1" applyFill="1" applyBorder="1" applyAlignment="1">
      <alignment horizontal="left" vertical="center" wrapText="1"/>
    </xf>
    <xf numFmtId="49" fontId="38" fillId="4" borderId="0" xfId="0" applyNumberFormat="1" applyFont="1" applyFill="1" applyAlignment="1">
      <alignment horizontal="left" vertical="center" wrapText="1"/>
    </xf>
    <xf numFmtId="0" fontId="34" fillId="4" borderId="38" xfId="0" applyFont="1" applyFill="1" applyBorder="1" applyAlignment="1">
      <alignment horizontal="left" vertical="top" wrapText="1"/>
    </xf>
    <xf numFmtId="49" fontId="35" fillId="4" borderId="35" xfId="0" applyNumberFormat="1" applyFont="1" applyFill="1" applyBorder="1" applyAlignment="1">
      <alignment horizontal="left" vertical="center"/>
    </xf>
    <xf numFmtId="49" fontId="35" fillId="4" borderId="41" xfId="0" applyNumberFormat="1" applyFont="1" applyFill="1" applyBorder="1" applyAlignment="1">
      <alignment horizontal="left" vertical="center"/>
    </xf>
    <xf numFmtId="49" fontId="35" fillId="4" borderId="36" xfId="0" applyNumberFormat="1" applyFont="1" applyFill="1" applyBorder="1" applyAlignment="1">
      <alignment horizontal="left" vertical="center"/>
    </xf>
    <xf numFmtId="0" fontId="42" fillId="4" borderId="34" xfId="0" applyFont="1" applyFill="1" applyBorder="1" applyAlignment="1">
      <alignment horizontal="left" vertical="top" wrapText="1"/>
    </xf>
    <xf numFmtId="0" fontId="34" fillId="4" borderId="34" xfId="0" applyFont="1" applyFill="1" applyBorder="1" applyAlignment="1">
      <alignment horizontal="left" vertical="top"/>
    </xf>
    <xf numFmtId="0" fontId="34" fillId="4" borderId="19" xfId="0" applyFont="1" applyFill="1" applyBorder="1" applyAlignment="1">
      <alignment horizontal="left" vertical="top"/>
    </xf>
    <xf numFmtId="0" fontId="41" fillId="4" borderId="0" xfId="1" applyFont="1" applyFill="1" applyBorder="1" applyAlignment="1">
      <alignment horizontal="left" vertical="top"/>
    </xf>
    <xf numFmtId="0" fontId="42" fillId="4" borderId="0" xfId="0" applyFont="1" applyFill="1" applyAlignment="1">
      <alignment horizontal="left" vertical="top"/>
    </xf>
    <xf numFmtId="0" fontId="34" fillId="4" borderId="1" xfId="0" applyFont="1" applyFill="1" applyBorder="1" applyAlignment="1">
      <alignment vertical="center" wrapText="1"/>
    </xf>
    <xf numFmtId="0" fontId="42" fillId="4" borderId="41" xfId="0" applyFont="1" applyFill="1" applyBorder="1" applyAlignment="1">
      <alignment horizontal="left" vertical="top" wrapText="1"/>
    </xf>
    <xf numFmtId="0" fontId="34" fillId="4" borderId="41" xfId="0" applyFont="1" applyFill="1" applyBorder="1" applyAlignment="1">
      <alignment horizontal="left" vertical="top"/>
    </xf>
    <xf numFmtId="0" fontId="34" fillId="4" borderId="36" xfId="0" applyFont="1" applyFill="1" applyBorder="1" applyAlignment="1">
      <alignment horizontal="left" vertical="top"/>
    </xf>
    <xf numFmtId="0" fontId="34" fillId="4" borderId="0" xfId="1" applyFont="1" applyFill="1" applyBorder="1" applyAlignment="1">
      <alignment horizontal="left" vertical="top" wrapText="1"/>
    </xf>
    <xf numFmtId="0" fontId="34" fillId="4" borderId="0" xfId="0" applyFont="1" applyFill="1" applyAlignment="1">
      <alignment horizontal="left" vertical="center" wrapText="1"/>
    </xf>
    <xf numFmtId="0" fontId="34" fillId="4" borderId="1" xfId="0" applyFont="1" applyFill="1" applyBorder="1" applyAlignment="1">
      <alignment horizontal="center" vertical="center" wrapText="1"/>
    </xf>
    <xf numFmtId="57" fontId="34" fillId="4" borderId="0" xfId="0" applyNumberFormat="1" applyFont="1" applyFill="1" applyAlignment="1">
      <alignment horizontal="right" vertical="top"/>
    </xf>
    <xf numFmtId="0" fontId="34" fillId="4" borderId="0" xfId="0" applyFont="1" applyFill="1" applyAlignment="1">
      <alignment horizontal="right" vertical="top"/>
    </xf>
    <xf numFmtId="0" fontId="35" fillId="4" borderId="0" xfId="0" applyFont="1" applyFill="1" applyAlignment="1">
      <alignment horizontal="center" vertical="top"/>
    </xf>
    <xf numFmtId="0" fontId="36" fillId="4" borderId="0" xfId="0" applyFont="1" applyFill="1" applyAlignment="1">
      <alignment horizontal="center" vertical="center"/>
    </xf>
    <xf numFmtId="0" fontId="37" fillId="4" borderId="0" xfId="0" applyFont="1" applyFill="1" applyAlignment="1">
      <alignment horizontal="left" wrapText="1"/>
    </xf>
    <xf numFmtId="0" fontId="20" fillId="4" borderId="0" xfId="1" applyFill="1" applyAlignment="1">
      <alignment horizontal="left" vertical="top"/>
    </xf>
    <xf numFmtId="0" fontId="34" fillId="4" borderId="1" xfId="0" applyFont="1" applyFill="1" applyBorder="1" applyAlignment="1">
      <alignment horizontal="center" vertical="center"/>
    </xf>
    <xf numFmtId="0" fontId="34"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5" fillId="2" borderId="1" xfId="0" applyFont="1" applyFill="1" applyBorder="1" applyAlignment="1" applyProtection="1">
      <alignment horizontal="left" vertical="center" wrapText="1"/>
      <protection locked="0"/>
    </xf>
    <xf numFmtId="179" fontId="24" fillId="6" borderId="1" xfId="0" applyNumberFormat="1" applyFont="1" applyFill="1" applyBorder="1" applyAlignment="1">
      <alignment horizontal="left" vertical="center" wrapText="1"/>
    </xf>
    <xf numFmtId="0" fontId="31" fillId="5" borderId="1" xfId="0" applyFont="1" applyFill="1" applyBorder="1" applyAlignment="1" applyProtection="1">
      <alignment vertical="center" wrapText="1"/>
      <protection hidden="1"/>
    </xf>
    <xf numFmtId="179" fontId="33" fillId="6" borderId="1" xfId="0" applyNumberFormat="1" applyFont="1" applyFill="1" applyBorder="1" applyAlignment="1">
      <alignment horizontal="left" vertical="center" wrapText="1"/>
    </xf>
    <xf numFmtId="0" fontId="9" fillId="0" borderId="1" xfId="0" applyFont="1" applyBorder="1" applyAlignment="1" applyProtection="1">
      <alignment vertical="center" wrapText="1"/>
      <protection hidden="1"/>
    </xf>
    <xf numFmtId="0" fontId="30" fillId="0" borderId="1" xfId="0" applyFont="1" applyBorder="1" applyAlignment="1" applyProtection="1">
      <alignment vertical="center" wrapText="1"/>
      <protection hidden="1"/>
    </xf>
    <xf numFmtId="0" fontId="29" fillId="0" borderId="1" xfId="0" applyFont="1" applyBorder="1">
      <alignment vertical="center"/>
    </xf>
    <xf numFmtId="0" fontId="29" fillId="0" borderId="1" xfId="0" applyFont="1" applyBorder="1" applyAlignment="1">
      <alignment vertical="center" wrapText="1"/>
    </xf>
    <xf numFmtId="0" fontId="27" fillId="6" borderId="1" xfId="0" applyFont="1" applyFill="1" applyBorder="1" applyAlignment="1">
      <alignment horizontal="center" vertical="center" wrapText="1"/>
    </xf>
    <xf numFmtId="179" fontId="24" fillId="6" borderId="11" xfId="0" applyNumberFormat="1" applyFont="1" applyFill="1" applyBorder="1" applyAlignment="1" applyProtection="1">
      <alignment horizontal="left" vertical="center" wrapText="1"/>
      <protection hidden="1"/>
    </xf>
    <xf numFmtId="179" fontId="24" fillId="6" borderId="12" xfId="0" applyNumberFormat="1" applyFont="1" applyFill="1" applyBorder="1" applyAlignment="1" applyProtection="1">
      <alignment horizontal="left" vertical="center" wrapText="1"/>
      <protection hidden="1"/>
    </xf>
    <xf numFmtId="179" fontId="24" fillId="6" borderId="33" xfId="0" applyNumberFormat="1" applyFont="1" applyFill="1" applyBorder="1" applyAlignment="1" applyProtection="1">
      <alignment horizontal="left" vertical="center" wrapText="1"/>
      <protection hidden="1"/>
    </xf>
    <xf numFmtId="0" fontId="22" fillId="0" borderId="0" xfId="0" applyFont="1" applyAlignment="1">
      <alignment horizontal="center" vertical="center" wrapText="1"/>
    </xf>
    <xf numFmtId="0" fontId="45" fillId="0" borderId="43" xfId="0" applyFont="1" applyBorder="1" applyAlignment="1">
      <alignment horizontal="left" vertical="center" wrapText="1"/>
    </xf>
    <xf numFmtId="0" fontId="29" fillId="0" borderId="44" xfId="0" applyFont="1" applyBorder="1" applyAlignment="1">
      <alignment horizontal="left" vertical="center"/>
    </xf>
    <xf numFmtId="0" fontId="29" fillId="0" borderId="45" xfId="0" applyFont="1" applyBorder="1" applyAlignment="1">
      <alignment horizontal="left" vertical="center"/>
    </xf>
    <xf numFmtId="0" fontId="11" fillId="0" borderId="1" xfId="0" applyFont="1" applyBorder="1" applyAlignment="1" applyProtection="1">
      <alignment horizontal="left" vertical="center" shrinkToFit="1"/>
      <protection hidden="1"/>
    </xf>
    <xf numFmtId="0" fontId="26" fillId="6" borderId="1" xfId="0" applyFont="1" applyFill="1" applyBorder="1" applyAlignment="1">
      <alignment horizontal="center" vertical="center" wrapText="1"/>
    </xf>
    <xf numFmtId="179" fontId="24" fillId="6" borderId="1" xfId="0" applyNumberFormat="1" applyFont="1" applyFill="1" applyBorder="1" applyAlignment="1" applyProtection="1">
      <alignment horizontal="left" vertical="center" wrapText="1"/>
      <protection hidden="1"/>
    </xf>
    <xf numFmtId="0" fontId="31" fillId="0" borderId="1" xfId="0" applyFont="1" applyBorder="1" applyAlignment="1" applyProtection="1">
      <alignment vertical="center" wrapText="1"/>
      <protection hidden="1"/>
    </xf>
    <xf numFmtId="178" fontId="4" fillId="2" borderId="1" xfId="0" applyNumberFormat="1" applyFont="1" applyFill="1" applyBorder="1" applyAlignment="1" applyProtection="1">
      <alignment horizontal="center" vertical="center"/>
      <protection locked="0"/>
    </xf>
    <xf numFmtId="0" fontId="31" fillId="0" borderId="1" xfId="0" applyFont="1" applyBorder="1" applyAlignment="1" applyProtection="1">
      <alignment horizontal="left" vertical="center" wrapText="1"/>
      <protection hidden="1"/>
    </xf>
    <xf numFmtId="0" fontId="0" fillId="2" borderId="1" xfId="0"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48" fillId="0" borderId="1" xfId="0" applyFont="1" applyBorder="1" applyAlignment="1" applyProtection="1">
      <alignment vertical="center" wrapText="1"/>
      <protection hidden="1"/>
    </xf>
    <xf numFmtId="0" fontId="31" fillId="0" borderId="1" xfId="0" applyFont="1" applyBorder="1" applyAlignment="1">
      <alignment vertical="center" wrapText="1"/>
    </xf>
    <xf numFmtId="0" fontId="11" fillId="0" borderId="1" xfId="0" applyFont="1" applyBorder="1" applyAlignment="1" applyProtection="1">
      <alignment horizontal="left" vertical="center" wrapText="1" shrinkToFit="1"/>
      <protection hidden="1"/>
    </xf>
    <xf numFmtId="179" fontId="25" fillId="6" borderId="1" xfId="0" applyNumberFormat="1" applyFont="1" applyFill="1" applyBorder="1" applyAlignment="1" applyProtection="1">
      <alignment horizontal="center" vertical="center" wrapText="1"/>
      <protection hidden="1"/>
    </xf>
    <xf numFmtId="179" fontId="0" fillId="0" borderId="0" xfId="0" applyNumberFormat="1" applyAlignment="1">
      <alignment vertical="center" wrapText="1"/>
    </xf>
    <xf numFmtId="179" fontId="1" fillId="0" borderId="0" xfId="0" applyNumberFormat="1" applyFont="1" applyAlignment="1">
      <alignment vertical="center" wrapText="1"/>
    </xf>
    <xf numFmtId="179" fontId="25" fillId="6" borderId="1" xfId="0" applyNumberFormat="1" applyFont="1" applyFill="1" applyBorder="1" applyAlignment="1">
      <alignment horizontal="right" vertical="center" wrapText="1"/>
    </xf>
    <xf numFmtId="179" fontId="24" fillId="6" borderId="1" xfId="0" applyNumberFormat="1" applyFont="1" applyFill="1" applyBorder="1" applyAlignment="1">
      <alignment horizontal="right" vertical="center" wrapText="1"/>
    </xf>
    <xf numFmtId="0" fontId="0" fillId="0" borderId="53" xfId="0"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0" fillId="0" borderId="27" xfId="0" applyBorder="1" applyAlignment="1">
      <alignment vertical="center" wrapText="1"/>
    </xf>
    <xf numFmtId="0" fontId="1" fillId="0" borderId="28" xfId="0" applyFont="1" applyBorder="1" applyAlignment="1">
      <alignment vertical="center" wrapText="1"/>
    </xf>
    <xf numFmtId="0" fontId="1" fillId="0" borderId="29" xfId="0" applyFont="1" applyBorder="1" applyAlignment="1">
      <alignment vertical="center" wrapText="1"/>
    </xf>
    <xf numFmtId="49" fontId="20" fillId="2" borderId="1" xfId="1" applyNumberForma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0" fillId="2" borderId="1" xfId="0" applyNumberFormat="1" applyFill="1" applyBorder="1" applyAlignment="1" applyProtection="1">
      <alignment horizontal="center" vertical="center" wrapText="1"/>
      <protection locked="0"/>
    </xf>
    <xf numFmtId="0" fontId="0" fillId="0" borderId="8" xfId="0" applyBorder="1" applyAlignment="1">
      <alignment vertical="center" wrapText="1"/>
    </xf>
    <xf numFmtId="0" fontId="11" fillId="0" borderId="37" xfId="0" applyFont="1" applyBorder="1" applyAlignment="1">
      <alignment horizontal="left" wrapText="1"/>
    </xf>
    <xf numFmtId="0" fontId="11" fillId="0" borderId="0" xfId="0" applyFont="1" applyAlignment="1">
      <alignment horizontal="left" wrapText="1"/>
    </xf>
    <xf numFmtId="0" fontId="31" fillId="4" borderId="1" xfId="0" applyFont="1" applyFill="1" applyBorder="1" applyAlignment="1" applyProtection="1">
      <alignment vertical="center" wrapText="1"/>
      <protection hidden="1"/>
    </xf>
    <xf numFmtId="0" fontId="0" fillId="0" borderId="0" xfId="0" applyAlignment="1">
      <alignment vertical="center" wrapText="1"/>
    </xf>
    <xf numFmtId="0" fontId="9" fillId="0" borderId="1" xfId="0" applyFont="1" applyBorder="1" applyAlignment="1">
      <alignment vertical="center" wrapText="1"/>
    </xf>
    <xf numFmtId="0" fontId="0" fillId="4" borderId="0" xfId="0" applyFill="1" applyProtection="1">
      <alignment vertical="center"/>
      <protection hidden="1"/>
    </xf>
    <xf numFmtId="0" fontId="7" fillId="4" borderId="0" xfId="0" applyFont="1" applyFill="1" applyAlignment="1">
      <alignment horizontal="distributed" vertical="center"/>
    </xf>
    <xf numFmtId="0" fontId="10" fillId="4" borderId="37" xfId="0" applyFont="1" applyFill="1" applyBorder="1" applyAlignment="1" applyProtection="1">
      <alignment horizontal="center" vertical="center" wrapText="1"/>
      <protection hidden="1"/>
    </xf>
    <xf numFmtId="0" fontId="10" fillId="4" borderId="0" xfId="0" applyFont="1" applyFill="1" applyAlignment="1" applyProtection="1">
      <alignment horizontal="center" vertical="center" wrapText="1"/>
      <protection hidden="1"/>
    </xf>
    <xf numFmtId="0" fontId="10" fillId="4" borderId="32" xfId="0" applyFont="1" applyFill="1" applyBorder="1" applyAlignment="1" applyProtection="1">
      <alignment horizontal="center" vertical="center" wrapText="1"/>
      <protection hidden="1"/>
    </xf>
    <xf numFmtId="0" fontId="7" fillId="4" borderId="39"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10" fillId="4" borderId="11" xfId="0" applyFont="1" applyFill="1" applyBorder="1" applyAlignment="1" applyProtection="1">
      <alignment horizontal="center" vertical="center" wrapText="1"/>
      <protection hidden="1"/>
    </xf>
    <xf numFmtId="0" fontId="7" fillId="4" borderId="33" xfId="0" applyFont="1" applyFill="1" applyBorder="1" applyAlignment="1">
      <alignment horizontal="center" vertical="center" wrapText="1"/>
    </xf>
    <xf numFmtId="0" fontId="10" fillId="4" borderId="58" xfId="0" applyFont="1" applyFill="1" applyBorder="1" applyAlignment="1" applyProtection="1">
      <alignment horizontal="distributed" vertical="center" wrapText="1"/>
      <protection hidden="1"/>
    </xf>
    <xf numFmtId="0" fontId="7" fillId="4" borderId="20" xfId="0" applyFont="1" applyFill="1" applyBorder="1" applyAlignment="1">
      <alignment horizontal="distributed" vertical="center" wrapText="1"/>
    </xf>
    <xf numFmtId="0" fontId="10" fillId="4" borderId="59" xfId="0" applyFont="1" applyFill="1" applyBorder="1" applyAlignment="1" applyProtection="1">
      <alignment horizontal="center" vertical="center" wrapText="1"/>
      <protection hidden="1"/>
    </xf>
    <xf numFmtId="0" fontId="10" fillId="4" borderId="40" xfId="0" applyFont="1" applyFill="1" applyBorder="1" applyAlignment="1" applyProtection="1">
      <alignment horizontal="center" vertical="center" wrapText="1"/>
      <protection hidden="1"/>
    </xf>
    <xf numFmtId="0" fontId="10" fillId="4" borderId="19" xfId="0" applyFont="1" applyFill="1" applyBorder="1" applyAlignment="1" applyProtection="1">
      <alignment horizontal="center" vertical="center" wrapText="1"/>
      <protection hidden="1"/>
    </xf>
    <xf numFmtId="0" fontId="10" fillId="4" borderId="20" xfId="0" applyFont="1" applyFill="1" applyBorder="1" applyAlignment="1" applyProtection="1">
      <alignment horizontal="center" vertical="center" wrapText="1"/>
      <protection hidden="1"/>
    </xf>
    <xf numFmtId="176" fontId="16" fillId="4" borderId="22" xfId="0" applyNumberFormat="1" applyFont="1" applyFill="1" applyBorder="1" applyAlignment="1">
      <alignment horizontal="center" vertical="center"/>
    </xf>
    <xf numFmtId="0" fontId="7" fillId="4" borderId="25" xfId="0" applyFont="1" applyFill="1" applyBorder="1" applyAlignment="1">
      <alignment horizontal="center" vertical="center"/>
    </xf>
    <xf numFmtId="0" fontId="10" fillId="4" borderId="60" xfId="0" applyFont="1" applyFill="1" applyBorder="1" applyAlignment="1" applyProtection="1">
      <alignment horizontal="distributed" vertical="center" wrapText="1"/>
      <protection hidden="1"/>
    </xf>
    <xf numFmtId="0" fontId="7" fillId="4" borderId="36" xfId="0" applyFont="1" applyFill="1" applyBorder="1" applyAlignment="1">
      <alignment horizontal="distributed" vertical="center" wrapText="1"/>
    </xf>
    <xf numFmtId="0" fontId="7" fillId="4" borderId="57" xfId="0" applyFont="1" applyFill="1" applyBorder="1" applyAlignment="1">
      <alignment horizontal="distributed" vertical="center" wrapText="1"/>
    </xf>
    <xf numFmtId="0" fontId="7" fillId="4" borderId="40" xfId="0" applyFont="1" applyFill="1" applyBorder="1" applyAlignment="1">
      <alignment horizontal="distributed" vertical="center" wrapText="1"/>
    </xf>
    <xf numFmtId="176" fontId="16" fillId="4" borderId="46" xfId="0" applyNumberFormat="1" applyFont="1" applyFill="1" applyBorder="1" applyAlignment="1">
      <alignment horizontal="center" vertical="center"/>
    </xf>
    <xf numFmtId="0" fontId="7" fillId="4" borderId="61" xfId="0" applyFont="1" applyFill="1" applyBorder="1" applyAlignment="1">
      <alignment horizontal="center" vertical="center"/>
    </xf>
    <xf numFmtId="176" fontId="15" fillId="4" borderId="54" xfId="0" applyNumberFormat="1" applyFont="1" applyFill="1" applyBorder="1" applyAlignment="1" applyProtection="1">
      <alignment horizontal="center" vertical="center"/>
      <protection hidden="1"/>
    </xf>
    <xf numFmtId="0" fontId="7" fillId="4" borderId="55" xfId="0" applyFont="1" applyFill="1" applyBorder="1" applyAlignment="1">
      <alignment horizontal="center" vertical="center"/>
    </xf>
    <xf numFmtId="0" fontId="10" fillId="4" borderId="43" xfId="0" applyFont="1" applyFill="1" applyBorder="1" applyAlignment="1" applyProtection="1">
      <alignment horizontal="distributed" vertical="center" wrapText="1"/>
      <protection hidden="1"/>
    </xf>
    <xf numFmtId="0" fontId="10" fillId="4" borderId="56" xfId="0" applyFont="1" applyFill="1" applyBorder="1" applyAlignment="1">
      <alignment horizontal="distributed" vertical="center" wrapText="1"/>
    </xf>
    <xf numFmtId="0" fontId="10" fillId="4" borderId="57" xfId="0" applyFont="1" applyFill="1" applyBorder="1" applyAlignment="1">
      <alignment horizontal="distributed" vertical="center" wrapText="1"/>
    </xf>
    <xf numFmtId="0" fontId="10" fillId="4" borderId="40" xfId="0" applyFont="1" applyFill="1" applyBorder="1" applyAlignment="1">
      <alignment horizontal="distributed" vertical="center" wrapText="1"/>
    </xf>
    <xf numFmtId="176" fontId="16" fillId="4" borderId="23" xfId="0" applyNumberFormat="1" applyFont="1" applyFill="1" applyBorder="1" applyAlignment="1">
      <alignment horizontal="center" vertical="center"/>
    </xf>
    <xf numFmtId="0" fontId="7" fillId="4" borderId="26" xfId="0" applyFont="1" applyFill="1" applyBorder="1" applyAlignment="1">
      <alignment horizontal="center" vertical="center"/>
    </xf>
    <xf numFmtId="0" fontId="10" fillId="4" borderId="50" xfId="0" applyFont="1" applyFill="1" applyBorder="1" applyAlignment="1" applyProtection="1">
      <alignment horizontal="center" vertical="center" wrapText="1"/>
      <protection hidden="1"/>
    </xf>
    <xf numFmtId="0" fontId="10" fillId="4" borderId="51" xfId="0" applyFont="1" applyFill="1" applyBorder="1" applyAlignment="1" applyProtection="1">
      <alignment horizontal="center" vertical="center" wrapText="1"/>
      <protection hidden="1"/>
    </xf>
    <xf numFmtId="0" fontId="10" fillId="4" borderId="44" xfId="0" applyFont="1" applyFill="1" applyBorder="1" applyAlignment="1" applyProtection="1">
      <alignment horizontal="center" vertical="center" wrapText="1"/>
      <protection hidden="1"/>
    </xf>
    <xf numFmtId="0" fontId="10" fillId="4" borderId="45" xfId="0" applyFont="1" applyFill="1" applyBorder="1" applyAlignment="1" applyProtection="1">
      <alignment horizontal="center" vertical="center" wrapText="1"/>
      <protection hidden="1"/>
    </xf>
    <xf numFmtId="0" fontId="6" fillId="4" borderId="0" xfId="0" applyFont="1" applyFill="1" applyAlignment="1">
      <alignment horizontal="center" vertical="center"/>
    </xf>
    <xf numFmtId="0" fontId="0" fillId="4" borderId="0" xfId="0" applyFill="1" applyAlignment="1">
      <alignment horizontal="center" vertical="center"/>
    </xf>
    <xf numFmtId="0" fontId="10" fillId="4" borderId="0" xfId="0" applyFont="1" applyFill="1" applyAlignment="1" applyProtection="1">
      <alignment vertical="center" wrapText="1"/>
      <protection hidden="1"/>
    </xf>
    <xf numFmtId="0" fontId="10" fillId="4" borderId="0" xfId="0" applyFont="1" applyFill="1" applyProtection="1">
      <alignment vertical="center"/>
      <protection hidden="1"/>
    </xf>
    <xf numFmtId="0" fontId="15" fillId="4" borderId="9" xfId="0" applyFont="1" applyFill="1" applyBorder="1" applyAlignment="1" applyProtection="1">
      <alignment horizontal="center" vertical="center" wrapText="1" shrinkToFit="1"/>
      <protection hidden="1"/>
    </xf>
    <xf numFmtId="0" fontId="15" fillId="4" borderId="46" xfId="0" applyFont="1" applyFill="1" applyBorder="1" applyAlignment="1" applyProtection="1">
      <alignment horizontal="center" vertical="center" wrapText="1" shrinkToFit="1"/>
      <protection hidden="1"/>
    </xf>
    <xf numFmtId="0" fontId="15" fillId="4" borderId="7" xfId="0" applyFont="1" applyFill="1" applyBorder="1" applyAlignment="1" applyProtection="1">
      <alignment horizontal="center" vertical="center" wrapText="1" shrinkToFit="1"/>
      <protection hidden="1"/>
    </xf>
    <xf numFmtId="0" fontId="10" fillId="4" borderId="47" xfId="0" applyFont="1" applyFill="1" applyBorder="1" applyAlignment="1" applyProtection="1">
      <alignment horizontal="center" vertical="center" wrapText="1"/>
      <protection hidden="1"/>
    </xf>
    <xf numFmtId="0" fontId="7" fillId="4" borderId="48" xfId="0" applyFont="1" applyFill="1" applyBorder="1" applyAlignment="1">
      <alignment horizontal="center" vertical="center" wrapText="1"/>
    </xf>
    <xf numFmtId="180" fontId="14" fillId="4" borderId="49" xfId="0" applyNumberFormat="1" applyFont="1" applyFill="1" applyBorder="1" applyAlignment="1" applyProtection="1">
      <alignment horizontal="center" vertical="center"/>
      <protection hidden="1"/>
    </xf>
    <xf numFmtId="180" fontId="7" fillId="4" borderId="31" xfId="0" applyNumberFormat="1" applyFont="1" applyFill="1" applyBorder="1" applyAlignment="1">
      <alignment horizontal="center" vertical="center"/>
    </xf>
    <xf numFmtId="0" fontId="8" fillId="4" borderId="6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protection locked="0"/>
    </xf>
    <xf numFmtId="0" fontId="10" fillId="4" borderId="4" xfId="0" applyFont="1" applyFill="1" applyBorder="1" applyAlignment="1" applyProtection="1">
      <alignment horizontal="center" vertical="center" wrapText="1"/>
      <protection hidden="1"/>
    </xf>
    <xf numFmtId="0" fontId="10" fillId="4" borderId="23" xfId="0" applyFont="1" applyFill="1" applyBorder="1" applyAlignment="1" applyProtection="1">
      <alignment horizontal="center" vertical="center" wrapText="1"/>
      <protection hidden="1"/>
    </xf>
    <xf numFmtId="0" fontId="10" fillId="4" borderId="6" xfId="0" applyFont="1" applyFill="1" applyBorder="1" applyAlignment="1" applyProtection="1">
      <alignment horizontal="center" vertical="center" wrapText="1"/>
      <protection hidden="1"/>
    </xf>
    <xf numFmtId="0" fontId="10" fillId="4" borderId="8" xfId="0" applyFont="1" applyFill="1" applyBorder="1" applyAlignment="1" applyProtection="1">
      <alignment horizontal="center" vertical="center" wrapText="1"/>
      <protection hidden="1"/>
    </xf>
    <xf numFmtId="0" fontId="10" fillId="4" borderId="53" xfId="0" applyFont="1" applyFill="1" applyBorder="1" applyAlignment="1" applyProtection="1">
      <alignment horizontal="center" vertical="center" wrapText="1"/>
      <protection hidden="1"/>
    </xf>
    <xf numFmtId="0" fontId="10" fillId="4" borderId="3" xfId="0" applyFont="1" applyFill="1" applyBorder="1" applyAlignment="1" applyProtection="1">
      <alignment horizontal="center" vertical="center" wrapText="1"/>
      <protection hidden="1"/>
    </xf>
    <xf numFmtId="0" fontId="10" fillId="4" borderId="5" xfId="0" applyFont="1" applyFill="1" applyBorder="1" applyAlignment="1" applyProtection="1">
      <alignment horizontal="center" vertical="center" wrapText="1"/>
      <protection hidden="1"/>
    </xf>
    <xf numFmtId="0" fontId="15" fillId="4" borderId="10" xfId="0" applyFont="1" applyFill="1" applyBorder="1" applyAlignment="1" applyProtection="1">
      <alignment horizontal="center" vertical="center"/>
      <protection hidden="1"/>
    </xf>
    <xf numFmtId="0" fontId="14" fillId="4" borderId="4" xfId="0" applyFont="1" applyFill="1" applyBorder="1" applyAlignment="1" applyProtection="1">
      <alignment horizontal="center" vertical="center" wrapText="1" shrinkToFit="1"/>
      <protection hidden="1"/>
    </xf>
    <xf numFmtId="0" fontId="14" fillId="4" borderId="23" xfId="0" applyFont="1" applyFill="1" applyBorder="1" applyAlignment="1" applyProtection="1">
      <alignment horizontal="center" vertical="center" wrapText="1" shrinkToFit="1"/>
      <protection hidden="1"/>
    </xf>
    <xf numFmtId="0" fontId="14" fillId="4" borderId="6" xfId="0" applyFont="1" applyFill="1" applyBorder="1" applyAlignment="1" applyProtection="1">
      <alignment horizontal="center" vertical="center" wrapText="1" shrinkToFit="1"/>
      <protection hidden="1"/>
    </xf>
    <xf numFmtId="0" fontId="1" fillId="3" borderId="62" xfId="2" applyFill="1" applyBorder="1" applyAlignment="1">
      <alignment horizontal="center" vertical="center" shrinkToFit="1"/>
    </xf>
    <xf numFmtId="0" fontId="1" fillId="3" borderId="59" xfId="2" applyFill="1" applyBorder="1" applyAlignment="1">
      <alignment horizontal="center" vertical="center" shrinkToFit="1"/>
    </xf>
    <xf numFmtId="0" fontId="12" fillId="2" borderId="50" xfId="2" applyFont="1" applyFill="1" applyBorder="1" applyAlignment="1">
      <alignment horizontal="center" vertical="center" wrapText="1" shrinkToFit="1"/>
    </xf>
    <xf numFmtId="0" fontId="12" fillId="2" borderId="33" xfId="2" applyFont="1" applyFill="1" applyBorder="1" applyAlignment="1">
      <alignment horizontal="center" vertical="center" wrapText="1" shrinkToFit="1"/>
    </xf>
    <xf numFmtId="0" fontId="1" fillId="2" borderId="10" xfId="2" applyFill="1" applyBorder="1" applyAlignment="1">
      <alignment horizontal="center" vertical="center" shrinkToFit="1"/>
    </xf>
    <xf numFmtId="0" fontId="1" fillId="2" borderId="55" xfId="2" applyFill="1" applyBorder="1" applyAlignment="1">
      <alignment horizontal="center" vertical="center" shrinkToFit="1"/>
    </xf>
    <xf numFmtId="176" fontId="1" fillId="0" borderId="63" xfId="0" applyNumberFormat="1"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cellXfs>
  <cellStyles count="3">
    <cellStyle name="ハイパーリンク" xfId="1" builtinId="8"/>
    <cellStyle name="標準" xfId="0" builtinId="0"/>
    <cellStyle name="標準_申請種目表(情報システムセンター提出用)" xfId="2" xr:uid="{A8E6DCF5-0D75-4C10-912F-52CBC6B21E40}"/>
  </cellStyles>
  <dxfs count="24">
    <dxf>
      <font>
        <b/>
        <i val="0"/>
        <condense val="0"/>
        <extend val="0"/>
        <color indexed="10"/>
      </font>
      <fill>
        <patternFill>
          <bgColor indexed="43"/>
        </patternFill>
      </fill>
      <border>
        <left style="thin">
          <color indexed="64"/>
        </left>
        <right style="thin">
          <color indexed="64"/>
        </right>
        <top style="thin">
          <color indexed="64"/>
        </top>
        <bottom style="thin">
          <color indexed="64"/>
        </bottom>
      </border>
    </dxf>
    <dxf>
      <fill>
        <patternFill>
          <bgColor indexed="41"/>
        </patternFill>
      </fill>
      <border>
        <top style="hair">
          <color indexed="10"/>
        </top>
      </border>
    </dxf>
    <dxf>
      <fill>
        <patternFill>
          <bgColor indexed="41"/>
        </patternFill>
      </fill>
      <border>
        <top style="hair">
          <color indexed="10"/>
        </top>
        <bottom style="hair">
          <color indexed="10"/>
        </bottom>
      </border>
    </dxf>
    <dxf>
      <fill>
        <patternFill>
          <bgColor indexed="41"/>
        </patternFill>
      </fill>
      <border>
        <top style="hair">
          <color indexed="10"/>
        </top>
        <bottom style="hair">
          <color indexed="10"/>
        </bottom>
      </border>
    </dxf>
    <dxf>
      <fill>
        <patternFill>
          <bgColor indexed="41"/>
        </patternFill>
      </fill>
      <border>
        <top style="thin">
          <color indexed="10"/>
        </top>
        <bottom style="hair">
          <color indexed="10"/>
        </bottom>
      </border>
    </dxf>
    <dxf>
      <border>
        <bottom style="thin">
          <color indexed="61"/>
        </bottom>
      </border>
    </dxf>
    <dxf>
      <fill>
        <patternFill>
          <bgColor indexed="43"/>
        </patternFill>
      </fill>
      <border>
        <right style="thin">
          <color indexed="61"/>
        </right>
        <top style="hair">
          <color indexed="61"/>
        </top>
      </border>
    </dxf>
    <dxf>
      <fill>
        <patternFill>
          <bgColor indexed="43"/>
        </patternFill>
      </fill>
      <border>
        <right style="thin">
          <color indexed="61"/>
        </right>
        <top style="hair">
          <color indexed="61"/>
        </top>
        <bottom style="hair">
          <color indexed="61"/>
        </bottom>
      </border>
    </dxf>
    <dxf>
      <fill>
        <patternFill>
          <bgColor indexed="43"/>
        </patternFill>
      </fill>
      <border>
        <right style="thin">
          <color indexed="61"/>
        </right>
        <top style="thin">
          <color indexed="61"/>
        </top>
        <bottom style="hair">
          <color indexed="61"/>
        </bottom>
      </border>
    </dxf>
    <dxf>
      <font>
        <b/>
        <i val="0"/>
        <condense val="0"/>
        <extend val="0"/>
        <color indexed="10"/>
      </font>
      <fill>
        <patternFill patternType="solid">
          <bgColor indexed="43"/>
        </patternFill>
      </fill>
    </dxf>
    <dxf>
      <fill>
        <patternFill>
          <bgColor indexed="41"/>
        </patternFill>
      </fill>
    </dxf>
    <dxf>
      <fill>
        <patternFill>
          <bgColor theme="1" tint="0.14996795556505021"/>
        </patternFill>
      </fill>
    </dxf>
    <dxf>
      <font>
        <b/>
        <i val="0"/>
        <condense val="0"/>
        <extend val="0"/>
        <color indexed="10"/>
      </font>
      <fill>
        <patternFill>
          <bgColor indexed="43"/>
        </patternFill>
      </fill>
      <border>
        <left style="thin">
          <color indexed="64"/>
        </left>
        <right style="thin">
          <color indexed="64"/>
        </right>
        <top style="thin">
          <color indexed="64"/>
        </top>
        <bottom style="thin">
          <color indexed="64"/>
        </bottom>
      </border>
    </dxf>
    <dxf>
      <fill>
        <patternFill>
          <bgColor indexed="41"/>
        </patternFill>
      </fill>
      <border>
        <top style="hair">
          <color indexed="10"/>
        </top>
      </border>
    </dxf>
    <dxf>
      <fill>
        <patternFill>
          <bgColor indexed="41"/>
        </patternFill>
      </fill>
      <border>
        <top style="hair">
          <color indexed="10"/>
        </top>
        <bottom style="hair">
          <color indexed="10"/>
        </bottom>
      </border>
    </dxf>
    <dxf>
      <fill>
        <patternFill>
          <bgColor indexed="41"/>
        </patternFill>
      </fill>
      <border>
        <top style="hair">
          <color indexed="10"/>
        </top>
        <bottom style="hair">
          <color indexed="10"/>
        </bottom>
      </border>
    </dxf>
    <dxf>
      <fill>
        <patternFill>
          <bgColor indexed="41"/>
        </patternFill>
      </fill>
      <border>
        <top style="thin">
          <color indexed="10"/>
        </top>
        <bottom style="hair">
          <color indexed="10"/>
        </bottom>
      </border>
    </dxf>
    <dxf>
      <border>
        <bottom style="thin">
          <color indexed="61"/>
        </bottom>
      </border>
    </dxf>
    <dxf>
      <fill>
        <patternFill>
          <bgColor indexed="43"/>
        </patternFill>
      </fill>
      <border>
        <right style="thin">
          <color indexed="61"/>
        </right>
        <top style="hair">
          <color indexed="61"/>
        </top>
      </border>
    </dxf>
    <dxf>
      <fill>
        <patternFill>
          <bgColor indexed="43"/>
        </patternFill>
      </fill>
      <border>
        <right style="thin">
          <color indexed="61"/>
        </right>
        <top style="hair">
          <color indexed="61"/>
        </top>
        <bottom style="hair">
          <color indexed="61"/>
        </bottom>
      </border>
    </dxf>
    <dxf>
      <fill>
        <patternFill>
          <bgColor indexed="43"/>
        </patternFill>
      </fill>
      <border>
        <right style="thin">
          <color indexed="61"/>
        </right>
        <top style="thin">
          <color indexed="61"/>
        </top>
        <bottom style="hair">
          <color indexed="61"/>
        </bottom>
      </border>
    </dxf>
    <dxf>
      <font>
        <b/>
        <i val="0"/>
        <condense val="0"/>
        <extend val="0"/>
        <color indexed="10"/>
      </font>
      <fill>
        <patternFill patternType="solid">
          <bgColor indexed="43"/>
        </patternFill>
      </fill>
    </dxf>
    <dxf>
      <fill>
        <patternFill>
          <bgColor indexed="41"/>
        </patternFill>
      </fill>
    </dxf>
    <dxf>
      <fill>
        <patternFill>
          <bgColor theme="1"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4</xdr:col>
      <xdr:colOff>228600</xdr:colOff>
      <xdr:row>3</xdr:row>
      <xdr:rowOff>47625</xdr:rowOff>
    </xdr:from>
    <xdr:to>
      <xdr:col>4</xdr:col>
      <xdr:colOff>352425</xdr:colOff>
      <xdr:row>7</xdr:row>
      <xdr:rowOff>133350</xdr:rowOff>
    </xdr:to>
    <xdr:sp macro="" textlink="">
      <xdr:nvSpPr>
        <xdr:cNvPr id="1863" name="AutoShape 3">
          <a:extLst>
            <a:ext uri="{FF2B5EF4-FFF2-40B4-BE49-F238E27FC236}">
              <a16:creationId xmlns:a16="http://schemas.microsoft.com/office/drawing/2014/main" id="{DC304716-B9B1-B0E5-BECA-8F3D6C310F23}"/>
            </a:ext>
          </a:extLst>
        </xdr:cNvPr>
        <xdr:cNvSpPr>
          <a:spLocks/>
        </xdr:cNvSpPr>
      </xdr:nvSpPr>
      <xdr:spPr bwMode="auto">
        <a:xfrm>
          <a:off x="2247900" y="1619250"/>
          <a:ext cx="123825" cy="1000125"/>
        </a:xfrm>
        <a:prstGeom prst="rightBrace">
          <a:avLst>
            <a:gd name="adj1" fmla="val 6730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10</xdr:row>
      <xdr:rowOff>28575</xdr:rowOff>
    </xdr:from>
    <xdr:to>
      <xdr:col>11</xdr:col>
      <xdr:colOff>666750</xdr:colOff>
      <xdr:row>14</xdr:row>
      <xdr:rowOff>247650</xdr:rowOff>
    </xdr:to>
    <xdr:sp macro="" textlink="">
      <xdr:nvSpPr>
        <xdr:cNvPr id="1864" name="AutoShape 6">
          <a:extLst>
            <a:ext uri="{FF2B5EF4-FFF2-40B4-BE49-F238E27FC236}">
              <a16:creationId xmlns:a16="http://schemas.microsoft.com/office/drawing/2014/main" id="{A2EF9B3B-8963-BEAA-5D53-764E0BE36AE9}"/>
            </a:ext>
          </a:extLst>
        </xdr:cNvPr>
        <xdr:cNvSpPr>
          <a:spLocks noChangeArrowheads="1"/>
        </xdr:cNvSpPr>
      </xdr:nvSpPr>
      <xdr:spPr bwMode="auto">
        <a:xfrm>
          <a:off x="1162050" y="3171825"/>
          <a:ext cx="5924550" cy="2238375"/>
        </a:xfrm>
        <a:prstGeom prst="roundRect">
          <a:avLst>
            <a:gd name="adj" fmla="val 16667"/>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int213om\&#22865;&#32004;&#35506;\03_&#24037;&#20107;&#22865;&#32004;&#20418;\03_&#22865;&#32004;&#35506;&#24037;&#20107;&#22865;&#32004;&#20418;\20_&#26989;&#32773;&#30331;&#37682;&#38306;&#20418;\&#26989;&#32773;&#30331;&#37682;\R07\02_&#35036;&#20805;&#30331;&#37682;\01_&#35036;&#20805;&#30331;&#37682;&#65288;7&#26376;9&#26085;&#65374;8&#26376;2&#26085;&#65289;&#8251;R071001&#30331;&#37682;\01_&#30331;&#37682;&#35201;&#38936;&#12539;&#20837;&#21147;&#12471;&#12540;&#12488;\04_&#23436;&#25104;&#29256;\sinki-koujinyuuryoku0707.xlsx" TargetMode="External"/><Relationship Id="rId1" Type="http://schemas.openxmlformats.org/officeDocument/2006/relationships/externalLinkPath" Target="/03_&#24037;&#20107;&#22865;&#32004;&#20418;/03_&#22865;&#32004;&#35506;&#24037;&#20107;&#22865;&#32004;&#20418;/20_&#26989;&#32773;&#30331;&#37682;&#38306;&#20418;/&#26989;&#32773;&#30331;&#37682;/R07/02_&#35036;&#20805;&#30331;&#37682;/01_&#35036;&#20805;&#30331;&#37682;&#65288;7&#26376;9&#26085;&#65374;8&#26376;2&#26085;&#65289;&#8251;R071001&#30331;&#37682;/01_&#30331;&#37682;&#35201;&#38936;&#12539;&#20837;&#21147;&#12471;&#12540;&#12488;/04_&#23436;&#25104;&#29256;/sinki-koujinyuuryoku07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_&#24037;&#20107;&#22865;&#32004;&#20418;/03_&#22865;&#32004;&#35506;&#24037;&#20107;&#22865;&#32004;&#20418;/20_&#26989;&#32773;&#30331;&#37682;&#38306;&#20418;/&#29366;&#27841;&#35519;&#26619;/&#9679;R07&#24180;&#24230;&#12288;&#29366;&#27841;&#35519;&#26619;&#65288;05&#24180;&#24230;&#12434;&#12467;&#12500;&#12540;&#65289;/03_&#35201;&#38936;&#12539;&#20837;&#21147;&#12471;&#12540;&#12488;/251105_&#20462;&#27491;/&#12304;&#38651;&#23376;&#21270;&#23550;&#24540;&#12305;&#24037;&#20107;&#20837;&#21147;&#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hon02f04om\03_&#22865;&#32004;&#35506;&#24037;&#20107;&#22865;&#32004;&#20418;\Users\1830779\AppData\Local\Microsoft\Windows\Temporary%20Internet%20Files\Content.IE5\EY09YRIS\&#20185;&#21488;&#24066;&#31478;&#20105;&#20837;&#26413;&#21442;&#21152;&#36039;&#26684;&#30331;&#37682;&#35201;&#32177;&#21462;&#25201;&#35201;&#38936;&#65288;&#24179;&#25104;27&#24180;3&#26376;&#25913;&#27491;&#65289;\&#27096;&#24335;&#65288;&#24179;&#25104;27&#24180;3&#26376;&#25913;&#27491;&#65289;\&#27096;&#24335;&#31532;2&#21495;%20&#26989;&#21209;&#32076;&#27508;&#19968;&#35239;&#65288;&#24037;&#2010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要領"/>
      <sheetName val="入力シート"/>
      <sheetName val="入札参加資格審査申請書"/>
      <sheetName val="リストシート"/>
      <sheetName val="営業所等報告書"/>
      <sheetName val="工事経歴一覧"/>
      <sheetName val="【入力例】工事経歴一覧"/>
      <sheetName val="出力シート"/>
      <sheetName val="Sheet3"/>
    </sheetNames>
    <sheetDataSet>
      <sheetData sheetId="0"/>
      <sheetData sheetId="1">
        <row r="289">
          <cell r="AU289" t="str">
            <v>01</v>
          </cell>
          <cell r="AV289" t="str">
            <v>土</v>
          </cell>
          <cell r="AW289">
            <v>1</v>
          </cell>
          <cell r="AX289" t="str">
            <v>申請に必要な土木工事業の許可がありません。</v>
          </cell>
        </row>
        <row r="290">
          <cell r="AU290" t="str">
            <v>02</v>
          </cell>
          <cell r="AV290" t="str">
            <v>土orと</v>
          </cell>
          <cell r="AW290">
            <v>1</v>
          </cell>
          <cell r="AX290" t="str">
            <v>申請に必要な土木工事業またはとび・土工工事業の許可がありません。</v>
          </cell>
        </row>
        <row r="291">
          <cell r="AU291" t="str">
            <v>03</v>
          </cell>
          <cell r="AV291" t="str">
            <v>と</v>
          </cell>
          <cell r="AW291">
            <v>1</v>
          </cell>
          <cell r="AX291" t="str">
            <v>申請に必要なとび・土工工事業の許可がありません。</v>
          </cell>
        </row>
        <row r="292">
          <cell r="AU292" t="str">
            <v>04</v>
          </cell>
          <cell r="AV292" t="str">
            <v>土orと</v>
          </cell>
          <cell r="AW292">
            <v>1</v>
          </cell>
          <cell r="AX292" t="str">
            <v>申請に必要な土木工事業またはとび・土工工事業の許可がありません。</v>
          </cell>
        </row>
        <row r="293">
          <cell r="AU293" t="str">
            <v>05</v>
          </cell>
          <cell r="AV293" t="str">
            <v>鋼</v>
          </cell>
          <cell r="AW293">
            <v>1</v>
          </cell>
          <cell r="AX293" t="str">
            <v>申請に必要な鋼構造物設置工事業の許可がありません。</v>
          </cell>
        </row>
        <row r="294">
          <cell r="AU294" t="str">
            <v>06</v>
          </cell>
          <cell r="AV294" t="str">
            <v>ほ</v>
          </cell>
          <cell r="AW294">
            <v>1</v>
          </cell>
          <cell r="AX294" t="str">
            <v>申請に必要な舗装工事業の許可がありません。</v>
          </cell>
        </row>
        <row r="295">
          <cell r="AU295" t="str">
            <v>07</v>
          </cell>
          <cell r="AV295" t="str">
            <v>園</v>
          </cell>
          <cell r="AW295">
            <v>1</v>
          </cell>
          <cell r="AX295" t="str">
            <v>申請に必要な造園工事業の許可がありません。</v>
          </cell>
        </row>
        <row r="296">
          <cell r="AU296" t="str">
            <v>08</v>
          </cell>
          <cell r="AV296" t="str">
            <v>塗</v>
          </cell>
          <cell r="AW296">
            <v>1</v>
          </cell>
          <cell r="AX296" t="str">
            <v>申請に必要な塗装工事業の許可がありません。</v>
          </cell>
        </row>
        <row r="297">
          <cell r="AU297" t="str">
            <v>09</v>
          </cell>
          <cell r="AV297" t="str">
            <v>と</v>
          </cell>
          <cell r="AW297">
            <v>1</v>
          </cell>
          <cell r="AX297" t="str">
            <v>申請に必要なとび・土工工事業の許可がありません。</v>
          </cell>
        </row>
        <row r="298">
          <cell r="AU298" t="str">
            <v>10</v>
          </cell>
          <cell r="AV298" t="str">
            <v>しゅ</v>
          </cell>
          <cell r="AW298">
            <v>1</v>
          </cell>
          <cell r="AX298" t="str">
            <v>申請に必要なしゅんせつ工事業の許可がありません。</v>
          </cell>
        </row>
        <row r="299">
          <cell r="AU299" t="str">
            <v>11</v>
          </cell>
          <cell r="AV299" t="str">
            <v>井</v>
          </cell>
          <cell r="AW299">
            <v>1</v>
          </cell>
          <cell r="AX299" t="str">
            <v>申請に必要なさく井工事業の許可がありません。</v>
          </cell>
        </row>
        <row r="300">
          <cell r="AU300" t="str">
            <v>12</v>
          </cell>
          <cell r="AV300" t="str">
            <v>建</v>
          </cell>
          <cell r="AW300">
            <v>1</v>
          </cell>
          <cell r="AX300" t="str">
            <v>申請に必要な建築工事業の許可がありません。</v>
          </cell>
        </row>
        <row r="301">
          <cell r="AU301" t="str">
            <v>13</v>
          </cell>
          <cell r="AV301" t="str">
            <v>建</v>
          </cell>
          <cell r="AW301">
            <v>1</v>
          </cell>
          <cell r="AX301" t="str">
            <v>申請に必要な建築工事業の許可がありません。</v>
          </cell>
        </row>
        <row r="302">
          <cell r="AU302" t="str">
            <v>14</v>
          </cell>
          <cell r="AV302" t="str">
            <v>建</v>
          </cell>
          <cell r="AW302">
            <v>1</v>
          </cell>
          <cell r="AX302" t="str">
            <v>申請に必要な建築工事業の許可がありません。</v>
          </cell>
        </row>
        <row r="304">
          <cell r="AU304" t="str">
            <v>15</v>
          </cell>
          <cell r="AV304" t="str">
            <v>解</v>
          </cell>
          <cell r="AW304">
            <v>1</v>
          </cell>
          <cell r="AX304" t="str">
            <v>申請に必要な解体工事業の許可がありません。</v>
          </cell>
        </row>
        <row r="305">
          <cell r="AU305" t="str">
            <v>16</v>
          </cell>
          <cell r="AV305" t="str">
            <v>塗</v>
          </cell>
          <cell r="AW305">
            <v>1</v>
          </cell>
          <cell r="AX305" t="str">
            <v>申請に必要な塗装工事業の許可がありません。</v>
          </cell>
        </row>
        <row r="306">
          <cell r="AU306" t="str">
            <v>17</v>
          </cell>
          <cell r="AV306" t="str">
            <v>防</v>
          </cell>
          <cell r="AW306">
            <v>1</v>
          </cell>
          <cell r="AX306" t="str">
            <v>申請に必要な防水工事業の許可がありません。</v>
          </cell>
        </row>
        <row r="307">
          <cell r="AU307" t="str">
            <v>18</v>
          </cell>
          <cell r="AV307" t="str">
            <v>大</v>
          </cell>
          <cell r="AW307">
            <v>1</v>
          </cell>
          <cell r="AX307" t="str">
            <v>申請に必要な大工工事業の許可がありません。</v>
          </cell>
        </row>
        <row r="308">
          <cell r="AU308" t="str">
            <v>19</v>
          </cell>
          <cell r="AV308" t="str">
            <v>左</v>
          </cell>
          <cell r="AW308">
            <v>1</v>
          </cell>
          <cell r="AX308" t="str">
            <v>申請に必要な左官工事業の許可がありません。</v>
          </cell>
        </row>
        <row r="309">
          <cell r="AU309" t="str">
            <v>20</v>
          </cell>
          <cell r="AV309" t="str">
            <v>石</v>
          </cell>
          <cell r="AW309">
            <v>1</v>
          </cell>
          <cell r="AX309" t="str">
            <v>申請に必要な石工事業の許可がありません。</v>
          </cell>
        </row>
        <row r="310">
          <cell r="AU310" t="str">
            <v>21</v>
          </cell>
          <cell r="AV310" t="str">
            <v>ガ</v>
          </cell>
          <cell r="AW310">
            <v>1</v>
          </cell>
          <cell r="AX310" t="str">
            <v>申請に必要なガラス工事業の許可がありません。</v>
          </cell>
        </row>
        <row r="311">
          <cell r="AU311" t="str">
            <v>22</v>
          </cell>
          <cell r="AV311" t="str">
            <v>タ</v>
          </cell>
          <cell r="AW311">
            <v>1</v>
          </cell>
          <cell r="AX311" t="str">
            <v>申請に必要なﾀｲﾙ・れんが・ﾌﾞﾛｯｸ工事業の許可がありません。</v>
          </cell>
        </row>
        <row r="312">
          <cell r="AU312" t="str">
            <v>23</v>
          </cell>
          <cell r="AV312" t="str">
            <v>筋</v>
          </cell>
          <cell r="AW312">
            <v>1</v>
          </cell>
          <cell r="AX312" t="str">
            <v>申請に必要な鉄筋工事業の許可がありません。</v>
          </cell>
        </row>
        <row r="313">
          <cell r="AU313" t="str">
            <v>24</v>
          </cell>
          <cell r="AV313" t="str">
            <v>屋</v>
          </cell>
          <cell r="AW313">
            <v>1</v>
          </cell>
          <cell r="AX313" t="str">
            <v>申請に必要な屋根工事業の許可がありません。</v>
          </cell>
        </row>
        <row r="314">
          <cell r="AU314" t="str">
            <v>25</v>
          </cell>
          <cell r="AV314" t="str">
            <v>板</v>
          </cell>
          <cell r="AW314">
            <v>1</v>
          </cell>
          <cell r="AX314" t="str">
            <v>申請に必要な板金工事業の許可がありません。</v>
          </cell>
        </row>
        <row r="315">
          <cell r="AU315" t="str">
            <v>26</v>
          </cell>
          <cell r="AV315" t="str">
            <v>具</v>
          </cell>
          <cell r="AW315">
            <v>1</v>
          </cell>
          <cell r="AX315" t="str">
            <v>申請に必要な建具工事業の許可がありません。</v>
          </cell>
        </row>
        <row r="316">
          <cell r="AU316" t="str">
            <v>27</v>
          </cell>
          <cell r="AV316" t="str">
            <v>内</v>
          </cell>
          <cell r="AW316">
            <v>1</v>
          </cell>
          <cell r="AX316" t="str">
            <v>申請に必要な内装仕上工事業の許可がありません。</v>
          </cell>
        </row>
        <row r="317">
          <cell r="AU317" t="str">
            <v>28</v>
          </cell>
          <cell r="AV317" t="str">
            <v>電</v>
          </cell>
          <cell r="AW317">
            <v>1</v>
          </cell>
          <cell r="AX317" t="str">
            <v>申請に必要な電気工事業の許可がありません。</v>
          </cell>
        </row>
        <row r="318">
          <cell r="AU318" t="str">
            <v>29</v>
          </cell>
          <cell r="AV318" t="str">
            <v>通</v>
          </cell>
          <cell r="AW318">
            <v>1</v>
          </cell>
          <cell r="AX318" t="str">
            <v>申請に必要な電気通信工事業の許可がありません。</v>
          </cell>
        </row>
        <row r="319">
          <cell r="AU319" t="str">
            <v>30</v>
          </cell>
          <cell r="AV319" t="str">
            <v>管</v>
          </cell>
          <cell r="AW319">
            <v>1</v>
          </cell>
          <cell r="AX319" t="str">
            <v>申請に必要な管工事業の許可がありません。</v>
          </cell>
        </row>
        <row r="320">
          <cell r="AU320" t="str">
            <v>31</v>
          </cell>
          <cell r="AV320" t="str">
            <v>水or機</v>
          </cell>
          <cell r="AW320">
            <v>1</v>
          </cell>
          <cell r="AX320" t="str">
            <v>申請に必要な水道施設工事業または機械器具設置工事業の許可がありません。</v>
          </cell>
        </row>
        <row r="321">
          <cell r="AU321" t="str">
            <v>32</v>
          </cell>
          <cell r="AV321" t="str">
            <v>清or機</v>
          </cell>
          <cell r="AW321">
            <v>1</v>
          </cell>
          <cell r="AX321" t="str">
            <v>申請に必要な清掃施設工事業または機械器具設置工事業の許可がありません。</v>
          </cell>
        </row>
        <row r="322">
          <cell r="AU322" t="str">
            <v>33</v>
          </cell>
          <cell r="AV322" t="str">
            <v>機</v>
          </cell>
          <cell r="AW322">
            <v>1</v>
          </cell>
          <cell r="AX322" t="str">
            <v>申請に必要な機械器具設置工事業の許可がありません。</v>
          </cell>
        </row>
        <row r="323">
          <cell r="AU323" t="str">
            <v>34</v>
          </cell>
          <cell r="AV323" t="str">
            <v>絶</v>
          </cell>
          <cell r="AW323">
            <v>1</v>
          </cell>
          <cell r="AX323" t="str">
            <v>申請に必要な熱絶縁工事業の許可がありません。</v>
          </cell>
        </row>
        <row r="324">
          <cell r="AU324" t="str">
            <v>35</v>
          </cell>
          <cell r="AV324" t="str">
            <v>消</v>
          </cell>
          <cell r="AW324">
            <v>1</v>
          </cell>
          <cell r="AX324" t="str">
            <v>申請に必要な消防施設工事業の許可がありません。</v>
          </cell>
        </row>
        <row r="325">
          <cell r="AU325" t="str">
            <v>36</v>
          </cell>
          <cell r="AV325" t="str">
            <v>鋼</v>
          </cell>
          <cell r="AW325">
            <v>1</v>
          </cell>
          <cell r="AX325" t="str">
            <v>申請に必要な鋼構造物設置工事業の許可がありません。</v>
          </cell>
        </row>
      </sheetData>
      <sheetData sheetId="2"/>
      <sheetData sheetId="3">
        <row r="1">
          <cell r="H1" t="str">
            <v>00 国土交通大臣許可</v>
          </cell>
        </row>
        <row r="2">
          <cell r="A2" t="str">
            <v>法人</v>
          </cell>
          <cell r="B2" t="str">
            <v>大正</v>
          </cell>
          <cell r="C2" t="str">
            <v>01</v>
          </cell>
          <cell r="D2" t="str">
            <v>01</v>
          </cell>
          <cell r="E2" t="str">
            <v>01</v>
          </cell>
          <cell r="F2" t="str">
            <v>男性</v>
          </cell>
          <cell r="G2" t="str">
            <v>01 北海道</v>
          </cell>
          <cell r="H2" t="str">
            <v>01 北海道知事許可</v>
          </cell>
          <cell r="I2" t="str">
            <v>1 特定建設業許可</v>
          </cell>
          <cell r="J2" t="str">
            <v>01 土木工事</v>
          </cell>
          <cell r="K2" t="str">
            <v>01</v>
          </cell>
          <cell r="L2" t="str">
            <v>総合評定値通知書の「土木一式工事」の総合評定値（Ｐ点）を入力欄に入力してください。</v>
          </cell>
        </row>
        <row r="3">
          <cell r="A3" t="str">
            <v>個人</v>
          </cell>
          <cell r="B3" t="str">
            <v>昭和</v>
          </cell>
          <cell r="C3" t="str">
            <v>02</v>
          </cell>
          <cell r="D3" t="str">
            <v>02</v>
          </cell>
          <cell r="E3" t="str">
            <v>02</v>
          </cell>
          <cell r="F3" t="str">
            <v>女性</v>
          </cell>
          <cell r="G3" t="str">
            <v>02 青森県</v>
          </cell>
          <cell r="H3" t="str">
            <v>02 青森県知事許可</v>
          </cell>
          <cell r="I3" t="str">
            <v>2 一般建設業許可</v>
          </cell>
          <cell r="J3" t="str">
            <v>02 法面処理工事</v>
          </cell>
          <cell r="K3" t="str">
            <v>02</v>
          </cell>
          <cell r="L3" t="str">
            <v>総合評定値通知書の「法面処理工事」の総合評定値（Ｐ点）を入力欄に入力してください。</v>
          </cell>
        </row>
        <row r="4">
          <cell r="B4" t="str">
            <v>平成</v>
          </cell>
          <cell r="C4" t="str">
            <v>03</v>
          </cell>
          <cell r="D4" t="str">
            <v>03</v>
          </cell>
          <cell r="E4" t="str">
            <v>03</v>
          </cell>
          <cell r="G4" t="str">
            <v>03 岩手県</v>
          </cell>
          <cell r="H4" t="str">
            <v>03 岩手県知事許可</v>
          </cell>
          <cell r="J4" t="str">
            <v>03 杭打工事</v>
          </cell>
          <cell r="K4" t="str">
            <v>03</v>
          </cell>
          <cell r="L4" t="str">
            <v>総合評定値通知書の「とび・土工・コンクリート工事」の総合評定値（Ｐ点）を入力欄に入力してください。</v>
          </cell>
        </row>
        <row r="5">
          <cell r="B5" t="str">
            <v>令和</v>
          </cell>
          <cell r="C5" t="str">
            <v>04</v>
          </cell>
          <cell r="D5" t="str">
            <v>04</v>
          </cell>
          <cell r="E5" t="str">
            <v>04</v>
          </cell>
          <cell r="G5" t="str">
            <v>04 宮城県</v>
          </cell>
          <cell r="H5" t="str">
            <v>04 宮城県知事許可</v>
          </cell>
          <cell r="J5" t="str">
            <v>04 ＰＣ桁工事</v>
          </cell>
          <cell r="K5" t="str">
            <v>04</v>
          </cell>
          <cell r="L5" t="str">
            <v>総合評定値通知書の「ﾌﾟﾚｽﾄﾚｽﾄｺﾝｸﾘｰﾄ工事」の総合評定値（Ｐ点）のを入力欄に入力してください。</v>
          </cell>
        </row>
        <row r="6">
          <cell r="C6" t="str">
            <v>05</v>
          </cell>
          <cell r="D6" t="str">
            <v>05</v>
          </cell>
          <cell r="E6" t="str">
            <v>05</v>
          </cell>
          <cell r="G6" t="str">
            <v>05 秋田県</v>
          </cell>
          <cell r="H6" t="str">
            <v>05 秋田県知事許可</v>
          </cell>
          <cell r="J6" t="str">
            <v>05 鋼橋上部工事</v>
          </cell>
          <cell r="K6" t="str">
            <v>05</v>
          </cell>
          <cell r="L6" t="str">
            <v>総合評定値通知書の「鋼橋上部工事」の総合評定値（Ｐ点）を入力欄に入力してください。</v>
          </cell>
        </row>
        <row r="7">
          <cell r="C7" t="str">
            <v>06</v>
          </cell>
          <cell r="D7" t="str">
            <v>06</v>
          </cell>
          <cell r="E7" t="str">
            <v>06</v>
          </cell>
          <cell r="G7" t="str">
            <v>06 山形県</v>
          </cell>
          <cell r="H7" t="str">
            <v>06 山形県知事許可</v>
          </cell>
          <cell r="J7" t="str">
            <v>06 舗装工事</v>
          </cell>
          <cell r="K7" t="str">
            <v>06</v>
          </cell>
          <cell r="L7" t="str">
            <v>総合評定値通知書の「舗装工事」の総合評定値（Ｐ点）を入力欄に入力してください。</v>
          </cell>
        </row>
        <row r="8">
          <cell r="C8" t="str">
            <v>07</v>
          </cell>
          <cell r="D8" t="str">
            <v>07</v>
          </cell>
          <cell r="E8" t="str">
            <v>07</v>
          </cell>
          <cell r="G8" t="str">
            <v>07 福島県</v>
          </cell>
          <cell r="H8" t="str">
            <v>07 福島県知事許可</v>
          </cell>
          <cell r="J8" t="str">
            <v>07 造園工事</v>
          </cell>
          <cell r="K8" t="str">
            <v>07</v>
          </cell>
          <cell r="L8" t="str">
            <v>総合評定値通知書の「造園工事」の総合評定値（Ｐ点）を入力欄に入力してください。</v>
          </cell>
        </row>
        <row r="9">
          <cell r="C9" t="str">
            <v>08</v>
          </cell>
          <cell r="D9" t="str">
            <v>08</v>
          </cell>
          <cell r="E9" t="str">
            <v>08</v>
          </cell>
          <cell r="G9" t="str">
            <v>08 茨城県</v>
          </cell>
          <cell r="H9" t="str">
            <v>08 茨城県知事許可</v>
          </cell>
          <cell r="J9" t="str">
            <v>08 区画線設置工事</v>
          </cell>
          <cell r="K9" t="str">
            <v>08</v>
          </cell>
          <cell r="L9" t="str">
            <v>総合評定値通知書の「塗装工事」の総合評定値（Ｐ点）を入力欄に入力してください。</v>
          </cell>
        </row>
        <row r="10">
          <cell r="A10" t="str">
            <v>新規</v>
          </cell>
          <cell r="C10" t="str">
            <v>09</v>
          </cell>
          <cell r="D10" t="str">
            <v>09</v>
          </cell>
          <cell r="E10" t="str">
            <v>09</v>
          </cell>
          <cell r="G10" t="str">
            <v>09 栃木県</v>
          </cell>
          <cell r="H10" t="str">
            <v>09 栃木県知事許可</v>
          </cell>
          <cell r="J10" t="str">
            <v>09 道路標識設置工事</v>
          </cell>
          <cell r="K10" t="str">
            <v>09</v>
          </cell>
          <cell r="L10" t="str">
            <v>総合評定値通知書の「とび・土工・コンクリート工事」の総合評定値（Ｐ点）を入力欄に入力してください。</v>
          </cell>
        </row>
        <row r="11">
          <cell r="A11" t="str">
            <v>継続</v>
          </cell>
          <cell r="C11" t="str">
            <v>10</v>
          </cell>
          <cell r="D11" t="str">
            <v>10</v>
          </cell>
          <cell r="E11" t="str">
            <v>10</v>
          </cell>
          <cell r="G11" t="str">
            <v>10 群馬県</v>
          </cell>
          <cell r="H11" t="str">
            <v>10 群馬県知事許可</v>
          </cell>
          <cell r="J11" t="str">
            <v>10 しゅんせつ工事</v>
          </cell>
          <cell r="K11" t="str">
            <v>10</v>
          </cell>
          <cell r="L11" t="str">
            <v>総合評定値通知書の「しゅんせつ工事」の総合評定値（Ｐ点）を入力欄に入力してください。</v>
          </cell>
        </row>
        <row r="12">
          <cell r="C12" t="str">
            <v>11</v>
          </cell>
          <cell r="D12" t="str">
            <v>11</v>
          </cell>
          <cell r="E12" t="str">
            <v>11</v>
          </cell>
          <cell r="G12" t="str">
            <v>11 埼玉県</v>
          </cell>
          <cell r="H12" t="str">
            <v>11 埼玉県知事許可</v>
          </cell>
          <cell r="J12" t="str">
            <v>11 さく井工事</v>
          </cell>
          <cell r="K12" t="str">
            <v>11</v>
          </cell>
          <cell r="L12" t="str">
            <v>総合評定値通知書の「さく井工事」の総合評定値（Ｐ点）を入力欄に入力してください。</v>
          </cell>
        </row>
        <row r="13">
          <cell r="C13" t="str">
            <v>12</v>
          </cell>
          <cell r="D13" t="str">
            <v>12</v>
          </cell>
          <cell r="E13" t="str">
            <v>12</v>
          </cell>
          <cell r="G13" t="str">
            <v>12 千葉県</v>
          </cell>
          <cell r="H13" t="str">
            <v>12 千葉県知事許可</v>
          </cell>
          <cell r="J13" t="str">
            <v>12 鉄骨・鉄筋ｺﾝｸﾘｰﾄ建築工事</v>
          </cell>
          <cell r="K13" t="str">
            <v>12</v>
          </cell>
          <cell r="L13" t="str">
            <v>総合評定値通知書の「建築一式工事」の総合評定値（Ｐ点）を入力欄に入力してください。</v>
          </cell>
        </row>
        <row r="14">
          <cell r="A14" t="str">
            <v>11青葉区</v>
          </cell>
          <cell r="C14" t="str">
            <v>13</v>
          </cell>
          <cell r="E14" t="str">
            <v>13</v>
          </cell>
          <cell r="G14" t="str">
            <v>13 東京都</v>
          </cell>
          <cell r="H14" t="str">
            <v>13 東京都知事許可</v>
          </cell>
          <cell r="J14" t="str">
            <v>13 木造建築工事</v>
          </cell>
          <cell r="K14" t="str">
            <v>13</v>
          </cell>
          <cell r="L14" t="str">
            <v>総合評定値通知書の「建築一式工事」の総合評定値（Ｐ点）を入力欄に入力してください。</v>
          </cell>
        </row>
        <row r="15">
          <cell r="A15" t="str">
            <v>12宮城総合支所</v>
          </cell>
          <cell r="C15" t="str">
            <v>14</v>
          </cell>
          <cell r="E15" t="str">
            <v>14</v>
          </cell>
          <cell r="G15" t="str">
            <v>14 神奈川県</v>
          </cell>
          <cell r="H15" t="str">
            <v>14 神奈川県知事許可</v>
          </cell>
          <cell r="J15" t="str">
            <v>14 プレハブ建築工事</v>
          </cell>
          <cell r="K15" t="str">
            <v>14</v>
          </cell>
          <cell r="L15" t="str">
            <v>総合評定値通知書の「建築一式工事」の総合評定値（Ｐ点）を入力欄に入力してください。</v>
          </cell>
        </row>
        <row r="16">
          <cell r="A16" t="str">
            <v>21宮城野区</v>
          </cell>
          <cell r="C16" t="str">
            <v>15</v>
          </cell>
          <cell r="E16" t="str">
            <v>15</v>
          </cell>
          <cell r="G16" t="str">
            <v>15 新潟県</v>
          </cell>
          <cell r="H16" t="str">
            <v>15 新潟県知事許可</v>
          </cell>
          <cell r="J16" t="str">
            <v>15 家屋解体工事</v>
          </cell>
          <cell r="K16" t="str">
            <v>15</v>
          </cell>
          <cell r="L16" t="str">
            <v>総合評定値通知書の「解体工事」の総合評定値（Ｐ点）を入力欄に入力してください。</v>
          </cell>
        </row>
        <row r="17">
          <cell r="A17" t="str">
            <v>31若林区</v>
          </cell>
          <cell r="C17" t="str">
            <v>16</v>
          </cell>
          <cell r="E17" t="str">
            <v>16</v>
          </cell>
          <cell r="G17" t="str">
            <v>16 富山県</v>
          </cell>
          <cell r="H17" t="str">
            <v>16 富山県知事許可</v>
          </cell>
          <cell r="J17" t="str">
            <v>16 塗装工事</v>
          </cell>
          <cell r="K17" t="str">
            <v>16</v>
          </cell>
          <cell r="L17" t="str">
            <v>総合評定値通知書の「塗装工事」の総合評定値（Ｐ点）を入力欄に入力してください。</v>
          </cell>
        </row>
        <row r="18">
          <cell r="A18" t="str">
            <v>41太白区</v>
          </cell>
          <cell r="C18" t="str">
            <v>17</v>
          </cell>
          <cell r="E18" t="str">
            <v>17</v>
          </cell>
          <cell r="G18" t="str">
            <v>17 石川県</v>
          </cell>
          <cell r="H18" t="str">
            <v>17 石川県知事許可</v>
          </cell>
          <cell r="J18" t="str">
            <v>17 防水工事</v>
          </cell>
          <cell r="K18" t="str">
            <v>17</v>
          </cell>
          <cell r="L18" t="str">
            <v>総合評定値通知書の「防水工事」の総合評定値（Ｐ点）を入力欄に入力してください。</v>
          </cell>
        </row>
        <row r="19">
          <cell r="A19" t="str">
            <v>42秋保総合支所</v>
          </cell>
          <cell r="C19" t="str">
            <v>18</v>
          </cell>
          <cell r="E19" t="str">
            <v>18</v>
          </cell>
          <cell r="G19" t="str">
            <v>18 福井県</v>
          </cell>
          <cell r="H19" t="str">
            <v>18 福井県知事許可</v>
          </cell>
          <cell r="J19" t="str">
            <v>18 大工工事</v>
          </cell>
          <cell r="K19" t="str">
            <v>18</v>
          </cell>
          <cell r="L19" t="str">
            <v>総合評定値通知書の「大工工事」の総合評定値（Ｐ点）を入力欄に入力してください。</v>
          </cell>
        </row>
        <row r="20">
          <cell r="A20" t="str">
            <v>51泉区</v>
          </cell>
          <cell r="C20" t="str">
            <v>19</v>
          </cell>
          <cell r="E20" t="str">
            <v>19</v>
          </cell>
          <cell r="G20" t="str">
            <v>19 山梨県</v>
          </cell>
          <cell r="H20" t="str">
            <v>19 山梨県知事許可</v>
          </cell>
          <cell r="J20" t="str">
            <v>19 左官工事</v>
          </cell>
          <cell r="K20" t="str">
            <v>19</v>
          </cell>
          <cell r="L20" t="str">
            <v>総合評定値通知書の「左官工事」の総合評定値（Ｐ点）を入力欄に入力してください。</v>
          </cell>
        </row>
        <row r="21">
          <cell r="C21" t="str">
            <v>20</v>
          </cell>
          <cell r="E21" t="str">
            <v>20</v>
          </cell>
          <cell r="G21" t="str">
            <v>20 長野県</v>
          </cell>
          <cell r="H21" t="str">
            <v>20 長野県知事許可</v>
          </cell>
          <cell r="J21" t="str">
            <v>20 石工事</v>
          </cell>
          <cell r="K21" t="str">
            <v>20</v>
          </cell>
          <cell r="L21" t="str">
            <v>総合評定値通知書の「石工事」の総合評定値（Ｐ点）を入力欄に入力してください。</v>
          </cell>
        </row>
        <row r="22">
          <cell r="C22" t="str">
            <v>21</v>
          </cell>
          <cell r="E22" t="str">
            <v>21</v>
          </cell>
          <cell r="G22" t="str">
            <v>21 岐阜県</v>
          </cell>
          <cell r="H22" t="str">
            <v>21 岐阜県知事許可</v>
          </cell>
          <cell r="J22" t="str">
            <v>21 ガラス工事</v>
          </cell>
          <cell r="K22" t="str">
            <v>21</v>
          </cell>
          <cell r="L22" t="str">
            <v>総合評定値通知書の「ガラス工事」の総合評定値（Ｐ点）を入力欄に入力してください。</v>
          </cell>
        </row>
        <row r="23">
          <cell r="C23" t="str">
            <v>22</v>
          </cell>
          <cell r="E23" t="str">
            <v>22</v>
          </cell>
          <cell r="G23" t="str">
            <v>22 静岡県</v>
          </cell>
          <cell r="H23" t="str">
            <v>22 静岡県知事許可</v>
          </cell>
          <cell r="J23" t="str">
            <v>22 ﾀｲﾙ・れんが・ﾌﾞﾛｯｸ工事</v>
          </cell>
          <cell r="K23" t="str">
            <v>22</v>
          </cell>
          <cell r="L23" t="str">
            <v>総合評定値通知書の「タイル・れんが・ブロック工事」の総合評定値（Ｐ点）を入力欄に入力してください。</v>
          </cell>
        </row>
        <row r="24">
          <cell r="C24" t="str">
            <v>23</v>
          </cell>
          <cell r="E24" t="str">
            <v>23</v>
          </cell>
          <cell r="G24" t="str">
            <v>23 愛知県</v>
          </cell>
          <cell r="H24" t="str">
            <v>23 愛知県知事許可</v>
          </cell>
          <cell r="J24" t="str">
            <v>23 鉄筋工事</v>
          </cell>
          <cell r="K24" t="str">
            <v>23</v>
          </cell>
          <cell r="L24" t="str">
            <v>総合評定値通知書の「鉄筋工事」の総合評定値（Ｐ点）を入力欄に入力してください。</v>
          </cell>
        </row>
        <row r="25">
          <cell r="C25" t="str">
            <v>24</v>
          </cell>
          <cell r="E25" t="str">
            <v>24</v>
          </cell>
          <cell r="G25" t="str">
            <v>24 三重県</v>
          </cell>
          <cell r="H25" t="str">
            <v>24 三重県知事許可</v>
          </cell>
          <cell r="J25" t="str">
            <v>24 屋根工事</v>
          </cell>
          <cell r="K25" t="str">
            <v>24</v>
          </cell>
          <cell r="L25" t="str">
            <v>総合評定値通知書の「屋根工事」の総合評定値（Ｐ点）を入力欄に入力してください。</v>
          </cell>
        </row>
        <row r="26">
          <cell r="C26" t="str">
            <v>25</v>
          </cell>
          <cell r="E26" t="str">
            <v>25</v>
          </cell>
          <cell r="G26" t="str">
            <v>25 滋賀県</v>
          </cell>
          <cell r="H26" t="str">
            <v>25 滋賀県知事許可</v>
          </cell>
          <cell r="J26" t="str">
            <v>25 板金工事</v>
          </cell>
          <cell r="K26" t="str">
            <v>25</v>
          </cell>
          <cell r="L26" t="str">
            <v>総合評定値通知書の「板金工事」の総合評定値（Ｐ点）を入力欄に入力してください。</v>
          </cell>
        </row>
        <row r="27">
          <cell r="C27" t="str">
            <v>26</v>
          </cell>
          <cell r="E27" t="str">
            <v>26</v>
          </cell>
          <cell r="G27" t="str">
            <v>26 京都府</v>
          </cell>
          <cell r="H27" t="str">
            <v>26 京都府知事許可</v>
          </cell>
          <cell r="J27" t="str">
            <v>26 建具工事</v>
          </cell>
          <cell r="K27" t="str">
            <v>26</v>
          </cell>
          <cell r="L27" t="str">
            <v>総合評定値通知書の「建具工事」の総合評定値（Ｐ点）を入力欄に入力してください。</v>
          </cell>
        </row>
        <row r="28">
          <cell r="C28" t="str">
            <v>27</v>
          </cell>
          <cell r="E28" t="str">
            <v>27</v>
          </cell>
          <cell r="G28" t="str">
            <v>27 大阪府</v>
          </cell>
          <cell r="H28" t="str">
            <v>27 大阪府知事許可</v>
          </cell>
          <cell r="J28" t="str">
            <v>27 内装仕上工事</v>
          </cell>
          <cell r="K28" t="str">
            <v>27</v>
          </cell>
          <cell r="L28" t="str">
            <v>総合評定値通知書の「内装仕上工事」の総合評定値（Ｐ点）を入力欄に入力してください。</v>
          </cell>
        </row>
        <row r="29">
          <cell r="C29" t="str">
            <v>28</v>
          </cell>
          <cell r="E29" t="str">
            <v>28</v>
          </cell>
          <cell r="G29" t="str">
            <v>28 兵庫県</v>
          </cell>
          <cell r="H29" t="str">
            <v>28 兵庫県知事許可</v>
          </cell>
          <cell r="J29" t="str">
            <v>28 電気設備工事</v>
          </cell>
          <cell r="K29" t="str">
            <v>28</v>
          </cell>
          <cell r="L29" t="str">
            <v>総合評定値通知書の「電気工事」の総合評定値（Ｐ点）を入力欄に入力してください。</v>
          </cell>
        </row>
        <row r="30">
          <cell r="C30" t="str">
            <v>29</v>
          </cell>
          <cell r="E30" t="str">
            <v>29</v>
          </cell>
          <cell r="G30" t="str">
            <v>29 奈良県</v>
          </cell>
          <cell r="H30" t="str">
            <v>29 奈良県知事許可</v>
          </cell>
          <cell r="J30" t="str">
            <v>29 電気通信設備工事</v>
          </cell>
          <cell r="K30" t="str">
            <v>29</v>
          </cell>
          <cell r="L30" t="str">
            <v>総合評定値通知書の「電気通信工事」の総合評定値（Ｐ点）を入力欄に入力してください。</v>
          </cell>
        </row>
        <row r="31">
          <cell r="C31" t="str">
            <v>30</v>
          </cell>
          <cell r="E31" t="str">
            <v>30</v>
          </cell>
          <cell r="G31" t="str">
            <v>30 和歌山県</v>
          </cell>
          <cell r="H31" t="str">
            <v>30 和歌山県知事許可</v>
          </cell>
          <cell r="J31" t="str">
            <v>30 給排水衛生冷暖房工事</v>
          </cell>
          <cell r="K31" t="str">
            <v>30</v>
          </cell>
          <cell r="L31" t="str">
            <v>総合評定値通知書の「管工事」の総合評定値（Ｐ点）を入力欄に入力してください。</v>
          </cell>
        </row>
        <row r="32">
          <cell r="C32" t="str">
            <v>31</v>
          </cell>
          <cell r="E32" t="str">
            <v>31</v>
          </cell>
          <cell r="G32" t="str">
            <v>31 鳥取県</v>
          </cell>
          <cell r="H32" t="str">
            <v>31 鳥取県知事許可</v>
          </cell>
          <cell r="J32" t="str">
            <v>31 水処理施設工事</v>
          </cell>
          <cell r="K32" t="str">
            <v>31</v>
          </cell>
          <cell r="L32" t="str">
            <v>総合評定値通知書の「水道施設工事」又は「機械器具設置工事」のいずれか高い総合評定値（Ｐ点）を入力欄に入力してください。</v>
          </cell>
        </row>
        <row r="33">
          <cell r="C33" t="str">
            <v>32</v>
          </cell>
          <cell r="G33" t="str">
            <v>32 島根県</v>
          </cell>
          <cell r="H33" t="str">
            <v>32 島根県知事許可</v>
          </cell>
          <cell r="J33" t="str">
            <v>32 ごみ・し尿処理施設工事</v>
          </cell>
          <cell r="K33" t="str">
            <v>32</v>
          </cell>
          <cell r="L33" t="str">
            <v>総合評定値通知書の「清掃施設工事」又は「機械器具設置工事」のいずれか高い総合評定値（Ｐ点）を入力欄に入力してください。</v>
          </cell>
        </row>
        <row r="34">
          <cell r="C34" t="str">
            <v>33</v>
          </cell>
          <cell r="G34" t="str">
            <v>33 岡山県</v>
          </cell>
          <cell r="H34" t="str">
            <v>33 岡山県知事許可</v>
          </cell>
          <cell r="J34" t="str">
            <v>33 その他機械器具設置工事</v>
          </cell>
          <cell r="K34" t="str">
            <v>33</v>
          </cell>
          <cell r="L34" t="str">
            <v>総合評定値通知書の「機械器具設置工事」の総合評定値（Ｐ点）を入力欄に入力してください。</v>
          </cell>
        </row>
        <row r="35">
          <cell r="C35" t="str">
            <v>34</v>
          </cell>
          <cell r="G35" t="str">
            <v>34 広島県</v>
          </cell>
          <cell r="H35" t="str">
            <v>34 広島県知事許可</v>
          </cell>
          <cell r="J35" t="str">
            <v>34 熱絶縁工事</v>
          </cell>
          <cell r="K35" t="str">
            <v>34</v>
          </cell>
          <cell r="L35" t="str">
            <v>総合評定値通知書の「熱絶縁工事」の総合評定値（Ｐ点）を入力欄に入力してください。</v>
          </cell>
        </row>
        <row r="36">
          <cell r="C36" t="str">
            <v>35</v>
          </cell>
          <cell r="G36" t="str">
            <v>35 山口県</v>
          </cell>
          <cell r="H36" t="str">
            <v>35 山口県知事許可</v>
          </cell>
          <cell r="J36" t="str">
            <v>35 消防施設工事</v>
          </cell>
          <cell r="K36" t="str">
            <v>35</v>
          </cell>
          <cell r="L36" t="str">
            <v>総合評定値通知書の「消防施設工事」の総合評定値（Ｐ点）を入力欄に入力してください。</v>
          </cell>
        </row>
        <row r="37">
          <cell r="C37" t="str">
            <v>36</v>
          </cell>
          <cell r="G37" t="str">
            <v>36 徳島県</v>
          </cell>
          <cell r="H37" t="str">
            <v>36 徳島県知事許可</v>
          </cell>
          <cell r="J37" t="str">
            <v>36 その他鋼構造物設置工事</v>
          </cell>
          <cell r="K37" t="str">
            <v>36</v>
          </cell>
          <cell r="L37" t="str">
            <v>総合評定値通知書の「鋼構造物工事」の総合評定値（Ｐ点）を入力欄に入力してください。</v>
          </cell>
        </row>
        <row r="38">
          <cell r="C38" t="str">
            <v>37</v>
          </cell>
          <cell r="G38" t="str">
            <v>37 香川県</v>
          </cell>
          <cell r="H38" t="str">
            <v>37 香川県知事許可</v>
          </cell>
          <cell r="K38" t="str">
            <v>00</v>
          </cell>
        </row>
        <row r="39">
          <cell r="C39" t="str">
            <v>38</v>
          </cell>
          <cell r="G39" t="str">
            <v>38 愛媛県</v>
          </cell>
          <cell r="H39" t="str">
            <v>38 愛媛県知事許可</v>
          </cell>
        </row>
        <row r="40">
          <cell r="C40" t="str">
            <v>39</v>
          </cell>
          <cell r="G40" t="str">
            <v>39 高知県</v>
          </cell>
          <cell r="H40" t="str">
            <v>39 高知県知事許可</v>
          </cell>
        </row>
        <row r="41">
          <cell r="C41" t="str">
            <v>40</v>
          </cell>
          <cell r="G41" t="str">
            <v>40 福岡県</v>
          </cell>
          <cell r="H41" t="str">
            <v>40 福岡県知事許可</v>
          </cell>
        </row>
        <row r="42">
          <cell r="C42" t="str">
            <v>41</v>
          </cell>
          <cell r="G42" t="str">
            <v>41 佐賀県</v>
          </cell>
          <cell r="H42" t="str">
            <v>41 佐賀県知事許可</v>
          </cell>
        </row>
        <row r="43">
          <cell r="C43" t="str">
            <v>42</v>
          </cell>
          <cell r="G43" t="str">
            <v>42 長崎県</v>
          </cell>
          <cell r="H43" t="str">
            <v>42 長崎県知事許可</v>
          </cell>
        </row>
        <row r="44">
          <cell r="C44" t="str">
            <v>43</v>
          </cell>
          <cell r="G44" t="str">
            <v>43 熊本県</v>
          </cell>
          <cell r="H44" t="str">
            <v>43 熊本県知事許可</v>
          </cell>
        </row>
        <row r="45">
          <cell r="C45" t="str">
            <v>44</v>
          </cell>
          <cell r="G45" t="str">
            <v>44 大分県</v>
          </cell>
          <cell r="H45" t="str">
            <v>44 大分県知事許可</v>
          </cell>
        </row>
        <row r="46">
          <cell r="C46" t="str">
            <v>45</v>
          </cell>
          <cell r="G46" t="str">
            <v>45 宮崎県</v>
          </cell>
          <cell r="H46" t="str">
            <v>45 宮崎県知事許可</v>
          </cell>
        </row>
        <row r="47">
          <cell r="C47" t="str">
            <v>46</v>
          </cell>
          <cell r="G47" t="str">
            <v>46 鹿児島県</v>
          </cell>
          <cell r="H47" t="str">
            <v>46 鹿児島県知事許可</v>
          </cell>
        </row>
        <row r="48">
          <cell r="C48" t="str">
            <v>47</v>
          </cell>
          <cell r="G48" t="str">
            <v>47 沖縄県</v>
          </cell>
          <cell r="H48" t="str">
            <v>47 沖縄県知事許可</v>
          </cell>
        </row>
        <row r="49">
          <cell r="C49" t="str">
            <v>48</v>
          </cell>
        </row>
        <row r="50">
          <cell r="C50" t="str">
            <v>49</v>
          </cell>
        </row>
        <row r="51">
          <cell r="C51" t="str">
            <v>50</v>
          </cell>
        </row>
        <row r="52">
          <cell r="C52" t="str">
            <v>51</v>
          </cell>
        </row>
        <row r="53">
          <cell r="C53" t="str">
            <v>52</v>
          </cell>
        </row>
        <row r="54">
          <cell r="C54" t="str">
            <v>53</v>
          </cell>
        </row>
        <row r="55">
          <cell r="C55" t="str">
            <v>54</v>
          </cell>
        </row>
        <row r="56">
          <cell r="C56" t="str">
            <v>55</v>
          </cell>
        </row>
        <row r="57">
          <cell r="C57" t="str">
            <v>56</v>
          </cell>
        </row>
        <row r="58">
          <cell r="C58" t="str">
            <v>57</v>
          </cell>
        </row>
        <row r="59">
          <cell r="C59" t="str">
            <v>58</v>
          </cell>
        </row>
        <row r="60">
          <cell r="C60" t="str">
            <v>59</v>
          </cell>
        </row>
        <row r="61">
          <cell r="C61" t="str">
            <v>60</v>
          </cell>
        </row>
        <row r="62">
          <cell r="C62" t="str">
            <v>61</v>
          </cell>
        </row>
        <row r="63">
          <cell r="C63" t="str">
            <v>62</v>
          </cell>
        </row>
        <row r="64">
          <cell r="C64" t="str">
            <v>63</v>
          </cell>
        </row>
        <row r="65">
          <cell r="C65" t="str">
            <v>64</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について"/>
      <sheetName val="入力シート"/>
      <sheetName val="リストシート"/>
      <sheetName val="営業所等報告書"/>
      <sheetName val="工事経歴シート"/>
      <sheetName val="出力シート"/>
      <sheetName val="入札参加資格審査申請書"/>
      <sheetName val="【入力例】工事経歴シート"/>
      <sheetName val="Sheet3"/>
    </sheetNames>
    <sheetDataSet>
      <sheetData sheetId="0" refreshError="1"/>
      <sheetData sheetId="1">
        <row r="288">
          <cell r="AU288" t="str">
            <v>01</v>
          </cell>
          <cell r="AV288" t="str">
            <v>土</v>
          </cell>
          <cell r="AW288">
            <v>1</v>
          </cell>
          <cell r="AX288" t="str">
            <v>申請に必要な土木工事業の許可がありません。</v>
          </cell>
        </row>
        <row r="289">
          <cell r="AU289" t="str">
            <v>02</v>
          </cell>
          <cell r="AV289" t="str">
            <v>土orと</v>
          </cell>
          <cell r="AW289">
            <v>1</v>
          </cell>
          <cell r="AX289" t="str">
            <v>申請に必要な土木工事業またはとび・土工工事業の許可がありません。</v>
          </cell>
        </row>
        <row r="290">
          <cell r="AU290" t="str">
            <v>03</v>
          </cell>
          <cell r="AV290" t="str">
            <v>と</v>
          </cell>
          <cell r="AW290">
            <v>1</v>
          </cell>
          <cell r="AX290" t="str">
            <v>申請に必要なとび・土工工事業の許可がありません。</v>
          </cell>
        </row>
        <row r="291">
          <cell r="AU291" t="str">
            <v>04</v>
          </cell>
          <cell r="AV291" t="str">
            <v>土orと</v>
          </cell>
          <cell r="AW291">
            <v>1</v>
          </cell>
          <cell r="AX291" t="str">
            <v>申請に必要な土木工事業またはとび・土工工事業の許可がありません。</v>
          </cell>
        </row>
        <row r="292">
          <cell r="AU292" t="str">
            <v>05</v>
          </cell>
          <cell r="AV292" t="str">
            <v>鋼</v>
          </cell>
          <cell r="AW292">
            <v>1</v>
          </cell>
          <cell r="AX292" t="str">
            <v>申請に必要な鋼構造物設置工事業の許可がありません。</v>
          </cell>
        </row>
        <row r="293">
          <cell r="AU293" t="str">
            <v>06</v>
          </cell>
          <cell r="AV293" t="str">
            <v>ほ</v>
          </cell>
          <cell r="AW293">
            <v>1</v>
          </cell>
          <cell r="AX293" t="str">
            <v>申請に必要な舗装工事業の許可がありません。</v>
          </cell>
        </row>
        <row r="294">
          <cell r="AU294" t="str">
            <v>07</v>
          </cell>
          <cell r="AV294" t="str">
            <v>園</v>
          </cell>
          <cell r="AW294">
            <v>1</v>
          </cell>
          <cell r="AX294" t="str">
            <v>申請に必要な造園工事業の許可がありません。</v>
          </cell>
        </row>
        <row r="295">
          <cell r="AU295" t="str">
            <v>08</v>
          </cell>
          <cell r="AV295" t="str">
            <v>塗</v>
          </cell>
          <cell r="AW295">
            <v>1</v>
          </cell>
          <cell r="AX295" t="str">
            <v>申請に必要な塗装工事業の許可がありません。</v>
          </cell>
        </row>
        <row r="296">
          <cell r="AU296" t="str">
            <v>09</v>
          </cell>
          <cell r="AV296" t="str">
            <v>と</v>
          </cell>
          <cell r="AW296">
            <v>1</v>
          </cell>
          <cell r="AX296" t="str">
            <v>申請に必要なとび・土工工事業の許可がありません。</v>
          </cell>
        </row>
        <row r="297">
          <cell r="AU297" t="str">
            <v>10</v>
          </cell>
          <cell r="AV297" t="str">
            <v>しゅ</v>
          </cell>
          <cell r="AW297">
            <v>1</v>
          </cell>
          <cell r="AX297" t="str">
            <v>申請に必要なしゅんせつ工事業の許可がありません。</v>
          </cell>
        </row>
        <row r="298">
          <cell r="AU298" t="str">
            <v>11</v>
          </cell>
          <cell r="AV298" t="str">
            <v>井</v>
          </cell>
          <cell r="AW298">
            <v>1</v>
          </cell>
          <cell r="AX298" t="str">
            <v>申請に必要なさく井工事業の許可がありません。</v>
          </cell>
        </row>
        <row r="299">
          <cell r="AU299" t="str">
            <v>12</v>
          </cell>
          <cell r="AV299" t="str">
            <v>建</v>
          </cell>
          <cell r="AW299">
            <v>1</v>
          </cell>
          <cell r="AX299" t="str">
            <v>申請に必要な建築工事業の許可がありません。</v>
          </cell>
        </row>
        <row r="300">
          <cell r="AU300" t="str">
            <v>13</v>
          </cell>
          <cell r="AV300" t="str">
            <v>建</v>
          </cell>
          <cell r="AW300">
            <v>1</v>
          </cell>
          <cell r="AX300" t="str">
            <v>申請に必要な建築工事業の許可がありません。</v>
          </cell>
        </row>
        <row r="301">
          <cell r="AU301" t="str">
            <v>14</v>
          </cell>
          <cell r="AV301" t="str">
            <v>建</v>
          </cell>
          <cell r="AW301">
            <v>1</v>
          </cell>
          <cell r="AX301" t="str">
            <v>申請に必要な建築工事業の許可がありません。</v>
          </cell>
        </row>
        <row r="303">
          <cell r="AU303" t="str">
            <v>15</v>
          </cell>
          <cell r="AV303" t="str">
            <v>解</v>
          </cell>
          <cell r="AW303">
            <v>1</v>
          </cell>
          <cell r="AX303" t="str">
            <v>申請に必要な解体工事業の許可がありません。</v>
          </cell>
        </row>
        <row r="304">
          <cell r="AU304" t="str">
            <v>16</v>
          </cell>
          <cell r="AV304" t="str">
            <v>塗</v>
          </cell>
          <cell r="AW304">
            <v>1</v>
          </cell>
          <cell r="AX304" t="str">
            <v>申請に必要な塗装工事業の許可がありません。</v>
          </cell>
        </row>
        <row r="305">
          <cell r="AU305" t="str">
            <v>17</v>
          </cell>
          <cell r="AV305" t="str">
            <v>防</v>
          </cell>
          <cell r="AW305">
            <v>1</v>
          </cell>
          <cell r="AX305" t="str">
            <v>申請に必要な防水工事業の許可がありません。</v>
          </cell>
        </row>
        <row r="306">
          <cell r="AU306" t="str">
            <v>18</v>
          </cell>
          <cell r="AV306" t="str">
            <v>大</v>
          </cell>
          <cell r="AW306">
            <v>1</v>
          </cell>
          <cell r="AX306" t="str">
            <v>申請に必要な大工工事業の許可がありません。</v>
          </cell>
        </row>
        <row r="307">
          <cell r="AU307" t="str">
            <v>19</v>
          </cell>
          <cell r="AV307" t="str">
            <v>左</v>
          </cell>
          <cell r="AW307">
            <v>1</v>
          </cell>
          <cell r="AX307" t="str">
            <v>申請に必要な左官工事業の許可がありません。</v>
          </cell>
        </row>
        <row r="308">
          <cell r="AU308" t="str">
            <v>20</v>
          </cell>
          <cell r="AV308" t="str">
            <v>石</v>
          </cell>
          <cell r="AW308">
            <v>1</v>
          </cell>
          <cell r="AX308" t="str">
            <v>申請に必要な石工事業の許可がありません。</v>
          </cell>
        </row>
        <row r="309">
          <cell r="AU309" t="str">
            <v>21</v>
          </cell>
          <cell r="AV309" t="str">
            <v>ガ</v>
          </cell>
          <cell r="AW309">
            <v>1</v>
          </cell>
          <cell r="AX309" t="str">
            <v>申請に必要なガラス工事業の許可がありません。</v>
          </cell>
        </row>
        <row r="310">
          <cell r="AU310" t="str">
            <v>22</v>
          </cell>
          <cell r="AV310" t="str">
            <v>タ</v>
          </cell>
          <cell r="AW310">
            <v>1</v>
          </cell>
          <cell r="AX310" t="str">
            <v>申請に必要なﾀｲﾙ・れんが・ﾌﾞﾛｯｸ工事業の許可がありません。</v>
          </cell>
        </row>
        <row r="311">
          <cell r="AU311" t="str">
            <v>23</v>
          </cell>
          <cell r="AV311" t="str">
            <v>筋</v>
          </cell>
          <cell r="AW311">
            <v>1</v>
          </cell>
          <cell r="AX311" t="str">
            <v>申請に必要な鉄筋工事業の許可がありません。</v>
          </cell>
        </row>
        <row r="312">
          <cell r="AU312" t="str">
            <v>24</v>
          </cell>
          <cell r="AV312" t="str">
            <v>屋</v>
          </cell>
          <cell r="AW312">
            <v>1</v>
          </cell>
          <cell r="AX312" t="str">
            <v>申請に必要な屋根工事業の許可がありません。</v>
          </cell>
        </row>
        <row r="313">
          <cell r="AU313" t="str">
            <v>25</v>
          </cell>
          <cell r="AV313" t="str">
            <v>板</v>
          </cell>
          <cell r="AW313">
            <v>1</v>
          </cell>
          <cell r="AX313" t="str">
            <v>申請に必要な板金工事業の許可がありません。</v>
          </cell>
        </row>
        <row r="314">
          <cell r="AU314" t="str">
            <v>26</v>
          </cell>
          <cell r="AV314" t="str">
            <v>具</v>
          </cell>
          <cell r="AW314">
            <v>1</v>
          </cell>
          <cell r="AX314" t="str">
            <v>申請に必要な建具工事業の許可がありません。</v>
          </cell>
        </row>
        <row r="315">
          <cell r="AU315" t="str">
            <v>27</v>
          </cell>
          <cell r="AV315" t="str">
            <v>内</v>
          </cell>
          <cell r="AW315">
            <v>1</v>
          </cell>
          <cell r="AX315" t="str">
            <v>申請に必要な内装仕上工事業の許可がありません。</v>
          </cell>
        </row>
        <row r="316">
          <cell r="AU316" t="str">
            <v>28</v>
          </cell>
          <cell r="AV316" t="str">
            <v>電</v>
          </cell>
          <cell r="AW316">
            <v>1</v>
          </cell>
          <cell r="AX316" t="str">
            <v>申請に必要な電気工事業の許可がありません。</v>
          </cell>
        </row>
        <row r="317">
          <cell r="AU317" t="str">
            <v>29</v>
          </cell>
          <cell r="AV317" t="str">
            <v>通</v>
          </cell>
          <cell r="AW317">
            <v>1</v>
          </cell>
          <cell r="AX317" t="str">
            <v>申請に必要な電気通信工事業の許可がありません。</v>
          </cell>
        </row>
        <row r="318">
          <cell r="AU318" t="str">
            <v>30</v>
          </cell>
          <cell r="AV318" t="str">
            <v>管</v>
          </cell>
          <cell r="AW318">
            <v>1</v>
          </cell>
          <cell r="AX318" t="str">
            <v>申請に必要な管工事業の許可がありません。</v>
          </cell>
        </row>
        <row r="319">
          <cell r="AU319" t="str">
            <v>31</v>
          </cell>
          <cell r="AV319" t="str">
            <v>水or機</v>
          </cell>
          <cell r="AW319">
            <v>1</v>
          </cell>
          <cell r="AX319" t="str">
            <v>申請に必要な水道施設工事業または機械器具設置工事業の許可がありません。</v>
          </cell>
        </row>
        <row r="320">
          <cell r="AU320" t="str">
            <v>32</v>
          </cell>
          <cell r="AV320" t="str">
            <v>清or機</v>
          </cell>
          <cell r="AW320">
            <v>1</v>
          </cell>
          <cell r="AX320" t="str">
            <v>申請に必要な清掃施設工事業または機械器具設置工事業の許可がありません。</v>
          </cell>
        </row>
        <row r="321">
          <cell r="AU321" t="str">
            <v>33</v>
          </cell>
          <cell r="AV321" t="str">
            <v>機</v>
          </cell>
          <cell r="AW321">
            <v>1</v>
          </cell>
          <cell r="AX321" t="str">
            <v>申請に必要な機械器具設置工事業の許可がありません。</v>
          </cell>
        </row>
        <row r="322">
          <cell r="AU322" t="str">
            <v>34</v>
          </cell>
          <cell r="AV322" t="str">
            <v>絶</v>
          </cell>
          <cell r="AW322">
            <v>1</v>
          </cell>
          <cell r="AX322" t="str">
            <v>申請に必要な熱絶縁工事業の許可がありません。</v>
          </cell>
        </row>
        <row r="323">
          <cell r="AU323" t="str">
            <v>35</v>
          </cell>
          <cell r="AV323" t="str">
            <v>消</v>
          </cell>
          <cell r="AW323">
            <v>1</v>
          </cell>
          <cell r="AX323" t="str">
            <v>申請に必要な消防施設工事業の許可がありません。</v>
          </cell>
        </row>
        <row r="324">
          <cell r="AU324" t="str">
            <v>36</v>
          </cell>
          <cell r="AV324" t="str">
            <v>鋼</v>
          </cell>
          <cell r="AW324">
            <v>1</v>
          </cell>
          <cell r="AX324" t="str">
            <v>申請に必要な鋼構造物設置工事業の許可がありません。</v>
          </cell>
        </row>
      </sheetData>
      <sheetData sheetId="2">
        <row r="1">
          <cell r="H1" t="str">
            <v>00 国土交通大臣許可</v>
          </cell>
        </row>
        <row r="2">
          <cell r="A2" t="str">
            <v>法人</v>
          </cell>
          <cell r="B2" t="str">
            <v>大正</v>
          </cell>
          <cell r="C2" t="str">
            <v>01</v>
          </cell>
          <cell r="D2" t="str">
            <v>01</v>
          </cell>
          <cell r="E2" t="str">
            <v>01</v>
          </cell>
          <cell r="F2" t="str">
            <v>男性</v>
          </cell>
          <cell r="G2" t="str">
            <v>01 北海道</v>
          </cell>
          <cell r="H2" t="str">
            <v>01 北海道知事許可</v>
          </cell>
          <cell r="I2" t="str">
            <v>1 特定建設業許可</v>
          </cell>
          <cell r="J2" t="str">
            <v>01 土木工事</v>
          </cell>
          <cell r="K2" t="str">
            <v>01</v>
          </cell>
          <cell r="L2" t="str">
            <v>総合評定値通知書の「土木一式工事」の総合評定値（Ｐ点）を入力欄に入力してください。</v>
          </cell>
        </row>
        <row r="3">
          <cell r="A3" t="str">
            <v>個人</v>
          </cell>
          <cell r="B3" t="str">
            <v>昭和</v>
          </cell>
          <cell r="C3" t="str">
            <v>02</v>
          </cell>
          <cell r="D3" t="str">
            <v>02</v>
          </cell>
          <cell r="E3" t="str">
            <v>02</v>
          </cell>
          <cell r="F3" t="str">
            <v>女性</v>
          </cell>
          <cell r="G3" t="str">
            <v>02 青森県</v>
          </cell>
          <cell r="H3" t="str">
            <v>02 青森県知事許可</v>
          </cell>
          <cell r="I3" t="str">
            <v>2 一般建設業許可</v>
          </cell>
          <cell r="J3" t="str">
            <v>02 法面処理工事</v>
          </cell>
          <cell r="K3" t="str">
            <v>02</v>
          </cell>
          <cell r="L3" t="str">
            <v>総合評定値通知書の「法面処理工事」の総合評定値（Ｐ点）を入力欄に入力してください。</v>
          </cell>
        </row>
        <row r="4">
          <cell r="B4" t="str">
            <v>平成</v>
          </cell>
          <cell r="C4" t="str">
            <v>03</v>
          </cell>
          <cell r="D4" t="str">
            <v>03</v>
          </cell>
          <cell r="E4" t="str">
            <v>03</v>
          </cell>
          <cell r="G4" t="str">
            <v>03 岩手県</v>
          </cell>
          <cell r="H4" t="str">
            <v>03 岩手県知事許可</v>
          </cell>
          <cell r="J4" t="str">
            <v>03 杭打工事</v>
          </cell>
          <cell r="K4" t="str">
            <v>03</v>
          </cell>
          <cell r="L4" t="str">
            <v>総合評定値通知書の「とび・土工・コンクリート工事」の総合評定値（Ｐ点）を入力欄に入力してください。</v>
          </cell>
        </row>
        <row r="5">
          <cell r="B5" t="str">
            <v>令和</v>
          </cell>
          <cell r="C5" t="str">
            <v>04</v>
          </cell>
          <cell r="D5" t="str">
            <v>04</v>
          </cell>
          <cell r="E5" t="str">
            <v>04</v>
          </cell>
          <cell r="G5" t="str">
            <v>04 宮城県</v>
          </cell>
          <cell r="H5" t="str">
            <v>04 宮城県知事許可</v>
          </cell>
          <cell r="J5" t="str">
            <v>04 ＰＣ桁工事</v>
          </cell>
          <cell r="K5" t="str">
            <v>04</v>
          </cell>
          <cell r="L5" t="str">
            <v>総合評定値通知書の「ﾌﾟﾚｽﾄﾚｽﾄｺﾝｸﾘｰﾄ工事」の総合評定値（Ｐ点）のを入力欄に入力してください。</v>
          </cell>
        </row>
        <row r="6">
          <cell r="C6" t="str">
            <v>05</v>
          </cell>
          <cell r="D6" t="str">
            <v>05</v>
          </cell>
          <cell r="E6" t="str">
            <v>05</v>
          </cell>
          <cell r="G6" t="str">
            <v>05 秋田県</v>
          </cell>
          <cell r="H6" t="str">
            <v>05 秋田県知事許可</v>
          </cell>
          <cell r="J6" t="str">
            <v>05 鋼橋上部工事</v>
          </cell>
          <cell r="K6" t="str">
            <v>05</v>
          </cell>
          <cell r="L6" t="str">
            <v>総合評定値通知書の「鋼橋上部工事」の総合評定値（Ｐ点）を入力欄に入力してください。</v>
          </cell>
        </row>
        <row r="7">
          <cell r="C7" t="str">
            <v>06</v>
          </cell>
          <cell r="D7" t="str">
            <v>06</v>
          </cell>
          <cell r="E7" t="str">
            <v>06</v>
          </cell>
          <cell r="G7" t="str">
            <v>06 山形県</v>
          </cell>
          <cell r="H7" t="str">
            <v>06 山形県知事許可</v>
          </cell>
          <cell r="J7" t="str">
            <v>06 舗装工事</v>
          </cell>
          <cell r="K7" t="str">
            <v>06</v>
          </cell>
          <cell r="L7" t="str">
            <v>総合評定値通知書の「舗装工事」の総合評定値（Ｐ点）を入力欄に入力してください。</v>
          </cell>
        </row>
        <row r="8">
          <cell r="C8" t="str">
            <v>07</v>
          </cell>
          <cell r="D8" t="str">
            <v>07</v>
          </cell>
          <cell r="E8" t="str">
            <v>07</v>
          </cell>
          <cell r="G8" t="str">
            <v>07 福島県</v>
          </cell>
          <cell r="H8" t="str">
            <v>07 福島県知事許可</v>
          </cell>
          <cell r="J8" t="str">
            <v>07 造園工事</v>
          </cell>
          <cell r="K8" t="str">
            <v>07</v>
          </cell>
          <cell r="L8" t="str">
            <v>総合評定値通知書の「造園工事」の総合評定値（Ｐ点）を入力欄に入力してください。</v>
          </cell>
        </row>
        <row r="9">
          <cell r="C9" t="str">
            <v>08</v>
          </cell>
          <cell r="D9" t="str">
            <v>08</v>
          </cell>
          <cell r="E9" t="str">
            <v>08</v>
          </cell>
          <cell r="G9" t="str">
            <v>08 茨城県</v>
          </cell>
          <cell r="H9" t="str">
            <v>08 茨城県知事許可</v>
          </cell>
          <cell r="J9" t="str">
            <v>08 区画線設置工事</v>
          </cell>
          <cell r="K9" t="str">
            <v>08</v>
          </cell>
          <cell r="L9" t="str">
            <v>総合評定値通知書の「塗装工事」の総合評定値（Ｐ点）を入力欄に入力してください。</v>
          </cell>
        </row>
        <row r="10">
          <cell r="A10" t="str">
            <v>新規</v>
          </cell>
          <cell r="C10" t="str">
            <v>09</v>
          </cell>
          <cell r="D10" t="str">
            <v>09</v>
          </cell>
          <cell r="E10" t="str">
            <v>09</v>
          </cell>
          <cell r="G10" t="str">
            <v>09 栃木県</v>
          </cell>
          <cell r="H10" t="str">
            <v>09 栃木県知事許可</v>
          </cell>
          <cell r="J10" t="str">
            <v>09 道路標識設置工事</v>
          </cell>
          <cell r="K10" t="str">
            <v>09</v>
          </cell>
          <cell r="L10" t="str">
            <v>総合評定値通知書の「とび・土工・コンクリート工事」の総合評定値（Ｐ点）を入力欄に入力してください。</v>
          </cell>
        </row>
        <row r="11">
          <cell r="A11" t="str">
            <v>継続</v>
          </cell>
          <cell r="C11" t="str">
            <v>10</v>
          </cell>
          <cell r="D11" t="str">
            <v>10</v>
          </cell>
          <cell r="E11" t="str">
            <v>10</v>
          </cell>
          <cell r="G11" t="str">
            <v>10 群馬県</v>
          </cell>
          <cell r="H11" t="str">
            <v>10 群馬県知事許可</v>
          </cell>
          <cell r="J11" t="str">
            <v>10 しゅんせつ工事</v>
          </cell>
          <cell r="K11" t="str">
            <v>10</v>
          </cell>
          <cell r="L11" t="str">
            <v>総合評定値通知書の「しゅんせつ工事」の総合評定値（Ｐ点）を入力欄に入力してください。</v>
          </cell>
        </row>
        <row r="12">
          <cell r="C12" t="str">
            <v>11</v>
          </cell>
          <cell r="D12" t="str">
            <v>11</v>
          </cell>
          <cell r="E12" t="str">
            <v>11</v>
          </cell>
          <cell r="G12" t="str">
            <v>11 埼玉県</v>
          </cell>
          <cell r="H12" t="str">
            <v>11 埼玉県知事許可</v>
          </cell>
          <cell r="J12" t="str">
            <v>11 さく井工事</v>
          </cell>
          <cell r="K12" t="str">
            <v>11</v>
          </cell>
          <cell r="L12" t="str">
            <v>総合評定値通知書の「さく井工事」の総合評定値（Ｐ点）を入力欄に入力してください。</v>
          </cell>
        </row>
        <row r="13">
          <cell r="C13" t="str">
            <v>12</v>
          </cell>
          <cell r="D13" t="str">
            <v>12</v>
          </cell>
          <cell r="E13" t="str">
            <v>12</v>
          </cell>
          <cell r="G13" t="str">
            <v>12 千葉県</v>
          </cell>
          <cell r="H13" t="str">
            <v>12 千葉県知事許可</v>
          </cell>
          <cell r="J13" t="str">
            <v>12 鉄骨・鉄筋ｺﾝｸﾘｰﾄ建築工事</v>
          </cell>
          <cell r="K13" t="str">
            <v>12</v>
          </cell>
          <cell r="L13" t="str">
            <v>総合評定値通知書の「建築一式工事」の総合評定値（Ｐ点）を入力欄に入力してください。</v>
          </cell>
        </row>
        <row r="14">
          <cell r="A14" t="str">
            <v>11青葉区</v>
          </cell>
          <cell r="C14" t="str">
            <v>13</v>
          </cell>
          <cell r="E14" t="str">
            <v>13</v>
          </cell>
          <cell r="G14" t="str">
            <v>13 東京都</v>
          </cell>
          <cell r="H14" t="str">
            <v>13 東京都知事許可</v>
          </cell>
          <cell r="J14" t="str">
            <v>13 木造建築工事</v>
          </cell>
          <cell r="K14" t="str">
            <v>13</v>
          </cell>
          <cell r="L14" t="str">
            <v>総合評定値通知書の「建築一式工事」の総合評定値（Ｐ点）を入力欄に入力してください。</v>
          </cell>
        </row>
        <row r="15">
          <cell r="A15" t="str">
            <v>12宮城総合支所</v>
          </cell>
          <cell r="C15" t="str">
            <v>14</v>
          </cell>
          <cell r="E15" t="str">
            <v>14</v>
          </cell>
          <cell r="G15" t="str">
            <v>14 神奈川県</v>
          </cell>
          <cell r="H15" t="str">
            <v>14 神奈川県知事許可</v>
          </cell>
          <cell r="J15" t="str">
            <v>14 プレハブ建築工事</v>
          </cell>
          <cell r="K15" t="str">
            <v>14</v>
          </cell>
          <cell r="L15" t="str">
            <v>総合評定値通知書の「建築一式工事」の総合評定値（Ｐ点）を入力欄に入力してください。</v>
          </cell>
        </row>
        <row r="16">
          <cell r="A16" t="str">
            <v>21宮城野区</v>
          </cell>
          <cell r="C16" t="str">
            <v>15</v>
          </cell>
          <cell r="E16" t="str">
            <v>15</v>
          </cell>
          <cell r="G16" t="str">
            <v>15 新潟県</v>
          </cell>
          <cell r="H16" t="str">
            <v>15 新潟県知事許可</v>
          </cell>
          <cell r="J16" t="str">
            <v>15 家屋解体工事</v>
          </cell>
          <cell r="K16" t="str">
            <v>15</v>
          </cell>
          <cell r="L16" t="str">
            <v>総合評定値通知書の「解体工事」の総合評定値（Ｐ点）を入力欄に入力してください。</v>
          </cell>
        </row>
        <row r="17">
          <cell r="A17" t="str">
            <v>31若林区</v>
          </cell>
          <cell r="C17" t="str">
            <v>16</v>
          </cell>
          <cell r="E17" t="str">
            <v>16</v>
          </cell>
          <cell r="G17" t="str">
            <v>16 富山県</v>
          </cell>
          <cell r="H17" t="str">
            <v>16 富山県知事許可</v>
          </cell>
          <cell r="J17" t="str">
            <v>16 塗装工事</v>
          </cell>
          <cell r="K17" t="str">
            <v>16</v>
          </cell>
          <cell r="L17" t="str">
            <v>総合評定値通知書の「塗装工事」の総合評定値（Ｐ点）を入力欄に入力してください。</v>
          </cell>
        </row>
        <row r="18">
          <cell r="A18" t="str">
            <v>41太白区</v>
          </cell>
          <cell r="C18" t="str">
            <v>17</v>
          </cell>
          <cell r="E18" t="str">
            <v>17</v>
          </cell>
          <cell r="G18" t="str">
            <v>17 石川県</v>
          </cell>
          <cell r="H18" t="str">
            <v>17 石川県知事許可</v>
          </cell>
          <cell r="J18" t="str">
            <v>17 防水工事</v>
          </cell>
          <cell r="K18" t="str">
            <v>17</v>
          </cell>
          <cell r="L18" t="str">
            <v>総合評定値通知書の「防水工事」の総合評定値（Ｐ点）を入力欄に入力してください。</v>
          </cell>
        </row>
        <row r="19">
          <cell r="A19" t="str">
            <v>42秋保総合支所</v>
          </cell>
          <cell r="C19" t="str">
            <v>18</v>
          </cell>
          <cell r="E19" t="str">
            <v>18</v>
          </cell>
          <cell r="G19" t="str">
            <v>18 福井県</v>
          </cell>
          <cell r="H19" t="str">
            <v>18 福井県知事許可</v>
          </cell>
          <cell r="J19" t="str">
            <v>18 大工工事</v>
          </cell>
          <cell r="K19" t="str">
            <v>18</v>
          </cell>
          <cell r="L19" t="str">
            <v>総合評定値通知書の「大工工事」の総合評定値（Ｐ点）を入力欄に入力してください。</v>
          </cell>
        </row>
        <row r="20">
          <cell r="A20" t="str">
            <v>51泉区</v>
          </cell>
          <cell r="C20" t="str">
            <v>19</v>
          </cell>
          <cell r="E20" t="str">
            <v>19</v>
          </cell>
          <cell r="G20" t="str">
            <v>19 山梨県</v>
          </cell>
          <cell r="H20" t="str">
            <v>19 山梨県知事許可</v>
          </cell>
          <cell r="J20" t="str">
            <v>19 左官工事</v>
          </cell>
          <cell r="K20" t="str">
            <v>19</v>
          </cell>
          <cell r="L20" t="str">
            <v>総合評定値通知書の「左官工事」の総合評定値（Ｐ点）を入力欄に入力してください。</v>
          </cell>
        </row>
        <row r="21">
          <cell r="C21" t="str">
            <v>20</v>
          </cell>
          <cell r="E21" t="str">
            <v>20</v>
          </cell>
          <cell r="G21" t="str">
            <v>20 長野県</v>
          </cell>
          <cell r="H21" t="str">
            <v>20 長野県知事許可</v>
          </cell>
          <cell r="J21" t="str">
            <v>20 石工事</v>
          </cell>
          <cell r="K21" t="str">
            <v>20</v>
          </cell>
          <cell r="L21" t="str">
            <v>総合評定値通知書の「石工事」の総合評定値（Ｐ点）を入力欄に入力してください。</v>
          </cell>
        </row>
        <row r="22">
          <cell r="C22" t="str">
            <v>21</v>
          </cell>
          <cell r="E22" t="str">
            <v>21</v>
          </cell>
          <cell r="G22" t="str">
            <v>21 岐阜県</v>
          </cell>
          <cell r="H22" t="str">
            <v>21 岐阜県知事許可</v>
          </cell>
          <cell r="J22" t="str">
            <v>21 ガラス工事</v>
          </cell>
          <cell r="K22" t="str">
            <v>21</v>
          </cell>
          <cell r="L22" t="str">
            <v>総合評定値通知書の「ガラス工事」の総合評定値（Ｐ点）を入力欄に入力してください。</v>
          </cell>
        </row>
        <row r="23">
          <cell r="C23" t="str">
            <v>22</v>
          </cell>
          <cell r="E23" t="str">
            <v>22</v>
          </cell>
          <cell r="G23" t="str">
            <v>22 静岡県</v>
          </cell>
          <cell r="H23" t="str">
            <v>22 静岡県知事許可</v>
          </cell>
          <cell r="J23" t="str">
            <v>22 ﾀｲﾙ・れんが・ﾌﾞﾛｯｸ工事</v>
          </cell>
          <cell r="K23" t="str">
            <v>22</v>
          </cell>
          <cell r="L23" t="str">
            <v>総合評定値通知書の「タイル・れんが・ブロック工事」の総合評定値（Ｐ点）を入力欄に入力してください。</v>
          </cell>
        </row>
        <row r="24">
          <cell r="C24" t="str">
            <v>23</v>
          </cell>
          <cell r="E24" t="str">
            <v>23</v>
          </cell>
          <cell r="G24" t="str">
            <v>23 愛知県</v>
          </cell>
          <cell r="H24" t="str">
            <v>23 愛知県知事許可</v>
          </cell>
          <cell r="J24" t="str">
            <v>23 鉄筋工事</v>
          </cell>
          <cell r="K24" t="str">
            <v>23</v>
          </cell>
          <cell r="L24" t="str">
            <v>総合評定値通知書の「鉄筋工事」の総合評定値（Ｐ点）を入力欄に入力してください。</v>
          </cell>
        </row>
        <row r="25">
          <cell r="C25" t="str">
            <v>24</v>
          </cell>
          <cell r="E25" t="str">
            <v>24</v>
          </cell>
          <cell r="G25" t="str">
            <v>24 三重県</v>
          </cell>
          <cell r="H25" t="str">
            <v>24 三重県知事許可</v>
          </cell>
          <cell r="J25" t="str">
            <v>24 屋根工事</v>
          </cell>
          <cell r="K25" t="str">
            <v>24</v>
          </cell>
          <cell r="L25" t="str">
            <v>総合評定値通知書の「屋根工事」の総合評定値（Ｐ点）を入力欄に入力してください。</v>
          </cell>
        </row>
        <row r="26">
          <cell r="C26" t="str">
            <v>25</v>
          </cell>
          <cell r="E26" t="str">
            <v>25</v>
          </cell>
          <cell r="G26" t="str">
            <v>25 滋賀県</v>
          </cell>
          <cell r="H26" t="str">
            <v>25 滋賀県知事許可</v>
          </cell>
          <cell r="J26" t="str">
            <v>25 板金工事</v>
          </cell>
          <cell r="K26" t="str">
            <v>25</v>
          </cell>
          <cell r="L26" t="str">
            <v>総合評定値通知書の「板金工事」の総合評定値（Ｐ点）を入力欄に入力してください。</v>
          </cell>
        </row>
        <row r="27">
          <cell r="C27" t="str">
            <v>26</v>
          </cell>
          <cell r="E27" t="str">
            <v>26</v>
          </cell>
          <cell r="G27" t="str">
            <v>26 京都府</v>
          </cell>
          <cell r="H27" t="str">
            <v>26 京都府知事許可</v>
          </cell>
          <cell r="J27" t="str">
            <v>26 建具工事</v>
          </cell>
          <cell r="K27" t="str">
            <v>26</v>
          </cell>
          <cell r="L27" t="str">
            <v>総合評定値通知書の「建具工事」の総合評定値（Ｐ点）を入力欄に入力してください。</v>
          </cell>
        </row>
        <row r="28">
          <cell r="C28" t="str">
            <v>27</v>
          </cell>
          <cell r="E28" t="str">
            <v>27</v>
          </cell>
          <cell r="G28" t="str">
            <v>27 大阪府</v>
          </cell>
          <cell r="H28" t="str">
            <v>27 大阪府知事許可</v>
          </cell>
          <cell r="J28" t="str">
            <v>27 内装仕上工事</v>
          </cell>
          <cell r="K28" t="str">
            <v>27</v>
          </cell>
          <cell r="L28" t="str">
            <v>総合評定値通知書の「内装仕上工事」の総合評定値（Ｐ点）を入力欄に入力してください。</v>
          </cell>
        </row>
        <row r="29">
          <cell r="C29" t="str">
            <v>28</v>
          </cell>
          <cell r="E29" t="str">
            <v>28</v>
          </cell>
          <cell r="G29" t="str">
            <v>28 兵庫県</v>
          </cell>
          <cell r="H29" t="str">
            <v>28 兵庫県知事許可</v>
          </cell>
          <cell r="J29" t="str">
            <v>28 電気設備工事</v>
          </cell>
          <cell r="K29" t="str">
            <v>28</v>
          </cell>
          <cell r="L29" t="str">
            <v>総合評定値通知書の「電気工事」の総合評定値（Ｐ点）を入力欄に入力してください。</v>
          </cell>
        </row>
        <row r="30">
          <cell r="C30" t="str">
            <v>29</v>
          </cell>
          <cell r="E30" t="str">
            <v>29</v>
          </cell>
          <cell r="G30" t="str">
            <v>29 奈良県</v>
          </cell>
          <cell r="H30" t="str">
            <v>29 奈良県知事許可</v>
          </cell>
          <cell r="J30" t="str">
            <v>29 電気通信設備工事</v>
          </cell>
          <cell r="K30" t="str">
            <v>29</v>
          </cell>
          <cell r="L30" t="str">
            <v>総合評定値通知書の「電気通信工事」の総合評定値（Ｐ点）を入力欄に入力してください。</v>
          </cell>
        </row>
        <row r="31">
          <cell r="C31" t="str">
            <v>30</v>
          </cell>
          <cell r="E31" t="str">
            <v>30</v>
          </cell>
          <cell r="G31" t="str">
            <v>30 和歌山県</v>
          </cell>
          <cell r="H31" t="str">
            <v>30 和歌山県知事許可</v>
          </cell>
          <cell r="J31" t="str">
            <v>30 給排水衛生冷暖房工事</v>
          </cell>
          <cell r="K31" t="str">
            <v>30</v>
          </cell>
          <cell r="L31" t="str">
            <v>総合評定値通知書の「管工事」の総合評定値（Ｐ点）を入力欄に入力してください。</v>
          </cell>
        </row>
        <row r="32">
          <cell r="C32" t="str">
            <v>31</v>
          </cell>
          <cell r="E32" t="str">
            <v>31</v>
          </cell>
          <cell r="G32" t="str">
            <v>31 鳥取県</v>
          </cell>
          <cell r="H32" t="str">
            <v>31 鳥取県知事許可</v>
          </cell>
          <cell r="J32" t="str">
            <v>31 水処理施設工事</v>
          </cell>
          <cell r="K32" t="str">
            <v>31</v>
          </cell>
          <cell r="L32" t="str">
            <v>総合評定値通知書の「水道施設工事」又は「機械器具設置工事」のいずれか高い総合評定値（Ｐ点）を入力欄に入力してください。</v>
          </cell>
        </row>
        <row r="33">
          <cell r="C33" t="str">
            <v>32</v>
          </cell>
          <cell r="G33" t="str">
            <v>32 島根県</v>
          </cell>
          <cell r="H33" t="str">
            <v>32 島根県知事許可</v>
          </cell>
          <cell r="J33" t="str">
            <v>32 ごみ・し尿処理施設工事</v>
          </cell>
          <cell r="K33" t="str">
            <v>32</v>
          </cell>
          <cell r="L33" t="str">
            <v>総合評定値通知書の「清掃施設工事」又は「機械器具設置工事」のいずれか高い総合評定値（Ｐ点）を入力欄に入力してください。</v>
          </cell>
        </row>
        <row r="34">
          <cell r="C34" t="str">
            <v>33</v>
          </cell>
          <cell r="G34" t="str">
            <v>33 岡山県</v>
          </cell>
          <cell r="H34" t="str">
            <v>33 岡山県知事許可</v>
          </cell>
          <cell r="J34" t="str">
            <v>33 その他機械器具設置工事</v>
          </cell>
          <cell r="K34" t="str">
            <v>33</v>
          </cell>
          <cell r="L34" t="str">
            <v>総合評定値通知書の「機械器具設置工事」の総合評定値（Ｐ点）を入力欄に入力してください。</v>
          </cell>
        </row>
        <row r="35">
          <cell r="C35" t="str">
            <v>34</v>
          </cell>
          <cell r="G35" t="str">
            <v>34 広島県</v>
          </cell>
          <cell r="H35" t="str">
            <v>34 広島県知事許可</v>
          </cell>
          <cell r="J35" t="str">
            <v>34 熱絶縁工事</v>
          </cell>
          <cell r="K35" t="str">
            <v>34</v>
          </cell>
          <cell r="L35" t="str">
            <v>総合評定値通知書の「熱絶縁工事」の総合評定値（Ｐ点）を入力欄に入力してください。</v>
          </cell>
        </row>
        <row r="36">
          <cell r="C36" t="str">
            <v>35</v>
          </cell>
          <cell r="G36" t="str">
            <v>35 山口県</v>
          </cell>
          <cell r="H36" t="str">
            <v>35 山口県知事許可</v>
          </cell>
          <cell r="J36" t="str">
            <v>35 消防施設工事</v>
          </cell>
          <cell r="K36" t="str">
            <v>35</v>
          </cell>
          <cell r="L36" t="str">
            <v>総合評定値通知書の「消防施設工事」の総合評定値（Ｐ点）を入力欄に入力してください。</v>
          </cell>
        </row>
        <row r="37">
          <cell r="C37" t="str">
            <v>36</v>
          </cell>
          <cell r="G37" t="str">
            <v>36 徳島県</v>
          </cell>
          <cell r="H37" t="str">
            <v>36 徳島県知事許可</v>
          </cell>
          <cell r="J37" t="str">
            <v>36 その他鋼構造物設置工事</v>
          </cell>
          <cell r="K37" t="str">
            <v>36</v>
          </cell>
          <cell r="L37" t="str">
            <v>総合評定値通知書の「鋼構造物工事」の総合評定値（Ｐ点）を入力欄に入力してください。</v>
          </cell>
        </row>
        <row r="38">
          <cell r="C38" t="str">
            <v>37</v>
          </cell>
          <cell r="G38" t="str">
            <v>37 香川県</v>
          </cell>
          <cell r="H38" t="str">
            <v>37 香川県知事許可</v>
          </cell>
          <cell r="K38" t="str">
            <v>00</v>
          </cell>
        </row>
        <row r="39">
          <cell r="C39" t="str">
            <v>38</v>
          </cell>
          <cell r="G39" t="str">
            <v>38 愛媛県</v>
          </cell>
          <cell r="H39" t="str">
            <v>38 愛媛県知事許可</v>
          </cell>
        </row>
        <row r="40">
          <cell r="C40" t="str">
            <v>39</v>
          </cell>
          <cell r="G40" t="str">
            <v>39 高知県</v>
          </cell>
          <cell r="H40" t="str">
            <v>39 高知県知事許可</v>
          </cell>
        </row>
        <row r="41">
          <cell r="C41" t="str">
            <v>40</v>
          </cell>
          <cell r="G41" t="str">
            <v>40 福岡県</v>
          </cell>
          <cell r="H41" t="str">
            <v>40 福岡県知事許可</v>
          </cell>
        </row>
        <row r="42">
          <cell r="C42" t="str">
            <v>41</v>
          </cell>
          <cell r="G42" t="str">
            <v>41 佐賀県</v>
          </cell>
          <cell r="H42" t="str">
            <v>41 佐賀県知事許可</v>
          </cell>
        </row>
        <row r="43">
          <cell r="C43" t="str">
            <v>42</v>
          </cell>
          <cell r="G43" t="str">
            <v>42 長崎県</v>
          </cell>
          <cell r="H43" t="str">
            <v>42 長崎県知事許可</v>
          </cell>
        </row>
        <row r="44">
          <cell r="C44" t="str">
            <v>43</v>
          </cell>
          <cell r="G44" t="str">
            <v>43 熊本県</v>
          </cell>
          <cell r="H44" t="str">
            <v>43 熊本県知事許可</v>
          </cell>
        </row>
        <row r="45">
          <cell r="C45" t="str">
            <v>44</v>
          </cell>
          <cell r="G45" t="str">
            <v>44 大分県</v>
          </cell>
          <cell r="H45" t="str">
            <v>44 大分県知事許可</v>
          </cell>
        </row>
        <row r="46">
          <cell r="C46" t="str">
            <v>45</v>
          </cell>
          <cell r="G46" t="str">
            <v>45 宮崎県</v>
          </cell>
          <cell r="H46" t="str">
            <v>45 宮崎県知事許可</v>
          </cell>
        </row>
        <row r="47">
          <cell r="C47" t="str">
            <v>46</v>
          </cell>
          <cell r="G47" t="str">
            <v>46 鹿児島県</v>
          </cell>
          <cell r="H47" t="str">
            <v>46 鹿児島県知事許可</v>
          </cell>
        </row>
        <row r="48">
          <cell r="C48" t="str">
            <v>47</v>
          </cell>
          <cell r="G48" t="str">
            <v>47 沖縄県</v>
          </cell>
          <cell r="H48" t="str">
            <v>47 沖縄県知事許可</v>
          </cell>
        </row>
        <row r="49">
          <cell r="C49" t="str">
            <v>48</v>
          </cell>
        </row>
        <row r="50">
          <cell r="C50" t="str">
            <v>49</v>
          </cell>
        </row>
        <row r="51">
          <cell r="C51" t="str">
            <v>50</v>
          </cell>
        </row>
        <row r="52">
          <cell r="C52" t="str">
            <v>51</v>
          </cell>
        </row>
        <row r="53">
          <cell r="C53" t="str">
            <v>52</v>
          </cell>
        </row>
        <row r="54">
          <cell r="C54" t="str">
            <v>53</v>
          </cell>
        </row>
        <row r="55">
          <cell r="C55" t="str">
            <v>54</v>
          </cell>
        </row>
        <row r="56">
          <cell r="C56" t="str">
            <v>55</v>
          </cell>
        </row>
        <row r="57">
          <cell r="C57" t="str">
            <v>56</v>
          </cell>
        </row>
        <row r="58">
          <cell r="C58" t="str">
            <v>57</v>
          </cell>
        </row>
        <row r="59">
          <cell r="C59" t="str">
            <v>58</v>
          </cell>
        </row>
        <row r="60">
          <cell r="C60" t="str">
            <v>59</v>
          </cell>
        </row>
        <row r="61">
          <cell r="C61" t="str">
            <v>60</v>
          </cell>
        </row>
        <row r="62">
          <cell r="C62" t="str">
            <v>61</v>
          </cell>
        </row>
        <row r="63">
          <cell r="C63" t="str">
            <v>62</v>
          </cell>
        </row>
        <row r="64">
          <cell r="C64" t="str">
            <v>63</v>
          </cell>
        </row>
        <row r="65">
          <cell r="C65" t="str">
            <v>64</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経歴一覧"/>
      <sheetName val="リストシート"/>
    </sheetNames>
    <sheetDataSet>
      <sheetData sheetId="0" refreshError="1"/>
      <sheetData sheetId="1">
        <row r="14">
          <cell r="A14" t="str">
            <v>元請</v>
          </cell>
        </row>
        <row r="15">
          <cell r="A15" t="str">
            <v>下請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sendai.jp/keyaku-kanri/jigyosha/keyaku/sankashikaku/henko.html" TargetMode="External"/><Relationship Id="rId1" Type="http://schemas.openxmlformats.org/officeDocument/2006/relationships/hyperlink" Target="https://logoform.jp/form/3PrJ/96515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462B-2A28-492E-953C-B2C4A4F1B610}">
  <sheetPr>
    <tabColor theme="0"/>
  </sheetPr>
  <dimension ref="A1:I63"/>
  <sheetViews>
    <sheetView tabSelected="1" defaultGridColor="0" view="pageBreakPreview" colorId="55" zoomScale="145" zoomScaleNormal="100" zoomScaleSheetLayoutView="145" workbookViewId="0"/>
  </sheetViews>
  <sheetFormatPr defaultRowHeight="14.25" x14ac:dyDescent="0.15"/>
  <cols>
    <col min="1" max="1" width="3" style="123" customWidth="1"/>
    <col min="2" max="8" width="10.625" style="120" customWidth="1"/>
    <col min="9" max="9" width="12.625" style="120" customWidth="1"/>
    <col min="10" max="10" width="23.125" style="120" customWidth="1"/>
    <col min="11" max="16384" width="9" style="120"/>
  </cols>
  <sheetData>
    <row r="1" spans="1:9" ht="17.25" customHeight="1" x14ac:dyDescent="0.15">
      <c r="B1" s="191" t="s">
        <v>272</v>
      </c>
      <c r="C1" s="192"/>
      <c r="D1" s="192"/>
      <c r="E1" s="192"/>
      <c r="F1" s="192"/>
      <c r="G1" s="192"/>
      <c r="H1" s="192"/>
      <c r="I1" s="192"/>
    </row>
    <row r="2" spans="1:9" x14ac:dyDescent="0.15">
      <c r="B2" s="193" t="s">
        <v>274</v>
      </c>
      <c r="C2" s="193"/>
      <c r="D2" s="193"/>
      <c r="E2" s="193"/>
      <c r="F2" s="193"/>
      <c r="G2" s="193"/>
      <c r="H2" s="193"/>
      <c r="I2" s="193"/>
    </row>
    <row r="3" spans="1:9" ht="27" customHeight="1" x14ac:dyDescent="0.15">
      <c r="B3" s="194" t="s">
        <v>292</v>
      </c>
      <c r="C3" s="194"/>
      <c r="D3" s="194"/>
      <c r="E3" s="194"/>
      <c r="F3" s="194"/>
      <c r="G3" s="194"/>
      <c r="H3" s="194"/>
      <c r="I3" s="194"/>
    </row>
    <row r="4" spans="1:9" ht="21.75" customHeight="1" x14ac:dyDescent="0.15">
      <c r="B4" s="193"/>
      <c r="C4" s="193"/>
      <c r="D4" s="193"/>
      <c r="E4" s="193"/>
      <c r="F4" s="193"/>
      <c r="G4" s="193"/>
      <c r="H4" s="193"/>
      <c r="I4" s="193"/>
    </row>
    <row r="5" spans="1:9" ht="75.75" customHeight="1" x14ac:dyDescent="0.15">
      <c r="B5" s="195" t="s">
        <v>251</v>
      </c>
      <c r="C5" s="195"/>
      <c r="D5" s="195"/>
      <c r="E5" s="195"/>
      <c r="F5" s="195"/>
      <c r="G5" s="195"/>
      <c r="H5" s="195"/>
      <c r="I5" s="195"/>
    </row>
    <row r="6" spans="1:9" ht="37.5" customHeight="1" x14ac:dyDescent="0.15">
      <c r="B6" s="121"/>
      <c r="C6" s="121"/>
      <c r="D6" s="121"/>
      <c r="E6" s="121"/>
      <c r="F6" s="121"/>
      <c r="G6" s="121"/>
      <c r="H6" s="121"/>
      <c r="I6" s="121"/>
    </row>
    <row r="7" spans="1:9" ht="104.25" customHeight="1" x14ac:dyDescent="0.15">
      <c r="B7" s="172" t="s">
        <v>279</v>
      </c>
      <c r="C7" s="149"/>
      <c r="D7" s="149"/>
      <c r="E7" s="149"/>
      <c r="F7" s="149"/>
      <c r="G7" s="149"/>
      <c r="H7" s="149"/>
      <c r="I7" s="149"/>
    </row>
    <row r="8" spans="1:9" ht="18.75" customHeight="1" x14ac:dyDescent="0.15">
      <c r="A8" s="124" t="s">
        <v>252</v>
      </c>
      <c r="B8" s="137" t="s">
        <v>291</v>
      </c>
      <c r="C8" s="122"/>
      <c r="D8" s="122"/>
      <c r="E8" s="122"/>
      <c r="F8" s="122"/>
      <c r="G8" s="122"/>
      <c r="H8" s="122"/>
      <c r="I8" s="122"/>
    </row>
    <row r="9" spans="1:9" ht="58.5" customHeight="1" x14ac:dyDescent="0.15">
      <c r="B9" s="172" t="s">
        <v>384</v>
      </c>
      <c r="C9" s="172"/>
      <c r="D9" s="172"/>
      <c r="E9" s="172"/>
      <c r="F9" s="172"/>
      <c r="G9" s="172"/>
      <c r="H9" s="172"/>
      <c r="I9" s="172"/>
    </row>
    <row r="10" spans="1:9" ht="24.75" customHeight="1" x14ac:dyDescent="0.15">
      <c r="A10" s="124" t="s">
        <v>293</v>
      </c>
      <c r="B10" s="137" t="s">
        <v>294</v>
      </c>
      <c r="C10" s="122"/>
      <c r="D10" s="122"/>
      <c r="E10" s="122"/>
      <c r="F10" s="122"/>
      <c r="G10" s="122"/>
      <c r="H10" s="122"/>
      <c r="I10" s="122"/>
    </row>
    <row r="11" spans="1:9" ht="120.75" customHeight="1" x14ac:dyDescent="0.15">
      <c r="B11" s="172" t="s">
        <v>355</v>
      </c>
      <c r="C11" s="172"/>
      <c r="D11" s="172"/>
      <c r="E11" s="172"/>
      <c r="F11" s="172"/>
      <c r="G11" s="172"/>
      <c r="H11" s="172"/>
      <c r="I11" s="172"/>
    </row>
    <row r="12" spans="1:9" s="128" customFormat="1" ht="32.25" customHeight="1" x14ac:dyDescent="0.15">
      <c r="A12" s="132"/>
      <c r="B12" s="189" t="s">
        <v>356</v>
      </c>
      <c r="C12" s="189"/>
      <c r="D12" s="189"/>
      <c r="E12" s="189"/>
    </row>
    <row r="13" spans="1:9" s="128" customFormat="1" ht="24" customHeight="1" x14ac:dyDescent="0.15">
      <c r="A13" s="132"/>
      <c r="B13" s="190" t="s">
        <v>280</v>
      </c>
      <c r="C13" s="190"/>
      <c r="D13" s="190"/>
      <c r="E13" s="197" t="s">
        <v>284</v>
      </c>
      <c r="F13" s="197"/>
      <c r="G13" s="197"/>
      <c r="H13" s="197"/>
    </row>
    <row r="14" spans="1:9" s="128" customFormat="1" ht="36.75" customHeight="1" x14ac:dyDescent="0.15">
      <c r="A14" s="132"/>
      <c r="B14" s="184" t="s">
        <v>281</v>
      </c>
      <c r="C14" s="184"/>
      <c r="D14" s="184"/>
      <c r="E14" s="198" t="s">
        <v>285</v>
      </c>
      <c r="F14" s="198"/>
      <c r="G14" s="198"/>
      <c r="H14" s="198"/>
    </row>
    <row r="15" spans="1:9" s="128" customFormat="1" ht="36.75" customHeight="1" x14ac:dyDescent="0.15">
      <c r="A15" s="132"/>
      <c r="B15" s="184" t="s">
        <v>282</v>
      </c>
      <c r="C15" s="184"/>
      <c r="D15" s="184"/>
      <c r="E15" s="198" t="s">
        <v>286</v>
      </c>
      <c r="F15" s="198"/>
      <c r="G15" s="198"/>
      <c r="H15" s="198"/>
    </row>
    <row r="16" spans="1:9" s="128" customFormat="1" ht="36.75" customHeight="1" x14ac:dyDescent="0.15">
      <c r="A16" s="132"/>
      <c r="B16" s="184" t="s">
        <v>357</v>
      </c>
      <c r="C16" s="184"/>
      <c r="D16" s="184"/>
      <c r="E16" s="198" t="s">
        <v>287</v>
      </c>
      <c r="F16" s="198"/>
      <c r="G16" s="198"/>
      <c r="H16" s="198"/>
    </row>
    <row r="17" spans="1:9" s="128" customFormat="1" ht="36.75" customHeight="1" x14ac:dyDescent="0.15">
      <c r="A17" s="132"/>
      <c r="B17" s="184" t="s">
        <v>283</v>
      </c>
      <c r="C17" s="184"/>
      <c r="D17" s="184"/>
      <c r="E17" s="198" t="s">
        <v>288</v>
      </c>
      <c r="F17" s="198"/>
      <c r="G17" s="198"/>
      <c r="H17" s="198"/>
    </row>
    <row r="18" spans="1:9" s="128" customFormat="1" ht="69.75" customHeight="1" x14ac:dyDescent="0.15">
      <c r="A18" s="132"/>
      <c r="B18" s="184" t="s">
        <v>289</v>
      </c>
      <c r="C18" s="184"/>
      <c r="D18" s="184"/>
      <c r="E18" s="198" t="s">
        <v>296</v>
      </c>
      <c r="F18" s="198"/>
      <c r="G18" s="198"/>
      <c r="H18" s="198"/>
    </row>
    <row r="19" spans="1:9" s="128" customFormat="1" ht="36.75" customHeight="1" x14ac:dyDescent="0.15">
      <c r="A19" s="132"/>
      <c r="B19" s="184" t="s">
        <v>290</v>
      </c>
      <c r="C19" s="184"/>
      <c r="D19" s="184"/>
      <c r="E19" s="198" t="s">
        <v>229</v>
      </c>
      <c r="F19" s="198"/>
      <c r="G19" s="198"/>
      <c r="H19" s="198"/>
    </row>
    <row r="20" spans="1:9" ht="2.25" customHeight="1" x14ac:dyDescent="0.15">
      <c r="A20" s="126"/>
      <c r="B20" s="121"/>
      <c r="C20" s="121"/>
      <c r="D20" s="121"/>
      <c r="E20" s="121"/>
      <c r="F20" s="121"/>
      <c r="G20" s="121"/>
      <c r="H20" s="121"/>
      <c r="I20" s="121"/>
    </row>
    <row r="21" spans="1:9" ht="25.5" customHeight="1" x14ac:dyDescent="0.15">
      <c r="A21" s="124" t="s">
        <v>295</v>
      </c>
      <c r="B21" s="143" t="s">
        <v>275</v>
      </c>
      <c r="C21" s="143"/>
      <c r="D21" s="143"/>
      <c r="E21" s="143"/>
      <c r="F21" s="143"/>
      <c r="G21" s="143"/>
      <c r="H21" s="143"/>
      <c r="I21" s="143"/>
    </row>
    <row r="22" spans="1:9" ht="15.75" customHeight="1" x14ac:dyDescent="0.15">
      <c r="A22" s="124" t="s">
        <v>253</v>
      </c>
      <c r="B22" s="125" t="s">
        <v>276</v>
      </c>
      <c r="C22" s="127"/>
      <c r="D22" s="127"/>
      <c r="E22" s="127"/>
      <c r="F22" s="127"/>
      <c r="G22" s="127"/>
      <c r="H22" s="127"/>
      <c r="I22" s="127"/>
    </row>
    <row r="23" spans="1:9" ht="36" customHeight="1" x14ac:dyDescent="0.15">
      <c r="B23" s="172" t="s">
        <v>277</v>
      </c>
      <c r="C23" s="172"/>
      <c r="D23" s="172"/>
      <c r="E23" s="172"/>
      <c r="F23" s="172"/>
      <c r="G23" s="172"/>
      <c r="H23" s="172"/>
      <c r="I23" s="172"/>
    </row>
    <row r="24" spans="1:9" ht="16.5" customHeight="1" x14ac:dyDescent="0.15">
      <c r="B24" s="149" t="s">
        <v>256</v>
      </c>
      <c r="C24" s="149"/>
      <c r="D24" s="149"/>
      <c r="E24" s="149"/>
      <c r="F24" s="149"/>
      <c r="G24" s="149"/>
      <c r="H24" s="149"/>
      <c r="I24" s="149"/>
    </row>
    <row r="25" spans="1:9" ht="36.75" customHeight="1" x14ac:dyDescent="0.15">
      <c r="B25" s="182" t="s">
        <v>257</v>
      </c>
      <c r="C25" s="182"/>
      <c r="D25" s="182"/>
      <c r="E25" s="182"/>
      <c r="F25" s="182"/>
      <c r="G25" s="182"/>
      <c r="H25" s="182"/>
      <c r="I25" s="182"/>
    </row>
    <row r="26" spans="1:9" ht="299.25" customHeight="1" x14ac:dyDescent="0.15">
      <c r="B26" s="188" t="s">
        <v>388</v>
      </c>
      <c r="C26" s="188"/>
      <c r="D26" s="188"/>
      <c r="E26" s="188"/>
      <c r="F26" s="188"/>
      <c r="G26" s="188"/>
      <c r="H26" s="188"/>
      <c r="I26" s="188"/>
    </row>
    <row r="27" spans="1:9" ht="17.25" customHeight="1" x14ac:dyDescent="0.15">
      <c r="A27" s="124" t="s">
        <v>254</v>
      </c>
      <c r="B27" s="143" t="s">
        <v>258</v>
      </c>
      <c r="C27" s="143"/>
      <c r="D27" s="143"/>
      <c r="E27" s="143"/>
      <c r="F27" s="143"/>
      <c r="G27" s="143"/>
      <c r="H27" s="143"/>
      <c r="I27" s="143"/>
    </row>
    <row r="28" spans="1:9" ht="39" customHeight="1" x14ac:dyDescent="0.15">
      <c r="B28" s="183" t="s">
        <v>297</v>
      </c>
      <c r="C28" s="149"/>
      <c r="D28" s="149"/>
      <c r="E28" s="149"/>
      <c r="F28" s="149"/>
      <c r="G28" s="149"/>
      <c r="H28" s="149"/>
      <c r="I28" s="149"/>
    </row>
    <row r="29" spans="1:9" ht="43.5" customHeight="1" x14ac:dyDescent="0.15">
      <c r="A29" s="124" t="s">
        <v>255</v>
      </c>
      <c r="B29" s="156" t="s">
        <v>324</v>
      </c>
      <c r="C29" s="143"/>
      <c r="D29" s="143"/>
      <c r="E29" s="143"/>
      <c r="F29" s="143"/>
      <c r="G29" s="143"/>
      <c r="H29" s="143"/>
      <c r="I29" s="143"/>
    </row>
    <row r="30" spans="1:9" ht="43.5" customHeight="1" x14ac:dyDescent="0.15">
      <c r="A30" s="136" t="s">
        <v>259</v>
      </c>
      <c r="B30" s="179" t="s">
        <v>385</v>
      </c>
      <c r="C30" s="180"/>
      <c r="D30" s="180"/>
      <c r="E30" s="180"/>
      <c r="F30" s="180"/>
      <c r="G30" s="180"/>
      <c r="H30" s="180"/>
      <c r="I30" s="181"/>
    </row>
    <row r="31" spans="1:9" ht="99" customHeight="1" x14ac:dyDescent="0.15">
      <c r="A31" s="126"/>
      <c r="B31" s="172" t="s">
        <v>365</v>
      </c>
      <c r="C31" s="172"/>
      <c r="D31" s="172"/>
      <c r="E31" s="172"/>
      <c r="F31" s="172"/>
      <c r="G31" s="172"/>
      <c r="H31" s="172"/>
      <c r="I31" s="172"/>
    </row>
    <row r="32" spans="1:9" ht="67.5" customHeight="1" x14ac:dyDescent="0.15">
      <c r="A32" s="129" t="s">
        <v>259</v>
      </c>
      <c r="B32" s="185" t="s">
        <v>366</v>
      </c>
      <c r="C32" s="186"/>
      <c r="D32" s="186"/>
      <c r="E32" s="186"/>
      <c r="F32" s="186"/>
      <c r="G32" s="186"/>
      <c r="H32" s="186"/>
      <c r="I32" s="187"/>
    </row>
    <row r="33" spans="1:9" ht="51" customHeight="1" x14ac:dyDescent="0.15">
      <c r="A33" s="130" t="s">
        <v>259</v>
      </c>
      <c r="B33" s="148" t="s">
        <v>334</v>
      </c>
      <c r="C33" s="149"/>
      <c r="D33" s="149"/>
      <c r="E33" s="149"/>
      <c r="F33" s="149"/>
      <c r="G33" s="149"/>
      <c r="H33" s="149"/>
      <c r="I33" s="150"/>
    </row>
    <row r="34" spans="1:9" ht="36" customHeight="1" x14ac:dyDescent="0.15">
      <c r="A34" s="138" t="s">
        <v>259</v>
      </c>
      <c r="B34" s="162" t="s">
        <v>341</v>
      </c>
      <c r="C34" s="163"/>
      <c r="D34" s="163"/>
      <c r="E34" s="163"/>
      <c r="F34" s="163"/>
      <c r="G34" s="163"/>
      <c r="H34" s="163"/>
      <c r="I34" s="164"/>
    </row>
    <row r="35" spans="1:9" s="133" customFormat="1" ht="26.25" customHeight="1" x14ac:dyDescent="0.25">
      <c r="A35" s="170" t="s">
        <v>278</v>
      </c>
      <c r="B35" s="171"/>
      <c r="C35" s="171"/>
      <c r="D35" s="171"/>
      <c r="E35" s="171"/>
      <c r="F35" s="171"/>
      <c r="G35" s="171"/>
      <c r="H35" s="171"/>
      <c r="I35" s="171"/>
    </row>
    <row r="36" spans="1:9" ht="24.95" customHeight="1" x14ac:dyDescent="0.15">
      <c r="A36" s="165" t="s">
        <v>260</v>
      </c>
      <c r="B36" s="166"/>
      <c r="C36" s="166"/>
      <c r="D36" s="166"/>
      <c r="E36" s="166"/>
      <c r="F36" s="166"/>
      <c r="G36" s="166"/>
      <c r="H36" s="166"/>
      <c r="I36" s="139"/>
    </row>
    <row r="37" spans="1:9" ht="33.75" customHeight="1" x14ac:dyDescent="0.15">
      <c r="A37" s="167" t="s">
        <v>261</v>
      </c>
      <c r="B37" s="168"/>
      <c r="C37" s="168"/>
      <c r="D37" s="168"/>
      <c r="E37" s="168"/>
      <c r="F37" s="168"/>
      <c r="G37" s="168"/>
      <c r="H37" s="168"/>
      <c r="I37" s="169"/>
    </row>
    <row r="38" spans="1:9" ht="17.25" customHeight="1" x14ac:dyDescent="0.15">
      <c r="A38" s="134" t="s">
        <v>259</v>
      </c>
      <c r="B38" s="156" t="s">
        <v>390</v>
      </c>
      <c r="C38" s="149"/>
      <c r="D38" s="149"/>
      <c r="E38" s="149"/>
      <c r="F38" s="149"/>
      <c r="G38" s="149"/>
      <c r="H38" s="149"/>
      <c r="I38" s="150"/>
    </row>
    <row r="39" spans="1:9" ht="31.5" customHeight="1" x14ac:dyDescent="0.15">
      <c r="A39" s="134"/>
      <c r="B39" s="172" t="s">
        <v>389</v>
      </c>
      <c r="C39" s="149"/>
      <c r="D39" s="149"/>
      <c r="E39" s="149"/>
      <c r="F39" s="149"/>
      <c r="G39" s="149"/>
      <c r="H39" s="149"/>
      <c r="I39" s="150"/>
    </row>
    <row r="40" spans="1:9" ht="21.75" customHeight="1" x14ac:dyDescent="0.15">
      <c r="A40" s="173" t="s">
        <v>262</v>
      </c>
      <c r="B40" s="174"/>
      <c r="C40" s="174"/>
      <c r="D40" s="174"/>
      <c r="E40" s="174"/>
      <c r="F40" s="174"/>
      <c r="G40" s="174"/>
      <c r="H40" s="174"/>
      <c r="I40" s="131"/>
    </row>
    <row r="41" spans="1:9" ht="111.75" customHeight="1" x14ac:dyDescent="0.15">
      <c r="A41" s="134" t="s">
        <v>259</v>
      </c>
      <c r="B41" s="148" t="s">
        <v>325</v>
      </c>
      <c r="C41" s="172"/>
      <c r="D41" s="172"/>
      <c r="E41" s="172"/>
      <c r="F41" s="172"/>
      <c r="G41" s="172"/>
      <c r="H41" s="172"/>
      <c r="I41" s="175"/>
    </row>
    <row r="42" spans="1:9" ht="72.75" customHeight="1" x14ac:dyDescent="0.15">
      <c r="A42" s="135" t="s">
        <v>259</v>
      </c>
      <c r="B42" s="162" t="s">
        <v>335</v>
      </c>
      <c r="C42" s="163"/>
      <c r="D42" s="163"/>
      <c r="E42" s="163"/>
      <c r="F42" s="163"/>
      <c r="G42" s="163"/>
      <c r="H42" s="163"/>
      <c r="I42" s="164"/>
    </row>
    <row r="43" spans="1:9" s="133" customFormat="1" ht="21.75" customHeight="1" x14ac:dyDescent="0.15">
      <c r="A43" s="176" t="s">
        <v>263</v>
      </c>
      <c r="B43" s="177"/>
      <c r="C43" s="177"/>
      <c r="D43" s="177"/>
      <c r="E43" s="177"/>
      <c r="F43" s="177"/>
      <c r="G43" s="177"/>
      <c r="H43" s="177"/>
      <c r="I43" s="178"/>
    </row>
    <row r="44" spans="1:9" s="133" customFormat="1" ht="69.75" customHeight="1" x14ac:dyDescent="0.15">
      <c r="A44" s="130" t="s">
        <v>259</v>
      </c>
      <c r="B44" s="159" t="s">
        <v>336</v>
      </c>
      <c r="C44" s="160"/>
      <c r="D44" s="160"/>
      <c r="E44" s="160"/>
      <c r="F44" s="160"/>
      <c r="G44" s="160"/>
      <c r="H44" s="160"/>
      <c r="I44" s="161"/>
    </row>
    <row r="45" spans="1:9" s="133" customFormat="1" ht="22.5" customHeight="1" x14ac:dyDescent="0.15">
      <c r="A45" s="151" t="s">
        <v>264</v>
      </c>
      <c r="B45" s="152"/>
      <c r="C45" s="152"/>
      <c r="D45" s="152"/>
      <c r="E45" s="152"/>
      <c r="F45" s="152"/>
      <c r="G45" s="152"/>
      <c r="H45" s="152"/>
      <c r="I45" s="153"/>
    </row>
    <row r="46" spans="1:9" s="133" customFormat="1" ht="17.25" customHeight="1" x14ac:dyDescent="0.15">
      <c r="A46" s="154" t="s">
        <v>265</v>
      </c>
      <c r="B46" s="155"/>
      <c r="C46" s="155"/>
      <c r="D46" s="155"/>
      <c r="E46" s="155"/>
      <c r="F46" s="155"/>
      <c r="G46" s="155"/>
      <c r="H46" s="155"/>
      <c r="I46" s="140"/>
    </row>
    <row r="47" spans="1:9" s="133" customFormat="1" ht="27" customHeight="1" x14ac:dyDescent="0.15">
      <c r="A47" s="134" t="s">
        <v>266</v>
      </c>
      <c r="B47" s="156" t="s">
        <v>372</v>
      </c>
      <c r="C47" s="149"/>
      <c r="D47" s="149"/>
      <c r="E47" s="149"/>
      <c r="F47" s="149"/>
      <c r="G47" s="149"/>
      <c r="H47" s="149"/>
      <c r="I47" s="150"/>
    </row>
    <row r="48" spans="1:9" s="133" customFormat="1" ht="20.25" customHeight="1" x14ac:dyDescent="0.15">
      <c r="A48" s="157" t="s">
        <v>267</v>
      </c>
      <c r="B48" s="158"/>
      <c r="C48" s="158"/>
      <c r="D48" s="158"/>
      <c r="E48" s="158"/>
      <c r="F48" s="158"/>
      <c r="G48" s="158"/>
      <c r="H48" s="158"/>
      <c r="I48" s="131"/>
    </row>
    <row r="49" spans="1:9" s="133" customFormat="1" ht="41.25" customHeight="1" x14ac:dyDescent="0.15">
      <c r="A49" s="134" t="s">
        <v>266</v>
      </c>
      <c r="B49" s="148" t="s">
        <v>329</v>
      </c>
      <c r="C49" s="149"/>
      <c r="D49" s="149"/>
      <c r="E49" s="149"/>
      <c r="F49" s="149"/>
      <c r="G49" s="149"/>
      <c r="H49" s="149"/>
      <c r="I49" s="150"/>
    </row>
    <row r="50" spans="1:9" s="133" customFormat="1" ht="21.75" customHeight="1" x14ac:dyDescent="0.15">
      <c r="A50" s="142" t="s">
        <v>268</v>
      </c>
      <c r="B50" s="143"/>
      <c r="C50" s="143"/>
      <c r="D50" s="143"/>
      <c r="E50" s="143"/>
      <c r="F50" s="143"/>
      <c r="G50" s="143"/>
      <c r="H50" s="143"/>
      <c r="I50" s="144"/>
    </row>
    <row r="51" spans="1:9" s="133" customFormat="1" ht="23.25" customHeight="1" x14ac:dyDescent="0.15">
      <c r="A51" s="154" t="s">
        <v>265</v>
      </c>
      <c r="B51" s="155"/>
      <c r="C51" s="155"/>
      <c r="D51" s="155"/>
      <c r="E51" s="155"/>
      <c r="F51" s="155"/>
      <c r="G51" s="155"/>
      <c r="H51" s="155"/>
      <c r="I51" s="140"/>
    </row>
    <row r="52" spans="1:9" s="133" customFormat="1" ht="28.5" customHeight="1" x14ac:dyDescent="0.15">
      <c r="A52" s="134" t="s">
        <v>266</v>
      </c>
      <c r="B52" s="156" t="s">
        <v>330</v>
      </c>
      <c r="C52" s="149"/>
      <c r="D52" s="149"/>
      <c r="E52" s="149"/>
      <c r="F52" s="149"/>
      <c r="G52" s="149"/>
      <c r="H52" s="149"/>
      <c r="I52" s="150"/>
    </row>
    <row r="53" spans="1:9" s="133" customFormat="1" ht="19.5" customHeight="1" x14ac:dyDescent="0.15">
      <c r="A53" s="157" t="s">
        <v>267</v>
      </c>
      <c r="B53" s="158"/>
      <c r="C53" s="158"/>
      <c r="D53" s="158"/>
      <c r="E53" s="158"/>
      <c r="F53" s="158"/>
      <c r="G53" s="158"/>
      <c r="H53" s="158"/>
      <c r="I53" s="131"/>
    </row>
    <row r="54" spans="1:9" s="133" customFormat="1" ht="48.75" customHeight="1" x14ac:dyDescent="0.15">
      <c r="A54" s="134" t="s">
        <v>266</v>
      </c>
      <c r="B54" s="148" t="s">
        <v>331</v>
      </c>
      <c r="C54" s="149"/>
      <c r="D54" s="149"/>
      <c r="E54" s="149"/>
      <c r="F54" s="149"/>
      <c r="G54" s="149"/>
      <c r="H54" s="149"/>
      <c r="I54" s="150"/>
    </row>
    <row r="55" spans="1:9" s="133" customFormat="1" ht="20.25" customHeight="1" x14ac:dyDescent="0.15">
      <c r="A55" s="142" t="s">
        <v>269</v>
      </c>
      <c r="B55" s="143"/>
      <c r="C55" s="143"/>
      <c r="D55" s="143"/>
      <c r="E55" s="143"/>
      <c r="F55" s="143"/>
      <c r="G55" s="143"/>
      <c r="H55" s="143"/>
      <c r="I55" s="144"/>
    </row>
    <row r="56" spans="1:9" s="133" customFormat="1" ht="41.25" customHeight="1" x14ac:dyDescent="0.15">
      <c r="A56" s="130" t="s">
        <v>259</v>
      </c>
      <c r="B56" s="148" t="s">
        <v>332</v>
      </c>
      <c r="C56" s="149"/>
      <c r="D56" s="149"/>
      <c r="E56" s="149"/>
      <c r="F56" s="149"/>
      <c r="G56" s="149"/>
      <c r="H56" s="149"/>
      <c r="I56" s="150"/>
    </row>
    <row r="57" spans="1:9" s="133" customFormat="1" ht="24" customHeight="1" x14ac:dyDescent="0.15">
      <c r="A57" s="142" t="s">
        <v>270</v>
      </c>
      <c r="B57" s="143"/>
      <c r="C57" s="143"/>
      <c r="D57" s="143"/>
      <c r="E57" s="143"/>
      <c r="F57" s="143"/>
      <c r="G57" s="143"/>
      <c r="H57" s="143"/>
      <c r="I57" s="144"/>
    </row>
    <row r="58" spans="1:9" s="133" customFormat="1" ht="41.25" customHeight="1" x14ac:dyDescent="0.15">
      <c r="A58" s="138" t="s">
        <v>259</v>
      </c>
      <c r="B58" s="145" t="s">
        <v>333</v>
      </c>
      <c r="C58" s="146"/>
      <c r="D58" s="146"/>
      <c r="E58" s="146"/>
      <c r="F58" s="146"/>
      <c r="G58" s="146"/>
      <c r="H58" s="146"/>
      <c r="I58" s="147"/>
    </row>
    <row r="59" spans="1:9" ht="24.95" customHeight="1" x14ac:dyDescent="0.15"/>
    <row r="60" spans="1:9" ht="24" customHeight="1" x14ac:dyDescent="0.15">
      <c r="A60" s="124" t="s">
        <v>271</v>
      </c>
      <c r="B60" s="143" t="s">
        <v>326</v>
      </c>
      <c r="C60" s="143"/>
      <c r="D60" s="143"/>
      <c r="E60" s="143"/>
      <c r="F60" s="143"/>
      <c r="G60" s="143"/>
      <c r="H60" s="143"/>
      <c r="I60" s="143"/>
    </row>
    <row r="61" spans="1:9" ht="36.75" customHeight="1" x14ac:dyDescent="0.15">
      <c r="A61" s="123" t="s">
        <v>327</v>
      </c>
      <c r="B61" s="172" t="s">
        <v>328</v>
      </c>
      <c r="C61" s="172"/>
      <c r="D61" s="172"/>
      <c r="E61" s="172"/>
      <c r="F61" s="172"/>
      <c r="G61" s="172"/>
      <c r="H61" s="172"/>
      <c r="I61" s="172"/>
    </row>
    <row r="62" spans="1:9" ht="144" customHeight="1" x14ac:dyDescent="0.15">
      <c r="A62" s="123" t="s">
        <v>327</v>
      </c>
      <c r="B62" s="172" t="s">
        <v>358</v>
      </c>
      <c r="C62" s="149"/>
      <c r="D62" s="149"/>
      <c r="E62" s="149"/>
      <c r="F62" s="149"/>
      <c r="G62" s="149"/>
      <c r="H62" s="149"/>
      <c r="I62" s="149"/>
    </row>
    <row r="63" spans="1:9" ht="17.25" customHeight="1" x14ac:dyDescent="0.15">
      <c r="B63" s="196" t="s">
        <v>337</v>
      </c>
      <c r="C63" s="196"/>
      <c r="D63" s="196"/>
      <c r="E63" s="196"/>
      <c r="F63" s="196"/>
      <c r="G63" s="196"/>
      <c r="H63" s="196"/>
      <c r="I63" s="196"/>
    </row>
  </sheetData>
  <sheetProtection algorithmName="SHA-512" hashValue="xmQRXsTXqd4cp1LdmhRMVyA8MKzvyU4n+z9aGXQmvagw1akJ4sDI4dnPCbCZZxkFvFEEFjXs9hOtsnTFIrFBYA==" saltValue="8pWmncJw5C7uyaIiU28J2g==" spinCount="100000" sheet="1" objects="1" scenarios="1"/>
  <mergeCells count="64">
    <mergeCell ref="B60:I60"/>
    <mergeCell ref="B61:I61"/>
    <mergeCell ref="B62:I62"/>
    <mergeCell ref="B63:I63"/>
    <mergeCell ref="E13:H13"/>
    <mergeCell ref="E14:H14"/>
    <mergeCell ref="E15:H15"/>
    <mergeCell ref="E16:H16"/>
    <mergeCell ref="E17:H17"/>
    <mergeCell ref="E18:H18"/>
    <mergeCell ref="E19:H19"/>
    <mergeCell ref="B21:I21"/>
    <mergeCell ref="B23:I23"/>
    <mergeCell ref="B24:I24"/>
    <mergeCell ref="B19:D19"/>
    <mergeCell ref="B15:D15"/>
    <mergeCell ref="B1:I1"/>
    <mergeCell ref="B2:I2"/>
    <mergeCell ref="B3:I3"/>
    <mergeCell ref="B4:I4"/>
    <mergeCell ref="B5:I5"/>
    <mergeCell ref="B7:I7"/>
    <mergeCell ref="B11:I11"/>
    <mergeCell ref="B12:E12"/>
    <mergeCell ref="B13:D13"/>
    <mergeCell ref="B14:D14"/>
    <mergeCell ref="B16:D16"/>
    <mergeCell ref="B17:D17"/>
    <mergeCell ref="B18:D18"/>
    <mergeCell ref="B9:I9"/>
    <mergeCell ref="B32:I32"/>
    <mergeCell ref="B26:I26"/>
    <mergeCell ref="B33:I33"/>
    <mergeCell ref="B30:I30"/>
    <mergeCell ref="B31:I31"/>
    <mergeCell ref="B25:I25"/>
    <mergeCell ref="B27:I27"/>
    <mergeCell ref="B28:I28"/>
    <mergeCell ref="B29:I29"/>
    <mergeCell ref="B44:I44"/>
    <mergeCell ref="B34:I34"/>
    <mergeCell ref="A36:H36"/>
    <mergeCell ref="A37:I37"/>
    <mergeCell ref="A35:I35"/>
    <mergeCell ref="B39:I39"/>
    <mergeCell ref="A40:H40"/>
    <mergeCell ref="B41:I41"/>
    <mergeCell ref="B42:I42"/>
    <mergeCell ref="A43:I43"/>
    <mergeCell ref="B38:I38"/>
    <mergeCell ref="A57:I57"/>
    <mergeCell ref="B58:I58"/>
    <mergeCell ref="B56:I56"/>
    <mergeCell ref="A45:I45"/>
    <mergeCell ref="A46:H46"/>
    <mergeCell ref="B47:I47"/>
    <mergeCell ref="A48:H48"/>
    <mergeCell ref="B49:I49"/>
    <mergeCell ref="A50:I50"/>
    <mergeCell ref="A51:H51"/>
    <mergeCell ref="B52:I52"/>
    <mergeCell ref="A53:H53"/>
    <mergeCell ref="B54:I54"/>
    <mergeCell ref="A55:I55"/>
  </mergeCells>
  <phoneticPr fontId="2"/>
  <hyperlinks>
    <hyperlink ref="B25" r:id="rId1" xr:uid="{69E5AA8C-B501-4705-B9B9-FBF85C63CC5D}"/>
    <hyperlink ref="B63" r:id="rId2" xr:uid="{F331FB67-4DE4-4DFF-957D-CD7F55D9EA67}"/>
  </hyperlinks>
  <printOptions horizontalCentered="1"/>
  <pageMargins left="0.59055118110236227" right="0.59055118110236227" top="0.59055118110236227" bottom="0.59055118110236227" header="0.39370078740157483" footer="0.39370078740157483"/>
  <pageSetup paperSize="9" orientation="portrait" r:id="rId3"/>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8D403-FD22-4F97-8186-246EDFB959D6}">
  <sheetPr codeName="Sheet1">
    <tabColor rgb="FF00B0F0"/>
  </sheetPr>
  <dimension ref="A1:O81"/>
  <sheetViews>
    <sheetView view="pageBreakPreview" zoomScale="115" zoomScaleNormal="100" zoomScaleSheetLayoutView="115" workbookViewId="0">
      <selection activeCell="C25" sqref="C25"/>
    </sheetView>
  </sheetViews>
  <sheetFormatPr defaultRowHeight="13.5" x14ac:dyDescent="0.15"/>
  <cols>
    <col min="1" max="1" width="28" style="23" customWidth="1"/>
    <col min="2" max="2" width="14.25" style="11" customWidth="1"/>
    <col min="3" max="3" width="13.375" style="11" customWidth="1"/>
    <col min="4" max="6" width="11.25" style="11" customWidth="1"/>
    <col min="7" max="9" width="12.625" style="11" customWidth="1"/>
    <col min="10" max="10" width="30.625" style="11" customWidth="1"/>
    <col min="11" max="11" width="20.625" style="11" hidden="1" customWidth="1"/>
    <col min="12" max="12" width="50.625" style="11" hidden="1" customWidth="1"/>
    <col min="13" max="14" width="25.625" style="11" hidden="1" customWidth="1"/>
    <col min="15" max="15" width="9" style="11" hidden="1" customWidth="1"/>
    <col min="16" max="16384" width="9" style="11"/>
  </cols>
  <sheetData>
    <row r="1" spans="1:13" ht="27.75" customHeight="1" thickBot="1" x14ac:dyDescent="0.2">
      <c r="A1" s="212" t="s">
        <v>273</v>
      </c>
      <c r="B1" s="212"/>
      <c r="C1" s="212"/>
      <c r="D1" s="212"/>
      <c r="E1" s="212"/>
      <c r="F1" s="212"/>
      <c r="G1" s="212"/>
      <c r="H1" s="212"/>
      <c r="I1" s="212"/>
      <c r="K1" s="67" t="s">
        <v>219</v>
      </c>
    </row>
    <row r="2" spans="1:13" ht="165" customHeight="1" x14ac:dyDescent="0.15">
      <c r="A2" s="213" t="s">
        <v>382</v>
      </c>
      <c r="B2" s="214"/>
      <c r="C2" s="214"/>
      <c r="D2" s="214"/>
      <c r="E2" s="214"/>
      <c r="F2" s="214"/>
      <c r="G2" s="214"/>
      <c r="H2" s="214"/>
      <c r="I2" s="215"/>
    </row>
    <row r="3" spans="1:13" ht="31.15" customHeight="1" x14ac:dyDescent="0.15">
      <c r="A3" s="199" t="s">
        <v>306</v>
      </c>
      <c r="B3" s="199"/>
      <c r="C3" s="220"/>
      <c r="D3" s="220"/>
      <c r="E3" s="221" t="s">
        <v>321</v>
      </c>
      <c r="F3" s="221"/>
      <c r="G3" s="221"/>
      <c r="H3" s="221"/>
      <c r="I3" s="221"/>
      <c r="L3" t="s">
        <v>228</v>
      </c>
    </row>
    <row r="4" spans="1:13" ht="24" customHeight="1" x14ac:dyDescent="0.15">
      <c r="A4" s="199" t="s">
        <v>307</v>
      </c>
      <c r="B4" s="199"/>
      <c r="C4" s="97"/>
      <c r="D4" s="219" t="s">
        <v>301</v>
      </c>
      <c r="E4" s="219"/>
      <c r="F4" s="219"/>
      <c r="G4" s="219"/>
      <c r="H4" s="219"/>
      <c r="I4" s="219"/>
      <c r="L4" t="s">
        <v>187</v>
      </c>
    </row>
    <row r="5" spans="1:13" ht="31.15" customHeight="1" x14ac:dyDescent="0.15">
      <c r="A5" s="199" t="s">
        <v>308</v>
      </c>
      <c r="B5" s="199"/>
      <c r="C5" s="98"/>
      <c r="D5" s="202" t="s">
        <v>302</v>
      </c>
      <c r="E5" s="202"/>
      <c r="F5" s="202"/>
      <c r="G5" s="202"/>
      <c r="H5" s="202"/>
      <c r="I5" s="202"/>
      <c r="L5" t="s">
        <v>188</v>
      </c>
    </row>
    <row r="6" spans="1:13" ht="76.5" customHeight="1" x14ac:dyDescent="0.15">
      <c r="A6" s="199" t="s">
        <v>309</v>
      </c>
      <c r="B6" s="199"/>
      <c r="C6" s="200"/>
      <c r="D6" s="200"/>
      <c r="E6" s="200"/>
      <c r="F6" s="200"/>
      <c r="G6" s="204" t="s">
        <v>391</v>
      </c>
      <c r="H6" s="204"/>
      <c r="I6" s="204"/>
      <c r="J6" s="66"/>
      <c r="L6" s="68"/>
      <c r="M6" s="66"/>
    </row>
    <row r="7" spans="1:13" ht="62.25" customHeight="1" x14ac:dyDescent="0.15">
      <c r="A7" s="199" t="s">
        <v>310</v>
      </c>
      <c r="B7" s="199"/>
      <c r="C7" s="200"/>
      <c r="D7" s="200"/>
      <c r="E7" s="200"/>
      <c r="F7" s="200"/>
      <c r="G7" s="204" t="s">
        <v>338</v>
      </c>
      <c r="H7" s="204"/>
      <c r="I7" s="204"/>
      <c r="J7" s="66"/>
      <c r="L7" s="73" t="s">
        <v>203</v>
      </c>
      <c r="M7" s="74" t="s">
        <v>204</v>
      </c>
    </row>
    <row r="8" spans="1:13" ht="54" customHeight="1" x14ac:dyDescent="0.15">
      <c r="A8" s="199" t="s">
        <v>311</v>
      </c>
      <c r="B8" s="199"/>
      <c r="C8" s="200"/>
      <c r="D8" s="200"/>
      <c r="E8" s="200"/>
      <c r="F8" s="200"/>
      <c r="G8" s="204" t="s">
        <v>320</v>
      </c>
      <c r="H8" s="204"/>
      <c r="I8" s="204"/>
      <c r="J8" s="66"/>
      <c r="L8" s="68"/>
      <c r="M8"/>
    </row>
    <row r="9" spans="1:13" ht="39" customHeight="1" x14ac:dyDescent="0.15">
      <c r="A9" s="199" t="s">
        <v>312</v>
      </c>
      <c r="B9" s="199"/>
      <c r="C9" s="200"/>
      <c r="D9" s="200"/>
      <c r="E9" s="200"/>
      <c r="F9" s="200"/>
      <c r="G9" s="204" t="s">
        <v>227</v>
      </c>
      <c r="H9" s="204"/>
      <c r="I9" s="204"/>
      <c r="J9" s="66"/>
      <c r="L9" s="68"/>
      <c r="M9"/>
    </row>
    <row r="10" spans="1:13" ht="39.75" customHeight="1" x14ac:dyDescent="0.15">
      <c r="A10" s="218" t="s">
        <v>314</v>
      </c>
      <c r="B10" s="217" t="s">
        <v>233</v>
      </c>
      <c r="C10" s="217"/>
      <c r="D10" s="99" t="s">
        <v>234</v>
      </c>
      <c r="E10" s="208" t="s">
        <v>298</v>
      </c>
      <c r="F10" s="208"/>
      <c r="G10" s="204" t="s">
        <v>392</v>
      </c>
      <c r="H10" s="204"/>
      <c r="I10" s="204"/>
    </row>
    <row r="11" spans="1:13" ht="39.75" customHeight="1" x14ac:dyDescent="0.15">
      <c r="A11" s="218"/>
      <c r="B11" s="100" t="s">
        <v>235</v>
      </c>
      <c r="C11" s="101"/>
      <c r="D11" s="110" t="str">
        <f>IF(AND(C11&gt;0,C11&lt;&gt;""),VLOOKUP(C11,'申請種目表（工事）'!$A$3:$B$84,2),IF(AND(C11&gt;36,C11&lt;54),"申請番号エラーです",""))</f>
        <v/>
      </c>
      <c r="E11" s="111" t="str">
        <f>IF(AND(C11&lt;&gt;"",C11&gt;0,C11&lt;37),"経審点入力⇒",IF(AND(C11&gt;36,F11&lt;&gt;""),"経審点欄の入力エラーです⇒",""))</f>
        <v/>
      </c>
      <c r="F11" s="102"/>
      <c r="G11" s="204"/>
      <c r="H11" s="204"/>
      <c r="I11" s="204"/>
      <c r="L11" s="245" t="s">
        <v>221</v>
      </c>
    </row>
    <row r="12" spans="1:13" ht="39.75" customHeight="1" x14ac:dyDescent="0.15">
      <c r="A12" s="218"/>
      <c r="B12" s="100" t="s">
        <v>236</v>
      </c>
      <c r="C12" s="101"/>
      <c r="D12" s="110" t="str">
        <f>IF(AND(C12&gt;0,C12&lt;&gt;""),VLOOKUP(C12,'申請種目表（工事）'!$A$3:$B$84,2),IF(AND(C12&gt;36,C12&lt;54),"申請番号エラーです",""))</f>
        <v/>
      </c>
      <c r="E12" s="111" t="str">
        <f>IF(AND(C12&lt;&gt;"",C12&gt;0,C12&lt;37),"経審点入力⇒",IF(AND(C12&gt;45,F12&lt;&gt;""),"経審点欄の入力エラーです⇒",""))</f>
        <v/>
      </c>
      <c r="F12" s="102"/>
      <c r="G12" s="204"/>
      <c r="H12" s="204"/>
      <c r="I12" s="204"/>
      <c r="L12" s="245"/>
    </row>
    <row r="13" spans="1:13" ht="39.75" customHeight="1" x14ac:dyDescent="0.15">
      <c r="A13" s="218"/>
      <c r="B13" s="100" t="s">
        <v>237</v>
      </c>
      <c r="C13" s="101"/>
      <c r="D13" s="110" t="str">
        <f>IF(AND(C13&gt;0,C13&lt;&gt;""),VLOOKUP(C13,'申請種目表（工事）'!$A$3:$B$84,2),IF(AND(C13&gt;36,C13&lt;54),"申請番号エラーです",""))</f>
        <v/>
      </c>
      <c r="E13" s="111" t="str">
        <f>IF(AND(C13&lt;&gt;"",C13&gt;0,C13&lt;37),"経審点入力⇒",IF(AND(C13&gt;45,F13&lt;&gt;""),"経審点欄の入力エラーです⇒",""))</f>
        <v/>
      </c>
      <c r="F13" s="102"/>
      <c r="G13" s="204"/>
      <c r="H13" s="204"/>
      <c r="I13" s="204"/>
      <c r="L13" s="245" t="s">
        <v>222</v>
      </c>
    </row>
    <row r="14" spans="1:13" ht="39.75" customHeight="1" x14ac:dyDescent="0.15">
      <c r="A14" s="218"/>
      <c r="B14" s="100" t="s">
        <v>238</v>
      </c>
      <c r="C14" s="101"/>
      <c r="D14" s="110" t="str">
        <f>IF(AND(C14&gt;0,C14&lt;&gt;""),VLOOKUP(C14,'申請種目表（工事）'!$A$3:$B$84,2),IF(AND(C14&gt;36,C14&lt;54),"申請番号エラーです",""))</f>
        <v/>
      </c>
      <c r="E14" s="111" t="str">
        <f>IF(AND(C14&lt;&gt;"",C14&gt;0,C14&lt;37),"経審点入力⇒",IF(AND(C14&gt;45,F14&lt;&gt;""),"経審点欄の入力エラーです⇒",""))</f>
        <v/>
      </c>
      <c r="F14" s="102"/>
      <c r="G14" s="204"/>
      <c r="H14" s="204"/>
      <c r="I14" s="204"/>
      <c r="L14" s="245"/>
    </row>
    <row r="15" spans="1:13" ht="39.75" customHeight="1" x14ac:dyDescent="0.15">
      <c r="A15" s="218"/>
      <c r="B15" s="100" t="s">
        <v>239</v>
      </c>
      <c r="C15" s="101"/>
      <c r="D15" s="110" t="str">
        <f>IF(AND(C15&gt;0,C15&lt;&gt;""),VLOOKUP(C15,'申請種目表（工事）'!$A$3:$B$84,2),IF(AND(C15&gt;36,C15&lt;54),"申請番号エラーです",""))</f>
        <v/>
      </c>
      <c r="E15" s="111" t="str">
        <f>IF(AND(C15&lt;&gt;"",C15&gt;0,C15&lt;37),"経審点入力⇒",IF(AND(C15&gt;50,F15&lt;&gt;""),"経審点欄の入力エラーです⇒",""))</f>
        <v/>
      </c>
      <c r="F15" s="102"/>
      <c r="G15" s="246"/>
      <c r="H15" s="246"/>
      <c r="I15" s="246"/>
      <c r="L15" s="245"/>
    </row>
    <row r="16" spans="1:13" ht="39.75" customHeight="1" x14ac:dyDescent="0.15">
      <c r="A16" s="209"/>
      <c r="B16" s="100" t="s">
        <v>240</v>
      </c>
      <c r="C16" s="101"/>
      <c r="D16" s="110" t="str">
        <f>IF(AND(C16&gt;0,C16&lt;&gt;""),VLOOKUP(C16,'申請種目表（工事）'!$A$3:$B$84,2),IF(AND(C16&gt;36,C16&lt;54),"申請番号エラーです",""))</f>
        <v/>
      </c>
      <c r="E16" s="111" t="str">
        <f>IF(AND(C16&lt;&gt;"",C16&gt;0,C16&lt;37),"経審点入力⇒",IF(AND(C16&gt;50,F16&lt;&gt;""),"経審点欄の入力エラーです⇒",""))</f>
        <v/>
      </c>
      <c r="F16" s="102"/>
      <c r="G16" s="246"/>
      <c r="H16" s="246"/>
      <c r="I16" s="246"/>
      <c r="L16" s="245"/>
    </row>
    <row r="17" spans="1:15" ht="39" customHeight="1" x14ac:dyDescent="0.15">
      <c r="A17" s="112"/>
      <c r="B17" s="100" t="s">
        <v>174</v>
      </c>
      <c r="C17" s="103"/>
      <c r="D17" s="205" t="s">
        <v>367</v>
      </c>
      <c r="E17" s="207"/>
      <c r="F17" s="207"/>
      <c r="G17" s="207"/>
      <c r="H17" s="207"/>
      <c r="I17" s="207"/>
      <c r="K17" s="71">
        <v>50901</v>
      </c>
      <c r="L17" s="68" t="s">
        <v>223</v>
      </c>
      <c r="M17" s="68" t="s">
        <v>226</v>
      </c>
    </row>
    <row r="18" spans="1:15" ht="39" customHeight="1" x14ac:dyDescent="0.15">
      <c r="A18" s="209" t="s">
        <v>313</v>
      </c>
      <c r="B18" s="100" t="s">
        <v>114</v>
      </c>
      <c r="C18" s="104"/>
      <c r="D18" s="205" t="s">
        <v>299</v>
      </c>
      <c r="E18" s="206"/>
      <c r="F18" s="206"/>
      <c r="G18" s="206"/>
      <c r="H18" s="206"/>
      <c r="I18" s="206"/>
      <c r="L18" t="s">
        <v>198</v>
      </c>
    </row>
    <row r="19" spans="1:15" ht="39" customHeight="1" x14ac:dyDescent="0.15">
      <c r="A19" s="210"/>
      <c r="B19" s="100" t="s">
        <v>169</v>
      </c>
      <c r="C19" s="103"/>
      <c r="D19" s="205" t="s">
        <v>300</v>
      </c>
      <c r="E19" s="206"/>
      <c r="F19" s="206"/>
      <c r="G19" s="206"/>
      <c r="H19" s="206"/>
      <c r="I19" s="206"/>
      <c r="L19" t="s">
        <v>190</v>
      </c>
    </row>
    <row r="20" spans="1:15" ht="39" customHeight="1" x14ac:dyDescent="0.15">
      <c r="A20" s="210"/>
      <c r="B20" s="105" t="s">
        <v>5</v>
      </c>
      <c r="C20" s="102"/>
      <c r="D20" s="205" t="s">
        <v>303</v>
      </c>
      <c r="E20" s="205"/>
      <c r="F20" s="205"/>
      <c r="G20" s="205"/>
      <c r="H20" s="205"/>
      <c r="I20" s="205"/>
      <c r="L20" s="68" t="s">
        <v>197</v>
      </c>
    </row>
    <row r="21" spans="1:15" ht="91.5" customHeight="1" x14ac:dyDescent="0.15">
      <c r="A21" s="211"/>
      <c r="B21" s="105" t="s">
        <v>168</v>
      </c>
      <c r="C21" s="103"/>
      <c r="D21" s="219" t="s">
        <v>386</v>
      </c>
      <c r="E21" s="219"/>
      <c r="F21" s="219"/>
      <c r="G21" s="219"/>
      <c r="H21" s="219"/>
      <c r="I21" s="219"/>
      <c r="K21" s="71">
        <v>300401</v>
      </c>
      <c r="L21" s="68" t="s">
        <v>224</v>
      </c>
      <c r="M21" s="68" t="s">
        <v>225</v>
      </c>
    </row>
    <row r="22" spans="1:15" ht="39" customHeight="1" x14ac:dyDescent="0.15">
      <c r="A22" s="199" t="s">
        <v>315</v>
      </c>
      <c r="B22" s="199"/>
      <c r="C22" s="101"/>
      <c r="D22" s="219" t="s">
        <v>304</v>
      </c>
      <c r="E22" s="225"/>
      <c r="F22" s="225"/>
      <c r="G22" s="225"/>
      <c r="H22" s="225"/>
      <c r="I22" s="225"/>
      <c r="L22" t="s">
        <v>191</v>
      </c>
    </row>
    <row r="23" spans="1:15" ht="40.5" customHeight="1" x14ac:dyDescent="0.15">
      <c r="A23" s="199" t="s">
        <v>316</v>
      </c>
      <c r="B23" s="199"/>
      <c r="C23" s="102"/>
      <c r="D23" s="244" t="s">
        <v>241</v>
      </c>
      <c r="E23" s="244"/>
      <c r="F23" s="244"/>
      <c r="G23" s="244"/>
      <c r="H23" s="244"/>
      <c r="I23" s="244"/>
      <c r="L23" s="68" t="s">
        <v>210</v>
      </c>
    </row>
    <row r="24" spans="1:15" ht="31.15" customHeight="1" x14ac:dyDescent="0.15">
      <c r="A24" s="203" t="s">
        <v>317</v>
      </c>
      <c r="B24" s="203"/>
      <c r="C24" s="203"/>
      <c r="D24" s="203"/>
      <c r="E24" s="203"/>
      <c r="F24" s="203"/>
      <c r="G24" s="203"/>
      <c r="H24" s="203"/>
      <c r="I24" s="203"/>
      <c r="L24"/>
    </row>
    <row r="25" spans="1:15" ht="124.5" customHeight="1" x14ac:dyDescent="0.15">
      <c r="A25" s="201" t="s">
        <v>322</v>
      </c>
      <c r="B25" s="107" t="s">
        <v>230</v>
      </c>
      <c r="C25" s="102"/>
      <c r="D25" s="205" t="s">
        <v>393</v>
      </c>
      <c r="E25" s="205"/>
      <c r="F25" s="205"/>
      <c r="G25" s="205"/>
      <c r="H25" s="205"/>
      <c r="I25" s="205"/>
      <c r="K25" s="71">
        <v>43.5</v>
      </c>
      <c r="L25" s="68" t="s">
        <v>211</v>
      </c>
      <c r="M25" s="68" t="s">
        <v>212</v>
      </c>
    </row>
    <row r="26" spans="1:15" ht="33.75" customHeight="1" x14ac:dyDescent="0.15">
      <c r="A26" s="201"/>
      <c r="B26" s="107" t="s">
        <v>199</v>
      </c>
      <c r="C26" s="102"/>
      <c r="D26" s="205" t="s">
        <v>305</v>
      </c>
      <c r="E26" s="205"/>
      <c r="F26" s="205"/>
      <c r="G26" s="205"/>
      <c r="H26" s="205"/>
      <c r="I26" s="205"/>
      <c r="K26" s="71">
        <v>43.5</v>
      </c>
      <c r="L26" s="68" t="s">
        <v>211</v>
      </c>
      <c r="M26" s="68" t="s">
        <v>212</v>
      </c>
    </row>
    <row r="27" spans="1:15" ht="42" customHeight="1" x14ac:dyDescent="0.15">
      <c r="A27" s="201"/>
      <c r="B27" s="106" t="s">
        <v>178</v>
      </c>
      <c r="C27" s="102"/>
      <c r="D27" s="205" t="s">
        <v>369</v>
      </c>
      <c r="E27" s="205"/>
      <c r="F27" s="205"/>
      <c r="G27" s="205"/>
      <c r="H27" s="205"/>
      <c r="I27" s="205"/>
      <c r="L27" s="68" t="s">
        <v>243</v>
      </c>
      <c r="M27" s="68" t="s">
        <v>242</v>
      </c>
      <c r="N27" t="s">
        <v>244</v>
      </c>
    </row>
    <row r="28" spans="1:15" ht="51.75" customHeight="1" x14ac:dyDescent="0.15">
      <c r="A28" s="201"/>
      <c r="B28" s="106" t="s">
        <v>179</v>
      </c>
      <c r="C28" s="102"/>
      <c r="D28" s="205" t="s">
        <v>370</v>
      </c>
      <c r="E28" s="205"/>
      <c r="F28" s="205"/>
      <c r="G28" s="205"/>
      <c r="H28" s="205"/>
      <c r="I28" s="205"/>
      <c r="L28" t="s">
        <v>202</v>
      </c>
    </row>
    <row r="29" spans="1:15" ht="97.5" customHeight="1" x14ac:dyDescent="0.15">
      <c r="A29" s="201"/>
      <c r="B29" s="106" t="s">
        <v>184</v>
      </c>
      <c r="C29" s="102"/>
      <c r="D29" s="219" t="s">
        <v>375</v>
      </c>
      <c r="E29" s="219"/>
      <c r="F29" s="219"/>
      <c r="G29" s="219"/>
      <c r="H29" s="219"/>
      <c r="I29" s="219"/>
      <c r="L29" t="s">
        <v>196</v>
      </c>
      <c r="M29" t="s">
        <v>213</v>
      </c>
    </row>
    <row r="30" spans="1:15" ht="72.75" customHeight="1" x14ac:dyDescent="0.15">
      <c r="A30" s="201" t="s">
        <v>318</v>
      </c>
      <c r="B30" s="105" t="s">
        <v>182</v>
      </c>
      <c r="C30" s="102"/>
      <c r="D30" s="219" t="s">
        <v>339</v>
      </c>
      <c r="E30" s="219"/>
      <c r="F30" s="219"/>
      <c r="G30" s="219"/>
      <c r="H30" s="219"/>
      <c r="I30" s="219"/>
      <c r="K30" s="70">
        <f>SUM(C30:C34)</f>
        <v>0</v>
      </c>
      <c r="L30" t="s">
        <v>192</v>
      </c>
      <c r="M30" t="s">
        <v>214</v>
      </c>
      <c r="O30"/>
    </row>
    <row r="31" spans="1:15" ht="136.5" customHeight="1" x14ac:dyDescent="0.15">
      <c r="A31" s="199"/>
      <c r="B31" s="105" t="s">
        <v>180</v>
      </c>
      <c r="C31" s="102"/>
      <c r="D31" s="219" t="s">
        <v>371</v>
      </c>
      <c r="E31" s="219"/>
      <c r="F31" s="219"/>
      <c r="G31" s="219"/>
      <c r="H31" s="219"/>
      <c r="I31" s="219"/>
      <c r="L31" t="s">
        <v>193</v>
      </c>
      <c r="M31" t="s">
        <v>215</v>
      </c>
    </row>
    <row r="32" spans="1:15" ht="135.75" customHeight="1" x14ac:dyDescent="0.15">
      <c r="A32" s="199"/>
      <c r="B32" s="105" t="s">
        <v>181</v>
      </c>
      <c r="C32" s="102"/>
      <c r="D32" s="219" t="s">
        <v>360</v>
      </c>
      <c r="E32" s="219"/>
      <c r="F32" s="219"/>
      <c r="G32" s="219"/>
      <c r="H32" s="219"/>
      <c r="I32" s="219"/>
      <c r="L32" t="s">
        <v>193</v>
      </c>
      <c r="M32" t="s">
        <v>216</v>
      </c>
    </row>
    <row r="33" spans="1:13" ht="65.25" customHeight="1" x14ac:dyDescent="0.15">
      <c r="A33" s="199"/>
      <c r="B33" s="105" t="s">
        <v>209</v>
      </c>
      <c r="C33" s="102"/>
      <c r="D33" s="225" t="s">
        <v>340</v>
      </c>
      <c r="E33" s="225"/>
      <c r="F33" s="225"/>
      <c r="G33" s="225"/>
      <c r="H33" s="225"/>
      <c r="I33" s="225"/>
      <c r="K33" s="64"/>
      <c r="L33" t="s">
        <v>194</v>
      </c>
      <c r="M33" t="s">
        <v>217</v>
      </c>
    </row>
    <row r="34" spans="1:13" ht="85.5" customHeight="1" x14ac:dyDescent="0.15">
      <c r="A34" s="199"/>
      <c r="B34" s="105" t="s">
        <v>183</v>
      </c>
      <c r="C34" s="102"/>
      <c r="D34" s="219" t="s">
        <v>361</v>
      </c>
      <c r="E34" s="219"/>
      <c r="F34" s="219"/>
      <c r="G34" s="219"/>
      <c r="H34" s="219"/>
      <c r="I34" s="219"/>
      <c r="L34" t="s">
        <v>195</v>
      </c>
      <c r="M34" t="s">
        <v>218</v>
      </c>
    </row>
    <row r="35" spans="1:13" ht="24" customHeight="1" x14ac:dyDescent="0.15">
      <c r="A35" s="230" t="s">
        <v>319</v>
      </c>
      <c r="B35" s="100" t="s">
        <v>346</v>
      </c>
      <c r="C35" s="101"/>
      <c r="D35" s="216" t="str">
        <f>IF(C35&lt;&gt;"",(VLOOKUP(C35,'申請種目表（工事）'!$A$3:$B$84,2)),"")</f>
        <v/>
      </c>
      <c r="E35" s="216"/>
      <c r="F35" s="224" t="s">
        <v>323</v>
      </c>
      <c r="G35" s="224"/>
      <c r="H35" s="224"/>
      <c r="I35" s="224"/>
    </row>
    <row r="36" spans="1:13" ht="24" customHeight="1" x14ac:dyDescent="0.15">
      <c r="A36" s="231"/>
      <c r="B36" s="100" t="s">
        <v>347</v>
      </c>
      <c r="C36" s="101"/>
      <c r="D36" s="226" t="str">
        <f>IF(C36&lt;&gt;"",(VLOOKUP(C36,'申請種目表（工事）'!$A$3:$B$84,2)),"")</f>
        <v/>
      </c>
      <c r="E36" s="226"/>
      <c r="F36" s="224"/>
      <c r="G36" s="224"/>
      <c r="H36" s="224"/>
      <c r="I36" s="224"/>
    </row>
    <row r="37" spans="1:13" ht="24" customHeight="1" x14ac:dyDescent="0.15">
      <c r="A37" s="231"/>
      <c r="B37" s="100" t="s">
        <v>348</v>
      </c>
      <c r="C37" s="101"/>
      <c r="D37" s="226" t="str">
        <f>IF(C37&lt;&gt;"",(VLOOKUP(C37,'申請種目表（工事）'!$A$3:$B$84,2)),"")</f>
        <v/>
      </c>
      <c r="E37" s="226"/>
      <c r="F37" s="224"/>
      <c r="G37" s="224"/>
      <c r="H37" s="224"/>
      <c r="I37" s="224"/>
    </row>
    <row r="38" spans="1:13" ht="24" customHeight="1" x14ac:dyDescent="0.15">
      <c r="A38" s="231"/>
      <c r="B38" s="100" t="s">
        <v>349</v>
      </c>
      <c r="C38" s="101"/>
      <c r="D38" s="226" t="str">
        <f>IF(C38&lt;&gt;"",(VLOOKUP(C38,'申請種目表（工事）'!$A$3:$B$84,2)),"")</f>
        <v/>
      </c>
      <c r="E38" s="226"/>
      <c r="F38" s="224"/>
      <c r="G38" s="224"/>
      <c r="H38" s="224"/>
      <c r="I38" s="224"/>
    </row>
    <row r="39" spans="1:13" ht="24" customHeight="1" x14ac:dyDescent="0.15">
      <c r="A39" s="231"/>
      <c r="B39" s="100" t="s">
        <v>350</v>
      </c>
      <c r="C39" s="101"/>
      <c r="D39" s="216" t="str">
        <f>IF(C39&lt;&gt;"",(VLOOKUP(C39,'申請種目表（工事）'!$A$3:$B$84,2)),"")</f>
        <v/>
      </c>
      <c r="E39" s="216"/>
      <c r="F39" s="224"/>
      <c r="G39" s="224"/>
      <c r="H39" s="224"/>
      <c r="I39" s="224"/>
    </row>
    <row r="40" spans="1:13" ht="24" customHeight="1" x14ac:dyDescent="0.15">
      <c r="A40" s="231"/>
      <c r="B40" s="100" t="s">
        <v>351</v>
      </c>
      <c r="C40" s="101"/>
      <c r="D40" s="226" t="str">
        <f>IF(C40&lt;&gt;"",(VLOOKUP(C40,'申請種目表（工事）'!$A$3:$B$84,2)),"")</f>
        <v/>
      </c>
      <c r="E40" s="226"/>
      <c r="F40" s="224"/>
      <c r="G40" s="224"/>
      <c r="H40" s="224"/>
      <c r="I40" s="224"/>
    </row>
    <row r="41" spans="1:13" ht="10.5" customHeight="1" x14ac:dyDescent="0.15"/>
    <row r="42" spans="1:13" ht="19.5" customHeight="1" x14ac:dyDescent="0.15">
      <c r="A42" s="227" t="s">
        <v>373</v>
      </c>
      <c r="B42" s="109" t="s">
        <v>105</v>
      </c>
      <c r="C42" s="222"/>
      <c r="D42" s="223"/>
    </row>
    <row r="43" spans="1:13" ht="19.5" customHeight="1" x14ac:dyDescent="0.15">
      <c r="A43" s="227"/>
      <c r="B43" s="109" t="s">
        <v>106</v>
      </c>
      <c r="C43" s="222"/>
      <c r="D43" s="223"/>
    </row>
    <row r="44" spans="1:13" ht="19.5" customHeight="1" x14ac:dyDescent="0.15">
      <c r="A44" s="227"/>
      <c r="B44" s="109" t="s">
        <v>14</v>
      </c>
      <c r="C44" s="240"/>
      <c r="D44" s="239"/>
      <c r="E44" s="242" t="s">
        <v>374</v>
      </c>
      <c r="F44" s="243"/>
      <c r="G44" s="243"/>
      <c r="H44" s="243"/>
      <c r="I44" s="243"/>
    </row>
    <row r="45" spans="1:13" ht="19.5" customHeight="1" x14ac:dyDescent="0.15">
      <c r="A45" s="227"/>
      <c r="B45" s="109" t="s">
        <v>232</v>
      </c>
      <c r="C45" s="238"/>
      <c r="D45" s="239"/>
      <c r="E45" s="242"/>
      <c r="F45" s="243"/>
      <c r="G45" s="243"/>
      <c r="H45" s="243"/>
      <c r="I45" s="243"/>
    </row>
    <row r="46" spans="1:13" ht="11.45" hidden="1" customHeight="1" x14ac:dyDescent="0.15">
      <c r="C46" s="232" t="s">
        <v>206</v>
      </c>
      <c r="D46" s="108" t="s">
        <v>1</v>
      </c>
      <c r="E46" s="12" t="str">
        <f t="shared" ref="E46:E51" si="0">IF(C11&lt;&gt;"","入力有","空欄")</f>
        <v>空欄</v>
      </c>
      <c r="F46" s="13" t="s">
        <v>109</v>
      </c>
      <c r="G46" s="22">
        <f>COUNTIF(E46:E51,"入力有")</f>
        <v>0</v>
      </c>
    </row>
    <row r="47" spans="1:13" ht="11.45" hidden="1" customHeight="1" x14ac:dyDescent="0.15">
      <c r="C47" s="233"/>
      <c r="D47" s="18" t="s">
        <v>2</v>
      </c>
      <c r="E47" s="14" t="str">
        <f t="shared" si="0"/>
        <v>空欄</v>
      </c>
      <c r="F47" s="15" t="s">
        <v>110</v>
      </c>
      <c r="G47" s="14">
        <f>COUNTIF(E46:E51,"空欄")</f>
        <v>6</v>
      </c>
    </row>
    <row r="48" spans="1:13" ht="11.45" hidden="1" customHeight="1" x14ac:dyDescent="0.15">
      <c r="C48" s="233"/>
      <c r="D48" s="18" t="s">
        <v>3</v>
      </c>
      <c r="E48" s="14" t="str">
        <f t="shared" si="0"/>
        <v>空欄</v>
      </c>
      <c r="F48" s="15"/>
      <c r="G48" s="14"/>
    </row>
    <row r="49" spans="2:9" ht="11.45" hidden="1" customHeight="1" x14ac:dyDescent="0.15">
      <c r="C49" s="233"/>
      <c r="D49" s="18" t="s">
        <v>4</v>
      </c>
      <c r="E49" s="14" t="str">
        <f t="shared" si="0"/>
        <v>空欄</v>
      </c>
      <c r="F49" s="15"/>
      <c r="G49" s="14"/>
    </row>
    <row r="50" spans="2:9" ht="11.45" hidden="1" customHeight="1" x14ac:dyDescent="0.15">
      <c r="C50" s="233"/>
      <c r="D50" s="18" t="s">
        <v>176</v>
      </c>
      <c r="E50" s="14" t="str">
        <f t="shared" si="0"/>
        <v>空欄</v>
      </c>
      <c r="F50" s="15"/>
      <c r="G50" s="14"/>
    </row>
    <row r="51" spans="2:9" ht="11.45" hidden="1" customHeight="1" thickBot="1" x14ac:dyDescent="0.2">
      <c r="C51" s="234"/>
      <c r="D51" s="21" t="s">
        <v>177</v>
      </c>
      <c r="E51" s="16" t="str">
        <f t="shared" si="0"/>
        <v>空欄</v>
      </c>
      <c r="F51" s="17"/>
      <c r="G51" s="16"/>
    </row>
    <row r="52" spans="2:9" ht="11.45" hidden="1" customHeight="1" thickBot="1" x14ac:dyDescent="0.2"/>
    <row r="53" spans="2:9" ht="11.45" hidden="1" customHeight="1" x14ac:dyDescent="0.15">
      <c r="C53" s="241" t="s">
        <v>207</v>
      </c>
      <c r="D53" s="20" t="s">
        <v>1</v>
      </c>
      <c r="E53" s="12" t="str">
        <f t="shared" ref="E53:E58" si="1">IF(AND(E46="入力有",C35&lt;&gt;"",C11=C35),"変更無",IF(C11&lt;&gt;"","変更あり",""))</f>
        <v/>
      </c>
      <c r="F53" s="13" t="s">
        <v>94</v>
      </c>
      <c r="G53" s="12">
        <f>COUNTIF(E53:E58,"変更無")</f>
        <v>0</v>
      </c>
    </row>
    <row r="54" spans="2:9" ht="11.45" hidden="1" customHeight="1" x14ac:dyDescent="0.15">
      <c r="C54" s="233"/>
      <c r="D54" s="18" t="s">
        <v>2</v>
      </c>
      <c r="E54" s="14" t="str">
        <f t="shared" si="1"/>
        <v/>
      </c>
      <c r="F54" s="15" t="s">
        <v>95</v>
      </c>
      <c r="G54" s="14">
        <f>COUNTIF(E53:E58,"変更あり")</f>
        <v>0</v>
      </c>
    </row>
    <row r="55" spans="2:9" ht="11.45" hidden="1" customHeight="1" x14ac:dyDescent="0.15">
      <c r="C55" s="233"/>
      <c r="D55" s="18" t="s">
        <v>3</v>
      </c>
      <c r="E55" s="14" t="str">
        <f t="shared" si="1"/>
        <v/>
      </c>
      <c r="F55" s="15"/>
      <c r="G55" s="14"/>
    </row>
    <row r="56" spans="2:9" ht="11.45" hidden="1" customHeight="1" x14ac:dyDescent="0.15">
      <c r="C56" s="233"/>
      <c r="D56" s="18" t="s">
        <v>4</v>
      </c>
      <c r="E56" s="14" t="str">
        <f t="shared" si="1"/>
        <v/>
      </c>
      <c r="F56" s="15"/>
      <c r="G56" s="14"/>
    </row>
    <row r="57" spans="2:9" ht="11.45" hidden="1" customHeight="1" x14ac:dyDescent="0.15">
      <c r="C57" s="233"/>
      <c r="D57" s="18" t="s">
        <v>176</v>
      </c>
      <c r="E57" s="14" t="str">
        <f t="shared" si="1"/>
        <v/>
      </c>
      <c r="F57" s="15"/>
      <c r="G57" s="14"/>
    </row>
    <row r="58" spans="2:9" ht="11.45" hidden="1" customHeight="1" thickBot="1" x14ac:dyDescent="0.2">
      <c r="C58" s="234"/>
      <c r="D58" s="21" t="s">
        <v>177</v>
      </c>
      <c r="E58" s="16" t="str">
        <f t="shared" si="1"/>
        <v/>
      </c>
      <c r="F58" s="17"/>
      <c r="G58" s="16"/>
    </row>
    <row r="59" spans="2:9" ht="12" hidden="1" customHeight="1" x14ac:dyDescent="0.15"/>
    <row r="60" spans="2:9" ht="11.45" hidden="1" customHeight="1" thickBot="1" x14ac:dyDescent="0.2">
      <c r="D60" s="24" t="s">
        <v>1</v>
      </c>
      <c r="E60" s="24" t="s">
        <v>2</v>
      </c>
      <c r="F60" s="24" t="s">
        <v>3</v>
      </c>
      <c r="G60" s="24" t="s">
        <v>4</v>
      </c>
      <c r="H60" s="24" t="s">
        <v>176</v>
      </c>
      <c r="I60" s="24" t="s">
        <v>177</v>
      </c>
    </row>
    <row r="61" spans="2:9" ht="11.45" hidden="1" customHeight="1" x14ac:dyDescent="0.15">
      <c r="B61" s="235" t="s">
        <v>208</v>
      </c>
      <c r="C61" s="60" t="s">
        <v>1</v>
      </c>
      <c r="D61" s="13" t="str">
        <f t="shared" ref="D61:D66" si="2">IF(AND(C35&lt;&gt;"",$C$11=C35),"種目追加無",IF(C35="","","種目追加有"))</f>
        <v/>
      </c>
      <c r="E61" s="25" t="str">
        <f t="shared" ref="E61:E66" si="3">IF(AND(C35&lt;&gt;"",$C$12=C35),"種目追加無",IF(C35="","","種目追加有"))</f>
        <v/>
      </c>
      <c r="F61" s="13" t="str">
        <f t="shared" ref="F61:F66" si="4">IF(AND(C35&lt;&gt;"",$C$13=C35),"種目追加無",IF(C35="","","種目追加有"))</f>
        <v/>
      </c>
      <c r="G61" s="25" t="str">
        <f t="shared" ref="G61:G66" si="5">IF(AND(C35&lt;&gt;"",$C$14=C35),"種目追加無",IF(C35="","","種目追加有"))</f>
        <v/>
      </c>
      <c r="H61" s="25" t="str">
        <f t="shared" ref="H61:H66" si="6">IF(AND(C35&lt;&gt;"",$C$15=C35),"種目追加無",IF(C35="","","種目追加有"))</f>
        <v/>
      </c>
      <c r="I61" s="12" t="str">
        <f t="shared" ref="I61:I66" si="7">IF(AND(C35&lt;&gt;"",$C$16=C35),"種目追加無",IF(C35="","","種目追加有"))</f>
        <v/>
      </c>
    </row>
    <row r="62" spans="2:9" ht="11.45" hidden="1" customHeight="1" x14ac:dyDescent="0.15">
      <c r="B62" s="236"/>
      <c r="C62" s="61" t="s">
        <v>2</v>
      </c>
      <c r="D62" s="15" t="str">
        <f t="shared" si="2"/>
        <v/>
      </c>
      <c r="E62" s="63" t="str">
        <f t="shared" si="3"/>
        <v/>
      </c>
      <c r="F62" s="15" t="str">
        <f t="shared" si="4"/>
        <v/>
      </c>
      <c r="G62" s="63" t="str">
        <f t="shared" si="5"/>
        <v/>
      </c>
      <c r="H62" s="63" t="str">
        <f t="shared" si="6"/>
        <v/>
      </c>
      <c r="I62" s="14" t="str">
        <f t="shared" si="7"/>
        <v/>
      </c>
    </row>
    <row r="63" spans="2:9" ht="11.45" hidden="1" customHeight="1" x14ac:dyDescent="0.15">
      <c r="B63" s="236"/>
      <c r="C63" s="61" t="s">
        <v>3</v>
      </c>
      <c r="D63" s="15" t="str">
        <f t="shared" si="2"/>
        <v/>
      </c>
      <c r="E63" s="19" t="str">
        <f t="shared" si="3"/>
        <v/>
      </c>
      <c r="F63" s="15" t="str">
        <f t="shared" si="4"/>
        <v/>
      </c>
      <c r="G63" s="19" t="str">
        <f t="shared" si="5"/>
        <v/>
      </c>
      <c r="H63" s="19" t="str">
        <f t="shared" si="6"/>
        <v/>
      </c>
      <c r="I63" s="14" t="str">
        <f t="shared" si="7"/>
        <v/>
      </c>
    </row>
    <row r="64" spans="2:9" ht="11.45" hidden="1" customHeight="1" x14ac:dyDescent="0.15">
      <c r="B64" s="236"/>
      <c r="C64" s="61" t="s">
        <v>4</v>
      </c>
      <c r="D64" s="15" t="str">
        <f t="shared" si="2"/>
        <v/>
      </c>
      <c r="E64" s="19" t="str">
        <f t="shared" si="3"/>
        <v/>
      </c>
      <c r="F64" s="15" t="str">
        <f t="shared" si="4"/>
        <v/>
      </c>
      <c r="G64" s="19" t="str">
        <f t="shared" si="5"/>
        <v/>
      </c>
      <c r="H64" s="19" t="str">
        <f t="shared" si="6"/>
        <v/>
      </c>
      <c r="I64" s="14" t="str">
        <f t="shared" si="7"/>
        <v/>
      </c>
    </row>
    <row r="65" spans="1:10" ht="11.45" hidden="1" customHeight="1" x14ac:dyDescent="0.15">
      <c r="B65" s="236"/>
      <c r="C65" s="61" t="s">
        <v>176</v>
      </c>
      <c r="D65" s="15" t="str">
        <f t="shared" si="2"/>
        <v/>
      </c>
      <c r="E65" s="19" t="str">
        <f t="shared" si="3"/>
        <v/>
      </c>
      <c r="F65" s="15" t="str">
        <f t="shared" si="4"/>
        <v/>
      </c>
      <c r="G65" s="19" t="str">
        <f t="shared" si="5"/>
        <v/>
      </c>
      <c r="H65" s="19" t="str">
        <f t="shared" si="6"/>
        <v/>
      </c>
      <c r="I65" s="14" t="str">
        <f t="shared" si="7"/>
        <v/>
      </c>
    </row>
    <row r="66" spans="1:10" ht="11.45" hidden="1" customHeight="1" thickBot="1" x14ac:dyDescent="0.2">
      <c r="B66" s="237"/>
      <c r="C66" s="62" t="s">
        <v>177</v>
      </c>
      <c r="D66" s="17" t="str">
        <f t="shared" si="2"/>
        <v/>
      </c>
      <c r="E66" s="26" t="str">
        <f t="shared" si="3"/>
        <v/>
      </c>
      <c r="F66" s="17" t="str">
        <f t="shared" si="4"/>
        <v/>
      </c>
      <c r="G66" s="26" t="str">
        <f t="shared" si="5"/>
        <v/>
      </c>
      <c r="H66" s="26" t="str">
        <f t="shared" si="6"/>
        <v/>
      </c>
      <c r="I66" s="16" t="str">
        <f t="shared" si="7"/>
        <v/>
      </c>
    </row>
    <row r="67" spans="1:10" ht="11.45" hidden="1" customHeight="1" x14ac:dyDescent="0.15">
      <c r="D67" s="11">
        <f>IF(OR(D61="種目追加無",D62="種目追加無",D63="種目追加無",D64="種目追加無",D65="種目追加無",D66="種目追加無"),0,IF(C11&lt;&gt;59,C11,0))</f>
        <v>0</v>
      </c>
      <c r="E67" s="11">
        <f>IF(OR(E61="種目追加無",E62="種目追加無",E63="種目追加無",E64="種目追加無",E65="種目追加無",E66="種目追加無"),0,IF(C12&lt;&gt;59,C12,0))</f>
        <v>0</v>
      </c>
      <c r="F67" s="11">
        <f>IF(OR(F61="種目追加無",F62="種目追加無",F63="種目追加無",F64="種目追加無",F65="種目追加無",F66="種目追加無"),0,IF(C13&lt;&gt;59,C13,0))</f>
        <v>0</v>
      </c>
      <c r="G67" s="11">
        <f>IF(OR(G61="種目追加無",G62="種目追加無",G63="種目追加無",G64="種目追加無",G65="種目追加無",G66="種目追加無"),0,IF(C14&lt;&gt;59,C14,0))</f>
        <v>0</v>
      </c>
      <c r="H67" s="11">
        <f>IF(OR(H61="種目追加無",H62="種目追加無",H63="種目追加無",H64="種目追加無",H65="種目追加無",H66="種目追加無"),0,IF(C15&lt;&gt;52,C15,0))</f>
        <v>0</v>
      </c>
      <c r="I67" s="11">
        <f>IF(OR(I61="種目追加無",I62="種目追加無",I63="種目追加無",I64="種目追加無",I65="種目追加無",I66="種目追加無"),0,IF(C16&lt;&gt;52,C16,0))</f>
        <v>0</v>
      </c>
      <c r="J67" s="11">
        <f>COUNTIF(D67:I67,"&gt;0")</f>
        <v>0</v>
      </c>
    </row>
    <row r="68" spans="1:10" ht="11.45" hidden="1" customHeight="1" thickBot="1" x14ac:dyDescent="0.2">
      <c r="D68" s="11" t="str">
        <f t="shared" ref="D68:I68" si="8">IF(D67&gt;0,D67,"")</f>
        <v/>
      </c>
      <c r="E68" s="11" t="str">
        <f t="shared" si="8"/>
        <v/>
      </c>
      <c r="F68" s="11" t="str">
        <f t="shared" si="8"/>
        <v/>
      </c>
      <c r="G68" s="11" t="str">
        <f t="shared" si="8"/>
        <v/>
      </c>
      <c r="H68" s="11" t="str">
        <f t="shared" si="8"/>
        <v/>
      </c>
      <c r="I68" s="11" t="str">
        <f t="shared" si="8"/>
        <v/>
      </c>
    </row>
    <row r="69" spans="1:10" ht="11.45" hidden="1" customHeight="1" x14ac:dyDescent="0.15">
      <c r="C69" s="52"/>
      <c r="D69" s="25">
        <v>1</v>
      </c>
      <c r="E69" s="25" t="s">
        <v>173</v>
      </c>
      <c r="F69" s="25"/>
      <c r="G69" s="12"/>
      <c r="H69" s="65"/>
      <c r="I69" s="11">
        <v>0</v>
      </c>
    </row>
    <row r="70" spans="1:10" ht="11.45" hidden="1" customHeight="1" x14ac:dyDescent="0.15">
      <c r="C70" s="53"/>
      <c r="D70" s="19">
        <v>2</v>
      </c>
      <c r="E70" s="19" t="s">
        <v>171</v>
      </c>
      <c r="F70" s="19"/>
      <c r="G70" s="14" t="str">
        <f>IF(C22&lt;&gt;"",VLOOKUP(C22,D69:F71,2,0),"")</f>
        <v/>
      </c>
      <c r="H70" s="65"/>
      <c r="I70" s="11">
        <v>1</v>
      </c>
    </row>
    <row r="71" spans="1:10" ht="11.45" hidden="1" customHeight="1" thickBot="1" x14ac:dyDescent="0.2">
      <c r="C71" s="54"/>
      <c r="D71" s="26">
        <v>3</v>
      </c>
      <c r="E71" s="26" t="s">
        <v>172</v>
      </c>
      <c r="F71" s="26"/>
      <c r="G71" s="16"/>
      <c r="H71" s="65"/>
    </row>
    <row r="72" spans="1:10" ht="11.45" customHeight="1" x14ac:dyDescent="0.15"/>
    <row r="73" spans="1:10" ht="11.45" customHeight="1" x14ac:dyDescent="0.15"/>
    <row r="74" spans="1:10" ht="12" customHeight="1" x14ac:dyDescent="0.15"/>
    <row r="75" spans="1:10" ht="11.45" customHeight="1" x14ac:dyDescent="0.15"/>
    <row r="76" spans="1:10" ht="11.45" customHeight="1" x14ac:dyDescent="0.15"/>
    <row r="77" spans="1:10" ht="11.45" customHeight="1" x14ac:dyDescent="0.15"/>
    <row r="78" spans="1:10" ht="11.45" customHeight="1" x14ac:dyDescent="0.15">
      <c r="A78" s="228"/>
      <c r="B78" s="229"/>
      <c r="C78" s="229"/>
      <c r="D78" s="229"/>
      <c r="E78" s="229"/>
    </row>
    <row r="81" spans="2:2" ht="17.25" x14ac:dyDescent="0.15">
      <c r="B81" s="72"/>
    </row>
  </sheetData>
  <sheetProtection algorithmName="SHA-512" hashValue="Rp8GwjEdbNCJl3a0bz9bI3ESKm8Kz4iXHX9WCfGqX7FiUx/xO54EUJxktMl21KkN1XvvcJBzmiEqzr5dWCILNw==" saltValue="1ZBlb+E7mWSuQFR7Dqcojg==" spinCount="100000" sheet="1" objects="1" scenarios="1"/>
  <protectedRanges>
    <protectedRange sqref="C42:D45" name="範囲9"/>
    <protectedRange sqref="C35:C40" name="範囲8"/>
    <protectedRange sqref="C23:C34" name="範囲7"/>
    <protectedRange sqref="C17 C20:C22" name="範囲5"/>
    <protectedRange sqref="C3:C5" name="範囲1"/>
    <protectedRange sqref="C6:C9" name="範囲2"/>
    <protectedRange sqref="C11:C16 C18:C19" name="範囲3"/>
    <protectedRange sqref="F11:F19" name="範囲4"/>
  </protectedRanges>
  <mergeCells count="68">
    <mergeCell ref="A22:B22"/>
    <mergeCell ref="A23:B23"/>
    <mergeCell ref="L11:L12"/>
    <mergeCell ref="L13:L16"/>
    <mergeCell ref="D20:I20"/>
    <mergeCell ref="D22:I22"/>
    <mergeCell ref="G10:I16"/>
    <mergeCell ref="D30:I30"/>
    <mergeCell ref="D21:I21"/>
    <mergeCell ref="D19:I19"/>
    <mergeCell ref="D25:I25"/>
    <mergeCell ref="D27:I27"/>
    <mergeCell ref="D28:I28"/>
    <mergeCell ref="D23:I23"/>
    <mergeCell ref="D29:I29"/>
    <mergeCell ref="A42:A45"/>
    <mergeCell ref="A78:E78"/>
    <mergeCell ref="A35:A40"/>
    <mergeCell ref="D34:I34"/>
    <mergeCell ref="C46:C51"/>
    <mergeCell ref="B61:B66"/>
    <mergeCell ref="D38:E38"/>
    <mergeCell ref="C42:D42"/>
    <mergeCell ref="C45:D45"/>
    <mergeCell ref="C44:D44"/>
    <mergeCell ref="D36:E36"/>
    <mergeCell ref="C53:C58"/>
    <mergeCell ref="E44:I45"/>
    <mergeCell ref="D32:I32"/>
    <mergeCell ref="D31:I31"/>
    <mergeCell ref="C43:D43"/>
    <mergeCell ref="F35:I40"/>
    <mergeCell ref="D35:E35"/>
    <mergeCell ref="D33:I33"/>
    <mergeCell ref="D40:E40"/>
    <mergeCell ref="D37:E37"/>
    <mergeCell ref="A1:I1"/>
    <mergeCell ref="A2:I2"/>
    <mergeCell ref="C6:F6"/>
    <mergeCell ref="G6:I6"/>
    <mergeCell ref="D39:E39"/>
    <mergeCell ref="A30:A34"/>
    <mergeCell ref="B10:C10"/>
    <mergeCell ref="A10:A16"/>
    <mergeCell ref="D4:I4"/>
    <mergeCell ref="D26:I26"/>
    <mergeCell ref="C3:D3"/>
    <mergeCell ref="E3:I3"/>
    <mergeCell ref="A8:B8"/>
    <mergeCell ref="C8:F8"/>
    <mergeCell ref="G8:I8"/>
    <mergeCell ref="A9:B9"/>
    <mergeCell ref="A3:B3"/>
    <mergeCell ref="A5:B5"/>
    <mergeCell ref="A6:B6"/>
    <mergeCell ref="C9:F9"/>
    <mergeCell ref="A25:A29"/>
    <mergeCell ref="D5:I5"/>
    <mergeCell ref="A24:I24"/>
    <mergeCell ref="A7:B7"/>
    <mergeCell ref="C7:F7"/>
    <mergeCell ref="G7:I7"/>
    <mergeCell ref="D18:I18"/>
    <mergeCell ref="D17:I17"/>
    <mergeCell ref="E10:F10"/>
    <mergeCell ref="A4:B4"/>
    <mergeCell ref="G9:I9"/>
    <mergeCell ref="A18:A21"/>
  </mergeCells>
  <phoneticPr fontId="2"/>
  <conditionalFormatting sqref="B26:I28">
    <cfRule type="expression" dxfId="23" priority="1" stopIfTrue="1">
      <formula>$C$25="無"</formula>
    </cfRule>
  </conditionalFormatting>
  <conditionalFormatting sqref="C17 C20:C22">
    <cfRule type="expression" dxfId="22" priority="24" stopIfTrue="1">
      <formula>$A$21&lt;&gt;""</formula>
    </cfRule>
  </conditionalFormatting>
  <conditionalFormatting sqref="D11:D19">
    <cfRule type="expression" dxfId="21" priority="16" stopIfTrue="1">
      <formula>$C11=52</formula>
    </cfRule>
  </conditionalFormatting>
  <conditionalFormatting sqref="E11">
    <cfRule type="expression" dxfId="20" priority="13" stopIfTrue="1">
      <formula>$E11&lt;&gt;""</formula>
    </cfRule>
  </conditionalFormatting>
  <conditionalFormatting sqref="E12:E15">
    <cfRule type="expression" dxfId="19" priority="14" stopIfTrue="1">
      <formula>$E12&lt;&gt;""</formula>
    </cfRule>
  </conditionalFormatting>
  <conditionalFormatting sqref="E16">
    <cfRule type="expression" dxfId="18" priority="15" stopIfTrue="1">
      <formula>$E16&lt;&gt;""</formula>
    </cfRule>
  </conditionalFormatting>
  <conditionalFormatting sqref="E10:F10">
    <cfRule type="expression" dxfId="17" priority="29" stopIfTrue="1">
      <formula>$E$10&lt;&gt;""</formula>
    </cfRule>
  </conditionalFormatting>
  <conditionalFormatting sqref="F11">
    <cfRule type="expression" dxfId="16" priority="25" stopIfTrue="1">
      <formula>AND($C$11&gt;0,$C$11&lt;50)</formula>
    </cfRule>
  </conditionalFormatting>
  <conditionalFormatting sqref="F12:F14">
    <cfRule type="expression" dxfId="15" priority="26" stopIfTrue="1">
      <formula>AND($C$12&gt;0,$C$12&lt;50)</formula>
    </cfRule>
  </conditionalFormatting>
  <conditionalFormatting sqref="F15">
    <cfRule type="expression" dxfId="14" priority="27" stopIfTrue="1">
      <formula>AND($C$15&gt;0,$C$15&lt;50)</formula>
    </cfRule>
  </conditionalFormatting>
  <conditionalFormatting sqref="F16">
    <cfRule type="expression" dxfId="13" priority="28" stopIfTrue="1">
      <formula>AND($C$16&gt;0,$C$16&lt;50)</formula>
    </cfRule>
  </conditionalFormatting>
  <conditionalFormatting sqref="F35">
    <cfRule type="expression" dxfId="12" priority="17" stopIfTrue="1">
      <formula>$E$35&lt;&gt;""</formula>
    </cfRule>
  </conditionalFormatting>
  <dataValidations count="14">
    <dataValidation type="list" allowBlank="1" showInputMessage="1" showErrorMessage="1" sqref="C25:C26" xr:uid="{1237C210-D052-4959-8CBB-C4DF4BF5B5AB}">
      <formula1>"有,無"</formula1>
    </dataValidation>
    <dataValidation type="list" imeMode="off" allowBlank="1" showInputMessage="1" showErrorMessage="1" sqref="C29:C34" xr:uid="{167EF822-8958-4D28-80D6-3B9DF50B63F1}">
      <formula1>"0,1"</formula1>
    </dataValidation>
    <dataValidation type="list" allowBlank="1" showInputMessage="1" showErrorMessage="1" sqref="C22" xr:uid="{60F07ECE-509C-4C50-BD0F-9E2864C87467}">
      <formula1>"01,02,03"</formula1>
    </dataValidation>
    <dataValidation imeMode="on" allowBlank="1" showInputMessage="1" showErrorMessage="1" sqref="C42:D43" xr:uid="{2439C052-16ED-4C01-9FCE-5FB6AFCEE15C}"/>
    <dataValidation type="textLength" imeMode="off" operator="lessThanOrEqual" allowBlank="1" showInputMessage="1" showErrorMessage="1" sqref="C23 C17 C19 C21" xr:uid="{EC25AACC-EE1C-41D0-BD22-32941F1E6210}">
      <formula1>6</formula1>
    </dataValidation>
    <dataValidation imeMode="off" allowBlank="1" showInputMessage="1" showErrorMessage="1" sqref="C3:D3 C27:C28 C44:D45" xr:uid="{C7462728-B484-4EB7-93DC-C99FEBAB4126}"/>
    <dataValidation type="textLength" imeMode="off" operator="lessThanOrEqual" allowBlank="1" showInputMessage="1" showErrorMessage="1" sqref="C4 F11:F16" xr:uid="{E8EFF147-0F0A-4B54-85E8-A24D5DFFB3FB}">
      <formula1>4</formula1>
    </dataValidation>
    <dataValidation type="textLength" imeMode="off" operator="lessThanOrEqual" allowBlank="1" showInputMessage="1" showErrorMessage="1" sqref="C5" xr:uid="{C148AE1B-E8E9-4CC0-9699-1C3B39BD8937}">
      <formula1>9</formula1>
    </dataValidation>
    <dataValidation type="custom" imeMode="hiragana" allowBlank="1" showInputMessage="1" showErrorMessage="1" error="エラーです。全角40字以内で入力してください。_x000a_" sqref="C7:F7" xr:uid="{E09A24E9-8295-433F-B173-4FD138F20CFA}">
      <formula1>AND(C7=DBCS(C7),LENB(C7)&lt;=80)</formula1>
    </dataValidation>
    <dataValidation type="custom" imeMode="hiragana" allowBlank="1" showInputMessage="1" showErrorMessage="1" error="エラーです。全角字40以内で入力してください。_x000a_" sqref="C6:F6" xr:uid="{B35CB7C7-442B-412C-8291-0630A1CAC7C6}">
      <formula1>AND(C6=DBCS(C6),LENB(C6)&lt;=80)</formula1>
    </dataValidation>
    <dataValidation type="custom" imeMode="hiragana" allowBlank="1" showInputMessage="1" showErrorMessage="1" error="エラーです。全角60字以内で入力してください。_x000a_" sqref="C8:F8" xr:uid="{89E8C685-172B-46F3-A8ED-35B597FDC9BE}">
      <formula1>AND(C8=DBCS(C8),LENB(C8)&lt;=120)</formula1>
    </dataValidation>
    <dataValidation type="custom" imeMode="hiragana" allowBlank="1" showInputMessage="1" showErrorMessage="1" error="エラーです。全角25字以内で入力してください。" sqref="C9:F9" xr:uid="{E4D680FE-7A73-44F9-A80D-299A86567EA4}">
      <formula1>AND(C9=DBCS(C9),LENB(C9)&lt;=50)</formula1>
    </dataValidation>
    <dataValidation type="textLength" imeMode="off" operator="lessThanOrEqual" allowBlank="1" showInputMessage="1" showErrorMessage="1" sqref="C11:C16 C18 C35:C40" xr:uid="{C12B2D83-AD47-45C6-A0A3-70FEC45B61A4}">
      <formula1>2</formula1>
    </dataValidation>
    <dataValidation type="list" imeMode="off" operator="lessThanOrEqual" allowBlank="1" showInputMessage="1" showErrorMessage="1" sqref="C20" xr:uid="{FB60BA59-4532-4C3B-9B43-5FF5FD1304C6}">
      <formula1>"1,2"</formula1>
    </dataValidation>
  </dataValidations>
  <pageMargins left="0.55118110236220474" right="0.15748031496062992" top="0.39370078740157483" bottom="0.39370078740157483" header="0.19685039370078741" footer="0.19685039370078741"/>
  <pageSetup paperSize="9" scale="77"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B008-55FF-4DB8-B2AE-A9F91F45742D}">
  <dimension ref="A1:O81"/>
  <sheetViews>
    <sheetView view="pageBreakPreview" zoomScale="115" zoomScaleNormal="100" zoomScaleSheetLayoutView="115" workbookViewId="0">
      <selection sqref="A1:I1"/>
    </sheetView>
  </sheetViews>
  <sheetFormatPr defaultRowHeight="13.5" x14ac:dyDescent="0.15"/>
  <cols>
    <col min="1" max="1" width="28" style="23" customWidth="1"/>
    <col min="2" max="2" width="14.25" style="11" customWidth="1"/>
    <col min="3" max="3" width="13.375" style="11" customWidth="1"/>
    <col min="4" max="6" width="11.25" style="11" customWidth="1"/>
    <col min="7" max="9" width="12.625" style="11" customWidth="1"/>
    <col min="10" max="10" width="30.625" style="11" customWidth="1"/>
    <col min="11" max="11" width="20.625" style="11" hidden="1" customWidth="1"/>
    <col min="12" max="12" width="50.625" style="11" hidden="1" customWidth="1"/>
    <col min="13" max="14" width="25.625" style="11" hidden="1" customWidth="1"/>
    <col min="15" max="15" width="9" style="11" hidden="1" customWidth="1"/>
    <col min="16" max="16384" width="9" style="11"/>
  </cols>
  <sheetData>
    <row r="1" spans="1:13" ht="27.75" customHeight="1" thickBot="1" x14ac:dyDescent="0.2">
      <c r="A1" s="212" t="s">
        <v>362</v>
      </c>
      <c r="B1" s="212"/>
      <c r="C1" s="212"/>
      <c r="D1" s="212"/>
      <c r="E1" s="212"/>
      <c r="F1" s="212"/>
      <c r="G1" s="212"/>
      <c r="H1" s="212"/>
      <c r="I1" s="212"/>
      <c r="K1" s="67" t="s">
        <v>219</v>
      </c>
    </row>
    <row r="2" spans="1:13" ht="165" customHeight="1" x14ac:dyDescent="0.15">
      <c r="A2" s="213" t="s">
        <v>383</v>
      </c>
      <c r="B2" s="214"/>
      <c r="C2" s="214"/>
      <c r="D2" s="214"/>
      <c r="E2" s="214"/>
      <c r="F2" s="214"/>
      <c r="G2" s="214"/>
      <c r="H2" s="214"/>
      <c r="I2" s="215"/>
    </row>
    <row r="3" spans="1:13" ht="31.15" customHeight="1" x14ac:dyDescent="0.15">
      <c r="A3" s="199" t="s">
        <v>306</v>
      </c>
      <c r="B3" s="199"/>
      <c r="C3" s="220">
        <v>80116</v>
      </c>
      <c r="D3" s="220"/>
      <c r="E3" s="221" t="s">
        <v>321</v>
      </c>
      <c r="F3" s="221"/>
      <c r="G3" s="221"/>
      <c r="H3" s="221"/>
      <c r="I3" s="221"/>
      <c r="L3" t="s">
        <v>228</v>
      </c>
    </row>
    <row r="4" spans="1:13" ht="24" customHeight="1" x14ac:dyDescent="0.15">
      <c r="A4" s="199" t="s">
        <v>307</v>
      </c>
      <c r="B4" s="199"/>
      <c r="C4" s="97">
        <v>1234</v>
      </c>
      <c r="D4" s="219" t="s">
        <v>301</v>
      </c>
      <c r="E4" s="219"/>
      <c r="F4" s="219"/>
      <c r="G4" s="219"/>
      <c r="H4" s="219"/>
      <c r="I4" s="219"/>
      <c r="L4" t="s">
        <v>187</v>
      </c>
    </row>
    <row r="5" spans="1:13" ht="31.15" customHeight="1" x14ac:dyDescent="0.15">
      <c r="A5" s="199" t="s">
        <v>308</v>
      </c>
      <c r="B5" s="199"/>
      <c r="C5" s="98">
        <v>123456</v>
      </c>
      <c r="D5" s="202" t="s">
        <v>302</v>
      </c>
      <c r="E5" s="202"/>
      <c r="F5" s="202"/>
      <c r="G5" s="202"/>
      <c r="H5" s="202"/>
      <c r="I5" s="202"/>
      <c r="L5" t="s">
        <v>188</v>
      </c>
    </row>
    <row r="6" spans="1:13" ht="76.5" customHeight="1" x14ac:dyDescent="0.15">
      <c r="A6" s="199" t="s">
        <v>309</v>
      </c>
      <c r="B6" s="199"/>
      <c r="C6" s="200" t="s">
        <v>363</v>
      </c>
      <c r="D6" s="200"/>
      <c r="E6" s="200"/>
      <c r="F6" s="200"/>
      <c r="G6" s="204" t="s">
        <v>359</v>
      </c>
      <c r="H6" s="204"/>
      <c r="I6" s="204"/>
      <c r="J6" s="66"/>
      <c r="L6" s="68"/>
      <c r="M6" s="66"/>
    </row>
    <row r="7" spans="1:13" ht="62.25" customHeight="1" x14ac:dyDescent="0.15">
      <c r="A7" s="199" t="s">
        <v>310</v>
      </c>
      <c r="B7" s="199"/>
      <c r="C7" s="200" t="s">
        <v>343</v>
      </c>
      <c r="D7" s="200"/>
      <c r="E7" s="200"/>
      <c r="F7" s="200"/>
      <c r="G7" s="204" t="s">
        <v>338</v>
      </c>
      <c r="H7" s="204"/>
      <c r="I7" s="204"/>
      <c r="J7" s="66"/>
      <c r="L7" s="73" t="s">
        <v>203</v>
      </c>
      <c r="M7" s="74" t="s">
        <v>204</v>
      </c>
    </row>
    <row r="8" spans="1:13" ht="54" customHeight="1" x14ac:dyDescent="0.15">
      <c r="A8" s="199" t="s">
        <v>311</v>
      </c>
      <c r="B8" s="199"/>
      <c r="C8" s="200" t="s">
        <v>381</v>
      </c>
      <c r="D8" s="200"/>
      <c r="E8" s="200"/>
      <c r="F8" s="200"/>
      <c r="G8" s="204" t="s">
        <v>380</v>
      </c>
      <c r="H8" s="204"/>
      <c r="I8" s="204"/>
      <c r="J8" s="66"/>
      <c r="L8" s="68"/>
      <c r="M8"/>
    </row>
    <row r="9" spans="1:13" ht="39" customHeight="1" x14ac:dyDescent="0.15">
      <c r="A9" s="199" t="s">
        <v>312</v>
      </c>
      <c r="B9" s="199"/>
      <c r="C9" s="200" t="s">
        <v>344</v>
      </c>
      <c r="D9" s="200"/>
      <c r="E9" s="200"/>
      <c r="F9" s="200"/>
      <c r="G9" s="204" t="s">
        <v>227</v>
      </c>
      <c r="H9" s="204"/>
      <c r="I9" s="204"/>
      <c r="J9" s="66"/>
      <c r="L9" s="68"/>
      <c r="M9"/>
    </row>
    <row r="10" spans="1:13" ht="39.75" customHeight="1" x14ac:dyDescent="0.15">
      <c r="A10" s="218" t="s">
        <v>314</v>
      </c>
      <c r="B10" s="217" t="s">
        <v>233</v>
      </c>
      <c r="C10" s="217"/>
      <c r="D10" s="99" t="s">
        <v>234</v>
      </c>
      <c r="E10" s="208" t="s">
        <v>298</v>
      </c>
      <c r="F10" s="208"/>
      <c r="G10" s="204" t="s">
        <v>342</v>
      </c>
      <c r="H10" s="204"/>
      <c r="I10" s="204"/>
    </row>
    <row r="11" spans="1:13" ht="39.75" customHeight="1" x14ac:dyDescent="0.15">
      <c r="A11" s="218"/>
      <c r="B11" s="100" t="s">
        <v>235</v>
      </c>
      <c r="C11" s="101">
        <v>1</v>
      </c>
      <c r="D11" s="110" t="str">
        <f>IF(AND(C11&gt;0,C11&lt;&gt;""),VLOOKUP(C11,'申請種目表（工事）'!$A$3:$B$84,2),IF(AND(C11&gt;36,C11&lt;54),"申請番号エラーです",""))</f>
        <v>土木工事</v>
      </c>
      <c r="E11" s="111" t="str">
        <f>IF(AND(C11&lt;&gt;"",C11&gt;0,C11&lt;37),"経審点入力⇒",IF(AND(C11&gt;36,F11&lt;&gt;""),"経審点欄の入力エラーです⇒",""))</f>
        <v>経審点入力⇒</v>
      </c>
      <c r="F11" s="102">
        <v>1111</v>
      </c>
      <c r="G11" s="204"/>
      <c r="H11" s="204"/>
      <c r="I11" s="204"/>
      <c r="L11" s="245" t="s">
        <v>221</v>
      </c>
    </row>
    <row r="12" spans="1:13" ht="39.75" customHeight="1" x14ac:dyDescent="0.15">
      <c r="A12" s="218"/>
      <c r="B12" s="100" t="s">
        <v>236</v>
      </c>
      <c r="C12" s="101">
        <v>2</v>
      </c>
      <c r="D12" s="110" t="str">
        <f>IF(AND(C12&gt;0,C12&lt;&gt;""),VLOOKUP(C12,'申請種目表（工事）'!$A$3:$B$84,2),IF(AND(C12&gt;36,C12&lt;54),"申請番号エラーです",""))</f>
        <v>法面処理工事</v>
      </c>
      <c r="E12" s="111" t="str">
        <f>IF(AND(C12&lt;&gt;"",C12&gt;0,C12&lt;37),"経審点入力⇒",IF(AND(C12&gt;45,F12&lt;&gt;""),"経審点欄の入力エラーです⇒",""))</f>
        <v>経審点入力⇒</v>
      </c>
      <c r="F12" s="102">
        <v>999</v>
      </c>
      <c r="G12" s="204"/>
      <c r="H12" s="204"/>
      <c r="I12" s="204"/>
      <c r="L12" s="245"/>
    </row>
    <row r="13" spans="1:13" ht="39.75" customHeight="1" x14ac:dyDescent="0.15">
      <c r="A13" s="218"/>
      <c r="B13" s="100" t="s">
        <v>237</v>
      </c>
      <c r="C13" s="101">
        <v>12</v>
      </c>
      <c r="D13" s="110" t="str">
        <f>IF(AND(C13&gt;0,C13&lt;&gt;""),VLOOKUP(C13,'申請種目表（工事）'!$A$3:$B$84,2),IF(AND(C13&gt;36,C13&lt;54),"申請番号エラーです",""))</f>
        <v>鉄骨・鉄筋コンクリート建築工事</v>
      </c>
      <c r="E13" s="111" t="str">
        <f>IF(AND(C13&lt;&gt;"",C13&gt;0,C13&lt;37),"経審点入力⇒",IF(AND(C13&gt;45,F13&lt;&gt;""),"経審点欄の入力エラーです⇒",""))</f>
        <v>経審点入力⇒</v>
      </c>
      <c r="F13" s="102">
        <v>888</v>
      </c>
      <c r="G13" s="204"/>
      <c r="H13" s="204"/>
      <c r="I13" s="204"/>
      <c r="L13" s="245" t="s">
        <v>222</v>
      </c>
    </row>
    <row r="14" spans="1:13" ht="39.75" customHeight="1" x14ac:dyDescent="0.15">
      <c r="A14" s="218"/>
      <c r="B14" s="100" t="s">
        <v>238</v>
      </c>
      <c r="C14" s="101">
        <v>13</v>
      </c>
      <c r="D14" s="110" t="str">
        <f>IF(AND(C14&gt;0,C14&lt;&gt;""),VLOOKUP(C14,'申請種目表（工事）'!$A$3:$B$84,2),IF(AND(C14&gt;36,C14&lt;54),"申請番号エラーです",""))</f>
        <v>木造建築工事</v>
      </c>
      <c r="E14" s="111" t="str">
        <f>IF(AND(C14&lt;&gt;"",C14&gt;0,C14&lt;37),"経審点入力⇒",IF(AND(C14&gt;45,F14&lt;&gt;""),"経審点欄の入力エラーです⇒",""))</f>
        <v>経審点入力⇒</v>
      </c>
      <c r="F14" s="102">
        <v>777</v>
      </c>
      <c r="G14" s="204"/>
      <c r="H14" s="204"/>
      <c r="I14" s="204"/>
      <c r="L14" s="245"/>
    </row>
    <row r="15" spans="1:13" ht="39.75" customHeight="1" x14ac:dyDescent="0.15">
      <c r="A15" s="218"/>
      <c r="B15" s="100" t="s">
        <v>239</v>
      </c>
      <c r="C15" s="101">
        <v>28</v>
      </c>
      <c r="D15" s="110" t="str">
        <f>IF(AND(C15&gt;0,C15&lt;&gt;""),VLOOKUP(C15,'申請種目表（工事）'!$A$3:$B$84,2),IF(AND(C15&gt;36,C15&lt;54),"申請番号エラーです",""))</f>
        <v>電気設備工事</v>
      </c>
      <c r="E15" s="111" t="str">
        <f>IF(AND(C15&lt;&gt;"",C15&gt;0,C15&lt;37),"経審点入力⇒",IF(AND(C15&gt;50,F15&lt;&gt;""),"経審点欄の入力エラーです⇒",""))</f>
        <v>経審点入力⇒</v>
      </c>
      <c r="F15" s="102">
        <v>666</v>
      </c>
      <c r="G15" s="246"/>
      <c r="H15" s="246"/>
      <c r="I15" s="246"/>
      <c r="L15" s="245"/>
    </row>
    <row r="16" spans="1:13" ht="39.75" customHeight="1" x14ac:dyDescent="0.15">
      <c r="A16" s="209"/>
      <c r="B16" s="100" t="s">
        <v>240</v>
      </c>
      <c r="C16" s="101">
        <v>30</v>
      </c>
      <c r="D16" s="110" t="str">
        <f>IF(AND(C16&gt;0,C16&lt;&gt;""),VLOOKUP(C16,'申請種目表（工事）'!$A$3:$B$84,2),IF(AND(C16&gt;36,C16&lt;54),"申請番号エラーです",""))</f>
        <v>給排水衛生冷暖房工事</v>
      </c>
      <c r="E16" s="111" t="str">
        <f>IF(AND(C16&lt;&gt;"",C16&gt;0,C16&lt;37),"経審点入力⇒",IF(AND(C16&gt;50,F16&lt;&gt;""),"経審点欄の入力エラーです⇒",""))</f>
        <v>経審点入力⇒</v>
      </c>
      <c r="F16" s="102">
        <v>555</v>
      </c>
      <c r="G16" s="246"/>
      <c r="H16" s="246"/>
      <c r="I16" s="246"/>
      <c r="L16" s="245"/>
    </row>
    <row r="17" spans="1:15" ht="39" customHeight="1" x14ac:dyDescent="0.15">
      <c r="A17" s="112"/>
      <c r="B17" s="100" t="s">
        <v>174</v>
      </c>
      <c r="C17" s="103">
        <v>60930</v>
      </c>
      <c r="D17" s="205" t="s">
        <v>367</v>
      </c>
      <c r="E17" s="207"/>
      <c r="F17" s="207"/>
      <c r="G17" s="207"/>
      <c r="H17" s="207"/>
      <c r="I17" s="207"/>
      <c r="K17" s="71">
        <v>50901</v>
      </c>
      <c r="L17" s="68" t="s">
        <v>223</v>
      </c>
      <c r="M17" s="68" t="s">
        <v>226</v>
      </c>
    </row>
    <row r="18" spans="1:15" ht="39" customHeight="1" x14ac:dyDescent="0.15">
      <c r="A18" s="209" t="s">
        <v>313</v>
      </c>
      <c r="B18" s="100" t="s">
        <v>114</v>
      </c>
      <c r="C18" s="104" t="s">
        <v>345</v>
      </c>
      <c r="D18" s="205" t="s">
        <v>299</v>
      </c>
      <c r="E18" s="206"/>
      <c r="F18" s="206"/>
      <c r="G18" s="206"/>
      <c r="H18" s="206"/>
      <c r="I18" s="206"/>
      <c r="L18" t="s">
        <v>198</v>
      </c>
    </row>
    <row r="19" spans="1:15" ht="39" customHeight="1" x14ac:dyDescent="0.15">
      <c r="A19" s="210"/>
      <c r="B19" s="100" t="s">
        <v>169</v>
      </c>
      <c r="C19" s="103">
        <v>123456</v>
      </c>
      <c r="D19" s="205" t="s">
        <v>300</v>
      </c>
      <c r="E19" s="206"/>
      <c r="F19" s="206"/>
      <c r="G19" s="206"/>
      <c r="H19" s="206"/>
      <c r="I19" s="206"/>
      <c r="L19" t="s">
        <v>190</v>
      </c>
    </row>
    <row r="20" spans="1:15" ht="39" customHeight="1" x14ac:dyDescent="0.15">
      <c r="A20" s="210"/>
      <c r="B20" s="105" t="s">
        <v>5</v>
      </c>
      <c r="C20" s="102">
        <v>1</v>
      </c>
      <c r="D20" s="205" t="s">
        <v>303</v>
      </c>
      <c r="E20" s="205"/>
      <c r="F20" s="205"/>
      <c r="G20" s="205"/>
      <c r="H20" s="205"/>
      <c r="I20" s="205"/>
      <c r="L20" s="68" t="s">
        <v>197</v>
      </c>
    </row>
    <row r="21" spans="1:15" ht="91.5" customHeight="1" x14ac:dyDescent="0.15">
      <c r="A21" s="211"/>
      <c r="B21" s="105" t="s">
        <v>168</v>
      </c>
      <c r="C21" s="103">
        <v>70501</v>
      </c>
      <c r="D21" s="219" t="s">
        <v>387</v>
      </c>
      <c r="E21" s="219"/>
      <c r="F21" s="219"/>
      <c r="G21" s="219"/>
      <c r="H21" s="219"/>
      <c r="I21" s="219"/>
      <c r="K21" s="71">
        <v>300401</v>
      </c>
      <c r="L21" s="68" t="s">
        <v>224</v>
      </c>
      <c r="M21" s="68" t="s">
        <v>225</v>
      </c>
    </row>
    <row r="22" spans="1:15" ht="39" customHeight="1" x14ac:dyDescent="0.15">
      <c r="A22" s="199" t="s">
        <v>315</v>
      </c>
      <c r="B22" s="199"/>
      <c r="C22" s="101">
        <v>1</v>
      </c>
      <c r="D22" s="219" t="s">
        <v>304</v>
      </c>
      <c r="E22" s="225"/>
      <c r="F22" s="225"/>
      <c r="G22" s="225"/>
      <c r="H22" s="225"/>
      <c r="I22" s="225"/>
      <c r="L22" t="s">
        <v>191</v>
      </c>
    </row>
    <row r="23" spans="1:15" ht="40.5" customHeight="1" x14ac:dyDescent="0.15">
      <c r="A23" s="199" t="s">
        <v>316</v>
      </c>
      <c r="B23" s="199"/>
      <c r="C23" s="102">
        <v>100</v>
      </c>
      <c r="D23" s="244" t="s">
        <v>241</v>
      </c>
      <c r="E23" s="244"/>
      <c r="F23" s="244"/>
      <c r="G23" s="244"/>
      <c r="H23" s="244"/>
      <c r="I23" s="244"/>
      <c r="L23" s="68" t="s">
        <v>210</v>
      </c>
    </row>
    <row r="24" spans="1:15" ht="31.15" customHeight="1" x14ac:dyDescent="0.15">
      <c r="A24" s="203" t="s">
        <v>317</v>
      </c>
      <c r="B24" s="203"/>
      <c r="C24" s="203"/>
      <c r="D24" s="203"/>
      <c r="E24" s="203"/>
      <c r="F24" s="203"/>
      <c r="G24" s="203"/>
      <c r="H24" s="203"/>
      <c r="I24" s="203"/>
      <c r="L24"/>
    </row>
    <row r="25" spans="1:15" ht="124.5" customHeight="1" x14ac:dyDescent="0.15">
      <c r="A25" s="201" t="s">
        <v>322</v>
      </c>
      <c r="B25" s="107" t="s">
        <v>230</v>
      </c>
      <c r="C25" s="102" t="s">
        <v>231</v>
      </c>
      <c r="D25" s="205" t="s">
        <v>368</v>
      </c>
      <c r="E25" s="205"/>
      <c r="F25" s="205"/>
      <c r="G25" s="205"/>
      <c r="H25" s="205"/>
      <c r="I25" s="205"/>
      <c r="K25" s="71">
        <v>43.5</v>
      </c>
      <c r="L25" s="68" t="s">
        <v>211</v>
      </c>
      <c r="M25" s="68" t="s">
        <v>212</v>
      </c>
    </row>
    <row r="26" spans="1:15" ht="33.75" customHeight="1" x14ac:dyDescent="0.15">
      <c r="A26" s="201"/>
      <c r="B26" s="107" t="s">
        <v>199</v>
      </c>
      <c r="C26" s="102" t="s">
        <v>231</v>
      </c>
      <c r="D26" s="205" t="s">
        <v>305</v>
      </c>
      <c r="E26" s="205"/>
      <c r="F26" s="205"/>
      <c r="G26" s="205"/>
      <c r="H26" s="205"/>
      <c r="I26" s="205"/>
      <c r="K26" s="71">
        <v>43.5</v>
      </c>
      <c r="L26" s="68" t="s">
        <v>211</v>
      </c>
      <c r="M26" s="68" t="s">
        <v>212</v>
      </c>
    </row>
    <row r="27" spans="1:15" ht="42" customHeight="1" x14ac:dyDescent="0.15">
      <c r="A27" s="201"/>
      <c r="B27" s="106" t="s">
        <v>178</v>
      </c>
      <c r="C27" s="102">
        <v>2</v>
      </c>
      <c r="D27" s="205" t="s">
        <v>369</v>
      </c>
      <c r="E27" s="205"/>
      <c r="F27" s="205"/>
      <c r="G27" s="205"/>
      <c r="H27" s="205"/>
      <c r="I27" s="205"/>
      <c r="L27" s="68" t="s">
        <v>243</v>
      </c>
      <c r="M27" s="68" t="s">
        <v>242</v>
      </c>
      <c r="N27" t="s">
        <v>244</v>
      </c>
    </row>
    <row r="28" spans="1:15" ht="51.75" customHeight="1" x14ac:dyDescent="0.15">
      <c r="A28" s="201"/>
      <c r="B28" s="106" t="s">
        <v>179</v>
      </c>
      <c r="C28" s="102">
        <v>2</v>
      </c>
      <c r="D28" s="205" t="s">
        <v>370</v>
      </c>
      <c r="E28" s="205"/>
      <c r="F28" s="205"/>
      <c r="G28" s="205"/>
      <c r="H28" s="205"/>
      <c r="I28" s="205"/>
      <c r="L28" t="s">
        <v>202</v>
      </c>
    </row>
    <row r="29" spans="1:15" ht="97.5" customHeight="1" x14ac:dyDescent="0.15">
      <c r="A29" s="201"/>
      <c r="B29" s="106" t="s">
        <v>184</v>
      </c>
      <c r="C29" s="102">
        <v>1</v>
      </c>
      <c r="D29" s="219" t="s">
        <v>375</v>
      </c>
      <c r="E29" s="219"/>
      <c r="F29" s="219"/>
      <c r="G29" s="219"/>
      <c r="H29" s="219"/>
      <c r="I29" s="219"/>
      <c r="L29" t="s">
        <v>196</v>
      </c>
      <c r="M29" t="s">
        <v>213</v>
      </c>
    </row>
    <row r="30" spans="1:15" ht="72.75" customHeight="1" x14ac:dyDescent="0.15">
      <c r="A30" s="201" t="s">
        <v>318</v>
      </c>
      <c r="B30" s="105" t="s">
        <v>182</v>
      </c>
      <c r="C30" s="102">
        <v>1</v>
      </c>
      <c r="D30" s="219" t="s">
        <v>339</v>
      </c>
      <c r="E30" s="219"/>
      <c r="F30" s="219"/>
      <c r="G30" s="219"/>
      <c r="H30" s="219"/>
      <c r="I30" s="219"/>
      <c r="K30" s="70">
        <f>SUM(C30:C34)</f>
        <v>2</v>
      </c>
      <c r="L30" t="s">
        <v>192</v>
      </c>
      <c r="M30" t="s">
        <v>214</v>
      </c>
      <c r="O30"/>
    </row>
    <row r="31" spans="1:15" ht="136.5" customHeight="1" x14ac:dyDescent="0.15">
      <c r="A31" s="199"/>
      <c r="B31" s="105" t="s">
        <v>180</v>
      </c>
      <c r="C31" s="102">
        <v>0</v>
      </c>
      <c r="D31" s="219" t="s">
        <v>371</v>
      </c>
      <c r="E31" s="219"/>
      <c r="F31" s="219"/>
      <c r="G31" s="219"/>
      <c r="H31" s="219"/>
      <c r="I31" s="219"/>
      <c r="L31" t="s">
        <v>193</v>
      </c>
      <c r="M31" t="s">
        <v>215</v>
      </c>
    </row>
    <row r="32" spans="1:15" ht="135.75" customHeight="1" x14ac:dyDescent="0.15">
      <c r="A32" s="199"/>
      <c r="B32" s="105" t="s">
        <v>181</v>
      </c>
      <c r="C32" s="102">
        <v>0</v>
      </c>
      <c r="D32" s="219" t="s">
        <v>360</v>
      </c>
      <c r="E32" s="219"/>
      <c r="F32" s="219"/>
      <c r="G32" s="219"/>
      <c r="H32" s="219"/>
      <c r="I32" s="219"/>
      <c r="L32" t="s">
        <v>193</v>
      </c>
      <c r="M32" t="s">
        <v>216</v>
      </c>
    </row>
    <row r="33" spans="1:13" ht="65.25" customHeight="1" x14ac:dyDescent="0.15">
      <c r="A33" s="199"/>
      <c r="B33" s="105" t="s">
        <v>209</v>
      </c>
      <c r="C33" s="102">
        <v>0</v>
      </c>
      <c r="D33" s="225" t="s">
        <v>340</v>
      </c>
      <c r="E33" s="225"/>
      <c r="F33" s="225"/>
      <c r="G33" s="225"/>
      <c r="H33" s="225"/>
      <c r="I33" s="225"/>
      <c r="K33" s="64"/>
      <c r="L33" t="s">
        <v>194</v>
      </c>
      <c r="M33" t="s">
        <v>217</v>
      </c>
    </row>
    <row r="34" spans="1:13" ht="85.5" customHeight="1" x14ac:dyDescent="0.15">
      <c r="A34" s="199"/>
      <c r="B34" s="105" t="s">
        <v>183</v>
      </c>
      <c r="C34" s="102">
        <v>1</v>
      </c>
      <c r="D34" s="219" t="s">
        <v>361</v>
      </c>
      <c r="E34" s="219"/>
      <c r="F34" s="219"/>
      <c r="G34" s="219"/>
      <c r="H34" s="219"/>
      <c r="I34" s="219"/>
      <c r="L34" t="s">
        <v>195</v>
      </c>
      <c r="M34" t="s">
        <v>218</v>
      </c>
    </row>
    <row r="35" spans="1:13" ht="24" customHeight="1" x14ac:dyDescent="0.15">
      <c r="A35" s="230" t="s">
        <v>319</v>
      </c>
      <c r="B35" s="100" t="s">
        <v>346</v>
      </c>
      <c r="C35" s="101">
        <v>1</v>
      </c>
      <c r="D35" s="216" t="str">
        <f>IF(C35&lt;&gt;"",(VLOOKUP(C35,'申請種目表（工事）'!$A$3:$B$84,2)),"")</f>
        <v>土木工事</v>
      </c>
      <c r="E35" s="216"/>
      <c r="F35" s="224" t="s">
        <v>323</v>
      </c>
      <c r="G35" s="224"/>
      <c r="H35" s="224"/>
      <c r="I35" s="224"/>
    </row>
    <row r="36" spans="1:13" ht="24" customHeight="1" x14ac:dyDescent="0.15">
      <c r="A36" s="231"/>
      <c r="B36" s="100" t="s">
        <v>347</v>
      </c>
      <c r="C36" s="101">
        <v>2</v>
      </c>
      <c r="D36" s="226" t="str">
        <f>IF(C36&lt;&gt;"",(VLOOKUP(C36,'申請種目表（工事）'!$A$3:$B$84,2)),"")</f>
        <v>法面処理工事</v>
      </c>
      <c r="E36" s="226"/>
      <c r="F36" s="224"/>
      <c r="G36" s="224"/>
      <c r="H36" s="224"/>
      <c r="I36" s="224"/>
    </row>
    <row r="37" spans="1:13" ht="24" customHeight="1" x14ac:dyDescent="0.15">
      <c r="A37" s="231"/>
      <c r="B37" s="100" t="s">
        <v>348</v>
      </c>
      <c r="C37" s="101">
        <v>12</v>
      </c>
      <c r="D37" s="226" t="str">
        <f>IF(C37&lt;&gt;"",(VLOOKUP(C37,'申請種目表（工事）'!$A$3:$B$84,2)),"")</f>
        <v>鉄骨・鉄筋コンクリート建築工事</v>
      </c>
      <c r="E37" s="226"/>
      <c r="F37" s="224"/>
      <c r="G37" s="224"/>
      <c r="H37" s="224"/>
      <c r="I37" s="224"/>
    </row>
    <row r="38" spans="1:13" ht="24" customHeight="1" x14ac:dyDescent="0.15">
      <c r="A38" s="231"/>
      <c r="B38" s="100" t="s">
        <v>349</v>
      </c>
      <c r="C38" s="101">
        <v>13</v>
      </c>
      <c r="D38" s="226" t="str">
        <f>IF(C38&lt;&gt;"",(VLOOKUP(C38,'申請種目表（工事）'!$A$3:$B$84,2)),"")</f>
        <v>木造建築工事</v>
      </c>
      <c r="E38" s="226"/>
      <c r="F38" s="224"/>
      <c r="G38" s="224"/>
      <c r="H38" s="224"/>
      <c r="I38" s="224"/>
    </row>
    <row r="39" spans="1:13" ht="24" customHeight="1" x14ac:dyDescent="0.15">
      <c r="A39" s="231"/>
      <c r="B39" s="100" t="s">
        <v>350</v>
      </c>
      <c r="C39" s="101">
        <v>28</v>
      </c>
      <c r="D39" s="216" t="str">
        <f>IF(C39&lt;&gt;"",(VLOOKUP(C39,'申請種目表（工事）'!$A$3:$B$84,2)),"")</f>
        <v>電気設備工事</v>
      </c>
      <c r="E39" s="216"/>
      <c r="F39" s="224"/>
      <c r="G39" s="224"/>
      <c r="H39" s="224"/>
      <c r="I39" s="224"/>
    </row>
    <row r="40" spans="1:13" ht="24" customHeight="1" x14ac:dyDescent="0.15">
      <c r="A40" s="231"/>
      <c r="B40" s="100" t="s">
        <v>351</v>
      </c>
      <c r="C40" s="101">
        <v>29</v>
      </c>
      <c r="D40" s="226" t="str">
        <f>IF(C40&lt;&gt;"",(VLOOKUP(C40,'申請種目表（工事）'!$A$3:$B$84,2)),"")</f>
        <v>電気通信設備工事</v>
      </c>
      <c r="E40" s="226"/>
      <c r="F40" s="224"/>
      <c r="G40" s="224"/>
      <c r="H40" s="224"/>
      <c r="I40" s="224"/>
    </row>
    <row r="41" spans="1:13" ht="10.5" customHeight="1" x14ac:dyDescent="0.15"/>
    <row r="42" spans="1:13" ht="19.5" customHeight="1" x14ac:dyDescent="0.15">
      <c r="A42" s="227" t="s">
        <v>373</v>
      </c>
      <c r="B42" s="109" t="s">
        <v>105</v>
      </c>
      <c r="C42" s="222" t="s">
        <v>352</v>
      </c>
      <c r="D42" s="223"/>
    </row>
    <row r="43" spans="1:13" ht="19.5" customHeight="1" x14ac:dyDescent="0.15">
      <c r="A43" s="227"/>
      <c r="B43" s="109" t="s">
        <v>106</v>
      </c>
      <c r="C43" s="222" t="s">
        <v>364</v>
      </c>
      <c r="D43" s="223"/>
    </row>
    <row r="44" spans="1:13" ht="19.5" customHeight="1" x14ac:dyDescent="0.15">
      <c r="A44" s="227"/>
      <c r="B44" s="109" t="s">
        <v>14</v>
      </c>
      <c r="C44" s="240" t="s">
        <v>353</v>
      </c>
      <c r="D44" s="239"/>
      <c r="E44" s="242" t="s">
        <v>374</v>
      </c>
      <c r="F44" s="243"/>
      <c r="G44" s="243"/>
      <c r="H44" s="243"/>
      <c r="I44" s="243"/>
    </row>
    <row r="45" spans="1:13" ht="19.5" customHeight="1" x14ac:dyDescent="0.15">
      <c r="A45" s="227"/>
      <c r="B45" s="109" t="s">
        <v>232</v>
      </c>
      <c r="C45" s="238" t="s">
        <v>354</v>
      </c>
      <c r="D45" s="239"/>
      <c r="E45" s="242"/>
      <c r="F45" s="243"/>
      <c r="G45" s="243"/>
      <c r="H45" s="243"/>
      <c r="I45" s="243"/>
    </row>
    <row r="46" spans="1:13" ht="11.45" hidden="1" customHeight="1" x14ac:dyDescent="0.15">
      <c r="C46" s="232" t="s">
        <v>206</v>
      </c>
      <c r="D46" s="108" t="s">
        <v>1</v>
      </c>
      <c r="E46" s="12" t="str">
        <f t="shared" ref="E46:E51" si="0">IF(C11&lt;&gt;"","入力有","空欄")</f>
        <v>入力有</v>
      </c>
      <c r="F46" s="13" t="s">
        <v>109</v>
      </c>
      <c r="G46" s="22">
        <f>COUNTIF(E46:E51,"入力有")</f>
        <v>6</v>
      </c>
    </row>
    <row r="47" spans="1:13" ht="11.45" hidden="1" customHeight="1" x14ac:dyDescent="0.15">
      <c r="C47" s="233"/>
      <c r="D47" s="18" t="s">
        <v>2</v>
      </c>
      <c r="E47" s="14" t="str">
        <f t="shared" si="0"/>
        <v>入力有</v>
      </c>
      <c r="F47" s="15" t="s">
        <v>110</v>
      </c>
      <c r="G47" s="14">
        <f>COUNTIF(E46:E51,"空欄")</f>
        <v>0</v>
      </c>
    </row>
    <row r="48" spans="1:13" ht="11.45" hidden="1" customHeight="1" x14ac:dyDescent="0.15">
      <c r="C48" s="233"/>
      <c r="D48" s="18" t="s">
        <v>3</v>
      </c>
      <c r="E48" s="14" t="str">
        <f t="shared" si="0"/>
        <v>入力有</v>
      </c>
      <c r="F48" s="15"/>
      <c r="G48" s="14"/>
    </row>
    <row r="49" spans="2:9" ht="11.45" hidden="1" customHeight="1" x14ac:dyDescent="0.15">
      <c r="C49" s="233"/>
      <c r="D49" s="18" t="s">
        <v>4</v>
      </c>
      <c r="E49" s="14" t="str">
        <f t="shared" si="0"/>
        <v>入力有</v>
      </c>
      <c r="F49" s="15"/>
      <c r="G49" s="14"/>
    </row>
    <row r="50" spans="2:9" ht="11.45" hidden="1" customHeight="1" x14ac:dyDescent="0.15">
      <c r="C50" s="233"/>
      <c r="D50" s="18" t="s">
        <v>176</v>
      </c>
      <c r="E50" s="14" t="str">
        <f t="shared" si="0"/>
        <v>入力有</v>
      </c>
      <c r="F50" s="15"/>
      <c r="G50" s="14"/>
    </row>
    <row r="51" spans="2:9" ht="11.45" hidden="1" customHeight="1" thickBot="1" x14ac:dyDescent="0.2">
      <c r="C51" s="234"/>
      <c r="D51" s="21" t="s">
        <v>177</v>
      </c>
      <c r="E51" s="16" t="str">
        <f t="shared" si="0"/>
        <v>入力有</v>
      </c>
      <c r="F51" s="17"/>
      <c r="G51" s="16"/>
    </row>
    <row r="52" spans="2:9" ht="11.45" hidden="1" customHeight="1" thickBot="1" x14ac:dyDescent="0.2"/>
    <row r="53" spans="2:9" ht="11.45" hidden="1" customHeight="1" x14ac:dyDescent="0.15">
      <c r="C53" s="241" t="s">
        <v>207</v>
      </c>
      <c r="D53" s="20" t="s">
        <v>1</v>
      </c>
      <c r="E53" s="12" t="str">
        <f t="shared" ref="E53:E58" si="1">IF(AND(E46="入力有",C35&lt;&gt;"",C11=C35),"変更無",IF(C11&lt;&gt;"","変更あり",""))</f>
        <v>変更無</v>
      </c>
      <c r="F53" s="13" t="s">
        <v>94</v>
      </c>
      <c r="G53" s="12">
        <f>COUNTIF(E53:E58,"変更無")</f>
        <v>5</v>
      </c>
    </row>
    <row r="54" spans="2:9" ht="11.45" hidden="1" customHeight="1" x14ac:dyDescent="0.15">
      <c r="C54" s="233"/>
      <c r="D54" s="18" t="s">
        <v>2</v>
      </c>
      <c r="E54" s="14" t="str">
        <f t="shared" si="1"/>
        <v>変更無</v>
      </c>
      <c r="F54" s="15" t="s">
        <v>95</v>
      </c>
      <c r="G54" s="14">
        <f>COUNTIF(E53:E58,"変更あり")</f>
        <v>1</v>
      </c>
    </row>
    <row r="55" spans="2:9" ht="11.45" hidden="1" customHeight="1" x14ac:dyDescent="0.15">
      <c r="C55" s="233"/>
      <c r="D55" s="18" t="s">
        <v>3</v>
      </c>
      <c r="E55" s="14" t="str">
        <f t="shared" si="1"/>
        <v>変更無</v>
      </c>
      <c r="F55" s="15"/>
      <c r="G55" s="14"/>
    </row>
    <row r="56" spans="2:9" ht="11.45" hidden="1" customHeight="1" x14ac:dyDescent="0.15">
      <c r="C56" s="233"/>
      <c r="D56" s="18" t="s">
        <v>4</v>
      </c>
      <c r="E56" s="14" t="str">
        <f t="shared" si="1"/>
        <v>変更無</v>
      </c>
      <c r="F56" s="15"/>
      <c r="G56" s="14"/>
    </row>
    <row r="57" spans="2:9" ht="11.45" hidden="1" customHeight="1" x14ac:dyDescent="0.15">
      <c r="C57" s="233"/>
      <c r="D57" s="18" t="s">
        <v>176</v>
      </c>
      <c r="E57" s="14" t="str">
        <f t="shared" si="1"/>
        <v>変更無</v>
      </c>
      <c r="F57" s="15"/>
      <c r="G57" s="14"/>
    </row>
    <row r="58" spans="2:9" ht="11.45" hidden="1" customHeight="1" thickBot="1" x14ac:dyDescent="0.2">
      <c r="C58" s="234"/>
      <c r="D58" s="21" t="s">
        <v>177</v>
      </c>
      <c r="E58" s="16" t="str">
        <f t="shared" si="1"/>
        <v>変更あり</v>
      </c>
      <c r="F58" s="17"/>
      <c r="G58" s="16"/>
    </row>
    <row r="59" spans="2:9" ht="12" hidden="1" customHeight="1" x14ac:dyDescent="0.15"/>
    <row r="60" spans="2:9" ht="11.45" hidden="1" customHeight="1" thickBot="1" x14ac:dyDescent="0.2">
      <c r="D60" s="24" t="s">
        <v>1</v>
      </c>
      <c r="E60" s="24" t="s">
        <v>2</v>
      </c>
      <c r="F60" s="24" t="s">
        <v>3</v>
      </c>
      <c r="G60" s="24" t="s">
        <v>4</v>
      </c>
      <c r="H60" s="24" t="s">
        <v>176</v>
      </c>
      <c r="I60" s="24" t="s">
        <v>177</v>
      </c>
    </row>
    <row r="61" spans="2:9" ht="11.45" hidden="1" customHeight="1" x14ac:dyDescent="0.15">
      <c r="B61" s="235" t="s">
        <v>208</v>
      </c>
      <c r="C61" s="60" t="s">
        <v>1</v>
      </c>
      <c r="D61" s="13" t="str">
        <f t="shared" ref="D61:D66" si="2">IF(AND(C35&lt;&gt;"",$C$11=C35),"種目追加無",IF(C35="","","種目追加有"))</f>
        <v>種目追加無</v>
      </c>
      <c r="E61" s="25" t="str">
        <f t="shared" ref="E61:E66" si="3">IF(AND(C35&lt;&gt;"",$C$12=C35),"種目追加無",IF(C35="","","種目追加有"))</f>
        <v>種目追加有</v>
      </c>
      <c r="F61" s="13" t="str">
        <f t="shared" ref="F61:F66" si="4">IF(AND(C35&lt;&gt;"",$C$13=C35),"種目追加無",IF(C35="","","種目追加有"))</f>
        <v>種目追加有</v>
      </c>
      <c r="G61" s="25" t="str">
        <f t="shared" ref="G61:G66" si="5">IF(AND(C35&lt;&gt;"",$C$14=C35),"種目追加無",IF(C35="","","種目追加有"))</f>
        <v>種目追加有</v>
      </c>
      <c r="H61" s="25" t="str">
        <f t="shared" ref="H61:H66" si="6">IF(AND(C35&lt;&gt;"",$C$15=C35),"種目追加無",IF(C35="","","種目追加有"))</f>
        <v>種目追加有</v>
      </c>
      <c r="I61" s="12" t="str">
        <f t="shared" ref="I61:I66" si="7">IF(AND(C35&lt;&gt;"",$C$16=C35),"種目追加無",IF(C35="","","種目追加有"))</f>
        <v>種目追加有</v>
      </c>
    </row>
    <row r="62" spans="2:9" ht="11.45" hidden="1" customHeight="1" x14ac:dyDescent="0.15">
      <c r="B62" s="236"/>
      <c r="C62" s="61" t="s">
        <v>2</v>
      </c>
      <c r="D62" s="15" t="str">
        <f t="shared" si="2"/>
        <v>種目追加有</v>
      </c>
      <c r="E62" s="63" t="str">
        <f t="shared" si="3"/>
        <v>種目追加無</v>
      </c>
      <c r="F62" s="15" t="str">
        <f t="shared" si="4"/>
        <v>種目追加有</v>
      </c>
      <c r="G62" s="63" t="str">
        <f t="shared" si="5"/>
        <v>種目追加有</v>
      </c>
      <c r="H62" s="63" t="str">
        <f t="shared" si="6"/>
        <v>種目追加有</v>
      </c>
      <c r="I62" s="14" t="str">
        <f t="shared" si="7"/>
        <v>種目追加有</v>
      </c>
    </row>
    <row r="63" spans="2:9" ht="11.45" hidden="1" customHeight="1" x14ac:dyDescent="0.15">
      <c r="B63" s="236"/>
      <c r="C63" s="61" t="s">
        <v>3</v>
      </c>
      <c r="D63" s="15" t="str">
        <f t="shared" si="2"/>
        <v>種目追加有</v>
      </c>
      <c r="E63" s="19" t="str">
        <f t="shared" si="3"/>
        <v>種目追加有</v>
      </c>
      <c r="F63" s="15" t="str">
        <f t="shared" si="4"/>
        <v>種目追加無</v>
      </c>
      <c r="G63" s="19" t="str">
        <f t="shared" si="5"/>
        <v>種目追加有</v>
      </c>
      <c r="H63" s="19" t="str">
        <f t="shared" si="6"/>
        <v>種目追加有</v>
      </c>
      <c r="I63" s="14" t="str">
        <f t="shared" si="7"/>
        <v>種目追加有</v>
      </c>
    </row>
    <row r="64" spans="2:9" ht="11.45" hidden="1" customHeight="1" x14ac:dyDescent="0.15">
      <c r="B64" s="236"/>
      <c r="C64" s="61" t="s">
        <v>4</v>
      </c>
      <c r="D64" s="15" t="str">
        <f t="shared" si="2"/>
        <v>種目追加有</v>
      </c>
      <c r="E64" s="19" t="str">
        <f t="shared" si="3"/>
        <v>種目追加有</v>
      </c>
      <c r="F64" s="15" t="str">
        <f t="shared" si="4"/>
        <v>種目追加有</v>
      </c>
      <c r="G64" s="19" t="str">
        <f t="shared" si="5"/>
        <v>種目追加無</v>
      </c>
      <c r="H64" s="19" t="str">
        <f t="shared" si="6"/>
        <v>種目追加有</v>
      </c>
      <c r="I64" s="14" t="str">
        <f t="shared" si="7"/>
        <v>種目追加有</v>
      </c>
    </row>
    <row r="65" spans="1:10" ht="11.45" hidden="1" customHeight="1" x14ac:dyDescent="0.15">
      <c r="B65" s="236"/>
      <c r="C65" s="61" t="s">
        <v>176</v>
      </c>
      <c r="D65" s="15" t="str">
        <f t="shared" si="2"/>
        <v>種目追加有</v>
      </c>
      <c r="E65" s="19" t="str">
        <f t="shared" si="3"/>
        <v>種目追加有</v>
      </c>
      <c r="F65" s="15" t="str">
        <f t="shared" si="4"/>
        <v>種目追加有</v>
      </c>
      <c r="G65" s="19" t="str">
        <f t="shared" si="5"/>
        <v>種目追加有</v>
      </c>
      <c r="H65" s="19" t="str">
        <f t="shared" si="6"/>
        <v>種目追加無</v>
      </c>
      <c r="I65" s="14" t="str">
        <f t="shared" si="7"/>
        <v>種目追加有</v>
      </c>
    </row>
    <row r="66" spans="1:10" ht="11.45" hidden="1" customHeight="1" thickBot="1" x14ac:dyDescent="0.2">
      <c r="B66" s="237"/>
      <c r="C66" s="62" t="s">
        <v>177</v>
      </c>
      <c r="D66" s="17" t="str">
        <f t="shared" si="2"/>
        <v>種目追加有</v>
      </c>
      <c r="E66" s="26" t="str">
        <f t="shared" si="3"/>
        <v>種目追加有</v>
      </c>
      <c r="F66" s="17" t="str">
        <f t="shared" si="4"/>
        <v>種目追加有</v>
      </c>
      <c r="G66" s="26" t="str">
        <f t="shared" si="5"/>
        <v>種目追加有</v>
      </c>
      <c r="H66" s="26" t="str">
        <f t="shared" si="6"/>
        <v>種目追加有</v>
      </c>
      <c r="I66" s="16" t="str">
        <f t="shared" si="7"/>
        <v>種目追加有</v>
      </c>
    </row>
    <row r="67" spans="1:10" ht="11.45" hidden="1" customHeight="1" x14ac:dyDescent="0.15">
      <c r="D67" s="11">
        <f>IF(OR(D61="種目追加無",D62="種目追加無",D63="種目追加無",D64="種目追加無",D65="種目追加無",D66="種目追加無"),0,IF(C11&lt;&gt;59,C11,0))</f>
        <v>0</v>
      </c>
      <c r="E67" s="11">
        <f>IF(OR(E61="種目追加無",E62="種目追加無",E63="種目追加無",E64="種目追加無",E65="種目追加無",E66="種目追加無"),0,IF(C12&lt;&gt;59,C12,0))</f>
        <v>0</v>
      </c>
      <c r="F67" s="11">
        <f>IF(OR(F61="種目追加無",F62="種目追加無",F63="種目追加無",F64="種目追加無",F65="種目追加無",F66="種目追加無"),0,IF(C13&lt;&gt;59,C13,0))</f>
        <v>0</v>
      </c>
      <c r="G67" s="11">
        <f>IF(OR(G61="種目追加無",G62="種目追加無",G63="種目追加無",G64="種目追加無",G65="種目追加無",G66="種目追加無"),0,IF(C14&lt;&gt;59,C14,0))</f>
        <v>0</v>
      </c>
      <c r="H67" s="11">
        <f>IF(OR(H61="種目追加無",H62="種目追加無",H63="種目追加無",H64="種目追加無",H65="種目追加無",H66="種目追加無"),0,IF(C15&lt;&gt;52,C15,0))</f>
        <v>0</v>
      </c>
      <c r="I67" s="11">
        <f>IF(OR(I61="種目追加無",I62="種目追加無",I63="種目追加無",I64="種目追加無",I65="種目追加無",I66="種目追加無"),0,IF(C16&lt;&gt;52,C16,0))</f>
        <v>30</v>
      </c>
      <c r="J67" s="11">
        <f>COUNTIF(D67:I67,"&gt;0")</f>
        <v>1</v>
      </c>
    </row>
    <row r="68" spans="1:10" ht="11.45" hidden="1" customHeight="1" thickBot="1" x14ac:dyDescent="0.2">
      <c r="D68" s="11" t="str">
        <f t="shared" ref="D68:I68" si="8">IF(D67&gt;0,D67,"")</f>
        <v/>
      </c>
      <c r="E68" s="11" t="str">
        <f t="shared" si="8"/>
        <v/>
      </c>
      <c r="F68" s="11" t="str">
        <f t="shared" si="8"/>
        <v/>
      </c>
      <c r="G68" s="11" t="str">
        <f t="shared" si="8"/>
        <v/>
      </c>
      <c r="H68" s="11" t="str">
        <f t="shared" si="8"/>
        <v/>
      </c>
      <c r="I68" s="11">
        <f t="shared" si="8"/>
        <v>30</v>
      </c>
    </row>
    <row r="69" spans="1:10" ht="11.45" hidden="1" customHeight="1" x14ac:dyDescent="0.15">
      <c r="C69" s="52"/>
      <c r="D69" s="25">
        <v>1</v>
      </c>
      <c r="E69" s="25" t="s">
        <v>173</v>
      </c>
      <c r="F69" s="25"/>
      <c r="G69" s="12"/>
      <c r="H69" s="65"/>
      <c r="I69" s="11">
        <v>0</v>
      </c>
    </row>
    <row r="70" spans="1:10" ht="11.45" hidden="1" customHeight="1" x14ac:dyDescent="0.15">
      <c r="C70" s="53"/>
      <c r="D70" s="19">
        <v>2</v>
      </c>
      <c r="E70" s="19" t="s">
        <v>171</v>
      </c>
      <c r="F70" s="19"/>
      <c r="G70" s="14" t="str">
        <f>IF(C22&lt;&gt;"",VLOOKUP(C22,D69:F71,2,0),"")</f>
        <v>仙台市内</v>
      </c>
      <c r="H70" s="65"/>
      <c r="I70" s="11">
        <v>1</v>
      </c>
    </row>
    <row r="71" spans="1:10" ht="11.45" hidden="1" customHeight="1" thickBot="1" x14ac:dyDescent="0.2">
      <c r="C71" s="54"/>
      <c r="D71" s="26">
        <v>3</v>
      </c>
      <c r="E71" s="26" t="s">
        <v>172</v>
      </c>
      <c r="F71" s="26"/>
      <c r="G71" s="16"/>
      <c r="H71" s="65"/>
    </row>
    <row r="72" spans="1:10" ht="11.45" customHeight="1" x14ac:dyDescent="0.15"/>
    <row r="73" spans="1:10" ht="11.45" customHeight="1" x14ac:dyDescent="0.15"/>
    <row r="74" spans="1:10" ht="12" customHeight="1" x14ac:dyDescent="0.15"/>
    <row r="75" spans="1:10" ht="11.45" customHeight="1" x14ac:dyDescent="0.15"/>
    <row r="76" spans="1:10" ht="11.45" customHeight="1" x14ac:dyDescent="0.15"/>
    <row r="77" spans="1:10" ht="11.45" customHeight="1" x14ac:dyDescent="0.15"/>
    <row r="78" spans="1:10" ht="11.45" customHeight="1" x14ac:dyDescent="0.15">
      <c r="A78" s="228"/>
      <c r="B78" s="229"/>
      <c r="C78" s="229"/>
      <c r="D78" s="229"/>
      <c r="E78" s="229"/>
    </row>
    <row r="81" spans="2:2" ht="17.25" x14ac:dyDescent="0.15">
      <c r="B81" s="72"/>
    </row>
  </sheetData>
  <sheetProtection algorithmName="SHA-512" hashValue="5ZhyEnYBBLUlQpkBa988J8dTXdtmMaCLy8jX7ayFaG7glQExpja/v+cG0C0oa413GRWISInlunrrk3CAHJpWrw==" saltValue="6PVwKhzkkQTZOTJb92omoQ==" spinCount="100000" sheet="1" objects="1" scenarios="1" selectLockedCells="1" selectUnlockedCells="1"/>
  <protectedRanges>
    <protectedRange sqref="C42:D45" name="範囲9"/>
    <protectedRange sqref="C35:C40" name="範囲8"/>
    <protectedRange sqref="C23:C34" name="範囲7"/>
    <protectedRange sqref="C17 C20:C22" name="範囲5"/>
    <protectedRange sqref="C3:C5" name="範囲1"/>
    <protectedRange sqref="C6:C9" name="範囲2"/>
    <protectedRange sqref="C11:C16 C18:C19" name="範囲3"/>
    <protectedRange sqref="F11:F19" name="範囲4"/>
  </protectedRanges>
  <mergeCells count="68">
    <mergeCell ref="C46:C51"/>
    <mergeCell ref="C53:C58"/>
    <mergeCell ref="B61:B66"/>
    <mergeCell ref="A78:E78"/>
    <mergeCell ref="A42:A45"/>
    <mergeCell ref="C42:D42"/>
    <mergeCell ref="C43:D43"/>
    <mergeCell ref="C44:D44"/>
    <mergeCell ref="E44:I45"/>
    <mergeCell ref="C45:D45"/>
    <mergeCell ref="A35:A40"/>
    <mergeCell ref="D35:E35"/>
    <mergeCell ref="F35:I40"/>
    <mergeCell ref="D36:E36"/>
    <mergeCell ref="D37:E37"/>
    <mergeCell ref="D38:E38"/>
    <mergeCell ref="D39:E39"/>
    <mergeCell ref="D40:E40"/>
    <mergeCell ref="D29:I29"/>
    <mergeCell ref="A30:A34"/>
    <mergeCell ref="D30:I30"/>
    <mergeCell ref="D31:I31"/>
    <mergeCell ref="D32:I32"/>
    <mergeCell ref="D33:I33"/>
    <mergeCell ref="D34:I34"/>
    <mergeCell ref="A25:A29"/>
    <mergeCell ref="D25:I25"/>
    <mergeCell ref="D26:I26"/>
    <mergeCell ref="D27:I27"/>
    <mergeCell ref="D28:I28"/>
    <mergeCell ref="A22:B22"/>
    <mergeCell ref="D22:I22"/>
    <mergeCell ref="A23:B23"/>
    <mergeCell ref="D23:I23"/>
    <mergeCell ref="A24:I24"/>
    <mergeCell ref="D17:I17"/>
    <mergeCell ref="A18:A21"/>
    <mergeCell ref="D18:I18"/>
    <mergeCell ref="D19:I19"/>
    <mergeCell ref="D20:I20"/>
    <mergeCell ref="D21:I21"/>
    <mergeCell ref="A10:A16"/>
    <mergeCell ref="B10:C10"/>
    <mergeCell ref="E10:F10"/>
    <mergeCell ref="G10:I16"/>
    <mergeCell ref="L11:L12"/>
    <mergeCell ref="L13:L16"/>
    <mergeCell ref="A8:B8"/>
    <mergeCell ref="C8:F8"/>
    <mergeCell ref="G8:I8"/>
    <mergeCell ref="A9:B9"/>
    <mergeCell ref="C9:F9"/>
    <mergeCell ref="G9:I9"/>
    <mergeCell ref="A7:B7"/>
    <mergeCell ref="C7:F7"/>
    <mergeCell ref="G7:I7"/>
    <mergeCell ref="A1:I1"/>
    <mergeCell ref="A2:I2"/>
    <mergeCell ref="A3:B3"/>
    <mergeCell ref="C3:D3"/>
    <mergeCell ref="E3:I3"/>
    <mergeCell ref="A4:B4"/>
    <mergeCell ref="D4:I4"/>
    <mergeCell ref="A5:B5"/>
    <mergeCell ref="D5:I5"/>
    <mergeCell ref="A6:B6"/>
    <mergeCell ref="C6:F6"/>
    <mergeCell ref="G6:I6"/>
  </mergeCells>
  <phoneticPr fontId="2"/>
  <conditionalFormatting sqref="B26:I26 B27:C27 B28:I28">
    <cfRule type="expression" dxfId="11" priority="1" stopIfTrue="1">
      <formula>$C$25="無"</formula>
    </cfRule>
  </conditionalFormatting>
  <conditionalFormatting sqref="C17 C20:C22">
    <cfRule type="expression" dxfId="10" priority="7" stopIfTrue="1">
      <formula>$A$21&lt;&gt;""</formula>
    </cfRule>
  </conditionalFormatting>
  <conditionalFormatting sqref="D11:D19">
    <cfRule type="expression" dxfId="9" priority="5" stopIfTrue="1">
      <formula>$C11=52</formula>
    </cfRule>
  </conditionalFormatting>
  <conditionalFormatting sqref="E11">
    <cfRule type="expression" dxfId="8" priority="2" stopIfTrue="1">
      <formula>$E11&lt;&gt;""</formula>
    </cfRule>
  </conditionalFormatting>
  <conditionalFormatting sqref="E12:E15">
    <cfRule type="expression" dxfId="7" priority="3" stopIfTrue="1">
      <formula>$E12&lt;&gt;""</formula>
    </cfRule>
  </conditionalFormatting>
  <conditionalFormatting sqref="E16">
    <cfRule type="expression" dxfId="6" priority="4" stopIfTrue="1">
      <formula>$E16&lt;&gt;""</formula>
    </cfRule>
  </conditionalFormatting>
  <conditionalFormatting sqref="E10:F10">
    <cfRule type="expression" dxfId="5" priority="12" stopIfTrue="1">
      <formula>$E$10&lt;&gt;""</formula>
    </cfRule>
  </conditionalFormatting>
  <conditionalFormatting sqref="F11">
    <cfRule type="expression" dxfId="4" priority="8" stopIfTrue="1">
      <formula>AND($C$11&gt;0,$C$11&lt;50)</formula>
    </cfRule>
  </conditionalFormatting>
  <conditionalFormatting sqref="F12:F14">
    <cfRule type="expression" dxfId="3" priority="9" stopIfTrue="1">
      <formula>AND($C$12&gt;0,$C$12&lt;50)</formula>
    </cfRule>
  </conditionalFormatting>
  <conditionalFormatting sqref="F15">
    <cfRule type="expression" dxfId="2" priority="10" stopIfTrue="1">
      <formula>AND($C$15&gt;0,$C$15&lt;50)</formula>
    </cfRule>
  </conditionalFormatting>
  <conditionalFormatting sqref="F16">
    <cfRule type="expression" dxfId="1" priority="11" stopIfTrue="1">
      <formula>AND($C$16&gt;0,$C$16&lt;50)</formula>
    </cfRule>
  </conditionalFormatting>
  <conditionalFormatting sqref="F35">
    <cfRule type="expression" dxfId="0" priority="6" stopIfTrue="1">
      <formula>$E$35&lt;&gt;""</formula>
    </cfRule>
  </conditionalFormatting>
  <dataValidations count="14">
    <dataValidation type="list" imeMode="off" operator="lessThanOrEqual" allowBlank="1" showInputMessage="1" showErrorMessage="1" sqref="C20" xr:uid="{207C60F5-ED7F-4161-9DD8-9A3A092CF300}">
      <formula1>"1,2"</formula1>
    </dataValidation>
    <dataValidation type="textLength" imeMode="off" operator="lessThanOrEqual" allowBlank="1" showInputMessage="1" showErrorMessage="1" sqref="C11:C16 C18 C35:C40" xr:uid="{D05929E1-7FD3-429F-951F-CF3A6873AD20}">
      <formula1>2</formula1>
    </dataValidation>
    <dataValidation type="custom" imeMode="hiragana" allowBlank="1" showInputMessage="1" showErrorMessage="1" error="エラーです。全角25字以内で入力してください。" sqref="C9:F9" xr:uid="{6393DF5D-FB2E-4864-9704-38AF01C40C09}">
      <formula1>AND(C9=DBCS(C9),LENB(C9)&lt;=50)</formula1>
    </dataValidation>
    <dataValidation type="custom" imeMode="hiragana" allowBlank="1" showInputMessage="1" showErrorMessage="1" error="エラーです。全角60字以内で入力してください。_x000a_" sqref="C8:F8" xr:uid="{385E559C-4795-47A1-9BF0-8FCC5B978381}">
      <formula1>AND(C8=DBCS(C8),LENB(C8)&lt;=120)</formula1>
    </dataValidation>
    <dataValidation type="custom" imeMode="hiragana" allowBlank="1" showInputMessage="1" showErrorMessage="1" error="エラーです。全角字40以内で入力してください。_x000a_" sqref="C6:F6" xr:uid="{E657AD71-F815-4347-B4AA-EC3242CCB994}">
      <formula1>AND(C6=DBCS(C6),LENB(C6)&lt;=80)</formula1>
    </dataValidation>
    <dataValidation type="custom" imeMode="hiragana" allowBlank="1" showInputMessage="1" showErrorMessage="1" error="エラーです。全角40字以内で入力してください。_x000a_" sqref="C7:F7" xr:uid="{1A8EC28B-7B56-4A15-94DB-0ABAC03047C8}">
      <formula1>AND(C7=DBCS(C7),LENB(C7)&lt;=80)</formula1>
    </dataValidation>
    <dataValidation type="textLength" imeMode="off" operator="lessThanOrEqual" allowBlank="1" showInputMessage="1" showErrorMessage="1" sqref="C5" xr:uid="{88A04C47-A7C7-47F7-B4D7-02F6F08CADC9}">
      <formula1>9</formula1>
    </dataValidation>
    <dataValidation type="textLength" imeMode="off" operator="lessThanOrEqual" allowBlank="1" showInputMessage="1" showErrorMessage="1" sqref="C4 F11:F16" xr:uid="{24D68B89-9FEA-4B9F-B084-646694EBF987}">
      <formula1>4</formula1>
    </dataValidation>
    <dataValidation imeMode="off" allowBlank="1" showInputMessage="1" showErrorMessage="1" sqref="C3:D3 C27:C28 C44:D45" xr:uid="{2ECE1E26-7094-42EA-B7EA-D34F1B8855C8}"/>
    <dataValidation type="textLength" imeMode="off" operator="lessThanOrEqual" allowBlank="1" showInputMessage="1" showErrorMessage="1" sqref="C23 C17 C19 C21" xr:uid="{ABBC275C-6A33-43D8-AFF6-DDC9CD49970C}">
      <formula1>6</formula1>
    </dataValidation>
    <dataValidation imeMode="on" allowBlank="1" showInputMessage="1" showErrorMessage="1" sqref="C42:D43" xr:uid="{02D5D2F0-5C1C-46B1-BEB8-FE820C74165C}"/>
    <dataValidation type="list" allowBlank="1" showInputMessage="1" showErrorMessage="1" sqref="C22" xr:uid="{E4284DC6-B298-414E-A962-7F88A77F030B}">
      <formula1>"01,02,03"</formula1>
    </dataValidation>
    <dataValidation type="list" imeMode="off" allowBlank="1" showInputMessage="1" showErrorMessage="1" sqref="C29:C34" xr:uid="{19BB00C2-1285-4504-95F5-A4F2E22166AF}">
      <formula1>"0,1"</formula1>
    </dataValidation>
    <dataValidation type="list" allowBlank="1" showInputMessage="1" showErrorMessage="1" sqref="C25:C26" xr:uid="{0F0DD882-5340-4FD9-901A-CB6D45FE08F9}">
      <formula1>"有,無"</formula1>
    </dataValidation>
  </dataValidations>
  <pageMargins left="0.55118110236220474" right="0.15748031496062992" top="0.39370078740157483" bottom="0.39370078740157483" header="0.19685039370078741" footer="0.19685039370078741"/>
  <pageSetup paperSize="9" scale="77"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0B9E-B3D0-46F8-91D5-589901E1DFFC}">
  <sheetPr codeName="Sheet2">
    <tabColor rgb="FF00B0F0"/>
  </sheetPr>
  <dimension ref="B1:L37"/>
  <sheetViews>
    <sheetView view="pageBreakPreview" zoomScaleNormal="100" zoomScaleSheetLayoutView="100" workbookViewId="0"/>
  </sheetViews>
  <sheetFormatPr defaultRowHeight="13.5" x14ac:dyDescent="0.15"/>
  <cols>
    <col min="1" max="1" width="3.625" style="76" customWidth="1"/>
    <col min="2" max="3" width="5.75" style="76" customWidth="1"/>
    <col min="4" max="4" width="11.375" style="76" customWidth="1"/>
    <col min="5" max="5" width="11.625" style="76" customWidth="1"/>
    <col min="6" max="7" width="5.75" style="76" customWidth="1"/>
    <col min="8" max="8" width="11.875" style="76" customWidth="1"/>
    <col min="9" max="9" width="11.5" style="76" customWidth="1"/>
    <col min="10" max="11" width="5.625" style="76" customWidth="1"/>
    <col min="12" max="12" width="11.375" style="76" customWidth="1"/>
    <col min="13" max="16" width="5.625" style="76" customWidth="1"/>
    <col min="17" max="19" width="9" style="76" customWidth="1"/>
    <col min="20" max="16384" width="9" style="76"/>
  </cols>
  <sheetData>
    <row r="1" spans="2:12" ht="53.45" customHeight="1" x14ac:dyDescent="0.15">
      <c r="B1" s="75"/>
      <c r="C1" s="75"/>
      <c r="D1" s="75"/>
      <c r="E1" s="75"/>
      <c r="F1" s="75"/>
      <c r="G1" s="75"/>
      <c r="H1" s="75"/>
      <c r="I1" s="113"/>
      <c r="J1" s="114"/>
      <c r="K1" s="115"/>
      <c r="L1" s="116"/>
    </row>
    <row r="2" spans="2:12" ht="53.45" customHeight="1" x14ac:dyDescent="0.15">
      <c r="B2" s="77"/>
      <c r="C2" s="77"/>
      <c r="D2" s="283" t="s">
        <v>250</v>
      </c>
      <c r="E2" s="284"/>
      <c r="F2" s="284"/>
      <c r="G2" s="284"/>
      <c r="H2" s="284"/>
      <c r="I2" s="284"/>
      <c r="J2" s="284"/>
      <c r="K2" s="117"/>
      <c r="L2" s="118"/>
    </row>
    <row r="3" spans="2:12" ht="17.850000000000001" customHeight="1" x14ac:dyDescent="0.15">
      <c r="B3" s="77"/>
      <c r="C3" s="77"/>
      <c r="D3" s="77"/>
      <c r="E3" s="79"/>
      <c r="F3" s="79"/>
      <c r="G3" s="79"/>
      <c r="H3" s="79"/>
      <c r="I3" s="79"/>
      <c r="J3" s="79"/>
      <c r="K3" s="78"/>
      <c r="L3" s="78"/>
    </row>
    <row r="4" spans="2:12" ht="18" customHeight="1" x14ac:dyDescent="0.15">
      <c r="B4" s="248" t="s">
        <v>6</v>
      </c>
      <c r="C4" s="248"/>
      <c r="D4" s="248"/>
      <c r="E4" s="80"/>
      <c r="F4" s="80"/>
      <c r="G4" s="80"/>
      <c r="H4" s="80"/>
      <c r="I4" s="80"/>
      <c r="J4" s="80"/>
      <c r="K4" s="80"/>
      <c r="L4" s="80"/>
    </row>
    <row r="5" spans="2:12" ht="18" customHeight="1" x14ac:dyDescent="0.15">
      <c r="B5" s="248" t="s">
        <v>7</v>
      </c>
      <c r="C5" s="248"/>
      <c r="D5" s="248"/>
      <c r="E5" s="80"/>
      <c r="F5" s="80"/>
      <c r="G5" s="80"/>
      <c r="H5" s="80"/>
      <c r="I5" s="80"/>
      <c r="J5" s="80"/>
      <c r="K5" s="80"/>
      <c r="L5" s="80"/>
    </row>
    <row r="6" spans="2:12" ht="18" customHeight="1" x14ac:dyDescent="0.15">
      <c r="B6" s="248" t="s">
        <v>8</v>
      </c>
      <c r="C6" s="248"/>
      <c r="D6" s="248"/>
      <c r="E6" s="78" t="s">
        <v>175</v>
      </c>
      <c r="F6" s="80"/>
      <c r="G6" s="80"/>
      <c r="H6" s="80"/>
      <c r="I6" s="80"/>
      <c r="J6" s="80"/>
      <c r="K6" s="80"/>
      <c r="L6" s="80"/>
    </row>
    <row r="7" spans="2:12" ht="18" customHeight="1" x14ac:dyDescent="0.15">
      <c r="B7" s="248" t="s">
        <v>9</v>
      </c>
      <c r="C7" s="248"/>
      <c r="D7" s="248"/>
      <c r="E7" s="80"/>
      <c r="F7" s="80"/>
      <c r="G7" s="80"/>
      <c r="H7" s="80"/>
      <c r="I7" s="80"/>
      <c r="J7" s="80"/>
      <c r="K7" s="80"/>
      <c r="L7" s="80"/>
    </row>
    <row r="8" spans="2:12" ht="18" customHeight="1" x14ac:dyDescent="0.15">
      <c r="B8" s="248" t="s">
        <v>10</v>
      </c>
      <c r="C8" s="248"/>
      <c r="D8" s="248"/>
      <c r="E8" s="80"/>
      <c r="F8" s="80"/>
      <c r="G8" s="80"/>
      <c r="H8" s="80"/>
      <c r="I8" s="80"/>
      <c r="J8" s="80"/>
      <c r="K8" s="80"/>
      <c r="L8" s="80"/>
    </row>
    <row r="9" spans="2:12" ht="18" customHeight="1" x14ac:dyDescent="0.15">
      <c r="B9" s="81"/>
      <c r="C9" s="81"/>
      <c r="D9" s="81"/>
      <c r="E9" s="82"/>
      <c r="F9" s="82"/>
      <c r="G9" s="82"/>
      <c r="H9" s="82"/>
      <c r="I9" s="82"/>
      <c r="J9" s="82"/>
      <c r="K9" s="82"/>
      <c r="L9" s="82"/>
    </row>
    <row r="10" spans="2:12" ht="15.75" customHeight="1" x14ac:dyDescent="0.15">
      <c r="B10" s="82"/>
      <c r="C10" s="82"/>
      <c r="D10" s="82"/>
      <c r="E10" s="82"/>
      <c r="F10" s="82"/>
      <c r="G10" s="82"/>
      <c r="H10" s="82"/>
      <c r="I10" s="82"/>
      <c r="J10" s="82"/>
      <c r="K10" s="82"/>
      <c r="L10" s="82"/>
    </row>
    <row r="11" spans="2:12" ht="19.5" customHeight="1" x14ac:dyDescent="0.15">
      <c r="B11" s="82"/>
      <c r="C11" s="82"/>
      <c r="D11" s="82"/>
      <c r="E11" s="82"/>
      <c r="F11" s="82"/>
      <c r="G11" s="82"/>
      <c r="H11" s="82"/>
      <c r="I11" s="82"/>
      <c r="J11" s="82"/>
      <c r="K11" s="82"/>
      <c r="L11" s="82"/>
    </row>
    <row r="12" spans="2:12" ht="46.5" customHeight="1" x14ac:dyDescent="0.15">
      <c r="B12" s="83"/>
      <c r="C12" s="83"/>
      <c r="D12" s="296" t="s">
        <v>11</v>
      </c>
      <c r="E12" s="119" t="s">
        <v>246</v>
      </c>
      <c r="F12" s="285" t="str">
        <f>IF(入力シート!C8&lt;&gt;"",入力シート!C8,"")</f>
        <v/>
      </c>
      <c r="G12" s="286"/>
      <c r="H12" s="286"/>
      <c r="I12" s="286"/>
      <c r="J12" s="286"/>
      <c r="K12" s="82"/>
      <c r="L12" s="82"/>
    </row>
    <row r="13" spans="2:12" ht="46.5" customHeight="1" x14ac:dyDescent="0.15">
      <c r="B13" s="83"/>
      <c r="C13" s="83"/>
      <c r="D13" s="296"/>
      <c r="E13" s="119" t="s">
        <v>205</v>
      </c>
      <c r="F13" s="285" t="str">
        <f>IF(入力シート!C6&lt;&gt;"",入力シート!C6,"")</f>
        <v/>
      </c>
      <c r="G13" s="286"/>
      <c r="H13" s="286"/>
      <c r="I13" s="286"/>
      <c r="J13" s="286"/>
      <c r="K13" s="82"/>
      <c r="L13" s="82"/>
    </row>
    <row r="14" spans="2:12" ht="46.5" customHeight="1" x14ac:dyDescent="0.15">
      <c r="B14" s="83"/>
      <c r="C14" s="83"/>
      <c r="D14" s="296"/>
      <c r="E14" s="119" t="s">
        <v>247</v>
      </c>
      <c r="F14" s="285" t="str">
        <f>IF(入力シート!C9&lt;&gt;"",入力シート!C9,"")</f>
        <v/>
      </c>
      <c r="G14" s="285"/>
      <c r="H14" s="285"/>
      <c r="I14" s="285"/>
      <c r="J14" s="285"/>
      <c r="K14" s="84"/>
      <c r="L14" s="82"/>
    </row>
    <row r="15" spans="2:12" ht="30" customHeight="1" x14ac:dyDescent="0.15">
      <c r="B15" s="83"/>
      <c r="C15" s="83"/>
      <c r="D15" s="83"/>
      <c r="E15" s="83"/>
      <c r="F15" s="83"/>
      <c r="G15" s="83"/>
      <c r="H15" s="83"/>
      <c r="I15" s="83"/>
      <c r="J15" s="83"/>
      <c r="K15" s="83"/>
      <c r="L15" s="83"/>
    </row>
    <row r="16" spans="2:12" ht="30" customHeight="1" x14ac:dyDescent="0.15">
      <c r="B16" s="83"/>
      <c r="C16" s="83"/>
      <c r="D16" s="83"/>
      <c r="E16" s="83"/>
      <c r="F16" s="83"/>
      <c r="G16" s="83"/>
      <c r="H16" s="83"/>
      <c r="I16" s="83"/>
      <c r="J16" s="83"/>
      <c r="K16" s="83"/>
      <c r="L16" s="83"/>
    </row>
    <row r="17" spans="2:12" ht="20.100000000000001" customHeight="1" x14ac:dyDescent="0.15">
      <c r="B17" s="85" t="s">
        <v>185</v>
      </c>
      <c r="C17" s="85" t="s">
        <v>249</v>
      </c>
      <c r="D17" s="85"/>
      <c r="E17" s="85"/>
      <c r="F17" s="85"/>
      <c r="G17" s="85"/>
      <c r="H17" s="85"/>
      <c r="I17" s="85"/>
      <c r="J17" s="85"/>
      <c r="K17" s="85"/>
      <c r="L17" s="85"/>
    </row>
    <row r="18" spans="2:12" ht="20.100000000000001" customHeight="1" x14ac:dyDescent="0.15">
      <c r="B18" s="86"/>
      <c r="C18" s="85" t="s">
        <v>248</v>
      </c>
      <c r="D18" s="86"/>
      <c r="E18" s="86"/>
      <c r="F18" s="86"/>
      <c r="G18" s="86"/>
      <c r="H18" s="86"/>
      <c r="I18" s="86"/>
      <c r="J18" s="86"/>
      <c r="K18" s="86"/>
      <c r="L18" s="86"/>
    </row>
    <row r="19" spans="2:12" ht="20.100000000000001" customHeight="1" x14ac:dyDescent="0.15">
      <c r="B19" s="87"/>
      <c r="C19" s="87"/>
      <c r="D19" s="87"/>
      <c r="E19" s="87"/>
      <c r="F19" s="87"/>
      <c r="G19" s="87"/>
      <c r="H19" s="87"/>
      <c r="I19" s="87"/>
      <c r="J19" s="87"/>
      <c r="K19" s="87"/>
      <c r="L19" s="87"/>
    </row>
    <row r="20" spans="2:12" ht="20.100000000000001" customHeight="1" x14ac:dyDescent="0.15">
      <c r="B20" s="87"/>
      <c r="C20" s="87"/>
      <c r="D20" s="87"/>
      <c r="E20" s="87"/>
      <c r="F20" s="87"/>
      <c r="G20" s="87"/>
      <c r="H20" s="87"/>
      <c r="I20" s="87"/>
      <c r="J20" s="87"/>
      <c r="K20" s="87"/>
      <c r="L20" s="87"/>
    </row>
    <row r="21" spans="2:12" ht="38.450000000000003" customHeight="1" thickBot="1" x14ac:dyDescent="0.2">
      <c r="B21" s="87"/>
      <c r="D21" s="87"/>
      <c r="E21" s="87"/>
      <c r="F21" s="87"/>
      <c r="G21" s="87"/>
      <c r="H21" s="87"/>
      <c r="I21" s="87"/>
      <c r="J21" s="87"/>
      <c r="K21" s="87"/>
      <c r="L21" s="87"/>
    </row>
    <row r="22" spans="2:12" ht="17.850000000000001" customHeight="1" thickBot="1" x14ac:dyDescent="0.2">
      <c r="B22" s="294" t="s">
        <v>245</v>
      </c>
      <c r="C22" s="295"/>
      <c r="D22" s="141">
        <f>入力シート!C3</f>
        <v>0</v>
      </c>
      <c r="E22" s="87"/>
      <c r="F22" s="87"/>
      <c r="G22" s="87"/>
      <c r="H22" s="87"/>
      <c r="I22" s="87"/>
      <c r="J22" s="87"/>
      <c r="K22" s="87"/>
      <c r="L22" s="87"/>
    </row>
    <row r="23" spans="2:12" ht="15" customHeight="1" thickBot="1" x14ac:dyDescent="0.2">
      <c r="B23" s="87"/>
      <c r="C23" s="87"/>
      <c r="D23" s="87"/>
      <c r="E23" s="87"/>
      <c r="F23" s="87"/>
      <c r="G23" s="87"/>
      <c r="H23" s="87"/>
      <c r="I23" s="87"/>
      <c r="J23" s="87"/>
      <c r="K23" s="87"/>
      <c r="L23" s="87"/>
    </row>
    <row r="24" spans="2:12" ht="40.5" customHeight="1" thickBot="1" x14ac:dyDescent="0.2">
      <c r="B24" s="290" t="s">
        <v>0</v>
      </c>
      <c r="C24" s="291"/>
      <c r="D24" s="88" t="str">
        <f>IF(入力シート!C4&lt;&gt;"",入力シート!C4,"")</f>
        <v/>
      </c>
      <c r="E24" s="89" t="s">
        <v>13</v>
      </c>
      <c r="F24" s="292" t="str">
        <f>IF(入力シート!C5&lt;&gt;"",入力シート!C5,"")</f>
        <v/>
      </c>
      <c r="G24" s="293"/>
      <c r="H24" s="90" t="s">
        <v>12</v>
      </c>
      <c r="I24" s="287" t="str">
        <f>IF(入力シート!C6&lt;&gt;"",入力シート!C6,"")</f>
        <v/>
      </c>
      <c r="J24" s="287"/>
      <c r="K24" s="288"/>
      <c r="L24" s="289"/>
    </row>
    <row r="25" spans="2:12" ht="40.5" customHeight="1" thickBot="1" x14ac:dyDescent="0.2">
      <c r="B25" s="91"/>
      <c r="C25" s="91"/>
      <c r="D25" s="91"/>
      <c r="E25" s="91"/>
      <c r="F25" s="91"/>
      <c r="G25" s="92"/>
      <c r="H25" s="93" t="s">
        <v>200</v>
      </c>
      <c r="I25" s="305" t="str">
        <f>IF(入力シート!C7&lt;&gt;"",入力シート!C7,"")</f>
        <v/>
      </c>
      <c r="J25" s="305"/>
      <c r="K25" s="306"/>
      <c r="L25" s="307"/>
    </row>
    <row r="26" spans="2:12" ht="27" customHeight="1" x14ac:dyDescent="0.15">
      <c r="B26" s="273" t="s">
        <v>186</v>
      </c>
      <c r="C26" s="274"/>
      <c r="D26" s="304" t="str">
        <f>IF(入力シート!G54&gt;0,"変更あり","変更無")</f>
        <v>変更無</v>
      </c>
      <c r="E26" s="300" t="str">
        <f>IF(入力シート!J67&gt;0,"新規追加種目有",
"新規追加種目
無")</f>
        <v>新規追加種目
無</v>
      </c>
      <c r="F26" s="269" t="str">
        <f>IF(入力シート!$J$67&gt;0,SMALL(入力シート!$D$68:$I$68,1),"")</f>
        <v/>
      </c>
      <c r="G26" s="270"/>
      <c r="H26" s="259" t="s">
        <v>376</v>
      </c>
      <c r="I26" s="279" t="s">
        <v>105</v>
      </c>
      <c r="J26" s="280" t="str">
        <f>IF(入力シート!C42&lt;&gt;"",入力シート!C42,"")</f>
        <v/>
      </c>
      <c r="K26" s="281"/>
      <c r="L26" s="282"/>
    </row>
    <row r="27" spans="2:12" ht="27" customHeight="1" x14ac:dyDescent="0.15">
      <c r="B27" s="275"/>
      <c r="C27" s="276"/>
      <c r="D27" s="272"/>
      <c r="E27" s="301"/>
      <c r="F27" s="263" t="str">
        <f>IF(入力シート!$J$67&gt;1,SMALL(入力シート!$D$68:$I$68,2),"")</f>
        <v/>
      </c>
      <c r="G27" s="264"/>
      <c r="H27" s="260"/>
      <c r="I27" s="256"/>
      <c r="J27" s="252"/>
      <c r="K27" s="253"/>
      <c r="L27" s="254"/>
    </row>
    <row r="28" spans="2:12" ht="27" customHeight="1" x14ac:dyDescent="0.15">
      <c r="B28" s="265" t="s">
        <v>108</v>
      </c>
      <c r="C28" s="266"/>
      <c r="D28" s="271" t="str">
        <f>IF(D26="変更無","",IF(入力シート!C35=入力シート!C11,"変更無",入力シート!C35&amp;"⇒"&amp;入力シート!C11))</f>
        <v/>
      </c>
      <c r="E28" s="301"/>
      <c r="F28" s="263" t="str">
        <f>IF(入力シート!$J$67&gt;2,SMALL(入力シート!$D$68:$I$68,3),"")</f>
        <v/>
      </c>
      <c r="G28" s="264"/>
      <c r="H28" s="260"/>
      <c r="I28" s="255" t="s">
        <v>106</v>
      </c>
      <c r="J28" s="249" t="str">
        <f>IF(入力シート!C43&lt;&gt;"",入力シート!C43,"")</f>
        <v/>
      </c>
      <c r="K28" s="250"/>
      <c r="L28" s="251"/>
    </row>
    <row r="29" spans="2:12" ht="27" customHeight="1" x14ac:dyDescent="0.15">
      <c r="B29" s="267"/>
      <c r="C29" s="268"/>
      <c r="D29" s="272"/>
      <c r="E29" s="302"/>
      <c r="F29" s="263" t="str">
        <f>IF(入力シート!$J$67&gt;3,SMALL(入力シート!$D$68:$I$68,4),"")</f>
        <v/>
      </c>
      <c r="G29" s="264"/>
      <c r="H29" s="261"/>
      <c r="I29" s="256"/>
      <c r="J29" s="252"/>
      <c r="K29" s="253"/>
      <c r="L29" s="254"/>
    </row>
    <row r="30" spans="2:12" ht="27" customHeight="1" thickBot="1" x14ac:dyDescent="0.2">
      <c r="B30" s="257" t="s">
        <v>201</v>
      </c>
      <c r="C30" s="258"/>
      <c r="D30" s="94" t="str">
        <f>入力シート!G70</f>
        <v/>
      </c>
      <c r="E30" s="303"/>
      <c r="F30" s="277" t="str">
        <f>IF(入力シート!$J$67&gt;4,SMALL(入力シート!$D$68:$I$68,5),"")</f>
        <v/>
      </c>
      <c r="G30" s="278"/>
      <c r="H30" s="262"/>
      <c r="I30" s="95" t="s">
        <v>14</v>
      </c>
      <c r="J30" s="297" t="str">
        <f>IF(入力シート!C44&lt;&gt;"",入力シート!C44,"")</f>
        <v/>
      </c>
      <c r="K30" s="298"/>
      <c r="L30" s="299"/>
    </row>
    <row r="31" spans="2:12" ht="36.4" customHeight="1" x14ac:dyDescent="0.15">
      <c r="B31" s="247"/>
      <c r="C31" s="247"/>
      <c r="D31" s="247"/>
      <c r="E31" s="247"/>
      <c r="F31" s="247"/>
      <c r="G31" s="247"/>
      <c r="H31" s="247"/>
      <c r="I31" s="247"/>
      <c r="J31" s="247"/>
      <c r="K31" s="247"/>
      <c r="L31" s="247"/>
    </row>
    <row r="37" spans="7:7" x14ac:dyDescent="0.15">
      <c r="G37" s="96"/>
    </row>
  </sheetData>
  <sheetProtection algorithmName="SHA-512" hashValue="762PQT7fKdMphRE2XCNVszXyHElJCTGmQMcfzhO0FHlDEU5jwZ3HWfdGZZ+b7kMgp9WgcYELyiG38s8VvDkB2g==" saltValue="ujjKJxZZIwDD1CCHEaaiFw==" spinCount="100000" sheet="1" objects="1" scenarios="1"/>
  <mergeCells count="33">
    <mergeCell ref="J30:L30"/>
    <mergeCell ref="E26:E30"/>
    <mergeCell ref="B5:D5"/>
    <mergeCell ref="D26:D27"/>
    <mergeCell ref="F27:G27"/>
    <mergeCell ref="I25:L25"/>
    <mergeCell ref="D2:J2"/>
    <mergeCell ref="F12:J12"/>
    <mergeCell ref="I24:L24"/>
    <mergeCell ref="B24:C24"/>
    <mergeCell ref="F24:G24"/>
    <mergeCell ref="B7:D7"/>
    <mergeCell ref="F13:J13"/>
    <mergeCell ref="B6:D6"/>
    <mergeCell ref="B22:C22"/>
    <mergeCell ref="D12:D14"/>
    <mergeCell ref="F14:J14"/>
    <mergeCell ref="B31:L31"/>
    <mergeCell ref="B4:D4"/>
    <mergeCell ref="J28:L29"/>
    <mergeCell ref="I28:I29"/>
    <mergeCell ref="B30:C30"/>
    <mergeCell ref="H26:H30"/>
    <mergeCell ref="F29:G29"/>
    <mergeCell ref="B8:D8"/>
    <mergeCell ref="B28:C29"/>
    <mergeCell ref="F26:G26"/>
    <mergeCell ref="D28:D29"/>
    <mergeCell ref="F28:G28"/>
    <mergeCell ref="B26:C27"/>
    <mergeCell ref="F30:G30"/>
    <mergeCell ref="I26:I27"/>
    <mergeCell ref="J26:L27"/>
  </mergeCells>
  <phoneticPr fontId="2"/>
  <conditionalFormatting sqref="E26:F30">
    <cfRule type="expression" priority="25" stopIfTrue="1">
      <formula>$E$26&lt;&gt;""</formula>
    </cfRule>
  </conditionalFormatting>
  <dataValidations count="1">
    <dataValidation imeMode="on" allowBlank="1" showInputMessage="1" showErrorMessage="1" sqref="F12:J14" xr:uid="{1A5B490B-27EC-4926-A9A9-01B49A752091}"/>
  </dataValidations>
  <pageMargins left="0.78740157480314965" right="0.19685039370078741" top="0.39370078740157483" bottom="0.31496062992125984" header="0.27559055118110237" footer="0.19685039370078741"/>
  <pageSetup paperSize="9" scale="87" firstPageNumber="13"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84FD2-22DB-47F9-B266-8D8C89577EB6}">
  <sheetPr codeName="Sheet3"/>
  <dimension ref="A1:D86"/>
  <sheetViews>
    <sheetView view="pageBreakPreview" zoomScale="130" zoomScaleNormal="100" zoomScaleSheetLayoutView="130" workbookViewId="0">
      <selection activeCell="B5" sqref="B5"/>
    </sheetView>
  </sheetViews>
  <sheetFormatPr defaultRowHeight="24.95" customHeight="1" x14ac:dyDescent="0.15"/>
  <cols>
    <col min="1" max="1" width="7.5" style="3" customWidth="1"/>
    <col min="2" max="2" width="21.375" style="3" bestFit="1" customWidth="1"/>
    <col min="3" max="3" width="18" style="3" customWidth="1"/>
    <col min="4" max="4" width="57.375" style="3" customWidth="1"/>
    <col min="5" max="16384" width="9" style="3"/>
  </cols>
  <sheetData>
    <row r="1" spans="1:4" ht="21.95" customHeight="1" x14ac:dyDescent="0.15">
      <c r="A1" s="308" t="s">
        <v>170</v>
      </c>
      <c r="B1" s="309"/>
      <c r="C1" s="310" t="s">
        <v>15</v>
      </c>
      <c r="D1" s="312" t="s">
        <v>107</v>
      </c>
    </row>
    <row r="2" spans="1:4" ht="21.95" customHeight="1" x14ac:dyDescent="0.15">
      <c r="A2" s="50" t="s">
        <v>16</v>
      </c>
      <c r="B2" s="51" t="s">
        <v>17</v>
      </c>
      <c r="C2" s="311"/>
      <c r="D2" s="313"/>
    </row>
    <row r="3" spans="1:4" ht="21.95" customHeight="1" x14ac:dyDescent="0.15">
      <c r="A3" s="7">
        <v>1</v>
      </c>
      <c r="B3" s="1" t="s">
        <v>18</v>
      </c>
      <c r="C3" s="6" t="s">
        <v>19</v>
      </c>
      <c r="D3" s="69" t="s">
        <v>220</v>
      </c>
    </row>
    <row r="4" spans="1:4" ht="21.95" customHeight="1" x14ac:dyDescent="0.15">
      <c r="A4" s="7">
        <v>2</v>
      </c>
      <c r="B4" s="1" t="s">
        <v>20</v>
      </c>
      <c r="C4" s="6" t="s">
        <v>102</v>
      </c>
      <c r="D4" s="2" t="s">
        <v>21</v>
      </c>
    </row>
    <row r="5" spans="1:4" ht="21.95" customHeight="1" x14ac:dyDescent="0.15">
      <c r="A5" s="7">
        <v>3</v>
      </c>
      <c r="B5" s="1" t="s">
        <v>22</v>
      </c>
      <c r="C5" s="6" t="s">
        <v>96</v>
      </c>
      <c r="D5" s="2" t="s">
        <v>23</v>
      </c>
    </row>
    <row r="6" spans="1:4" ht="21.95" customHeight="1" x14ac:dyDescent="0.15">
      <c r="A6" s="7">
        <v>4</v>
      </c>
      <c r="B6" s="1" t="s">
        <v>24</v>
      </c>
      <c r="C6" s="6" t="s">
        <v>102</v>
      </c>
      <c r="D6" s="2" t="s">
        <v>24</v>
      </c>
    </row>
    <row r="7" spans="1:4" ht="21.95" customHeight="1" x14ac:dyDescent="0.15">
      <c r="A7" s="7">
        <v>5</v>
      </c>
      <c r="B7" s="1" t="s">
        <v>25</v>
      </c>
      <c r="C7" s="6" t="s">
        <v>26</v>
      </c>
      <c r="D7" s="2" t="s">
        <v>25</v>
      </c>
    </row>
    <row r="8" spans="1:4" ht="21.95" customHeight="1" x14ac:dyDescent="0.15">
      <c r="A8" s="7">
        <v>6</v>
      </c>
      <c r="B8" s="1" t="s">
        <v>27</v>
      </c>
      <c r="C8" s="6" t="s">
        <v>97</v>
      </c>
      <c r="D8" s="2" t="s">
        <v>27</v>
      </c>
    </row>
    <row r="9" spans="1:4" ht="21.95" customHeight="1" x14ac:dyDescent="0.15">
      <c r="A9" s="7">
        <v>7</v>
      </c>
      <c r="B9" s="1" t="s">
        <v>28</v>
      </c>
      <c r="C9" s="6" t="s">
        <v>29</v>
      </c>
      <c r="D9" s="2" t="s">
        <v>30</v>
      </c>
    </row>
    <row r="10" spans="1:4" ht="21.95" customHeight="1" x14ac:dyDescent="0.15">
      <c r="A10" s="7">
        <v>8</v>
      </c>
      <c r="B10" s="1" t="s">
        <v>31</v>
      </c>
      <c r="C10" s="6" t="s">
        <v>32</v>
      </c>
      <c r="D10" s="2" t="s">
        <v>31</v>
      </c>
    </row>
    <row r="11" spans="1:4" ht="21.95" customHeight="1" x14ac:dyDescent="0.15">
      <c r="A11" s="7">
        <v>9</v>
      </c>
      <c r="B11" s="1" t="s">
        <v>33</v>
      </c>
      <c r="C11" s="6" t="s">
        <v>98</v>
      </c>
      <c r="D11" s="2" t="s">
        <v>33</v>
      </c>
    </row>
    <row r="12" spans="1:4" ht="21.95" customHeight="1" x14ac:dyDescent="0.15">
      <c r="A12" s="4">
        <v>10</v>
      </c>
      <c r="B12" s="1" t="s">
        <v>34</v>
      </c>
      <c r="C12" s="6" t="s">
        <v>99</v>
      </c>
      <c r="D12" s="2" t="s">
        <v>34</v>
      </c>
    </row>
    <row r="13" spans="1:4" ht="21.95" customHeight="1" x14ac:dyDescent="0.15">
      <c r="A13" s="4">
        <v>11</v>
      </c>
      <c r="B13" s="1" t="s">
        <v>35</v>
      </c>
      <c r="C13" s="6" t="s">
        <v>36</v>
      </c>
      <c r="D13" s="2" t="s">
        <v>35</v>
      </c>
    </row>
    <row r="14" spans="1:4" ht="21.95" customHeight="1" x14ac:dyDescent="0.15">
      <c r="A14" s="4">
        <v>12</v>
      </c>
      <c r="B14" s="1" t="s">
        <v>90</v>
      </c>
      <c r="C14" s="6" t="s">
        <v>37</v>
      </c>
      <c r="D14" s="2" t="s">
        <v>38</v>
      </c>
    </row>
    <row r="15" spans="1:4" ht="21.95" customHeight="1" x14ac:dyDescent="0.15">
      <c r="A15" s="4">
        <v>13</v>
      </c>
      <c r="B15" s="1" t="s">
        <v>39</v>
      </c>
      <c r="C15" s="6" t="s">
        <v>37</v>
      </c>
      <c r="D15" s="2" t="s">
        <v>39</v>
      </c>
    </row>
    <row r="16" spans="1:4" ht="21.95" customHeight="1" x14ac:dyDescent="0.15">
      <c r="A16" s="4">
        <v>14</v>
      </c>
      <c r="B16" s="1" t="s">
        <v>40</v>
      </c>
      <c r="C16" s="6" t="s">
        <v>37</v>
      </c>
      <c r="D16" s="2" t="s">
        <v>40</v>
      </c>
    </row>
    <row r="17" spans="1:4" ht="21.95" customHeight="1" x14ac:dyDescent="0.15">
      <c r="A17" s="4">
        <v>15</v>
      </c>
      <c r="B17" s="1" t="s">
        <v>41</v>
      </c>
      <c r="C17" s="6" t="s">
        <v>189</v>
      </c>
      <c r="D17" s="69" t="s">
        <v>41</v>
      </c>
    </row>
    <row r="18" spans="1:4" ht="21.95" customHeight="1" x14ac:dyDescent="0.15">
      <c r="A18" s="4">
        <v>16</v>
      </c>
      <c r="B18" s="1" t="s">
        <v>42</v>
      </c>
      <c r="C18" s="6" t="s">
        <v>32</v>
      </c>
      <c r="D18" s="2" t="s">
        <v>43</v>
      </c>
    </row>
    <row r="19" spans="1:4" ht="21.95" customHeight="1" x14ac:dyDescent="0.15">
      <c r="A19" s="4">
        <v>17</v>
      </c>
      <c r="B19" s="1" t="s">
        <v>44</v>
      </c>
      <c r="C19" s="6" t="s">
        <v>45</v>
      </c>
      <c r="D19" s="2" t="s">
        <v>46</v>
      </c>
    </row>
    <row r="20" spans="1:4" ht="21.95" customHeight="1" x14ac:dyDescent="0.15">
      <c r="A20" s="4">
        <v>18</v>
      </c>
      <c r="B20" s="1" t="s">
        <v>47</v>
      </c>
      <c r="C20" s="6" t="s">
        <v>48</v>
      </c>
      <c r="D20" s="2" t="s">
        <v>47</v>
      </c>
    </row>
    <row r="21" spans="1:4" ht="21.95" customHeight="1" x14ac:dyDescent="0.15">
      <c r="A21" s="4">
        <v>19</v>
      </c>
      <c r="B21" s="1" t="s">
        <v>49</v>
      </c>
      <c r="C21" s="6" t="s">
        <v>50</v>
      </c>
      <c r="D21" s="2" t="s">
        <v>49</v>
      </c>
    </row>
    <row r="22" spans="1:4" ht="21.95" customHeight="1" x14ac:dyDescent="0.15">
      <c r="A22" s="4">
        <v>20</v>
      </c>
      <c r="B22" s="1" t="s">
        <v>51</v>
      </c>
      <c r="C22" s="6" t="s">
        <v>52</v>
      </c>
      <c r="D22" s="2" t="s">
        <v>53</v>
      </c>
    </row>
    <row r="23" spans="1:4" ht="21.95" customHeight="1" x14ac:dyDescent="0.15">
      <c r="A23" s="4">
        <v>21</v>
      </c>
      <c r="B23" s="1" t="s">
        <v>54</v>
      </c>
      <c r="C23" s="6" t="s">
        <v>100</v>
      </c>
      <c r="D23" s="2" t="s">
        <v>55</v>
      </c>
    </row>
    <row r="24" spans="1:4" ht="21.95" customHeight="1" x14ac:dyDescent="0.15">
      <c r="A24" s="4">
        <v>22</v>
      </c>
      <c r="B24" s="1" t="s">
        <v>91</v>
      </c>
      <c r="C24" s="6" t="s">
        <v>101</v>
      </c>
      <c r="D24" s="2" t="s">
        <v>56</v>
      </c>
    </row>
    <row r="25" spans="1:4" ht="21.95" customHeight="1" x14ac:dyDescent="0.15">
      <c r="A25" s="4">
        <v>23</v>
      </c>
      <c r="B25" s="1" t="s">
        <v>57</v>
      </c>
      <c r="C25" s="6" t="s">
        <v>58</v>
      </c>
      <c r="D25" s="2" t="s">
        <v>59</v>
      </c>
    </row>
    <row r="26" spans="1:4" ht="21.95" customHeight="1" x14ac:dyDescent="0.15">
      <c r="A26" s="4">
        <v>24</v>
      </c>
      <c r="B26" s="1" t="s">
        <v>60</v>
      </c>
      <c r="C26" s="6" t="s">
        <v>61</v>
      </c>
      <c r="D26" s="2" t="s">
        <v>62</v>
      </c>
    </row>
    <row r="27" spans="1:4" ht="21.95" customHeight="1" x14ac:dyDescent="0.15">
      <c r="A27" s="4">
        <v>25</v>
      </c>
      <c r="B27" s="1" t="s">
        <v>63</v>
      </c>
      <c r="C27" s="6" t="s">
        <v>64</v>
      </c>
      <c r="D27" s="2" t="s">
        <v>65</v>
      </c>
    </row>
    <row r="28" spans="1:4" ht="21.95" customHeight="1" x14ac:dyDescent="0.15">
      <c r="A28" s="4">
        <v>26</v>
      </c>
      <c r="B28" s="1" t="s">
        <v>66</v>
      </c>
      <c r="C28" s="6" t="s">
        <v>67</v>
      </c>
      <c r="D28" s="2" t="s">
        <v>68</v>
      </c>
    </row>
    <row r="29" spans="1:4" ht="21.95" customHeight="1" x14ac:dyDescent="0.15">
      <c r="A29" s="4">
        <v>27</v>
      </c>
      <c r="B29" s="1" t="s">
        <v>69</v>
      </c>
      <c r="C29" s="6" t="s">
        <v>70</v>
      </c>
      <c r="D29" s="2" t="s">
        <v>71</v>
      </c>
    </row>
    <row r="30" spans="1:4" ht="21.95" customHeight="1" x14ac:dyDescent="0.15">
      <c r="A30" s="4">
        <v>28</v>
      </c>
      <c r="B30" s="1" t="s">
        <v>72</v>
      </c>
      <c r="C30" s="6" t="s">
        <v>73</v>
      </c>
      <c r="D30" s="69" t="s">
        <v>377</v>
      </c>
    </row>
    <row r="31" spans="1:4" ht="21.95" customHeight="1" x14ac:dyDescent="0.15">
      <c r="A31" s="4">
        <v>29</v>
      </c>
      <c r="B31" s="1" t="s">
        <v>74</v>
      </c>
      <c r="C31" s="6" t="s">
        <v>75</v>
      </c>
      <c r="D31" s="2" t="s">
        <v>76</v>
      </c>
    </row>
    <row r="32" spans="1:4" ht="21.95" customHeight="1" x14ac:dyDescent="0.15">
      <c r="A32" s="4">
        <v>30</v>
      </c>
      <c r="B32" s="1" t="s">
        <v>77</v>
      </c>
      <c r="C32" s="6" t="s">
        <v>78</v>
      </c>
      <c r="D32" s="69" t="s">
        <v>378</v>
      </c>
    </row>
    <row r="33" spans="1:4" ht="21.95" customHeight="1" x14ac:dyDescent="0.15">
      <c r="A33" s="4">
        <v>31</v>
      </c>
      <c r="B33" s="1" t="s">
        <v>79</v>
      </c>
      <c r="C33" s="6" t="s">
        <v>103</v>
      </c>
      <c r="D33" s="2" t="s">
        <v>80</v>
      </c>
    </row>
    <row r="34" spans="1:4" ht="21.95" customHeight="1" x14ac:dyDescent="0.15">
      <c r="A34" s="4">
        <v>32</v>
      </c>
      <c r="B34" s="1" t="s">
        <v>81</v>
      </c>
      <c r="C34" s="6" t="s">
        <v>104</v>
      </c>
      <c r="D34" s="2" t="s">
        <v>81</v>
      </c>
    </row>
    <row r="35" spans="1:4" ht="21.95" customHeight="1" x14ac:dyDescent="0.15">
      <c r="A35" s="4">
        <v>33</v>
      </c>
      <c r="B35" s="1" t="s">
        <v>92</v>
      </c>
      <c r="C35" s="6" t="s">
        <v>82</v>
      </c>
      <c r="D35" s="69" t="s">
        <v>379</v>
      </c>
    </row>
    <row r="36" spans="1:4" ht="21.95" customHeight="1" x14ac:dyDescent="0.15">
      <c r="A36" s="4">
        <v>34</v>
      </c>
      <c r="B36" s="1" t="s">
        <v>83</v>
      </c>
      <c r="C36" s="6" t="s">
        <v>84</v>
      </c>
      <c r="D36" s="2" t="s">
        <v>85</v>
      </c>
    </row>
    <row r="37" spans="1:4" ht="21.95" customHeight="1" x14ac:dyDescent="0.15">
      <c r="A37" s="4">
        <v>35</v>
      </c>
      <c r="B37" s="1" t="s">
        <v>86</v>
      </c>
      <c r="C37" s="6" t="s">
        <v>87</v>
      </c>
      <c r="D37" s="2" t="s">
        <v>88</v>
      </c>
    </row>
    <row r="38" spans="1:4" ht="21.95" customHeight="1" thickBot="1" x14ac:dyDescent="0.2">
      <c r="A38" s="8">
        <v>36</v>
      </c>
      <c r="B38" s="5" t="s">
        <v>93</v>
      </c>
      <c r="C38" s="9" t="s">
        <v>26</v>
      </c>
      <c r="D38" s="10" t="s">
        <v>89</v>
      </c>
    </row>
    <row r="39" spans="1:4" ht="12.6" hidden="1" customHeight="1" x14ac:dyDescent="0.15">
      <c r="A39" s="57">
        <v>37</v>
      </c>
      <c r="B39" s="58" t="s">
        <v>111</v>
      </c>
      <c r="C39" s="27" t="s">
        <v>113</v>
      </c>
      <c r="D39" s="28"/>
    </row>
    <row r="40" spans="1:4" ht="12.6" hidden="1" customHeight="1" x14ac:dyDescent="0.15">
      <c r="A40" s="57">
        <v>38</v>
      </c>
      <c r="B40" s="58" t="s">
        <v>111</v>
      </c>
      <c r="C40" s="27" t="s">
        <v>113</v>
      </c>
      <c r="D40" s="28"/>
    </row>
    <row r="41" spans="1:4" ht="12.6" hidden="1" customHeight="1" x14ac:dyDescent="0.15">
      <c r="A41" s="57">
        <v>39</v>
      </c>
      <c r="B41" s="58" t="s">
        <v>111</v>
      </c>
      <c r="C41" s="27" t="s">
        <v>112</v>
      </c>
      <c r="D41" s="28"/>
    </row>
    <row r="42" spans="1:4" ht="12.6" hidden="1" customHeight="1" x14ac:dyDescent="0.15">
      <c r="A42" s="57">
        <v>40</v>
      </c>
      <c r="B42" s="58" t="s">
        <v>111</v>
      </c>
      <c r="C42" s="27" t="s">
        <v>112</v>
      </c>
      <c r="D42" s="28"/>
    </row>
    <row r="43" spans="1:4" ht="12.6" hidden="1" customHeight="1" x14ac:dyDescent="0.15">
      <c r="A43" s="57">
        <v>41</v>
      </c>
      <c r="B43" s="58" t="s">
        <v>111</v>
      </c>
      <c r="C43" s="27" t="s">
        <v>112</v>
      </c>
      <c r="D43" s="28"/>
    </row>
    <row r="44" spans="1:4" ht="12.6" hidden="1" customHeight="1" x14ac:dyDescent="0.15">
      <c r="A44" s="57">
        <v>42</v>
      </c>
      <c r="B44" s="58" t="s">
        <v>111</v>
      </c>
      <c r="C44" s="27" t="s">
        <v>112</v>
      </c>
      <c r="D44" s="28"/>
    </row>
    <row r="45" spans="1:4" ht="12.6" hidden="1" customHeight="1" x14ac:dyDescent="0.15">
      <c r="A45" s="57">
        <v>43</v>
      </c>
      <c r="B45" s="58" t="s">
        <v>111</v>
      </c>
      <c r="C45" s="27" t="s">
        <v>112</v>
      </c>
      <c r="D45" s="28"/>
    </row>
    <row r="46" spans="1:4" ht="12.6" hidden="1" customHeight="1" x14ac:dyDescent="0.15">
      <c r="A46" s="57">
        <v>44</v>
      </c>
      <c r="B46" s="58" t="s">
        <v>111</v>
      </c>
      <c r="C46" s="27" t="s">
        <v>112</v>
      </c>
      <c r="D46" s="28"/>
    </row>
    <row r="47" spans="1:4" ht="12.6" hidden="1" customHeight="1" x14ac:dyDescent="0.15">
      <c r="A47" s="57">
        <v>45</v>
      </c>
      <c r="B47" s="58" t="s">
        <v>111</v>
      </c>
      <c r="C47" s="27" t="s">
        <v>112</v>
      </c>
      <c r="D47" s="28"/>
    </row>
    <row r="48" spans="1:4" ht="12.6" hidden="1" customHeight="1" x14ac:dyDescent="0.15">
      <c r="A48" s="57">
        <v>46</v>
      </c>
      <c r="B48" s="58" t="s">
        <v>111</v>
      </c>
      <c r="C48" s="27" t="s">
        <v>112</v>
      </c>
      <c r="D48" s="28"/>
    </row>
    <row r="49" spans="1:4" ht="12.6" hidden="1" customHeight="1" x14ac:dyDescent="0.15">
      <c r="A49" s="57">
        <v>47</v>
      </c>
      <c r="B49" s="58" t="s">
        <v>111</v>
      </c>
      <c r="C49" s="27" t="s">
        <v>112</v>
      </c>
      <c r="D49" s="28"/>
    </row>
    <row r="50" spans="1:4" ht="12.6" hidden="1" customHeight="1" x14ac:dyDescent="0.15">
      <c r="A50" s="57">
        <v>48</v>
      </c>
      <c r="B50" s="58" t="s">
        <v>111</v>
      </c>
      <c r="C50" s="27" t="s">
        <v>112</v>
      </c>
      <c r="D50" s="28"/>
    </row>
    <row r="51" spans="1:4" ht="12.6" hidden="1" customHeight="1" x14ac:dyDescent="0.15">
      <c r="A51" s="57">
        <v>49</v>
      </c>
      <c r="B51" s="58" t="s">
        <v>111</v>
      </c>
      <c r="C51" s="27" t="s">
        <v>112</v>
      </c>
      <c r="D51" s="28"/>
    </row>
    <row r="52" spans="1:4" ht="12.6" hidden="1" customHeight="1" x14ac:dyDescent="0.15">
      <c r="A52" s="57">
        <v>50</v>
      </c>
      <c r="B52" s="58" t="s">
        <v>111</v>
      </c>
      <c r="C52" s="27" t="s">
        <v>112</v>
      </c>
      <c r="D52" s="28"/>
    </row>
    <row r="53" spans="1:4" ht="12.6" hidden="1" customHeight="1" x14ac:dyDescent="0.15">
      <c r="A53" s="57">
        <v>51</v>
      </c>
      <c r="B53" s="58" t="s">
        <v>111</v>
      </c>
      <c r="C53" s="27" t="s">
        <v>112</v>
      </c>
      <c r="D53" s="28"/>
    </row>
    <row r="54" spans="1:4" ht="12.6" hidden="1" customHeight="1" x14ac:dyDescent="0.15">
      <c r="A54" s="57">
        <v>52</v>
      </c>
      <c r="B54" s="58" t="s">
        <v>111</v>
      </c>
      <c r="C54" s="27" t="s">
        <v>112</v>
      </c>
      <c r="D54" s="28"/>
    </row>
    <row r="55" spans="1:4" ht="12.6" hidden="1" customHeight="1" x14ac:dyDescent="0.15">
      <c r="A55" s="57">
        <v>53</v>
      </c>
      <c r="B55" s="58" t="s">
        <v>111</v>
      </c>
      <c r="C55" s="27" t="s">
        <v>112</v>
      </c>
      <c r="D55" s="28"/>
    </row>
    <row r="56" spans="1:4" ht="12.6" hidden="1" customHeight="1" x14ac:dyDescent="0.15">
      <c r="A56" s="57">
        <v>54</v>
      </c>
      <c r="B56" s="58" t="s">
        <v>111</v>
      </c>
      <c r="C56" s="27" t="s">
        <v>112</v>
      </c>
      <c r="D56" s="28"/>
    </row>
    <row r="57" spans="1:4" ht="12.6" hidden="1" customHeight="1" x14ac:dyDescent="0.15">
      <c r="A57" s="57">
        <v>55</v>
      </c>
      <c r="B57" s="58" t="s">
        <v>111</v>
      </c>
      <c r="C57" s="27" t="s">
        <v>112</v>
      </c>
      <c r="D57" s="28"/>
    </row>
    <row r="58" spans="1:4" ht="12.6" hidden="1" customHeight="1" x14ac:dyDescent="0.15">
      <c r="A58" s="57">
        <v>56</v>
      </c>
      <c r="B58" s="58" t="s">
        <v>111</v>
      </c>
      <c r="C58" s="27" t="s">
        <v>112</v>
      </c>
      <c r="D58" s="28"/>
    </row>
    <row r="59" spans="1:4" ht="12.6" hidden="1" customHeight="1" x14ac:dyDescent="0.15">
      <c r="A59" s="57">
        <v>57</v>
      </c>
      <c r="B59" s="58" t="s">
        <v>111</v>
      </c>
      <c r="C59" s="27" t="s">
        <v>112</v>
      </c>
      <c r="D59" s="28"/>
    </row>
    <row r="60" spans="1:4" ht="12.6" hidden="1" customHeight="1" x14ac:dyDescent="0.15">
      <c r="A60" s="57">
        <v>58</v>
      </c>
      <c r="B60" s="58" t="s">
        <v>111</v>
      </c>
      <c r="C60" s="27" t="s">
        <v>112</v>
      </c>
      <c r="D60" s="28"/>
    </row>
    <row r="61" spans="1:4" ht="12.6" hidden="1" customHeight="1" x14ac:dyDescent="0.15">
      <c r="A61" s="57">
        <v>59</v>
      </c>
      <c r="B61" s="58" t="s">
        <v>111</v>
      </c>
      <c r="C61" s="27" t="s">
        <v>112</v>
      </c>
      <c r="D61" s="28"/>
    </row>
    <row r="62" spans="1:4" ht="12.6" hidden="1" customHeight="1" x14ac:dyDescent="0.15">
      <c r="A62" s="57">
        <v>60</v>
      </c>
      <c r="B62" s="58" t="s">
        <v>111</v>
      </c>
      <c r="C62" s="27" t="s">
        <v>112</v>
      </c>
      <c r="D62" s="28"/>
    </row>
    <row r="63" spans="1:4" ht="12.6" hidden="1" customHeight="1" x14ac:dyDescent="0.15">
      <c r="A63" s="57">
        <v>61</v>
      </c>
      <c r="B63" s="58" t="s">
        <v>111</v>
      </c>
      <c r="C63" s="27" t="s">
        <v>112</v>
      </c>
      <c r="D63" s="28"/>
    </row>
    <row r="64" spans="1:4" ht="12.6" hidden="1" customHeight="1" x14ac:dyDescent="0.15">
      <c r="A64" s="57">
        <v>62</v>
      </c>
      <c r="B64" s="58" t="s">
        <v>111</v>
      </c>
      <c r="C64" s="27" t="s">
        <v>112</v>
      </c>
      <c r="D64" s="28"/>
    </row>
    <row r="65" spans="1:4" ht="12.6" hidden="1" customHeight="1" x14ac:dyDescent="0.15">
      <c r="A65" s="57">
        <v>63</v>
      </c>
      <c r="B65" s="58" t="s">
        <v>111</v>
      </c>
      <c r="C65" s="27" t="s">
        <v>112</v>
      </c>
      <c r="D65" s="28"/>
    </row>
    <row r="66" spans="1:4" ht="12.6" hidden="1" customHeight="1" x14ac:dyDescent="0.15">
      <c r="A66" s="57">
        <v>64</v>
      </c>
      <c r="B66" s="58" t="s">
        <v>111</v>
      </c>
      <c r="C66" s="27" t="s">
        <v>112</v>
      </c>
      <c r="D66" s="28"/>
    </row>
    <row r="67" spans="1:4" ht="12.6" hidden="1" customHeight="1" x14ac:dyDescent="0.15">
      <c r="A67" s="57">
        <v>65</v>
      </c>
      <c r="B67" s="58" t="s">
        <v>111</v>
      </c>
      <c r="C67" s="27" t="s">
        <v>112</v>
      </c>
      <c r="D67" s="28"/>
    </row>
    <row r="68" spans="1:4" ht="12.6" hidden="1" customHeight="1" x14ac:dyDescent="0.15">
      <c r="A68" s="57">
        <v>66</v>
      </c>
      <c r="B68" s="58" t="s">
        <v>111</v>
      </c>
      <c r="C68" s="27" t="s">
        <v>112</v>
      </c>
      <c r="D68" s="28"/>
    </row>
    <row r="69" spans="1:4" ht="12.6" hidden="1" customHeight="1" x14ac:dyDescent="0.15">
      <c r="A69" s="57">
        <v>67</v>
      </c>
      <c r="B69" s="58" t="s">
        <v>111</v>
      </c>
      <c r="C69" s="27" t="s">
        <v>112</v>
      </c>
      <c r="D69" s="28"/>
    </row>
    <row r="70" spans="1:4" ht="12.6" hidden="1" customHeight="1" x14ac:dyDescent="0.15">
      <c r="A70" s="57">
        <v>68</v>
      </c>
      <c r="B70" s="58" t="s">
        <v>111</v>
      </c>
      <c r="C70" s="27" t="s">
        <v>112</v>
      </c>
      <c r="D70" s="28"/>
    </row>
    <row r="71" spans="1:4" ht="12.6" hidden="1" customHeight="1" x14ac:dyDescent="0.15">
      <c r="A71" s="57">
        <v>69</v>
      </c>
      <c r="B71" s="58" t="s">
        <v>111</v>
      </c>
      <c r="C71" s="27" t="s">
        <v>112</v>
      </c>
      <c r="D71" s="28"/>
    </row>
    <row r="72" spans="1:4" ht="12.6" hidden="1" customHeight="1" x14ac:dyDescent="0.15">
      <c r="A72" s="57">
        <v>70</v>
      </c>
      <c r="B72" s="58" t="s">
        <v>111</v>
      </c>
      <c r="C72" s="27" t="s">
        <v>112</v>
      </c>
      <c r="D72" s="28"/>
    </row>
    <row r="73" spans="1:4" ht="12.6" hidden="1" customHeight="1" x14ac:dyDescent="0.15">
      <c r="A73" s="57">
        <v>71</v>
      </c>
      <c r="B73" s="58" t="s">
        <v>111</v>
      </c>
      <c r="C73" s="27" t="s">
        <v>112</v>
      </c>
      <c r="D73" s="28"/>
    </row>
    <row r="74" spans="1:4" ht="12.6" hidden="1" customHeight="1" x14ac:dyDescent="0.15">
      <c r="A74" s="57">
        <v>72</v>
      </c>
      <c r="B74" s="58" t="s">
        <v>111</v>
      </c>
      <c r="C74" s="27" t="s">
        <v>112</v>
      </c>
      <c r="D74" s="28"/>
    </row>
    <row r="75" spans="1:4" ht="12.6" hidden="1" customHeight="1" x14ac:dyDescent="0.15">
      <c r="A75" s="57">
        <v>73</v>
      </c>
      <c r="B75" s="58" t="s">
        <v>111</v>
      </c>
      <c r="C75" s="27" t="s">
        <v>112</v>
      </c>
      <c r="D75" s="28"/>
    </row>
    <row r="76" spans="1:4" ht="12.6" hidden="1" customHeight="1" x14ac:dyDescent="0.15">
      <c r="A76" s="57">
        <v>74</v>
      </c>
      <c r="B76" s="58" t="s">
        <v>111</v>
      </c>
      <c r="C76" s="27" t="s">
        <v>112</v>
      </c>
      <c r="D76" s="28"/>
    </row>
    <row r="77" spans="1:4" ht="12.6" hidden="1" customHeight="1" x14ac:dyDescent="0.15">
      <c r="A77" s="57">
        <v>75</v>
      </c>
      <c r="B77" s="58" t="s">
        <v>111</v>
      </c>
      <c r="C77" s="27" t="s">
        <v>112</v>
      </c>
      <c r="D77" s="28"/>
    </row>
    <row r="78" spans="1:4" ht="12.6" hidden="1" customHeight="1" x14ac:dyDescent="0.15">
      <c r="A78" s="57">
        <v>76</v>
      </c>
      <c r="B78" s="58" t="s">
        <v>111</v>
      </c>
      <c r="C78" s="27" t="s">
        <v>112</v>
      </c>
      <c r="D78" s="28"/>
    </row>
    <row r="79" spans="1:4" ht="12.6" hidden="1" customHeight="1" x14ac:dyDescent="0.15">
      <c r="A79" s="57">
        <v>77</v>
      </c>
      <c r="B79" s="58" t="s">
        <v>111</v>
      </c>
      <c r="C79" s="27" t="s">
        <v>112</v>
      </c>
      <c r="D79" s="28"/>
    </row>
    <row r="80" spans="1:4" ht="12.6" hidden="1" customHeight="1" x14ac:dyDescent="0.15">
      <c r="A80" s="57">
        <v>78</v>
      </c>
      <c r="B80" s="58" t="s">
        <v>111</v>
      </c>
      <c r="C80" s="27" t="s">
        <v>112</v>
      </c>
      <c r="D80" s="28"/>
    </row>
    <row r="81" spans="1:4" ht="12.6" hidden="1" customHeight="1" x14ac:dyDescent="0.15">
      <c r="A81" s="57">
        <v>79</v>
      </c>
      <c r="B81" s="58" t="s">
        <v>111</v>
      </c>
      <c r="C81" s="27" t="s">
        <v>112</v>
      </c>
      <c r="D81" s="28"/>
    </row>
    <row r="82" spans="1:4" ht="12.6" hidden="1" customHeight="1" x14ac:dyDescent="0.15">
      <c r="A82" s="57">
        <v>80</v>
      </c>
      <c r="B82" s="58" t="s">
        <v>111</v>
      </c>
      <c r="C82" s="27" t="s">
        <v>112</v>
      </c>
      <c r="D82" s="28"/>
    </row>
    <row r="83" spans="1:4" ht="12.6" hidden="1" customHeight="1" x14ac:dyDescent="0.15">
      <c r="A83" s="57">
        <v>81</v>
      </c>
      <c r="B83" s="58" t="s">
        <v>111</v>
      </c>
      <c r="C83" s="27" t="s">
        <v>112</v>
      </c>
      <c r="D83" s="28"/>
    </row>
    <row r="84" spans="1:4" ht="12.6" hidden="1" customHeight="1" x14ac:dyDescent="0.15">
      <c r="A84" s="57">
        <v>82</v>
      </c>
      <c r="B84" s="58" t="s">
        <v>111</v>
      </c>
      <c r="C84" s="27" t="s">
        <v>112</v>
      </c>
      <c r="D84" s="28"/>
    </row>
    <row r="85" spans="1:4" ht="75" hidden="1" customHeight="1" x14ac:dyDescent="0.15">
      <c r="A85"/>
      <c r="B85"/>
      <c r="C85"/>
      <c r="D85"/>
    </row>
    <row r="86" spans="1:4" ht="21.95" customHeight="1" x14ac:dyDescent="0.15">
      <c r="A86" s="59"/>
      <c r="B86" s="55"/>
      <c r="C86" s="56"/>
    </row>
  </sheetData>
  <sheetProtection algorithmName="SHA-512" hashValue="P5y/ZLpSr5Bn1FpgOVrY/DY66CqOA7bkhwXw97BmTIQKh1AyBhHSxZ6waJmNYQqToqlr5C3Uo6ClH02GA+O4KQ==" saltValue="46u1HWLriqrq9qHOY2Efaw==" spinCount="100000" sheet="1"/>
  <mergeCells count="3">
    <mergeCell ref="A1:B1"/>
    <mergeCell ref="C1:C2"/>
    <mergeCell ref="D1:D2"/>
  </mergeCells>
  <phoneticPr fontId="2"/>
  <pageMargins left="0.57999999999999996" right="0.32" top="0.64" bottom="0.17" header="0.34" footer="0.17"/>
  <pageSetup paperSize="9" scale="92" fitToHeight="3" orientation="portrait" r:id="rId1"/>
  <headerFooter alignWithMargins="0">
    <oddHeader>&amp;C&amp;"MS UI Gothic,標準"&amp;16申請種目表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A174-7C26-40D6-9348-AB5B71A6C254}">
  <dimension ref="B1:H26"/>
  <sheetViews>
    <sheetView view="pageBreakPreview" zoomScaleNormal="100" zoomScaleSheetLayoutView="100" workbookViewId="0">
      <selection activeCell="D19" sqref="D19"/>
    </sheetView>
  </sheetViews>
  <sheetFormatPr defaultRowHeight="13.5" x14ac:dyDescent="0.15"/>
  <cols>
    <col min="1" max="1" width="9" style="11"/>
    <col min="2" max="2" width="12.25" style="29" customWidth="1"/>
    <col min="3" max="3" width="2.375" style="29" customWidth="1"/>
    <col min="4" max="4" width="12.875" style="11" customWidth="1"/>
    <col min="5" max="5" width="1.5" style="11" customWidth="1"/>
    <col min="6" max="6" width="9" style="11"/>
    <col min="7" max="7" width="2.375" style="11" customWidth="1"/>
    <col min="8" max="8" width="12.875" style="11" customWidth="1"/>
    <col min="9" max="16384" width="9" style="11"/>
  </cols>
  <sheetData>
    <row r="1" spans="2:8" ht="14.25" thickBot="1" x14ac:dyDescent="0.2"/>
    <row r="2" spans="2:8" ht="17.25" customHeight="1" thickBot="1" x14ac:dyDescent="0.2">
      <c r="B2" s="30" t="s">
        <v>163</v>
      </c>
      <c r="C2" s="314" t="s">
        <v>166</v>
      </c>
      <c r="D2" s="315"/>
      <c r="E2" s="31"/>
      <c r="F2" s="32" t="s">
        <v>164</v>
      </c>
      <c r="G2" s="314" t="s">
        <v>167</v>
      </c>
      <c r="H2" s="316"/>
    </row>
    <row r="3" spans="2:8" ht="17.25" customHeight="1" thickTop="1" x14ac:dyDescent="0.15">
      <c r="B3" s="33" t="s">
        <v>165</v>
      </c>
      <c r="C3" s="43"/>
      <c r="D3" s="40" t="s">
        <v>115</v>
      </c>
      <c r="E3" s="34"/>
      <c r="F3" s="35">
        <v>24</v>
      </c>
      <c r="G3" s="46"/>
      <c r="H3" s="47" t="s">
        <v>139</v>
      </c>
    </row>
    <row r="4" spans="2:8" ht="17.25" customHeight="1" x14ac:dyDescent="0.15">
      <c r="B4" s="36">
        <v>1</v>
      </c>
      <c r="C4" s="44"/>
      <c r="D4" s="41" t="s">
        <v>116</v>
      </c>
      <c r="E4" s="19"/>
      <c r="F4" s="37">
        <v>25</v>
      </c>
      <c r="G4" s="44"/>
      <c r="H4" s="48" t="s">
        <v>140</v>
      </c>
    </row>
    <row r="5" spans="2:8" ht="17.25" customHeight="1" x14ac:dyDescent="0.15">
      <c r="B5" s="36">
        <v>2</v>
      </c>
      <c r="C5" s="44"/>
      <c r="D5" s="41" t="s">
        <v>117</v>
      </c>
      <c r="E5" s="19"/>
      <c r="F5" s="37">
        <v>26</v>
      </c>
      <c r="G5" s="44"/>
      <c r="H5" s="48" t="s">
        <v>141</v>
      </c>
    </row>
    <row r="6" spans="2:8" ht="17.25" customHeight="1" x14ac:dyDescent="0.15">
      <c r="B6" s="36">
        <v>3</v>
      </c>
      <c r="C6" s="44"/>
      <c r="D6" s="41" t="s">
        <v>118</v>
      </c>
      <c r="E6" s="19"/>
      <c r="F6" s="37">
        <v>27</v>
      </c>
      <c r="G6" s="44"/>
      <c r="H6" s="48" t="s">
        <v>142</v>
      </c>
    </row>
    <row r="7" spans="2:8" ht="17.25" customHeight="1" x14ac:dyDescent="0.15">
      <c r="B7" s="36">
        <v>4</v>
      </c>
      <c r="C7" s="44"/>
      <c r="D7" s="41" t="s">
        <v>119</v>
      </c>
      <c r="E7" s="19"/>
      <c r="F7" s="37">
        <v>28</v>
      </c>
      <c r="G7" s="44"/>
      <c r="H7" s="48" t="s">
        <v>143</v>
      </c>
    </row>
    <row r="8" spans="2:8" ht="17.25" customHeight="1" x14ac:dyDescent="0.15">
      <c r="B8" s="36">
        <v>5</v>
      </c>
      <c r="C8" s="44"/>
      <c r="D8" s="41" t="s">
        <v>120</v>
      </c>
      <c r="E8" s="19"/>
      <c r="F8" s="37">
        <v>29</v>
      </c>
      <c r="G8" s="44"/>
      <c r="H8" s="48" t="s">
        <v>144</v>
      </c>
    </row>
    <row r="9" spans="2:8" ht="17.25" customHeight="1" x14ac:dyDescent="0.15">
      <c r="B9" s="36">
        <v>6</v>
      </c>
      <c r="C9" s="44"/>
      <c r="D9" s="41" t="s">
        <v>121</v>
      </c>
      <c r="E9" s="19"/>
      <c r="F9" s="37">
        <v>30</v>
      </c>
      <c r="G9" s="44"/>
      <c r="H9" s="48" t="s">
        <v>145</v>
      </c>
    </row>
    <row r="10" spans="2:8" ht="17.25" customHeight="1" x14ac:dyDescent="0.15">
      <c r="B10" s="36">
        <v>7</v>
      </c>
      <c r="C10" s="44"/>
      <c r="D10" s="41" t="s">
        <v>122</v>
      </c>
      <c r="E10" s="19"/>
      <c r="F10" s="37">
        <v>31</v>
      </c>
      <c r="G10" s="44"/>
      <c r="H10" s="48" t="s">
        <v>146</v>
      </c>
    </row>
    <row r="11" spans="2:8" ht="17.25" customHeight="1" x14ac:dyDescent="0.15">
      <c r="B11" s="36">
        <v>8</v>
      </c>
      <c r="C11" s="44"/>
      <c r="D11" s="41" t="s">
        <v>123</v>
      </c>
      <c r="E11" s="19"/>
      <c r="F11" s="37">
        <v>32</v>
      </c>
      <c r="G11" s="44"/>
      <c r="H11" s="48" t="s">
        <v>147</v>
      </c>
    </row>
    <row r="12" spans="2:8" ht="17.25" customHeight="1" x14ac:dyDescent="0.15">
      <c r="B12" s="36">
        <v>9</v>
      </c>
      <c r="C12" s="44"/>
      <c r="D12" s="41" t="s">
        <v>124</v>
      </c>
      <c r="E12" s="19"/>
      <c r="F12" s="37">
        <v>33</v>
      </c>
      <c r="G12" s="44"/>
      <c r="H12" s="48" t="s">
        <v>148</v>
      </c>
    </row>
    <row r="13" spans="2:8" ht="17.25" customHeight="1" x14ac:dyDescent="0.15">
      <c r="B13" s="36">
        <v>10</v>
      </c>
      <c r="C13" s="44"/>
      <c r="D13" s="41" t="s">
        <v>125</v>
      </c>
      <c r="E13" s="19"/>
      <c r="F13" s="37">
        <v>34</v>
      </c>
      <c r="G13" s="44"/>
      <c r="H13" s="48" t="s">
        <v>149</v>
      </c>
    </row>
    <row r="14" spans="2:8" ht="17.25" customHeight="1" x14ac:dyDescent="0.15">
      <c r="B14" s="36">
        <v>11</v>
      </c>
      <c r="C14" s="44"/>
      <c r="D14" s="41" t="s">
        <v>126</v>
      </c>
      <c r="E14" s="19"/>
      <c r="F14" s="37">
        <v>35</v>
      </c>
      <c r="G14" s="44"/>
      <c r="H14" s="48" t="s">
        <v>150</v>
      </c>
    </row>
    <row r="15" spans="2:8" ht="17.25" customHeight="1" x14ac:dyDescent="0.15">
      <c r="B15" s="36">
        <v>12</v>
      </c>
      <c r="C15" s="44"/>
      <c r="D15" s="41" t="s">
        <v>127</v>
      </c>
      <c r="E15" s="19"/>
      <c r="F15" s="37">
        <v>36</v>
      </c>
      <c r="G15" s="44"/>
      <c r="H15" s="48" t="s">
        <v>151</v>
      </c>
    </row>
    <row r="16" spans="2:8" ht="17.25" customHeight="1" x14ac:dyDescent="0.15">
      <c r="B16" s="36">
        <v>13</v>
      </c>
      <c r="C16" s="44"/>
      <c r="D16" s="41" t="s">
        <v>128</v>
      </c>
      <c r="E16" s="19"/>
      <c r="F16" s="37">
        <v>37</v>
      </c>
      <c r="G16" s="44"/>
      <c r="H16" s="48" t="s">
        <v>152</v>
      </c>
    </row>
    <row r="17" spans="2:8" ht="17.25" customHeight="1" x14ac:dyDescent="0.15">
      <c r="B17" s="36">
        <v>14</v>
      </c>
      <c r="C17" s="44"/>
      <c r="D17" s="41" t="s">
        <v>129</v>
      </c>
      <c r="E17" s="19"/>
      <c r="F17" s="37">
        <v>38</v>
      </c>
      <c r="G17" s="44"/>
      <c r="H17" s="48" t="s">
        <v>153</v>
      </c>
    </row>
    <row r="18" spans="2:8" ht="17.25" customHeight="1" x14ac:dyDescent="0.15">
      <c r="B18" s="36">
        <v>15</v>
      </c>
      <c r="C18" s="44"/>
      <c r="D18" s="41" t="s">
        <v>130</v>
      </c>
      <c r="E18" s="19"/>
      <c r="F18" s="37">
        <v>39</v>
      </c>
      <c r="G18" s="44"/>
      <c r="H18" s="48" t="s">
        <v>154</v>
      </c>
    </row>
    <row r="19" spans="2:8" ht="17.25" customHeight="1" x14ac:dyDescent="0.15">
      <c r="B19" s="36">
        <v>16</v>
      </c>
      <c r="C19" s="44"/>
      <c r="D19" s="41" t="s">
        <v>131</v>
      </c>
      <c r="E19" s="19"/>
      <c r="F19" s="37">
        <v>40</v>
      </c>
      <c r="G19" s="44"/>
      <c r="H19" s="48" t="s">
        <v>155</v>
      </c>
    </row>
    <row r="20" spans="2:8" ht="17.25" customHeight="1" x14ac:dyDescent="0.15">
      <c r="B20" s="36">
        <v>17</v>
      </c>
      <c r="C20" s="44"/>
      <c r="D20" s="41" t="s">
        <v>132</v>
      </c>
      <c r="E20" s="19"/>
      <c r="F20" s="37">
        <v>41</v>
      </c>
      <c r="G20" s="44"/>
      <c r="H20" s="48" t="s">
        <v>156</v>
      </c>
    </row>
    <row r="21" spans="2:8" ht="17.25" customHeight="1" x14ac:dyDescent="0.15">
      <c r="B21" s="36">
        <v>18</v>
      </c>
      <c r="C21" s="44"/>
      <c r="D21" s="41" t="s">
        <v>133</v>
      </c>
      <c r="E21" s="19"/>
      <c r="F21" s="37">
        <v>42</v>
      </c>
      <c r="G21" s="44"/>
      <c r="H21" s="48" t="s">
        <v>157</v>
      </c>
    </row>
    <row r="22" spans="2:8" ht="17.25" customHeight="1" x14ac:dyDescent="0.15">
      <c r="B22" s="36">
        <v>19</v>
      </c>
      <c r="C22" s="44"/>
      <c r="D22" s="41" t="s">
        <v>134</v>
      </c>
      <c r="E22" s="19"/>
      <c r="F22" s="37">
        <v>43</v>
      </c>
      <c r="G22" s="44"/>
      <c r="H22" s="48" t="s">
        <v>158</v>
      </c>
    </row>
    <row r="23" spans="2:8" ht="17.25" customHeight="1" x14ac:dyDescent="0.15">
      <c r="B23" s="36">
        <v>20</v>
      </c>
      <c r="C23" s="44"/>
      <c r="D23" s="41" t="s">
        <v>135</v>
      </c>
      <c r="E23" s="19"/>
      <c r="F23" s="37">
        <v>44</v>
      </c>
      <c r="G23" s="44"/>
      <c r="H23" s="48" t="s">
        <v>159</v>
      </c>
    </row>
    <row r="24" spans="2:8" ht="17.25" customHeight="1" x14ac:dyDescent="0.15">
      <c r="B24" s="36">
        <v>21</v>
      </c>
      <c r="C24" s="44"/>
      <c r="D24" s="41" t="s">
        <v>136</v>
      </c>
      <c r="E24" s="19"/>
      <c r="F24" s="37">
        <v>45</v>
      </c>
      <c r="G24" s="44"/>
      <c r="H24" s="48" t="s">
        <v>160</v>
      </c>
    </row>
    <row r="25" spans="2:8" ht="17.25" customHeight="1" x14ac:dyDescent="0.15">
      <c r="B25" s="36">
        <v>22</v>
      </c>
      <c r="C25" s="44"/>
      <c r="D25" s="41" t="s">
        <v>137</v>
      </c>
      <c r="E25" s="19"/>
      <c r="F25" s="37">
        <v>46</v>
      </c>
      <c r="G25" s="44"/>
      <c r="H25" s="48" t="s">
        <v>161</v>
      </c>
    </row>
    <row r="26" spans="2:8" ht="17.25" customHeight="1" thickBot="1" x14ac:dyDescent="0.2">
      <c r="B26" s="38">
        <v>23</v>
      </c>
      <c r="C26" s="45"/>
      <c r="D26" s="42" t="s">
        <v>138</v>
      </c>
      <c r="E26" s="26"/>
      <c r="F26" s="39">
        <v>47</v>
      </c>
      <c r="G26" s="45"/>
      <c r="H26" s="49" t="s">
        <v>162</v>
      </c>
    </row>
  </sheetData>
  <sheetProtection password="C615" sheet="1" objects="1" scenarios="1"/>
  <mergeCells count="2">
    <mergeCell ref="C2:D2"/>
    <mergeCell ref="G2:H2"/>
  </mergeCells>
  <phoneticPr fontId="2"/>
  <pageMargins left="1.1811023622047245" right="0.78740157480314965" top="0.98425196850393704" bottom="0.98425196850393704" header="0.51181102362204722" footer="0.51181102362204722"/>
  <pageSetup paperSize="9" orientation="portrait" r:id="rId1"/>
  <headerFooter alignWithMargins="0">
    <oddHeader>&amp;C&amp;16許可元区分一覧表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回答要領</vt:lpstr>
      <vt:lpstr>入力シート</vt:lpstr>
      <vt:lpstr>入力例</vt:lpstr>
      <vt:lpstr>届出書</vt:lpstr>
      <vt:lpstr>申請種目表（工事）</vt:lpstr>
      <vt:lpstr>建設業許可元</vt:lpstr>
      <vt:lpstr>回答要領!Print_Area</vt:lpstr>
      <vt:lpstr>'申請種目表（工事）'!Print_Area</vt:lpstr>
      <vt:lpstr>届出書!Print_Area</vt:lpstr>
      <vt:lpstr>入力シート!Print_Area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伊藤　裕生</cp:lastModifiedBy>
  <cp:lastPrinted>2025-12-10T01:39:17Z</cp:lastPrinted>
  <dcterms:created xsi:type="dcterms:W3CDTF">2006-09-11T07:29:58Z</dcterms:created>
  <dcterms:modified xsi:type="dcterms:W3CDTF">2026-01-23T05:40:07Z</dcterms:modified>
</cp:coreProperties>
</file>