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codeName="ThisWorkbook" defaultThemeVersion="124226"/>
  <mc:AlternateContent xmlns:mc="http://schemas.openxmlformats.org/markup-compatibility/2006">
    <mc:Choice Requires="x15">
      <x15ac:absPath xmlns:x15ac="http://schemas.microsoft.com/office/spreadsheetml/2010/11/ac" url="\\zaint213om\契約課\【新築】令和7年度以降_文書分類対応階層フォルダ\102_物品契約係\04_事業者登録\02_補充\R8\R8.10補充登録用\01 ホームページ掲載関係\02_管理係ホームページ\"/>
    </mc:Choice>
  </mc:AlternateContent>
  <xr:revisionPtr revIDLastSave="0" documentId="13_ncr:1_{0EDE6ADF-A58E-4BC8-B5BE-E16C4EBD41AB}" xr6:coauthVersionLast="47" xr6:coauthVersionMax="47" xr10:uidLastSave="{00000000-0000-0000-0000-000000000000}"/>
  <workbookProtection workbookAlgorithmName="SHA-512" workbookHashValue="JZt6rqXDq3ePe3p4p6MO93Lg3bpGrwhSj+QiTYZzOnNGyNmj4ppWlL3+f2uHf1WEcLkuoyE8buZY5C22HU6zuQ==" workbookSaltValue="QllUozdn3G4kq/nslvvKUg==" workbookSpinCount="100000" lockStructure="1"/>
  <bookViews>
    <workbookView xWindow="-28920" yWindow="-120" windowWidth="29040" windowHeight="15720" tabRatio="937" xr2:uid="{00000000-000D-0000-FFFF-FFFF00000000}"/>
  </bookViews>
  <sheets>
    <sheet name="申請について" sheetId="12" r:id="rId1"/>
    <sheet name="入札参加資格審査申請書" sheetId="18" r:id="rId2"/>
    <sheet name="入力シート" sheetId="1" r:id="rId3"/>
    <sheet name="主要取扱品目（業務）名表" sheetId="13" r:id="rId4"/>
    <sheet name="出力ｼｰﾄ" sheetId="6" r:id="rId5"/>
    <sheet name="【参考】営業種目ｺｰﾄﾞ一覧表" sheetId="16" r:id="rId6"/>
    <sheet name="【入力例】主要取扱品目（業務）名表" sheetId="15" r:id="rId7"/>
    <sheet name="リストシート" sheetId="8" state="hidden" r:id="rId8"/>
  </sheets>
  <externalReferences>
    <externalReference r:id="rId9"/>
  </externalReferences>
  <definedNames>
    <definedName name="_xlnm._FilterDatabase" localSheetId="2" hidden="1">入力シート!$F$81:$X$81</definedName>
    <definedName name="_xlnm.Print_Area" localSheetId="5">【参考】営業種目ｺｰﾄﾞ一覧表!$A$1:$J$33</definedName>
    <definedName name="_xlnm.Print_Area" localSheetId="3">'主要取扱品目（業務）名表'!$A$1:$AT$64</definedName>
    <definedName name="_xlnm.Print_Area" localSheetId="4">出力ｼｰﾄ!$A$1:$AH$121</definedName>
    <definedName name="_xlnm.Print_Area" localSheetId="0">申請について!$A$1:$I$105</definedName>
    <definedName name="_xlnm.Print_Area" localSheetId="1">入札参加資格審査申請書!$A$1:$AH$60</definedName>
    <definedName name="_xlnm.Print_Area" localSheetId="2">入力シート!$A$1:$AL$280</definedName>
    <definedName name="月リスト" localSheetId="5">[1]リストシート!$D$2:$D$13</definedName>
    <definedName name="月リスト">リストシート!$D$2:$D$13</definedName>
    <definedName name="元下リスト" localSheetId="5">[1]リストシート!$A$23:$A$24</definedName>
    <definedName name="元下リスト">リストシート!$A$23:$A$24</definedName>
    <definedName name="元号リスト" localSheetId="5">[1]リストシート!$B$2:$B$5</definedName>
    <definedName name="元号リスト">リストシート!$B$2:$B$5</definedName>
    <definedName name="行政区リスト" localSheetId="5">[1]リストシート!$A$12:$A$18</definedName>
    <definedName name="行政区リスト">リストシート!$A$12:$A$18</definedName>
    <definedName name="主要品目リスト" localSheetId="5">[1]主要品目･業務入力シート!$AY$9:$AZ$26</definedName>
    <definedName name="主要品目リスト">'主要取扱品目（業務）名表'!$AY$10:$AZ$35</definedName>
    <definedName name="小分類コード" localSheetId="5">[1]リストシート!$N$2:$N$14</definedName>
    <definedName name="小分類コード">リストシート!$N$2:$N$14</definedName>
    <definedName name="小分類リスト" localSheetId="5">[1]リストシート!$J$2:$L$111</definedName>
    <definedName name="小分類リスト">リストシート!$J$2:$L$111</definedName>
    <definedName name="小分類名称" localSheetId="1">リストシート!#REF!</definedName>
    <definedName name="小分類名称">リストシート!#REF!</definedName>
    <definedName name="申請区分リスト" localSheetId="5">[1]リストシート!$A$8:$A$9</definedName>
    <definedName name="申請区分リスト">リストシート!$A$8:$A$9</definedName>
    <definedName name="性別リスト" localSheetId="5">[1]リストシート!$F$2:$F$3</definedName>
    <definedName name="性別リスト">リストシート!$F$2:$F$3</definedName>
    <definedName name="清掃警備小分類" localSheetId="5">[1]リストシート!$A$32:$A$35</definedName>
    <definedName name="清掃警備小分類">リストシート!$A$32:$A$35</definedName>
    <definedName name="清掃警備大分類" localSheetId="5">[1]リストシート!$A$28:$A$29</definedName>
    <definedName name="清掃警備大分類">リストシート!$A$28:$A$29</definedName>
    <definedName name="西暦リスト">リストシート!$O$2:$O$22</definedName>
    <definedName name="大分類コード" localSheetId="5">[1]リストシート!$M$2:$M$19</definedName>
    <definedName name="大分類コード">リストシート!$M$2:$M$19</definedName>
    <definedName name="大分類リスト" localSheetId="5">[1]リストシート!$I$2:$I$19</definedName>
    <definedName name="大分類リスト">リストシート!$I$2:$I$19</definedName>
    <definedName name="都道府県リスト" localSheetId="5">[1]リストシート!$G$2:$G$48</definedName>
    <definedName name="都道府県リスト">リストシート!$G$2:$G$48</definedName>
    <definedName name="日リスト" localSheetId="5">[1]リストシート!$E$2:$E$32</definedName>
    <definedName name="日リスト">リストシート!$E$2:$E$32</definedName>
    <definedName name="年リスト" localSheetId="5">[1]リストシート!$C$2:$C$65</definedName>
    <definedName name="年リスト">リストシート!$C$2:$C$65</definedName>
    <definedName name="法個リスト" localSheetId="5">[1]リストシート!$A$2:$A$3</definedName>
    <definedName name="法個リスト">リストシート!$A$2:$A$3</definedName>
    <definedName name="履行場所リスト" localSheetId="5">[1]リストシート!$H$2:$H$48</definedName>
    <definedName name="履行場所リスト">リストシート!$H$2:$H$48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L2" i="13"/>
  <c r="Z6" i="13" l="1"/>
  <c r="M100" i="6" l="1"/>
  <c r="M95" i="6"/>
  <c r="M98" i="6"/>
  <c r="B263" i="1" l="1"/>
  <c r="L262" i="1"/>
  <c r="E5" i="13" s="1"/>
  <c r="J57" i="18" l="1"/>
  <c r="T56" i="18"/>
  <c r="J56" i="18"/>
  <c r="C56" i="18"/>
  <c r="R24" i="18"/>
  <c r="Z23" i="18"/>
  <c r="W23" i="18"/>
  <c r="T23" i="18"/>
  <c r="R23" i="18"/>
  <c r="R22" i="18"/>
  <c r="R21" i="18"/>
  <c r="R19" i="18"/>
  <c r="R16" i="18"/>
  <c r="R13" i="18"/>
  <c r="X7" i="18"/>
  <c r="C84" i="6"/>
  <c r="AG7" i="13"/>
  <c r="AG6" i="13"/>
  <c r="AG5" i="13"/>
  <c r="Z7" i="13"/>
  <c r="S7" i="13"/>
  <c r="E4" i="13"/>
  <c r="L4" i="13"/>
  <c r="S4" i="13"/>
  <c r="Z4" i="13"/>
  <c r="AG4" i="13"/>
  <c r="R23" i="6"/>
  <c r="R20" i="6"/>
  <c r="R17" i="6"/>
  <c r="AD1" i="6"/>
  <c r="AA2" i="6"/>
  <c r="X2" i="6"/>
  <c r="U1" i="6"/>
  <c r="C8" i="6"/>
  <c r="M114" i="6"/>
  <c r="M115" i="6"/>
  <c r="M113" i="6"/>
  <c r="M112" i="6"/>
  <c r="M110" i="6"/>
  <c r="M107" i="6"/>
  <c r="AF257" i="1" l="1"/>
  <c r="AF270" i="1"/>
  <c r="V270" i="1"/>
  <c r="L270" i="1"/>
  <c r="AF268" i="1"/>
  <c r="V268" i="1"/>
  <c r="L268" i="1"/>
  <c r="Z5" i="13" s="1"/>
  <c r="AF266" i="1"/>
  <c r="V266" i="1"/>
  <c r="S6" i="13" s="1"/>
  <c r="L266" i="1"/>
  <c r="S5" i="13" s="1"/>
  <c r="AF264" i="1"/>
  <c r="L7" i="13" s="1"/>
  <c r="V264" i="1"/>
  <c r="L6" i="13" s="1"/>
  <c r="L264" i="1"/>
  <c r="L5" i="13" s="1"/>
  <c r="AF262" i="1"/>
  <c r="E7" i="13" s="1"/>
  <c r="V262" i="1"/>
  <c r="E6" i="13" s="1"/>
  <c r="O115" i="6" l="1"/>
  <c r="R115" i="6"/>
  <c r="U115" i="6"/>
  <c r="M116" i="6"/>
  <c r="U279" i="1"/>
  <c r="AP182" i="1"/>
  <c r="AO182" i="1" s="1"/>
  <c r="AP176" i="1"/>
  <c r="AO176" i="1" s="1"/>
  <c r="J166" i="1"/>
  <c r="P114" i="1"/>
  <c r="S242" i="1"/>
  <c r="AO175" i="1"/>
  <c r="AO181" i="1" s="1"/>
  <c r="B271" i="1"/>
  <c r="B269" i="1"/>
  <c r="B267" i="1"/>
  <c r="B265" i="1"/>
  <c r="AN200" i="1"/>
  <c r="AN110" i="1"/>
  <c r="AZ10" i="13"/>
  <c r="O21" i="1"/>
  <c r="AY35" i="13"/>
  <c r="AY34" i="13"/>
  <c r="AY33" i="13"/>
  <c r="AY32" i="13"/>
  <c r="AY31" i="13"/>
  <c r="AY30" i="13"/>
  <c r="AY29" i="13"/>
  <c r="AY28" i="13"/>
  <c r="AY22" i="13"/>
  <c r="AY21" i="13"/>
  <c r="AZ31" i="13"/>
  <c r="AZ30" i="13"/>
  <c r="AZ29" i="13"/>
  <c r="AZ28" i="13"/>
  <c r="AZ32" i="13"/>
  <c r="AZ33" i="13"/>
  <c r="AZ34" i="13"/>
  <c r="AZ35" i="13"/>
  <c r="AZ27" i="13"/>
  <c r="AZ26" i="13"/>
  <c r="AZ25" i="13"/>
  <c r="AZ24" i="13"/>
  <c r="AZ23" i="13"/>
  <c r="AZ22" i="13"/>
  <c r="AZ21" i="13"/>
  <c r="AY27" i="13"/>
  <c r="AY26" i="13"/>
  <c r="AY24" i="13"/>
  <c r="AY23" i="13"/>
  <c r="AZ20" i="13"/>
  <c r="AZ19" i="13"/>
  <c r="AZ18" i="13"/>
  <c r="AZ17" i="13"/>
  <c r="AZ16" i="13"/>
  <c r="AZ15" i="13"/>
  <c r="AZ14" i="13"/>
  <c r="AZ13" i="13"/>
  <c r="AZ12" i="13"/>
  <c r="AY25" i="13"/>
  <c r="AY20" i="13"/>
  <c r="AY19" i="13"/>
  <c r="AY18" i="13"/>
  <c r="AY17" i="13"/>
  <c r="AY16" i="13"/>
  <c r="AY15" i="13"/>
  <c r="AY14" i="13"/>
  <c r="AY13" i="13"/>
  <c r="AY12" i="13"/>
  <c r="AZ11" i="13"/>
  <c r="AY11" i="13"/>
  <c r="AY10" i="13"/>
  <c r="AN268" i="1" s="1"/>
  <c r="N279" i="1"/>
  <c r="O23" i="1"/>
  <c r="X244" i="1"/>
  <c r="X245" i="1"/>
  <c r="S243" i="1"/>
  <c r="BF182" i="1"/>
  <c r="P184" i="1" s="1"/>
  <c r="BF176" i="1"/>
  <c r="P177" i="1" s="1"/>
  <c r="AR37" i="13"/>
  <c r="AO37" i="13"/>
  <c r="AL37" i="13"/>
  <c r="AI37" i="13"/>
  <c r="A37" i="13"/>
  <c r="AR2" i="13"/>
  <c r="AO2" i="13"/>
  <c r="AI2" i="13"/>
  <c r="E244" i="1"/>
  <c r="E245" i="1"/>
  <c r="G239" i="1"/>
  <c r="G187" i="1"/>
  <c r="J170" i="1"/>
  <c r="I182" i="1"/>
  <c r="I175" i="1"/>
  <c r="S5" i="15"/>
  <c r="L5" i="15"/>
  <c r="E5" i="15"/>
  <c r="J4" i="8"/>
  <c r="J25" i="8"/>
  <c r="J30" i="8"/>
  <c r="J48" i="8"/>
  <c r="J59" i="8"/>
  <c r="J110" i="8"/>
  <c r="J108" i="8"/>
  <c r="J109" i="8"/>
  <c r="J107" i="8"/>
  <c r="J97" i="8"/>
  <c r="J98" i="8"/>
  <c r="J99" i="8"/>
  <c r="J100" i="8"/>
  <c r="J101" i="8"/>
  <c r="J102" i="8"/>
  <c r="J103" i="8"/>
  <c r="J104" i="8"/>
  <c r="J105" i="8"/>
  <c r="J106" i="8"/>
  <c r="J96" i="8"/>
  <c r="J95" i="8"/>
  <c r="J94" i="8"/>
  <c r="J87" i="8"/>
  <c r="J88" i="8"/>
  <c r="J89" i="8"/>
  <c r="J90" i="8"/>
  <c r="J91" i="8"/>
  <c r="J92" i="8"/>
  <c r="J93" i="8"/>
  <c r="J86" i="8"/>
  <c r="J84" i="8"/>
  <c r="J85" i="8"/>
  <c r="J83" i="8"/>
  <c r="J81" i="8"/>
  <c r="J82" i="8"/>
  <c r="J80" i="8"/>
  <c r="J75" i="8"/>
  <c r="J76" i="8"/>
  <c r="J77" i="8"/>
  <c r="J78" i="8"/>
  <c r="J79" i="8"/>
  <c r="J74" i="8"/>
  <c r="J72" i="8"/>
  <c r="J73" i="8"/>
  <c r="J71" i="8"/>
  <c r="J62" i="8"/>
  <c r="J63" i="8"/>
  <c r="J64" i="8"/>
  <c r="J65" i="8"/>
  <c r="J66" i="8"/>
  <c r="J67" i="8"/>
  <c r="J68" i="8"/>
  <c r="J69" i="8"/>
  <c r="J70" i="8"/>
  <c r="J61" i="8"/>
  <c r="J49" i="8"/>
  <c r="J50" i="8"/>
  <c r="J51" i="8"/>
  <c r="J52" i="8"/>
  <c r="J53" i="8"/>
  <c r="J54" i="8"/>
  <c r="J55" i="8"/>
  <c r="J56" i="8"/>
  <c r="J57" i="8"/>
  <c r="J58" i="8"/>
  <c r="J60" i="8"/>
  <c r="J41" i="8"/>
  <c r="J42" i="8"/>
  <c r="J43" i="8"/>
  <c r="J44" i="8"/>
  <c r="J45" i="8"/>
  <c r="J46" i="8"/>
  <c r="J47" i="8"/>
  <c r="J40" i="8"/>
  <c r="J33" i="8"/>
  <c r="J34" i="8"/>
  <c r="J35" i="8"/>
  <c r="J36" i="8"/>
  <c r="J37" i="8"/>
  <c r="J38" i="8"/>
  <c r="J39" i="8"/>
  <c r="J32" i="8"/>
  <c r="J24" i="8"/>
  <c r="J26" i="8"/>
  <c r="J27" i="8"/>
  <c r="J28" i="8"/>
  <c r="J29" i="8"/>
  <c r="J31" i="8"/>
  <c r="J23" i="8"/>
  <c r="J18" i="8"/>
  <c r="J19" i="8"/>
  <c r="J20" i="8"/>
  <c r="J21" i="8"/>
  <c r="J22" i="8"/>
  <c r="J17" i="8"/>
  <c r="J12" i="8"/>
  <c r="J13" i="8"/>
  <c r="J14" i="8"/>
  <c r="J15" i="8"/>
  <c r="J16" i="8"/>
  <c r="J11" i="8"/>
  <c r="J3" i="8"/>
  <c r="J5" i="8"/>
  <c r="J6" i="8"/>
  <c r="J7" i="8"/>
  <c r="J8" i="8"/>
  <c r="J9" i="8"/>
  <c r="J10" i="8"/>
  <c r="J2" i="8"/>
  <c r="AY182" i="1"/>
  <c r="AY176" i="1"/>
  <c r="AF255" i="1" l="1"/>
  <c r="V255" i="1"/>
  <c r="AF253" i="1"/>
  <c r="V257" i="1"/>
  <c r="V253" i="1"/>
  <c r="L257" i="1"/>
  <c r="L255" i="1"/>
  <c r="L253" i="1"/>
  <c r="AN269" i="1"/>
  <c r="R60" i="18"/>
  <c r="V60" i="18"/>
  <c r="AD62" i="6"/>
  <c r="AY184" i="1"/>
  <c r="AY178" i="1"/>
  <c r="Z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E10" authorId="0" shapeId="0" xr:uid="{00000000-0006-0000-0300-000001000000}">
      <text>
        <r>
          <rPr>
            <sz val="9"/>
            <color indexed="81"/>
            <rFont val="ＭＳ Ｐゴシック"/>
            <family val="3"/>
            <charset val="128"/>
          </rPr>
          <t>全角３０字以内で入力してください。半角カナは使用しないでください。記入いただいた内容は、指名の際参考にいたします。</t>
        </r>
      </text>
    </comment>
  </commentList>
</comments>
</file>

<file path=xl/sharedStrings.xml><?xml version="1.0" encoding="utf-8"?>
<sst xmlns="http://schemas.openxmlformats.org/spreadsheetml/2006/main" count="1431" uniqueCount="981">
  <si>
    <t>令和8・9・10年度</t>
    <rPh sb="0" eb="2">
      <t>レイワ</t>
    </rPh>
    <rPh sb="8" eb="10">
      <t>ネンド</t>
    </rPh>
    <phoneticPr fontId="2"/>
  </si>
  <si>
    <t>仙台市競争入札参加資格審査申請について</t>
    <rPh sb="0" eb="3">
      <t>センダイシ</t>
    </rPh>
    <rPh sb="3" eb="5">
      <t>キョウソウ</t>
    </rPh>
    <rPh sb="5" eb="7">
      <t>ニュウサツ</t>
    </rPh>
    <rPh sb="7" eb="9">
      <t>サンカ</t>
    </rPh>
    <rPh sb="9" eb="11">
      <t>シカク</t>
    </rPh>
    <rPh sb="11" eb="13">
      <t>シンサ</t>
    </rPh>
    <rPh sb="13" eb="15">
      <t>シンセイ</t>
    </rPh>
    <phoneticPr fontId="2"/>
  </si>
  <si>
    <t>【物品契約用】</t>
    <rPh sb="1" eb="3">
      <t>ブッピン</t>
    </rPh>
    <rPh sb="3" eb="5">
      <t>ケイヤク</t>
    </rPh>
    <rPh sb="5" eb="6">
      <t>ヨウ</t>
    </rPh>
    <phoneticPr fontId="2"/>
  </si>
  <si>
    <t>１．申請区分</t>
    <rPh sb="2" eb="4">
      <t>シンセイ</t>
    </rPh>
    <rPh sb="4" eb="6">
      <t>クブン</t>
    </rPh>
    <phoneticPr fontId="2"/>
  </si>
  <si>
    <t>　　物品…物品の売買、賃貸借、印刷・製造請負、清掃・警備・その他工事関連以外の業務委託等</t>
    <rPh sb="2" eb="4">
      <t>ブッピン</t>
    </rPh>
    <phoneticPr fontId="2"/>
  </si>
  <si>
    <t>２．競争入札参加者の資格</t>
    <phoneticPr fontId="2"/>
  </si>
  <si>
    <t>　　申請者は、次に掲げる事項の全てに該当する者でなければなりません。</t>
    <rPh sb="15" eb="16">
      <t>スベ</t>
    </rPh>
    <phoneticPr fontId="2"/>
  </si>
  <si>
    <t>(1)　 地方自治法施行令（昭和22年政令第16号）第167条の4第1項各号に該当する者でないこと。</t>
    <rPh sb="14" eb="16">
      <t>ショウワ</t>
    </rPh>
    <phoneticPr fontId="2"/>
  </si>
  <si>
    <t>※　「地方自治法施行令第167条の4第1項各号に該当する者」とは次に掲げる者をいいます。</t>
    <rPh sb="37" eb="38">
      <t>モノ</t>
    </rPh>
    <phoneticPr fontId="2"/>
  </si>
  <si>
    <t>　　　・　契約を締結する能力を有しない者</t>
    <phoneticPr fontId="2"/>
  </si>
  <si>
    <t>　　　・　破産手続き開始の決定を受けて復権を得ない者</t>
    <phoneticPr fontId="2"/>
  </si>
  <si>
    <t>　　　・　暴力団員による不当な行為の防止等に関する法律（平成3年法律第77号）第32条第1項各号に掲</t>
    <rPh sb="32" eb="34">
      <t>ホウリツ</t>
    </rPh>
    <phoneticPr fontId="2"/>
  </si>
  <si>
    <t>　　　げる者</t>
    <phoneticPr fontId="2"/>
  </si>
  <si>
    <t>(2)　営業に関し、許可・登録等を必要とする業種について申請する者は、関係法令に基づく許可・登録等</t>
    <phoneticPr fontId="2"/>
  </si>
  <si>
    <t>　　を受けていること。</t>
    <phoneticPr fontId="2"/>
  </si>
  <si>
    <t>(3)　仙台市から課税されている市税を滞納していないこと並びに個人以外の場合にあっては、法人の市民</t>
    <phoneticPr fontId="2"/>
  </si>
  <si>
    <t>　　税及び事業所税に係る市長に対する申告を行っていること。（当該申告義務を有する者に限る。）</t>
    <phoneticPr fontId="2"/>
  </si>
  <si>
    <t>(4)　消費税及び地方消費税を滞納していないこと。</t>
    <phoneticPr fontId="2"/>
  </si>
  <si>
    <t>(5)　「仙台市入札契約暴力団等排除要綱(平成20年10月31日市長決裁)」別表に掲げる措置要件に該当</t>
    <rPh sb="38" eb="40">
      <t>ベッピョウ</t>
    </rPh>
    <rPh sb="41" eb="42">
      <t>カカ</t>
    </rPh>
    <rPh sb="44" eb="46">
      <t>ソチ</t>
    </rPh>
    <rPh sb="46" eb="48">
      <t>ヨウケン</t>
    </rPh>
    <phoneticPr fontId="2"/>
  </si>
  <si>
    <t>　　しないこと。</t>
    <phoneticPr fontId="2"/>
  </si>
  <si>
    <t>※仙台市では、宮城県警察本部との連携のもと、仙台市が発注する全ての入札・契約から暴力団等を排除</t>
    <rPh sb="45" eb="47">
      <t>ハイジョ</t>
    </rPh>
    <phoneticPr fontId="2"/>
  </si>
  <si>
    <t>　する取り組みを実施するため、仙台市入札契約暴力団等排除要綱(平成20年10月31日市長決裁)を制定</t>
    <phoneticPr fontId="2"/>
  </si>
  <si>
    <t>　し、平成20年11月1日から施行しています。</t>
    <phoneticPr fontId="2"/>
  </si>
  <si>
    <t>　　当該要綱に基づき、仙台市の競争入札参加資格の登録を受けた方が暴力団等と関係を有することが確</t>
    <rPh sb="11" eb="14">
      <t>センダイシ</t>
    </rPh>
    <phoneticPr fontId="2"/>
  </si>
  <si>
    <t>　認された場合、指名停止や契約解除等を行います。</t>
    <phoneticPr fontId="2"/>
  </si>
  <si>
    <t>　（＊宮城県及び県内市町村においても、仙台市と同様の取り組みをしております。）</t>
    <phoneticPr fontId="2"/>
  </si>
  <si>
    <t>３．申請方法等</t>
    <rPh sb="4" eb="6">
      <t>ホウホウ</t>
    </rPh>
    <phoneticPr fontId="2"/>
  </si>
  <si>
    <t>(1)　申請方法　</t>
    <rPh sb="4" eb="6">
      <t>シンセイ</t>
    </rPh>
    <phoneticPr fontId="2"/>
  </si>
  <si>
    <t>　　　①「入力シート」、「主要取扱品目（業務）名表」に必要事項を入力してください。</t>
    <rPh sb="27" eb="29">
      <t>ヒツヨウ</t>
    </rPh>
    <rPh sb="29" eb="31">
      <t>ジコウ</t>
    </rPh>
    <phoneticPr fontId="2"/>
  </si>
  <si>
    <t>　　　②「出力シート」を印刷し、「使用印鑑届」に実印及び使用印鑑を押印してください。</t>
    <phoneticPr fontId="2"/>
  </si>
  <si>
    <t>　　　　受任者を設置する場合は「委任状」にも押印してください。</t>
    <phoneticPr fontId="2"/>
  </si>
  <si>
    <t>　　　③仙台市競争入札参加資格申請フォームにより、</t>
    <phoneticPr fontId="2"/>
  </si>
  <si>
    <r>
      <t>　　　　</t>
    </r>
    <r>
      <rPr>
        <b/>
        <u/>
        <sz val="11"/>
        <color rgb="FFFF0000"/>
        <rFont val="ＭＳ Ｐ明朝"/>
        <family val="1"/>
        <charset val="128"/>
      </rPr>
      <t xml:space="preserve">本Excelファイル、②で作成した書類（使用印鑑届 </t>
    </r>
    <r>
      <rPr>
        <b/>
        <u/>
        <sz val="10"/>
        <color rgb="FFFF0000"/>
        <rFont val="ＭＳ Ｐ明朝"/>
        <family val="1"/>
        <charset val="128"/>
      </rPr>
      <t>※必須</t>
    </r>
    <r>
      <rPr>
        <b/>
        <u/>
        <sz val="11"/>
        <color rgb="FFFF0000"/>
        <rFont val="ＭＳ Ｐ明朝"/>
        <family val="1"/>
        <charset val="128"/>
      </rPr>
      <t xml:space="preserve">、委任状 </t>
    </r>
    <r>
      <rPr>
        <b/>
        <u/>
        <sz val="10"/>
        <color rgb="FFFF0000"/>
        <rFont val="ＭＳ Ｐ明朝"/>
        <family val="1"/>
        <charset val="128"/>
      </rPr>
      <t>※受任者を設置する場合のみ</t>
    </r>
    <r>
      <rPr>
        <b/>
        <u/>
        <sz val="11"/>
        <color rgb="FFFF0000"/>
        <rFont val="ＭＳ Ｐ明朝"/>
        <family val="1"/>
        <charset val="128"/>
      </rPr>
      <t>）</t>
    </r>
    <rPh sb="24" eb="29">
      <t>シヨウインカントドケ</t>
    </rPh>
    <rPh sb="31" eb="33">
      <t>ヒッス</t>
    </rPh>
    <rPh sb="34" eb="37">
      <t>イニンジョウ</t>
    </rPh>
    <rPh sb="39" eb="41">
      <t>ジュニン</t>
    </rPh>
    <rPh sb="41" eb="42">
      <t>シャ</t>
    </rPh>
    <rPh sb="43" eb="45">
      <t>セッチ</t>
    </rPh>
    <rPh sb="47" eb="49">
      <t>バアイ</t>
    </rPh>
    <phoneticPr fontId="2"/>
  </si>
  <si>
    <r>
      <t>　　　　</t>
    </r>
    <r>
      <rPr>
        <b/>
        <u/>
        <sz val="10.5"/>
        <color rgb="FFFF0000"/>
        <rFont val="ＭＳ Ｐ明朝"/>
        <family val="1"/>
        <charset val="128"/>
      </rPr>
      <t>及び下記「(2)添付書類ファイル」のｐｄｆデータを添付</t>
    </r>
    <r>
      <rPr>
        <b/>
        <sz val="10.5"/>
        <color rgb="FFFF0000"/>
        <rFont val="ＭＳ Ｐ明朝"/>
        <family val="1"/>
        <charset val="128"/>
      </rPr>
      <t>の上、受付期間内に申請してください。</t>
    </r>
    <phoneticPr fontId="2"/>
  </si>
  <si>
    <t>(2)　添付書類ファイル ※詳細は「５.提出ファイル」を参照。</t>
    <phoneticPr fontId="2"/>
  </si>
  <si>
    <t>　　　① 印鑑証明書（法務局が発行する代表者印の証明書）</t>
    <phoneticPr fontId="2"/>
  </si>
  <si>
    <t>　　　② 履歴事項全部証明書（法務局が発行する本店分の証明書）</t>
    <phoneticPr fontId="2"/>
  </si>
  <si>
    <t>　　　③ 消費税及び地方消費税について未納税額のない証明</t>
    <phoneticPr fontId="2"/>
  </si>
  <si>
    <t>　　　④ 財務諸表（直前２か年分の貸借対照表及び損益計算書）</t>
    <phoneticPr fontId="2"/>
  </si>
  <si>
    <t>　　　⑤ 許可（登録）証明書等</t>
    <phoneticPr fontId="2"/>
  </si>
  <si>
    <t>(3)　受付期間</t>
    <phoneticPr fontId="2"/>
  </si>
  <si>
    <r>
      <t>　　</t>
    </r>
    <r>
      <rPr>
        <b/>
        <sz val="11"/>
        <color rgb="FFFF0000"/>
        <rFont val="ＭＳ Ｐ明朝"/>
        <family val="1"/>
        <charset val="128"/>
      </rPr>
      <t>令和8年7月7日（火）から令和8年7月31日（金）まで</t>
    </r>
    <rPh sb="2" eb="4">
      <t>レイワ</t>
    </rPh>
    <rPh sb="9" eb="10">
      <t>ニチ</t>
    </rPh>
    <rPh sb="11" eb="12">
      <t>カ</t>
    </rPh>
    <rPh sb="15" eb="17">
      <t>レイワ</t>
    </rPh>
    <rPh sb="18" eb="19">
      <t>ネン</t>
    </rPh>
    <rPh sb="20" eb="21">
      <t>ガツ</t>
    </rPh>
    <rPh sb="23" eb="24">
      <t>ヒ</t>
    </rPh>
    <rPh sb="25" eb="26">
      <t>キン</t>
    </rPh>
    <phoneticPr fontId="2"/>
  </si>
  <si>
    <t>(4)　仙台市競争入札参加資格申請フォームＵＲＬ</t>
    <phoneticPr fontId="2"/>
  </si>
  <si>
    <r>
      <t>　　</t>
    </r>
    <r>
      <rPr>
        <b/>
        <u/>
        <sz val="11"/>
        <color rgb="FFFF0000"/>
        <rFont val="ＭＳ Ｐ明朝"/>
        <family val="1"/>
        <charset val="128"/>
      </rPr>
      <t>https://logoform.jp/form/3PrJ/965159</t>
    </r>
    <phoneticPr fontId="2"/>
  </si>
  <si>
    <t>４．競争入札参加資格登録日</t>
    <rPh sb="2" eb="4">
      <t>キョウソウ</t>
    </rPh>
    <rPh sb="4" eb="6">
      <t>ニュウサツ</t>
    </rPh>
    <rPh sb="6" eb="8">
      <t>サンカ</t>
    </rPh>
    <rPh sb="8" eb="10">
      <t>シカク</t>
    </rPh>
    <rPh sb="10" eb="13">
      <t>トウロクビ</t>
    </rPh>
    <phoneticPr fontId="2"/>
  </si>
  <si>
    <r>
      <t>　　審査の結果、資格を有すると認められた方は、</t>
    </r>
    <r>
      <rPr>
        <b/>
        <sz val="11"/>
        <rFont val="ＭＳ Ｐ明朝"/>
        <family val="1"/>
        <charset val="128"/>
      </rPr>
      <t>令和8年10月1日から令和11年3月31日まで</t>
    </r>
    <r>
      <rPr>
        <sz val="11"/>
        <rFont val="ＭＳ Ｐ明朝"/>
        <family val="1"/>
        <charset val="128"/>
      </rPr>
      <t>競争入札</t>
    </r>
    <rPh sb="2" eb="4">
      <t>シンサ</t>
    </rPh>
    <rPh sb="5" eb="7">
      <t>ケッカ</t>
    </rPh>
    <rPh sb="8" eb="10">
      <t>シカク</t>
    </rPh>
    <rPh sb="11" eb="12">
      <t>ユウ</t>
    </rPh>
    <rPh sb="15" eb="16">
      <t>ミト</t>
    </rPh>
    <rPh sb="20" eb="21">
      <t>カタ</t>
    </rPh>
    <rPh sb="23" eb="25">
      <t>レイワ</t>
    </rPh>
    <rPh sb="26" eb="27">
      <t>ネン</t>
    </rPh>
    <rPh sb="29" eb="30">
      <t>ガツ</t>
    </rPh>
    <rPh sb="31" eb="32">
      <t>ニチ</t>
    </rPh>
    <rPh sb="34" eb="36">
      <t>レイワ</t>
    </rPh>
    <rPh sb="38" eb="39">
      <t>ネン</t>
    </rPh>
    <rPh sb="40" eb="41">
      <t>ガツ</t>
    </rPh>
    <rPh sb="43" eb="44">
      <t>ニチ</t>
    </rPh>
    <phoneticPr fontId="2"/>
  </si>
  <si>
    <r>
      <t>　参加資格者として登録されます。</t>
    </r>
    <r>
      <rPr>
        <b/>
        <u/>
        <sz val="11"/>
        <color rgb="FFFF0000"/>
        <rFont val="ＭＳ Ｐ明朝"/>
        <family val="1"/>
        <charset val="128"/>
      </rPr>
      <t>審査結果の個別の通知は行いませんので、令和8年10月1日に仙</t>
    </r>
    <rPh sb="9" eb="11">
      <t>トウロク</t>
    </rPh>
    <phoneticPr fontId="2"/>
  </si>
  <si>
    <r>
      <t>　</t>
    </r>
    <r>
      <rPr>
        <b/>
        <u/>
        <sz val="11"/>
        <color rgb="FFFF0000"/>
        <rFont val="ＭＳ Ｐ明朝"/>
        <family val="1"/>
        <charset val="128"/>
      </rPr>
      <t>台市ホームページ（競争入札参加資格）に掲載予定の競争入札参加資格者名簿にてご確認ください。</t>
    </r>
    <rPh sb="10" eb="12">
      <t>キョウソウ</t>
    </rPh>
    <rPh sb="12" eb="18">
      <t>ニュウサツサンカシカク</t>
    </rPh>
    <phoneticPr fontId="2"/>
  </si>
  <si>
    <t>　　申請の際に提出を求めている許可（登録）証明書等については、有効期限内であるものが必要となりま</t>
    <rPh sb="2" eb="4">
      <t>シンセイ</t>
    </rPh>
    <rPh sb="5" eb="6">
      <t>サイ</t>
    </rPh>
    <rPh sb="7" eb="9">
      <t>テイシュツ</t>
    </rPh>
    <rPh sb="10" eb="11">
      <t>モト</t>
    </rPh>
    <rPh sb="15" eb="17">
      <t>キョカ</t>
    </rPh>
    <rPh sb="18" eb="20">
      <t>トウロク</t>
    </rPh>
    <rPh sb="21" eb="24">
      <t>ショウメイショ</t>
    </rPh>
    <rPh sb="24" eb="25">
      <t>ナド</t>
    </rPh>
    <rPh sb="31" eb="33">
      <t>ユウコウ</t>
    </rPh>
    <rPh sb="33" eb="35">
      <t>キゲン</t>
    </rPh>
    <rPh sb="35" eb="36">
      <t>ナイ</t>
    </rPh>
    <rPh sb="42" eb="44">
      <t>ヒツヨウ</t>
    </rPh>
    <phoneticPr fontId="2"/>
  </si>
  <si>
    <t>　すので、下記基準日に留意のうえ提出願います。</t>
    <rPh sb="5" eb="7">
      <t>カキ</t>
    </rPh>
    <rPh sb="7" eb="10">
      <t>キジュンビ</t>
    </rPh>
    <rPh sb="11" eb="13">
      <t>リュウイ</t>
    </rPh>
    <rPh sb="16" eb="18">
      <t>テイシュツ</t>
    </rPh>
    <rPh sb="18" eb="19">
      <t>ネガ</t>
    </rPh>
    <phoneticPr fontId="2"/>
  </si>
  <si>
    <t>有効期限</t>
    <rPh sb="0" eb="2">
      <t>ユウコウ</t>
    </rPh>
    <rPh sb="2" eb="4">
      <t>キゲン</t>
    </rPh>
    <phoneticPr fontId="2"/>
  </si>
  <si>
    <t>以降のもの</t>
    <rPh sb="0" eb="2">
      <t>イコウ</t>
    </rPh>
    <phoneticPr fontId="2"/>
  </si>
  <si>
    <t>５．提出ファイル</t>
    <rPh sb="2" eb="4">
      <t>テイシュツ</t>
    </rPh>
    <phoneticPr fontId="2"/>
  </si>
  <si>
    <t>(1)　Excelファイルにより作成するもの</t>
    <phoneticPr fontId="2"/>
  </si>
  <si>
    <t>　　①Excelファイル（仙台市競争入札参加資格審査申請用入力様式）本体</t>
    <phoneticPr fontId="2"/>
  </si>
  <si>
    <t>　　②使用印鑑届　</t>
    <phoneticPr fontId="2"/>
  </si>
  <si>
    <r>
      <t>　　　</t>
    </r>
    <r>
      <rPr>
        <u/>
        <sz val="11"/>
        <rFont val="ＭＳ Ｐ明朝"/>
        <family val="1"/>
        <charset val="128"/>
      </rPr>
      <t>※必須</t>
    </r>
    <rPh sb="4" eb="6">
      <t>ヒッス</t>
    </rPh>
    <phoneticPr fontId="2"/>
  </si>
  <si>
    <t>　　　※押印後、pdfデータにした上で添付</t>
    <phoneticPr fontId="2"/>
  </si>
  <si>
    <r>
      <t>　　③委任状</t>
    </r>
    <r>
      <rPr>
        <b/>
        <sz val="11"/>
        <rFont val="ＭＳ Ｐ明朝"/>
        <family val="1"/>
        <charset val="128"/>
      </rPr>
      <t>　</t>
    </r>
    <phoneticPr fontId="2"/>
  </si>
  <si>
    <r>
      <t>　　　</t>
    </r>
    <r>
      <rPr>
        <u/>
        <sz val="11"/>
        <rFont val="ＭＳ Ｐ明朝"/>
        <family val="1"/>
        <charset val="128"/>
      </rPr>
      <t>※受任者を設置する場合のみ</t>
    </r>
    <phoneticPr fontId="2"/>
  </si>
  <si>
    <t>(2)　添付書類ファイル（全て写し可）</t>
    <phoneticPr fontId="2"/>
  </si>
  <si>
    <r>
      <t>　　①印鑑証明書</t>
    </r>
    <r>
      <rPr>
        <sz val="11"/>
        <rFont val="ＭＳ Ｐ明朝"/>
        <family val="1"/>
        <charset val="128"/>
      </rPr>
      <t>（法務局が発行する代表者印の証明書）</t>
    </r>
    <phoneticPr fontId="2"/>
  </si>
  <si>
    <t>　　　※個人の場合は、市区町村が発行する事業主本人の印鑑証明書</t>
    <rPh sb="26" eb="28">
      <t>インカン</t>
    </rPh>
    <phoneticPr fontId="2"/>
  </si>
  <si>
    <r>
      <t>　　　※登録申請日前</t>
    </r>
    <r>
      <rPr>
        <sz val="11"/>
        <color rgb="FFFF0000"/>
        <rFont val="ＭＳ Ｐ明朝"/>
        <family val="1"/>
        <charset val="128"/>
      </rPr>
      <t>３か月以内</t>
    </r>
    <r>
      <rPr>
        <sz val="11"/>
        <rFont val="ＭＳ Ｐ明朝"/>
        <family val="1"/>
        <charset val="128"/>
      </rPr>
      <t>に発行された最新の内容のもの</t>
    </r>
    <rPh sb="4" eb="6">
      <t>トウロク</t>
    </rPh>
    <rPh sb="8" eb="9">
      <t>ビ</t>
    </rPh>
    <rPh sb="21" eb="23">
      <t>サイシン</t>
    </rPh>
    <rPh sb="24" eb="26">
      <t>ナイヨウ</t>
    </rPh>
    <phoneticPr fontId="2"/>
  </si>
  <si>
    <t xml:space="preserve">    ②履歴事項全部証明書（法務局が発行する本店分の証明書）</t>
    <phoneticPr fontId="2"/>
  </si>
  <si>
    <t>　　　※個人の場合は、市区町村が発行する事業主本人の「身元（身分）証明書」</t>
    <phoneticPr fontId="2"/>
  </si>
  <si>
    <r>
      <t>　　　※登録申請日前</t>
    </r>
    <r>
      <rPr>
        <sz val="11"/>
        <color rgb="FFFF0000"/>
        <rFont val="ＭＳ Ｐ明朝"/>
        <family val="1"/>
        <charset val="128"/>
      </rPr>
      <t>３か月以内</t>
    </r>
    <r>
      <rPr>
        <sz val="11"/>
        <rFont val="ＭＳ Ｐ明朝"/>
        <family val="1"/>
        <charset val="128"/>
      </rPr>
      <t>に発行された最新の内容のもの</t>
    </r>
    <phoneticPr fontId="2"/>
  </si>
  <si>
    <t xml:space="preserve">    ③消費税及び地方消費税について未納税額のない証明</t>
    <phoneticPr fontId="2"/>
  </si>
  <si>
    <t>　　 （本社所在地所管の税務署が発行する「納税証明書（その３）」「納税証明書（その３の２）」「納税証明書</t>
    <phoneticPr fontId="2"/>
  </si>
  <si>
    <t>　 （その３の３）」のうちいずれか１つ。）</t>
    <phoneticPr fontId="2"/>
  </si>
  <si>
    <t>　　　※納税義務の有無にかかわらず、また、設立後１年未満の法人も提出が必要です。</t>
    <phoneticPr fontId="2"/>
  </si>
  <si>
    <t>　　　※個人の場合も提出が必要です。</t>
    <phoneticPr fontId="2"/>
  </si>
  <si>
    <t>　　　※「納期限が未到来の未納税額」について但し書きがあり、申請日時点で当該期限を過ぎている場合</t>
    <rPh sb="5" eb="6">
      <t>オサメ</t>
    </rPh>
    <rPh sb="6" eb="8">
      <t>キゲン</t>
    </rPh>
    <rPh sb="9" eb="12">
      <t>ミトウライ</t>
    </rPh>
    <rPh sb="13" eb="14">
      <t>ミ</t>
    </rPh>
    <rPh sb="14" eb="16">
      <t>ノウゼイ</t>
    </rPh>
    <rPh sb="16" eb="17">
      <t>ガク</t>
    </rPh>
    <rPh sb="22" eb="23">
      <t>タダ</t>
    </rPh>
    <rPh sb="24" eb="25">
      <t>ガ</t>
    </rPh>
    <rPh sb="30" eb="32">
      <t>シンセイ</t>
    </rPh>
    <rPh sb="32" eb="33">
      <t>ビ</t>
    </rPh>
    <rPh sb="33" eb="35">
      <t>ジテン</t>
    </rPh>
    <rPh sb="36" eb="40">
      <t>トウガイキゲン</t>
    </rPh>
    <rPh sb="41" eb="42">
      <t>ス</t>
    </rPh>
    <rPh sb="46" eb="48">
      <t>バアイ</t>
    </rPh>
    <phoneticPr fontId="2"/>
  </si>
  <si>
    <t>　　　　　は、完納したことが確認できる書類（領収書等）を併せて添付してください。もしくは完納後に取得し</t>
    <rPh sb="7" eb="9">
      <t>カンノウ</t>
    </rPh>
    <rPh sb="14" eb="16">
      <t>カクニン</t>
    </rPh>
    <rPh sb="19" eb="21">
      <t>ショルイ</t>
    </rPh>
    <rPh sb="22" eb="25">
      <t>リョウシュウショ</t>
    </rPh>
    <rPh sb="25" eb="26">
      <t>トウ</t>
    </rPh>
    <rPh sb="28" eb="29">
      <t>アワ</t>
    </rPh>
    <rPh sb="31" eb="33">
      <t>テンプ</t>
    </rPh>
    <rPh sb="44" eb="46">
      <t>カンノウ</t>
    </rPh>
    <rPh sb="46" eb="47">
      <t>アト</t>
    </rPh>
    <rPh sb="48" eb="50">
      <t>シュトク</t>
    </rPh>
    <phoneticPr fontId="2"/>
  </si>
  <si>
    <t>　　　　　た納税証明書を提出してください。</t>
    <rPh sb="6" eb="8">
      <t>ノウゼイ</t>
    </rPh>
    <rPh sb="8" eb="11">
      <t>ショウメイショ</t>
    </rPh>
    <rPh sb="12" eb="14">
      <t>テイシュツ</t>
    </rPh>
    <phoneticPr fontId="2"/>
  </si>
  <si>
    <t xml:space="preserve">    ④財務諸表（直前２か年分の貸借対照表及び損益計算書）</t>
    <phoneticPr fontId="2"/>
  </si>
  <si>
    <t>　　　※個人の場合は、直前２か年分の収支計算書</t>
    <phoneticPr fontId="2"/>
  </si>
  <si>
    <t xml:space="preserve">    ⑤許可（登録）証明書等</t>
    <phoneticPr fontId="2"/>
  </si>
  <si>
    <t>　　　※営業に関し、法令上の許可・登録を必要とする業種について申請する場合のみ提出が必要です。</t>
    <phoneticPr fontId="2"/>
  </si>
  <si>
    <t>６．事業協同組合等の競争入札参加資格審査申請</t>
    <rPh sb="2" eb="4">
      <t>ジギョウ</t>
    </rPh>
    <rPh sb="4" eb="6">
      <t>キョウドウ</t>
    </rPh>
    <rPh sb="6" eb="9">
      <t>クミアイトウ</t>
    </rPh>
    <rPh sb="10" eb="12">
      <t>キョウソウ</t>
    </rPh>
    <rPh sb="12" eb="14">
      <t>ニュウサツ</t>
    </rPh>
    <rPh sb="14" eb="16">
      <t>サンカ</t>
    </rPh>
    <rPh sb="16" eb="18">
      <t>シカク</t>
    </rPh>
    <rPh sb="18" eb="20">
      <t>シンサ</t>
    </rPh>
    <rPh sb="20" eb="22">
      <t>シンセイ</t>
    </rPh>
    <phoneticPr fontId="2"/>
  </si>
  <si>
    <t>　　事業協同組合等で競争入札参加資格審査申請を行う場合は、前記「５.提出ファイル」のほかに次のデー</t>
    <rPh sb="2" eb="4">
      <t>ジギョウ</t>
    </rPh>
    <rPh sb="4" eb="6">
      <t>キョウドウ</t>
    </rPh>
    <rPh sb="6" eb="8">
      <t>クミアイ</t>
    </rPh>
    <rPh sb="8" eb="9">
      <t>トウ</t>
    </rPh>
    <rPh sb="10" eb="12">
      <t>キョウソウ</t>
    </rPh>
    <rPh sb="12" eb="14">
      <t>ニュウサツ</t>
    </rPh>
    <rPh sb="14" eb="16">
      <t>サンカ</t>
    </rPh>
    <rPh sb="16" eb="18">
      <t>シカク</t>
    </rPh>
    <rPh sb="18" eb="20">
      <t>シンサ</t>
    </rPh>
    <rPh sb="20" eb="22">
      <t>シンセイ</t>
    </rPh>
    <rPh sb="23" eb="24">
      <t>オコナ</t>
    </rPh>
    <rPh sb="25" eb="27">
      <t>バアイ</t>
    </rPh>
    <rPh sb="29" eb="31">
      <t>ゼンキ</t>
    </rPh>
    <rPh sb="34" eb="36">
      <t>テイシュツ</t>
    </rPh>
    <phoneticPr fontId="2"/>
  </si>
  <si>
    <t>　タを提出してください。</t>
    <rPh sb="3" eb="5">
      <t>テイシュツ</t>
    </rPh>
    <phoneticPr fontId="2"/>
  </si>
  <si>
    <t>　　①　定款</t>
    <rPh sb="4" eb="6">
      <t>テイカン</t>
    </rPh>
    <phoneticPr fontId="2"/>
  </si>
  <si>
    <t>　　②　官公需共同受注規約</t>
    <rPh sb="4" eb="7">
      <t>カンコウジュ</t>
    </rPh>
    <rPh sb="7" eb="9">
      <t>キョウドウ</t>
    </rPh>
    <rPh sb="9" eb="11">
      <t>ジュチュウ</t>
    </rPh>
    <rPh sb="11" eb="13">
      <t>キヤク</t>
    </rPh>
    <phoneticPr fontId="2"/>
  </si>
  <si>
    <t>　　③　役員名簿</t>
    <rPh sb="4" eb="6">
      <t>ヤクイン</t>
    </rPh>
    <rPh sb="6" eb="8">
      <t>メイボ</t>
    </rPh>
    <phoneticPr fontId="2"/>
  </si>
  <si>
    <t>　　④　組合員名簿</t>
    <rPh sb="4" eb="7">
      <t>クミアイイン</t>
    </rPh>
    <rPh sb="7" eb="9">
      <t>メイボ</t>
    </rPh>
    <phoneticPr fontId="2"/>
  </si>
  <si>
    <t>７．注意事項</t>
    <rPh sb="2" eb="4">
      <t>チュウイ</t>
    </rPh>
    <rPh sb="4" eb="6">
      <t>ジコウ</t>
    </rPh>
    <phoneticPr fontId="2"/>
  </si>
  <si>
    <r>
      <rPr>
        <sz val="11"/>
        <rFont val="ＭＳ Ｐ明朝"/>
        <family val="1"/>
        <charset val="128"/>
      </rPr>
      <t>(1)</t>
    </r>
    <r>
      <rPr>
        <sz val="11"/>
        <color rgb="FFFF0000"/>
        <rFont val="ＭＳ Ｐゴシック"/>
        <family val="3"/>
        <charset val="128"/>
      </rPr>
      <t xml:space="preserve"> </t>
    </r>
    <r>
      <rPr>
        <b/>
        <u/>
        <sz val="11"/>
        <color rgb="FFFF0000"/>
        <rFont val="ＭＳ Ｐゴシック"/>
        <family val="3"/>
        <charset val="128"/>
      </rPr>
      <t>申請にあたっては、競争入札参加資格申請書の「１.誓約事項」及び「２.同意事項」を確認のうえ申</t>
    </r>
    <rPh sb="28" eb="30">
      <t>セイヤク</t>
    </rPh>
    <rPh sb="30" eb="32">
      <t>ジコウ</t>
    </rPh>
    <phoneticPr fontId="2"/>
  </si>
  <si>
    <r>
      <rPr>
        <b/>
        <sz val="11"/>
        <color rgb="FFFF0000"/>
        <rFont val="ＭＳ Ｐゴシック"/>
        <family val="3"/>
        <charset val="128"/>
      </rPr>
      <t>　</t>
    </r>
    <r>
      <rPr>
        <b/>
        <u/>
        <sz val="11"/>
        <color rgb="FFFF0000"/>
        <rFont val="ＭＳ Ｐゴシック"/>
        <family val="3"/>
        <charset val="128"/>
      </rPr>
      <t>請を行ってください。</t>
    </r>
    <rPh sb="1" eb="2">
      <t>ショウ</t>
    </rPh>
    <phoneticPr fontId="2"/>
  </si>
  <si>
    <t>(2) 今回競争入札参加資格審査申請された方は、別途水道局・交通局・ガス局・市立病院へ入札参加資格</t>
    <phoneticPr fontId="2"/>
  </si>
  <si>
    <t>　の審査を申請する必要はありません。</t>
    <rPh sb="2" eb="4">
      <t>シンサ</t>
    </rPh>
    <rPh sb="5" eb="7">
      <t>シンセイ</t>
    </rPh>
    <rPh sb="9" eb="11">
      <t>ヒツヨウ</t>
    </rPh>
    <phoneticPr fontId="2"/>
  </si>
  <si>
    <t>(3) 申請できる種目数は大分類は最大５種目までで、大分類１種目につき、申請できる小分類は最大３種目</t>
    <rPh sb="45" eb="47">
      <t>サイダイ</t>
    </rPh>
    <phoneticPr fontId="2"/>
  </si>
  <si>
    <t>　までです。</t>
    <phoneticPr fontId="2"/>
  </si>
  <si>
    <r>
      <t>(4) 令和8・9・10年度競争入札参加資格の有効期間は、</t>
    </r>
    <r>
      <rPr>
        <b/>
        <sz val="11"/>
        <color rgb="FFFF0000"/>
        <rFont val="ＭＳ Ｐ明朝"/>
        <family val="1"/>
        <charset val="128"/>
      </rPr>
      <t>令和11年3月31日まで</t>
    </r>
    <r>
      <rPr>
        <sz val="11"/>
        <rFont val="ＭＳ Ｐ明朝"/>
        <family val="1"/>
        <charset val="128"/>
      </rPr>
      <t>です。</t>
    </r>
    <rPh sb="4" eb="6">
      <t>レイワ</t>
    </rPh>
    <phoneticPr fontId="2"/>
  </si>
  <si>
    <t>　　なお、有効期間満了後も登録の継続を希望される場合は、改めて申請手続きが必要です。申請受付は</t>
    <phoneticPr fontId="2"/>
  </si>
  <si>
    <t>　令和10年10月頃を予定しております。</t>
    <rPh sb="1" eb="3">
      <t>レイワ</t>
    </rPh>
    <phoneticPr fontId="2"/>
  </si>
  <si>
    <t>(5) 審査後、競争入札参加資格者名簿を作成し登録業者名等を公表します。</t>
    <rPh sb="4" eb="6">
      <t>シンサ</t>
    </rPh>
    <phoneticPr fontId="2"/>
  </si>
  <si>
    <r>
      <rPr>
        <sz val="11"/>
        <rFont val="ＭＳ Ｐ明朝"/>
        <family val="1"/>
        <charset val="128"/>
      </rPr>
      <t>　　</t>
    </r>
    <r>
      <rPr>
        <u/>
        <sz val="11"/>
        <rFont val="ＭＳ Ｐ明朝"/>
        <family val="1"/>
        <charset val="128"/>
      </rPr>
      <t>審査結果の個別の通知は行いませんので、令和8年10月1日に仙台市ホームページ（競争入札参加資</t>
    </r>
    <rPh sb="41" eb="43">
      <t>キョウソウ</t>
    </rPh>
    <rPh sb="43" eb="45">
      <t>ニュウサツ</t>
    </rPh>
    <rPh sb="45" eb="47">
      <t>サンカ</t>
    </rPh>
    <rPh sb="47" eb="48">
      <t>シ</t>
    </rPh>
    <phoneticPr fontId="2"/>
  </si>
  <si>
    <r>
      <rPr>
        <sz val="11"/>
        <rFont val="ＭＳ Ｐ明朝"/>
        <family val="1"/>
        <charset val="128"/>
      </rPr>
      <t>　</t>
    </r>
    <r>
      <rPr>
        <u/>
        <sz val="11"/>
        <rFont val="ＭＳ Ｐ明朝"/>
        <family val="1"/>
        <charset val="128"/>
      </rPr>
      <t>格）に掲載予定の当該名簿にてご確認ください。</t>
    </r>
    <phoneticPr fontId="2"/>
  </si>
  <si>
    <t>(6) 提出書類に虚偽の記載があった場合は、資格を認定しません。また、資格を取り消すことがあります。</t>
    <phoneticPr fontId="2"/>
  </si>
  <si>
    <t>(7) 公的機関が発行する証明書は、登録申請日前３か月以内に発行された最新のものに限ります。</t>
    <rPh sb="22" eb="23">
      <t>ビ</t>
    </rPh>
    <phoneticPr fontId="2"/>
  </si>
  <si>
    <t>(8) 申請されました内容に関してお問い合わせする場合がございますので、申請データは破棄しないよう</t>
    <rPh sb="4" eb="6">
      <t>シンセイ</t>
    </rPh>
    <rPh sb="36" eb="38">
      <t>シンセイ</t>
    </rPh>
    <phoneticPr fontId="2"/>
  </si>
  <si>
    <t>　ご留意ください。</t>
    <phoneticPr fontId="2"/>
  </si>
  <si>
    <t>〔物　　品〕</t>
    <rPh sb="1" eb="2">
      <t>モノ</t>
    </rPh>
    <rPh sb="4" eb="5">
      <t>シナ</t>
    </rPh>
    <phoneticPr fontId="2"/>
  </si>
  <si>
    <t>令和8・9・10年度仙台市競争入札参加資格審査申請書</t>
    <rPh sb="0" eb="2">
      <t>レイワ</t>
    </rPh>
    <rPh sb="8" eb="10">
      <t>ネンド</t>
    </rPh>
    <rPh sb="10" eb="13">
      <t>センダイシ</t>
    </rPh>
    <rPh sb="13" eb="15">
      <t>キョウソウ</t>
    </rPh>
    <rPh sb="15" eb="17">
      <t>ニュウサツ</t>
    </rPh>
    <rPh sb="17" eb="19">
      <t>サンカ</t>
    </rPh>
    <rPh sb="19" eb="21">
      <t>シカク</t>
    </rPh>
    <rPh sb="21" eb="23">
      <t>シンサ</t>
    </rPh>
    <rPh sb="23" eb="26">
      <t>シンセイショ</t>
    </rPh>
    <phoneticPr fontId="2"/>
  </si>
  <si>
    <t>（あて先）</t>
    <rPh sb="3" eb="4">
      <t>サキ</t>
    </rPh>
    <phoneticPr fontId="2"/>
  </si>
  <si>
    <t>仙台市長</t>
    <rPh sb="0" eb="4">
      <t>センダイシチョウ</t>
    </rPh>
    <phoneticPr fontId="2"/>
  </si>
  <si>
    <t>仙台市水道事業管理者</t>
    <rPh sb="0" eb="3">
      <t>センダイシ</t>
    </rPh>
    <rPh sb="3" eb="5">
      <t>スイドウ</t>
    </rPh>
    <rPh sb="5" eb="7">
      <t>ジギョウ</t>
    </rPh>
    <rPh sb="7" eb="10">
      <t>カンリシャ</t>
    </rPh>
    <phoneticPr fontId="2"/>
  </si>
  <si>
    <t>仙台市交通事業管理者</t>
    <rPh sb="0" eb="3">
      <t>センダイシ</t>
    </rPh>
    <rPh sb="3" eb="5">
      <t>コウツウ</t>
    </rPh>
    <rPh sb="5" eb="7">
      <t>ジギョウ</t>
    </rPh>
    <rPh sb="7" eb="10">
      <t>カンリシャ</t>
    </rPh>
    <phoneticPr fontId="2"/>
  </si>
  <si>
    <t>仙台市ガス事業管理者</t>
    <rPh sb="0" eb="3">
      <t>センダイシ</t>
    </rPh>
    <rPh sb="5" eb="7">
      <t>ジギョウ</t>
    </rPh>
    <rPh sb="7" eb="10">
      <t>カンリシャ</t>
    </rPh>
    <phoneticPr fontId="2"/>
  </si>
  <si>
    <t>仙台市病院事業管理者</t>
    <rPh sb="0" eb="3">
      <t>センダイシ</t>
    </rPh>
    <rPh sb="3" eb="5">
      <t>ビョウイン</t>
    </rPh>
    <rPh sb="5" eb="7">
      <t>ジギョウ</t>
    </rPh>
    <rPh sb="7" eb="10">
      <t>カンリシャ</t>
    </rPh>
    <phoneticPr fontId="2"/>
  </si>
  <si>
    <t>申請人住所</t>
    <rPh sb="0" eb="3">
      <t>シンセイニン</t>
    </rPh>
    <rPh sb="3" eb="5">
      <t>ジュウショ</t>
    </rPh>
    <phoneticPr fontId="2"/>
  </si>
  <si>
    <t>名称又は商号</t>
    <rPh sb="0" eb="2">
      <t>メイショウ</t>
    </rPh>
    <rPh sb="2" eb="3">
      <t>マタ</t>
    </rPh>
    <rPh sb="4" eb="6">
      <t>ショウゴウ</t>
    </rPh>
    <phoneticPr fontId="2"/>
  </si>
  <si>
    <t>フリガナ</t>
    <phoneticPr fontId="2"/>
  </si>
  <si>
    <t>代表者職氏名</t>
    <rPh sb="0" eb="3">
      <t>ダイヒョウシャ</t>
    </rPh>
    <rPh sb="3" eb="4">
      <t>ショク</t>
    </rPh>
    <rPh sb="4" eb="6">
      <t>シメイ</t>
    </rPh>
    <phoneticPr fontId="2"/>
  </si>
  <si>
    <t>（生年月日</t>
    <phoneticPr fontId="2"/>
  </si>
  <si>
    <t>年</t>
    <rPh sb="0" eb="1">
      <t>ネン</t>
    </rPh>
    <phoneticPr fontId="2"/>
  </si>
  <si>
    <t>月</t>
    <rPh sb="0" eb="1">
      <t>ガツ</t>
    </rPh>
    <phoneticPr fontId="2"/>
  </si>
  <si>
    <t>日）</t>
    <rPh sb="0" eb="1">
      <t>ニチ</t>
    </rPh>
    <phoneticPr fontId="2"/>
  </si>
  <si>
    <t>（性別</t>
    <rPh sb="1" eb="3">
      <t>セイベツ</t>
    </rPh>
    <phoneticPr fontId="2"/>
  </si>
  <si>
    <t>）</t>
    <phoneticPr fontId="2"/>
  </si>
  <si>
    <t>令和8・9・10年度において仙台市が行う物品の売買、その他の契約に係る入札に参加したい</t>
    <rPh sb="8" eb="10">
      <t>ネンド</t>
    </rPh>
    <rPh sb="14" eb="17">
      <t>センダイシ</t>
    </rPh>
    <rPh sb="18" eb="19">
      <t>オコナ</t>
    </rPh>
    <rPh sb="20" eb="22">
      <t>ブッピン</t>
    </rPh>
    <rPh sb="23" eb="25">
      <t>バイバイ</t>
    </rPh>
    <rPh sb="28" eb="29">
      <t>タ</t>
    </rPh>
    <rPh sb="30" eb="32">
      <t>ケイヤク</t>
    </rPh>
    <rPh sb="33" eb="34">
      <t>カカ</t>
    </rPh>
    <rPh sb="35" eb="37">
      <t>ニュウサツ</t>
    </rPh>
    <rPh sb="38" eb="40">
      <t>サンカ</t>
    </rPh>
    <phoneticPr fontId="2"/>
  </si>
  <si>
    <t>　ので、関係書類を添えて入札参加資格の審査を申請します。また併せて、下記の事項について</t>
    <rPh sb="4" eb="6">
      <t>カンケイ</t>
    </rPh>
    <rPh sb="6" eb="8">
      <t>ショルイ</t>
    </rPh>
    <rPh sb="9" eb="10">
      <t>ソ</t>
    </rPh>
    <rPh sb="12" eb="14">
      <t>ニュウサツ</t>
    </rPh>
    <rPh sb="14" eb="16">
      <t>サンカ</t>
    </rPh>
    <rPh sb="16" eb="18">
      <t>シカク</t>
    </rPh>
    <rPh sb="19" eb="21">
      <t>シンサ</t>
    </rPh>
    <rPh sb="22" eb="24">
      <t>シンセイ</t>
    </rPh>
    <phoneticPr fontId="2"/>
  </si>
  <si>
    <t>　誓約し、同意します。</t>
    <phoneticPr fontId="2"/>
  </si>
  <si>
    <t>１．誓約事項</t>
    <phoneticPr fontId="2"/>
  </si>
  <si>
    <t>（1）　本申請書及び添付書類のすべての記載事項は事実と相違ないことを誓約します。</t>
    <phoneticPr fontId="2"/>
  </si>
  <si>
    <t>（2）　いかなる公共団体の入札においても「私的独占の禁止及び公正取引の確保に関する</t>
    <phoneticPr fontId="2"/>
  </si>
  <si>
    <t>　　　法律（独占禁止法）」に抵触する行為は行わないとともに、今後とも関係法令を遵守す</t>
    <phoneticPr fontId="2"/>
  </si>
  <si>
    <t>　　　ることをあらためて誓約します。</t>
    <phoneticPr fontId="2"/>
  </si>
  <si>
    <t>（3）　本申請が法人その他の団体による申請の場合は、当該団体の役員（業務を執行する</t>
    <phoneticPr fontId="2"/>
  </si>
  <si>
    <t>　　　社員、取締役、執行役又はこれらに準ずる者、及びこれらの者と同等以上の支配力を</t>
    <phoneticPr fontId="2"/>
  </si>
  <si>
    <t>　　　当該団体に対して有すると認められる者）が暴力団員（暴力団員でなくなった日から</t>
    <phoneticPr fontId="2"/>
  </si>
  <si>
    <t>　　　５年を経過しない者を含む。）でないことを誓約します。</t>
    <phoneticPr fontId="2"/>
  </si>
  <si>
    <t>２．同意事項</t>
    <rPh sb="2" eb="4">
      <t>ドウイ</t>
    </rPh>
    <rPh sb="4" eb="6">
      <t>ジコウ</t>
    </rPh>
    <phoneticPr fontId="2"/>
  </si>
  <si>
    <t>（1）　私（代表者個人）が暴力団等との関係を有しないことを確認するため、本申請に記載さ</t>
    <rPh sb="40" eb="42">
      <t>キサイ</t>
    </rPh>
    <phoneticPr fontId="2"/>
  </si>
  <si>
    <t>　　　れた私に関する個人情報を、仙台市が宮城県警察本部に提供して照会することに同意</t>
    <rPh sb="11" eb="12">
      <t>ヒト</t>
    </rPh>
    <phoneticPr fontId="2"/>
  </si>
  <si>
    <t>　　　します。</t>
    <phoneticPr fontId="2"/>
  </si>
  <si>
    <t>（2）　私（法人その他の団体による申請の場合は当該団体、個人による申請の場合は当該</t>
    <phoneticPr fontId="2"/>
  </si>
  <si>
    <t>　　　個人）に関する仙台市税納付状況(税目・税額・申告の有無等）について、仙台市財政</t>
    <phoneticPr fontId="2"/>
  </si>
  <si>
    <t>　　　局財政部契約課が税務担当課に対して照会することに同意します。</t>
    <rPh sb="3" eb="4">
      <t>キョク</t>
    </rPh>
    <rPh sb="4" eb="6">
      <t>ザイセイ</t>
    </rPh>
    <rPh sb="6" eb="7">
      <t>ブ</t>
    </rPh>
    <rPh sb="7" eb="10">
      <t>ケイヤクカ</t>
    </rPh>
    <rPh sb="11" eb="13">
      <t>ゼイム</t>
    </rPh>
    <rPh sb="13" eb="16">
      <t>タントウカ</t>
    </rPh>
    <rPh sb="17" eb="18">
      <t>タイ</t>
    </rPh>
    <rPh sb="20" eb="22">
      <t>ショウカイ</t>
    </rPh>
    <rPh sb="27" eb="29">
      <t>ドウイ</t>
    </rPh>
    <phoneticPr fontId="2"/>
  </si>
  <si>
    <t>作成担当者</t>
    <rPh sb="0" eb="2">
      <t>サクセイ</t>
    </rPh>
    <rPh sb="2" eb="5">
      <t>タントウシャ</t>
    </rPh>
    <phoneticPr fontId="2"/>
  </si>
  <si>
    <t>所　属</t>
    <rPh sb="0" eb="1">
      <t>トコロ</t>
    </rPh>
    <rPh sb="2" eb="3">
      <t>ゾク</t>
    </rPh>
    <phoneticPr fontId="2"/>
  </si>
  <si>
    <t>氏　名</t>
    <rPh sb="0" eb="1">
      <t>シ</t>
    </rPh>
    <rPh sb="2" eb="3">
      <t>メイ</t>
    </rPh>
    <phoneticPr fontId="2"/>
  </si>
  <si>
    <t>電話
番号</t>
    <rPh sb="0" eb="2">
      <t>デンワ</t>
    </rPh>
    <rPh sb="3" eb="5">
      <t>バンゴウ</t>
    </rPh>
    <phoneticPr fontId="2"/>
  </si>
  <si>
    <t>仙台市競争入札参加資格審査申請用入力シート
【物　品　契　約　用】</t>
    <rPh sb="0" eb="3">
      <t>センダイシ</t>
    </rPh>
    <rPh sb="3" eb="5">
      <t>キョウソウ</t>
    </rPh>
    <rPh sb="5" eb="7">
      <t>ニュウサツ</t>
    </rPh>
    <rPh sb="7" eb="9">
      <t>サンカ</t>
    </rPh>
    <rPh sb="9" eb="11">
      <t>シカク</t>
    </rPh>
    <rPh sb="11" eb="13">
      <t>シンサ</t>
    </rPh>
    <rPh sb="13" eb="15">
      <t>シンセイ</t>
    </rPh>
    <rPh sb="15" eb="16">
      <t>ヨウ</t>
    </rPh>
    <rPh sb="16" eb="18">
      <t>ニュウリョク</t>
    </rPh>
    <rPh sb="23" eb="24">
      <t>モノ</t>
    </rPh>
    <rPh sb="25" eb="26">
      <t>シナ</t>
    </rPh>
    <rPh sb="27" eb="28">
      <t>チギリ</t>
    </rPh>
    <rPh sb="29" eb="30">
      <t>ヤク</t>
    </rPh>
    <rPh sb="31" eb="32">
      <t>ヨウ</t>
    </rPh>
    <phoneticPr fontId="2"/>
  </si>
  <si>
    <t>※まず最初に「申請について」を熟読の上、本シートの該当箇所を全て入力してください。入力内容が他のシートに反映されます。</t>
    <rPh sb="3" eb="5">
      <t>サイショ</t>
    </rPh>
    <rPh sb="15" eb="17">
      <t>ジュクドク</t>
    </rPh>
    <rPh sb="18" eb="19">
      <t>ウエ</t>
    </rPh>
    <rPh sb="20" eb="21">
      <t>ホン</t>
    </rPh>
    <rPh sb="25" eb="27">
      <t>ガイトウ</t>
    </rPh>
    <rPh sb="27" eb="29">
      <t>カショ</t>
    </rPh>
    <rPh sb="30" eb="31">
      <t>スベ</t>
    </rPh>
    <rPh sb="32" eb="34">
      <t>ニュウリョク</t>
    </rPh>
    <rPh sb="41" eb="43">
      <t>ニュウリョク</t>
    </rPh>
    <rPh sb="43" eb="45">
      <t>ナイヨウ</t>
    </rPh>
    <rPh sb="46" eb="47">
      <t>タ</t>
    </rPh>
    <rPh sb="52" eb="54">
      <t>ハンエイ</t>
    </rPh>
    <phoneticPr fontId="2"/>
  </si>
  <si>
    <t>　申請されました内容に関してお問い合わせする場合がございますので、申請データは破棄しないようご留意ください。</t>
    <rPh sb="1" eb="3">
      <t>シンセイ</t>
    </rPh>
    <rPh sb="8" eb="10">
      <t>ナイヨウ</t>
    </rPh>
    <rPh sb="33" eb="35">
      <t>シンセイ</t>
    </rPh>
    <rPh sb="39" eb="41">
      <t>ハキ</t>
    </rPh>
    <rPh sb="47" eb="49">
      <t>リュウイ</t>
    </rPh>
    <phoneticPr fontId="2"/>
  </si>
  <si>
    <r>
      <t>　　入力例、入力上の注意をよく読んで入力してください。
　　</t>
    </r>
    <r>
      <rPr>
        <b/>
        <sz val="18"/>
        <color indexed="48"/>
        <rFont val="ＭＳ Ｐゴシック"/>
        <family val="3"/>
        <charset val="128"/>
      </rPr>
      <t>水色の箇所</t>
    </r>
    <r>
      <rPr>
        <b/>
        <sz val="18"/>
        <rFont val="ＭＳ Ｐ明朝"/>
        <family val="1"/>
        <charset val="128"/>
      </rPr>
      <t>はドロップダウンリストから該当するものを選択してください。
　　</t>
    </r>
    <r>
      <rPr>
        <b/>
        <sz val="18"/>
        <color rgb="FF339966"/>
        <rFont val="ＭＳ Ｐゴシック"/>
        <family val="3"/>
        <charset val="128"/>
      </rPr>
      <t>薄い緑色の箇所</t>
    </r>
    <r>
      <rPr>
        <b/>
        <sz val="18"/>
        <rFont val="ＭＳ Ｐ明朝"/>
        <family val="1"/>
        <charset val="128"/>
      </rPr>
      <t>は入力上の注意を参考にして文字や数字を入力してください。
　　入力するセルに設定してある文字の種類（全角や半角）は変更しないでください。
　　最後まで入力し、Ⅴの確定ボタンで「確定」を選択してください。
　　</t>
    </r>
    <rPh sb="2" eb="4">
      <t>ニュウリョク</t>
    </rPh>
    <rPh sb="4" eb="5">
      <t>レイ</t>
    </rPh>
    <rPh sb="6" eb="8">
      <t>ニュウリョク</t>
    </rPh>
    <rPh sb="8" eb="9">
      <t>ジョウ</t>
    </rPh>
    <rPh sb="10" eb="12">
      <t>チュウイ</t>
    </rPh>
    <rPh sb="15" eb="16">
      <t>ヨ</t>
    </rPh>
    <rPh sb="18" eb="20">
      <t>ニュウリョク</t>
    </rPh>
    <rPh sb="30" eb="32">
      <t>ミズイロ</t>
    </rPh>
    <rPh sb="33" eb="35">
      <t>カショ</t>
    </rPh>
    <rPh sb="48" eb="50">
      <t>ガイトウ</t>
    </rPh>
    <rPh sb="55" eb="57">
      <t>センタク</t>
    </rPh>
    <rPh sb="67" eb="68">
      <t>ウス</t>
    </rPh>
    <rPh sb="72" eb="74">
      <t>カショ</t>
    </rPh>
    <rPh sb="75" eb="77">
      <t>ニュウリョク</t>
    </rPh>
    <rPh sb="77" eb="78">
      <t>ジョウ</t>
    </rPh>
    <rPh sb="79" eb="81">
      <t>チュウイ</t>
    </rPh>
    <rPh sb="82" eb="84">
      <t>サンコウ</t>
    </rPh>
    <rPh sb="87" eb="89">
      <t>モジ</t>
    </rPh>
    <rPh sb="90" eb="92">
      <t>スウジ</t>
    </rPh>
    <rPh sb="93" eb="95">
      <t>ニュウリョク</t>
    </rPh>
    <rPh sb="105" eb="107">
      <t>ニュウリョク</t>
    </rPh>
    <rPh sb="112" eb="114">
      <t>セッテイ</t>
    </rPh>
    <rPh sb="118" eb="120">
      <t>モジ</t>
    </rPh>
    <rPh sb="121" eb="123">
      <t>シュルイ</t>
    </rPh>
    <rPh sb="124" eb="126">
      <t>ゼンカク</t>
    </rPh>
    <rPh sb="127" eb="129">
      <t>ハンカク</t>
    </rPh>
    <rPh sb="131" eb="133">
      <t>ヘンコウ</t>
    </rPh>
    <rPh sb="145" eb="147">
      <t>サイゴ</t>
    </rPh>
    <rPh sb="149" eb="151">
      <t>ニュウリョク</t>
    </rPh>
    <phoneticPr fontId="2"/>
  </si>
  <si>
    <t>Ⅰ　基本事項入力欄</t>
    <rPh sb="2" eb="4">
      <t>キホン</t>
    </rPh>
    <rPh sb="4" eb="6">
      <t>ジコウ</t>
    </rPh>
    <rPh sb="6" eb="8">
      <t>ニュウリョク</t>
    </rPh>
    <rPh sb="8" eb="9">
      <t>ラン</t>
    </rPh>
    <phoneticPr fontId="2"/>
  </si>
  <si>
    <t>　1　申請年月日入力欄</t>
    <rPh sb="3" eb="4">
      <t>サル</t>
    </rPh>
    <rPh sb="4" eb="5">
      <t>ショウ</t>
    </rPh>
    <rPh sb="5" eb="6">
      <t>ネン</t>
    </rPh>
    <rPh sb="6" eb="7">
      <t>ツキ</t>
    </rPh>
    <rPh sb="7" eb="8">
      <t>ヒ</t>
    </rPh>
    <rPh sb="8" eb="9">
      <t>イリ</t>
    </rPh>
    <rPh sb="9" eb="10">
      <t>チカラ</t>
    </rPh>
    <rPh sb="10" eb="11">
      <t>ラン</t>
    </rPh>
    <phoneticPr fontId="2"/>
  </si>
  <si>
    <t>申請年月日</t>
    <rPh sb="0" eb="2">
      <t>シンセイ</t>
    </rPh>
    <rPh sb="2" eb="3">
      <t>トシ</t>
    </rPh>
    <rPh sb="3" eb="5">
      <t>ガッピ</t>
    </rPh>
    <phoneticPr fontId="2"/>
  </si>
  <si>
    <t>入力上の注意</t>
    <rPh sb="0" eb="2">
      <t>ニュウリョク</t>
    </rPh>
    <rPh sb="2" eb="3">
      <t>ジョウ</t>
    </rPh>
    <rPh sb="4" eb="6">
      <t>チュウイ</t>
    </rPh>
    <phoneticPr fontId="2"/>
  </si>
  <si>
    <t>申請する年月日をドロップダウンリストから選択してください。</t>
    <rPh sb="0" eb="2">
      <t>シンセイ</t>
    </rPh>
    <rPh sb="4" eb="7">
      <t>ネンガッピ</t>
    </rPh>
    <rPh sb="20" eb="22">
      <t>センタク</t>
    </rPh>
    <phoneticPr fontId="2"/>
  </si>
  <si>
    <t>入力欄</t>
    <rPh sb="0" eb="2">
      <t>ニュウリョク</t>
    </rPh>
    <rPh sb="2" eb="3">
      <t>ラン</t>
    </rPh>
    <phoneticPr fontId="2"/>
  </si>
  <si>
    <t>令和</t>
    <rPh sb="0" eb="2">
      <t>レイワ</t>
    </rPh>
    <phoneticPr fontId="2"/>
  </si>
  <si>
    <t>月</t>
    <rPh sb="0" eb="1">
      <t>ツキ</t>
    </rPh>
    <phoneticPr fontId="2"/>
  </si>
  <si>
    <t>日</t>
    <rPh sb="0" eb="1">
      <t>ヒ</t>
    </rPh>
    <phoneticPr fontId="2"/>
  </si>
  <si>
    <t>　2　申請区分・受付番号・業者番号入力欄</t>
    <rPh sb="3" eb="5">
      <t>シンセイ</t>
    </rPh>
    <rPh sb="5" eb="7">
      <t>クブン</t>
    </rPh>
    <rPh sb="8" eb="10">
      <t>ウケツケ</t>
    </rPh>
    <rPh sb="10" eb="12">
      <t>バンゴウ</t>
    </rPh>
    <rPh sb="13" eb="15">
      <t>ギョウシャ</t>
    </rPh>
    <rPh sb="15" eb="17">
      <t>バンゴウ</t>
    </rPh>
    <rPh sb="17" eb="19">
      <t>ニュウリョク</t>
    </rPh>
    <rPh sb="19" eb="20">
      <t>ラン</t>
    </rPh>
    <phoneticPr fontId="2"/>
  </si>
  <si>
    <t>申請区分</t>
    <rPh sb="0" eb="2">
      <t>シンセイ</t>
    </rPh>
    <rPh sb="2" eb="4">
      <t>クブン</t>
    </rPh>
    <phoneticPr fontId="2"/>
  </si>
  <si>
    <t>申請する区分をドロップダウンリストから選択してください。</t>
    <rPh sb="0" eb="2">
      <t>シンセイ</t>
    </rPh>
    <rPh sb="4" eb="6">
      <t>クブン</t>
    </rPh>
    <rPh sb="19" eb="21">
      <t>センタク</t>
    </rPh>
    <phoneticPr fontId="2"/>
  </si>
  <si>
    <t>新規</t>
    <rPh sb="0" eb="2">
      <t>シンキ</t>
    </rPh>
    <phoneticPr fontId="2"/>
  </si>
  <si>
    <t>受付番号
業者番号</t>
    <rPh sb="0" eb="2">
      <t>ウケツケ</t>
    </rPh>
    <rPh sb="2" eb="4">
      <t>バンゴウ</t>
    </rPh>
    <rPh sb="5" eb="7">
      <t>ギョウシャ</t>
    </rPh>
    <rPh sb="7" eb="9">
      <t>バンゴウ</t>
    </rPh>
    <phoneticPr fontId="2"/>
  </si>
  <si>
    <t>入力例</t>
    <rPh sb="0" eb="2">
      <t>ニュウリョク</t>
    </rPh>
    <rPh sb="2" eb="3">
      <t>レイ</t>
    </rPh>
    <phoneticPr fontId="2"/>
  </si>
  <si>
    <t>000125990</t>
    <phoneticPr fontId="2"/>
  </si>
  <si>
    <r>
      <t xml:space="preserve">継続申請の方のみ入力してください。受付番号及び業者番号は、「申請手続きのご案内」ハガキの宛名の下に記載されています。不明な場合は未入力で構いません。また、業者番号はハガキのほかに、仙台市役所ホームページ「競争入札参加資格者名簿」でも確認できます。
</t>
    </r>
    <r>
      <rPr>
        <b/>
        <u/>
        <sz val="11"/>
        <rFont val="ＭＳ Ｐ明朝"/>
        <family val="1"/>
        <charset val="128"/>
      </rPr>
      <t>http://www.city.sendai.jp/keyaku-kanri/jigyosha/keyaku/denshi/mebo.html</t>
    </r>
    <rPh sb="0" eb="2">
      <t>ケイゾク</t>
    </rPh>
    <rPh sb="2" eb="4">
      <t>シンセイ</t>
    </rPh>
    <rPh sb="5" eb="6">
      <t>カタ</t>
    </rPh>
    <rPh sb="17" eb="19">
      <t>ウケツケ</t>
    </rPh>
    <rPh sb="19" eb="21">
      <t>バンゴウ</t>
    </rPh>
    <rPh sb="21" eb="22">
      <t>オヨ</t>
    </rPh>
    <rPh sb="23" eb="25">
      <t>ギョウシャ</t>
    </rPh>
    <rPh sb="25" eb="27">
      <t>バンゴウ</t>
    </rPh>
    <rPh sb="30" eb="32">
      <t>シンセイ</t>
    </rPh>
    <rPh sb="32" eb="34">
      <t>テツヅ</t>
    </rPh>
    <rPh sb="44" eb="46">
      <t>アテナ</t>
    </rPh>
    <rPh sb="47" eb="48">
      <t>シタ</t>
    </rPh>
    <rPh sb="49" eb="51">
      <t>キサイ</t>
    </rPh>
    <rPh sb="58" eb="60">
      <t>フメイ</t>
    </rPh>
    <rPh sb="61" eb="63">
      <t>バアイ</t>
    </rPh>
    <rPh sb="64" eb="67">
      <t>ミニュウリョク</t>
    </rPh>
    <rPh sb="68" eb="69">
      <t>カマ</t>
    </rPh>
    <rPh sb="77" eb="79">
      <t>ギョウシャ</t>
    </rPh>
    <rPh sb="79" eb="81">
      <t>バンゴウ</t>
    </rPh>
    <rPh sb="90" eb="93">
      <t>センダイシ</t>
    </rPh>
    <rPh sb="93" eb="95">
      <t>ヤクショ</t>
    </rPh>
    <rPh sb="102" eb="104">
      <t>キョウソウ</t>
    </rPh>
    <rPh sb="104" eb="106">
      <t>ニュウサツ</t>
    </rPh>
    <rPh sb="106" eb="108">
      <t>サンカ</t>
    </rPh>
    <rPh sb="108" eb="110">
      <t>シカク</t>
    </rPh>
    <rPh sb="110" eb="111">
      <t>シャ</t>
    </rPh>
    <rPh sb="111" eb="113">
      <t>メイボ</t>
    </rPh>
    <rPh sb="116" eb="118">
      <t>カクニン</t>
    </rPh>
    <phoneticPr fontId="2"/>
  </si>
  <si>
    <t>新規･継続メッセージ</t>
    <rPh sb="0" eb="2">
      <t>シンキ</t>
    </rPh>
    <rPh sb="3" eb="5">
      <t>ケイゾク</t>
    </rPh>
    <phoneticPr fontId="2"/>
  </si>
  <si>
    <t>新規申請の方は入力しないでください。</t>
    <rPh sb="0" eb="2">
      <t>シンキ</t>
    </rPh>
    <rPh sb="2" eb="4">
      <t>シンセイ</t>
    </rPh>
    <rPh sb="5" eb="6">
      <t>カタ</t>
    </rPh>
    <rPh sb="7" eb="9">
      <t>ニュウリョク</t>
    </rPh>
    <phoneticPr fontId="2"/>
  </si>
  <si>
    <t>継続の方は業者番号を入力してください。</t>
    <rPh sb="0" eb="2">
      <t>ケイゾク</t>
    </rPh>
    <rPh sb="3" eb="4">
      <t>カタ</t>
    </rPh>
    <rPh sb="5" eb="7">
      <t>ギョウシャ</t>
    </rPh>
    <rPh sb="7" eb="9">
      <t>バンゴウ</t>
    </rPh>
    <rPh sb="10" eb="12">
      <t>ニュウリョク</t>
    </rPh>
    <phoneticPr fontId="2"/>
  </si>
  <si>
    <t>受付番号</t>
    <rPh sb="0" eb="2">
      <t>ウケツケ</t>
    </rPh>
    <rPh sb="2" eb="4">
      <t>バンゴウ</t>
    </rPh>
    <phoneticPr fontId="2"/>
  </si>
  <si>
    <t>継続の方は受付番号を入力してください。</t>
    <rPh sb="5" eb="7">
      <t>ウケツケ</t>
    </rPh>
    <phoneticPr fontId="2"/>
  </si>
  <si>
    <t>業者番号</t>
    <rPh sb="0" eb="2">
      <t>ギョウシャ</t>
    </rPh>
    <rPh sb="2" eb="4">
      <t>バンゴウ</t>
    </rPh>
    <phoneticPr fontId="2"/>
  </si>
  <si>
    <t>　3　作成担当者入力欄
　　（競争入札参加資格申請の担当者の情報を入力してください）</t>
    <rPh sb="3" eb="5">
      <t>サクセイ</t>
    </rPh>
    <rPh sb="5" eb="7">
      <t>タントウ</t>
    </rPh>
    <rPh sb="7" eb="8">
      <t>シャ</t>
    </rPh>
    <rPh sb="8" eb="10">
      <t>ニュウリョク</t>
    </rPh>
    <rPh sb="10" eb="11">
      <t>ラン</t>
    </rPh>
    <rPh sb="15" eb="17">
      <t>キョウソウ</t>
    </rPh>
    <rPh sb="17" eb="19">
      <t>ニュウサツ</t>
    </rPh>
    <rPh sb="19" eb="21">
      <t>サンカ</t>
    </rPh>
    <rPh sb="21" eb="23">
      <t>シカク</t>
    </rPh>
    <rPh sb="23" eb="25">
      <t>シンセイ</t>
    </rPh>
    <rPh sb="26" eb="29">
      <t>タントウシャ</t>
    </rPh>
    <rPh sb="30" eb="32">
      <t>ジョウホウ</t>
    </rPh>
    <rPh sb="33" eb="35">
      <t>ニュウリョク</t>
    </rPh>
    <phoneticPr fontId="2"/>
  </si>
  <si>
    <t>担当者所属・氏名・連絡先</t>
    <rPh sb="0" eb="3">
      <t>タントウシャ</t>
    </rPh>
    <rPh sb="3" eb="5">
      <t>ショゾク</t>
    </rPh>
    <rPh sb="6" eb="8">
      <t>シメイ</t>
    </rPh>
    <rPh sb="9" eb="12">
      <t>レンラクサキ</t>
    </rPh>
    <phoneticPr fontId="2"/>
  </si>
  <si>
    <t>所 属</t>
    <rPh sb="0" eb="1">
      <t>トコロ</t>
    </rPh>
    <rPh sb="2" eb="3">
      <t>ゾク</t>
    </rPh>
    <phoneticPr fontId="2"/>
  </si>
  <si>
    <t>本社　営業部</t>
    <rPh sb="0" eb="2">
      <t>ホンシャ</t>
    </rPh>
    <rPh sb="3" eb="5">
      <t>エイギョウ</t>
    </rPh>
    <rPh sb="5" eb="6">
      <t>ブ</t>
    </rPh>
    <phoneticPr fontId="2"/>
  </si>
  <si>
    <r>
      <t>業者名は入力しないでください。</t>
    </r>
    <r>
      <rPr>
        <b/>
        <sz val="11"/>
        <rFont val="ＭＳ Ｐ明朝"/>
        <family val="1"/>
        <charset val="128"/>
      </rPr>
      <t>(35字以内）</t>
    </r>
    <r>
      <rPr>
        <sz val="11"/>
        <rFont val="ＭＳ Ｐ明朝"/>
        <family val="1"/>
        <charset val="128"/>
      </rPr>
      <t xml:space="preserve">
《正》本社　総務課、東北支店　営業課　　　《誤》仙台デンキ東北支店</t>
    </r>
    <rPh sb="0" eb="2">
      <t>ギョウシャ</t>
    </rPh>
    <rPh sb="2" eb="3">
      <t>メイ</t>
    </rPh>
    <rPh sb="4" eb="6">
      <t>ニュウリョク</t>
    </rPh>
    <rPh sb="18" eb="19">
      <t>ジ</t>
    </rPh>
    <rPh sb="19" eb="21">
      <t>イナイ</t>
    </rPh>
    <rPh sb="26" eb="28">
      <t>ホンシャ</t>
    </rPh>
    <rPh sb="29" eb="32">
      <t>ソウムカ</t>
    </rPh>
    <rPh sb="33" eb="35">
      <t>トウホク</t>
    </rPh>
    <rPh sb="35" eb="37">
      <t>シテン</t>
    </rPh>
    <rPh sb="38" eb="41">
      <t>エイギョウカ</t>
    </rPh>
    <rPh sb="47" eb="49">
      <t>センダイ</t>
    </rPh>
    <rPh sb="52" eb="54">
      <t>トウホク</t>
    </rPh>
    <rPh sb="54" eb="56">
      <t>シテン</t>
    </rPh>
    <phoneticPr fontId="2"/>
  </si>
  <si>
    <t>氏 名</t>
    <rPh sb="0" eb="1">
      <t>シ</t>
    </rPh>
    <rPh sb="2" eb="3">
      <t>メイ</t>
    </rPh>
    <phoneticPr fontId="2"/>
  </si>
  <si>
    <t>東北　次郎</t>
    <rPh sb="0" eb="2">
      <t>トウホク</t>
    </rPh>
    <rPh sb="3" eb="5">
      <t>ジロウ</t>
    </rPh>
    <phoneticPr fontId="2"/>
  </si>
  <si>
    <t>姓と名の間は1文字空けてください。(20字以内）　《正》東北　次郎　　《誤》東北次郎</t>
    <rPh sb="0" eb="1">
      <t>セイ</t>
    </rPh>
    <rPh sb="2" eb="3">
      <t>ナ</t>
    </rPh>
    <rPh sb="4" eb="5">
      <t>アイダ</t>
    </rPh>
    <rPh sb="7" eb="9">
      <t>モジ</t>
    </rPh>
    <rPh sb="9" eb="10">
      <t>ア</t>
    </rPh>
    <rPh sb="20" eb="21">
      <t>ジ</t>
    </rPh>
    <rPh sb="21" eb="23">
      <t>イナイ</t>
    </rPh>
    <rPh sb="28" eb="30">
      <t>トウホク</t>
    </rPh>
    <rPh sb="31" eb="33">
      <t>ジロウ</t>
    </rPh>
    <rPh sb="38" eb="40">
      <t>トウホク</t>
    </rPh>
    <rPh sb="40" eb="42">
      <t>ジロウ</t>
    </rPh>
    <phoneticPr fontId="2"/>
  </si>
  <si>
    <t>トウホク　ジロウ</t>
    <phoneticPr fontId="2"/>
  </si>
  <si>
    <t>姓と名の間は1文字空けてください。(40字以内）　《正》トウホク　ジロウ　　《誤》トウホクジロウ</t>
    <rPh sb="0" eb="1">
      <t>セイ</t>
    </rPh>
    <rPh sb="2" eb="3">
      <t>ナ</t>
    </rPh>
    <rPh sb="4" eb="5">
      <t>アイダ</t>
    </rPh>
    <rPh sb="7" eb="9">
      <t>モジ</t>
    </rPh>
    <rPh sb="9" eb="10">
      <t>ア</t>
    </rPh>
    <rPh sb="20" eb="21">
      <t>ジ</t>
    </rPh>
    <rPh sb="21" eb="23">
      <t>イナイ</t>
    </rPh>
    <phoneticPr fontId="2"/>
  </si>
  <si>
    <t>メール
アドレス</t>
    <phoneticPr fontId="2"/>
  </si>
  <si>
    <t>このメールアドレスは競争入札参加資格登録申請に関する仙台市からの問合せの際に使用します。</t>
    <rPh sb="10" eb="18">
      <t>キョウソウニュウサツサンカシカク</t>
    </rPh>
    <rPh sb="18" eb="20">
      <t>トウロク</t>
    </rPh>
    <rPh sb="20" eb="22">
      <t>シンセイ</t>
    </rPh>
    <rPh sb="23" eb="24">
      <t>カン</t>
    </rPh>
    <rPh sb="26" eb="29">
      <t>センダイシ</t>
    </rPh>
    <rPh sb="32" eb="34">
      <t>トイアワ</t>
    </rPh>
    <rPh sb="36" eb="37">
      <t>サイ</t>
    </rPh>
    <rPh sb="38" eb="40">
      <t>シヨウ</t>
    </rPh>
    <phoneticPr fontId="2"/>
  </si>
  <si>
    <t>入力欄</t>
    <phoneticPr fontId="2"/>
  </si>
  <si>
    <t>電話番号</t>
  </si>
  <si>
    <t>局番と局番の間は「－」（ハイフン）でつないでください。(15字以内）
入力例　022-214-8124</t>
    <rPh sb="35" eb="37">
      <t>ニュウリョク</t>
    </rPh>
    <rPh sb="37" eb="38">
      <t>レイ</t>
    </rPh>
    <phoneticPr fontId="2"/>
  </si>
  <si>
    <t>ＦＡＸ番号</t>
  </si>
  <si>
    <t>Ⅱ　業者情報入力欄</t>
    <rPh sb="2" eb="4">
      <t>ギョウシャ</t>
    </rPh>
    <rPh sb="4" eb="6">
      <t>ジョウホウ</t>
    </rPh>
    <rPh sb="6" eb="8">
      <t>ニュウリョク</t>
    </rPh>
    <rPh sb="8" eb="9">
      <t>ラン</t>
    </rPh>
    <phoneticPr fontId="2"/>
  </si>
  <si>
    <t>　1　申請者名入力欄</t>
    <rPh sb="3" eb="4">
      <t>サル</t>
    </rPh>
    <rPh sb="4" eb="5">
      <t>ショウ</t>
    </rPh>
    <rPh sb="5" eb="6">
      <t>シャ</t>
    </rPh>
    <rPh sb="6" eb="7">
      <t>メイ</t>
    </rPh>
    <rPh sb="7" eb="8">
      <t>イリ</t>
    </rPh>
    <rPh sb="8" eb="9">
      <t>チカラ</t>
    </rPh>
    <rPh sb="9" eb="10">
      <t>ラン</t>
    </rPh>
    <phoneticPr fontId="2"/>
  </si>
  <si>
    <t>法　人
個　人</t>
    <rPh sb="0" eb="1">
      <t>ホウ</t>
    </rPh>
    <rPh sb="2" eb="3">
      <t>ジン</t>
    </rPh>
    <rPh sb="4" eb="5">
      <t>コ</t>
    </rPh>
    <rPh sb="6" eb="7">
      <t>ジン</t>
    </rPh>
    <phoneticPr fontId="2"/>
  </si>
  <si>
    <t>ドロップダウンリストから選択してください。</t>
    <rPh sb="12" eb="14">
      <t>センタク</t>
    </rPh>
    <phoneticPr fontId="2"/>
  </si>
  <si>
    <t>法人番号</t>
    <rPh sb="0" eb="2">
      <t>ホウジン</t>
    </rPh>
    <rPh sb="2" eb="4">
      <t>バンゴウ</t>
    </rPh>
    <phoneticPr fontId="2"/>
  </si>
  <si>
    <t>8000020041009</t>
    <phoneticPr fontId="2"/>
  </si>
  <si>
    <t>法人の場合、法人番号を入力してください。（13桁）</t>
    <rPh sb="0" eb="2">
      <t>ホウジン</t>
    </rPh>
    <rPh sb="3" eb="5">
      <t>バアイ</t>
    </rPh>
    <rPh sb="6" eb="8">
      <t>ホウジン</t>
    </rPh>
    <rPh sb="8" eb="10">
      <t>バンゴウ</t>
    </rPh>
    <rPh sb="11" eb="13">
      <t>ニュウリョク</t>
    </rPh>
    <rPh sb="23" eb="24">
      <t>ケタ</t>
    </rPh>
    <phoneticPr fontId="2"/>
  </si>
  <si>
    <t>業者名称</t>
    <rPh sb="0" eb="2">
      <t>ギョウシャ</t>
    </rPh>
    <rPh sb="2" eb="4">
      <t>メイショウ</t>
    </rPh>
    <phoneticPr fontId="2"/>
  </si>
  <si>
    <t>名　称</t>
    <rPh sb="0" eb="1">
      <t>ナ</t>
    </rPh>
    <rPh sb="2" eb="3">
      <t>ショウ</t>
    </rPh>
    <phoneticPr fontId="2"/>
  </si>
  <si>
    <t>例１：株式会社　仙台デンキ　例２：アオバ・テクノ</t>
    <rPh sb="0" eb="1">
      <t>レイ</t>
    </rPh>
    <rPh sb="3" eb="5">
      <t>カブシキ</t>
    </rPh>
    <rPh sb="5" eb="7">
      <t>カイシャ</t>
    </rPh>
    <rPh sb="8" eb="10">
      <t>センダイ</t>
    </rPh>
    <rPh sb="14" eb="15">
      <t>レイ</t>
    </rPh>
    <phoneticPr fontId="2"/>
  </si>
  <si>
    <r>
      <rPr>
        <b/>
        <u/>
        <sz val="11"/>
        <color indexed="10"/>
        <rFont val="ＭＳ Ｐゴシック"/>
        <family val="3"/>
        <charset val="128"/>
      </rPr>
      <t>法人の種類と業者名の間は1文字空けてください。</t>
    </r>
    <r>
      <rPr>
        <b/>
        <sz val="11"/>
        <rFont val="ＭＳ Ｐ明朝"/>
        <family val="1"/>
        <charset val="128"/>
      </rPr>
      <t xml:space="preserve">法人の種類（株式会社、有限会社等）は
略さずに入力してください。個人は商号（商号のない場合は本人の氏名）を記入してください。(40字以内）
</t>
    </r>
    <r>
      <rPr>
        <sz val="11"/>
        <rFont val="ＭＳ Ｐ明朝"/>
        <family val="1"/>
        <charset val="128"/>
      </rPr>
      <t xml:space="preserve">
</t>
    </r>
    <r>
      <rPr>
        <b/>
        <sz val="11"/>
        <rFont val="ＭＳ Ｐ明朝"/>
        <family val="1"/>
        <charset val="128"/>
      </rPr>
      <t>《正》株式会社　○○建設　　　　　《正》○○建設　株式会社　　　　《正》○○商店
《誤》株式会社○○建設　</t>
    </r>
    <r>
      <rPr>
        <b/>
        <sz val="11"/>
        <color indexed="10"/>
        <rFont val="ＭＳ Ｐ明朝"/>
        <family val="1"/>
        <charset val="128"/>
      </rPr>
      <t>「</t>
    </r>
    <r>
      <rPr>
        <b/>
        <u/>
        <sz val="11"/>
        <color indexed="10"/>
        <rFont val="ＭＳ Ｐゴシック"/>
        <family val="3"/>
        <charset val="128"/>
      </rPr>
      <t>株式会社」と業者名の間は1文字空ける</t>
    </r>
    <r>
      <rPr>
        <b/>
        <sz val="11"/>
        <rFont val="ＭＳ Ｐ明朝"/>
        <family val="1"/>
        <charset val="128"/>
      </rPr>
      <t>　　
《誤》㈱○○建設　　　　</t>
    </r>
    <r>
      <rPr>
        <sz val="11"/>
        <rFont val="ＭＳ Ｐ明朝"/>
        <family val="1"/>
        <charset val="128"/>
      </rPr>
      <t>　　</t>
    </r>
    <r>
      <rPr>
        <b/>
        <u/>
        <sz val="11"/>
        <color indexed="10"/>
        <rFont val="ＭＳ Ｐゴシック"/>
        <family val="3"/>
        <charset val="128"/>
      </rPr>
      <t>(株)は使用しない</t>
    </r>
    <r>
      <rPr>
        <sz val="11"/>
        <color indexed="10"/>
        <rFont val="ＭＳ Ｐ明朝"/>
        <family val="1"/>
        <charset val="128"/>
      </rPr>
      <t/>
    </r>
    <rPh sb="0" eb="2">
      <t>ホウジン</t>
    </rPh>
    <rPh sb="3" eb="5">
      <t>シュルイ</t>
    </rPh>
    <rPh sb="6" eb="8">
      <t>ギョウシャ</t>
    </rPh>
    <rPh sb="23" eb="25">
      <t>ホウジン</t>
    </rPh>
    <rPh sb="26" eb="28">
      <t>シュルイ</t>
    </rPh>
    <rPh sb="55" eb="57">
      <t>コジン</t>
    </rPh>
    <rPh sb="58" eb="60">
      <t>ショウゴウ</t>
    </rPh>
    <rPh sb="61" eb="63">
      <t>ショウゴウ</t>
    </rPh>
    <rPh sb="66" eb="68">
      <t>バアイ</t>
    </rPh>
    <rPh sb="69" eb="71">
      <t>ホンニン</t>
    </rPh>
    <rPh sb="72" eb="74">
      <t>シメイ</t>
    </rPh>
    <rPh sb="76" eb="78">
      <t>キニュウ</t>
    </rPh>
    <rPh sb="116" eb="118">
      <t>ケンセツ</t>
    </rPh>
    <rPh sb="119" eb="123">
      <t>カブシキガイシャ</t>
    </rPh>
    <rPh sb="128" eb="129">
      <t>セイ</t>
    </rPh>
    <rPh sb="132" eb="134">
      <t>ショウテン</t>
    </rPh>
    <rPh sb="154" eb="156">
      <t>ギョウシャ</t>
    </rPh>
    <rPh sb="156" eb="157">
      <t>メイ</t>
    </rPh>
    <rPh sb="158" eb="159">
      <t>アイダ</t>
    </rPh>
    <rPh sb="183" eb="186">
      <t>カブ</t>
    </rPh>
    <phoneticPr fontId="2"/>
  </si>
  <si>
    <t>例１：センダイデンキ　例２：アオバテクノ</t>
    <rPh sb="0" eb="1">
      <t>レイ</t>
    </rPh>
    <rPh sb="11" eb="12">
      <t>レイ</t>
    </rPh>
    <phoneticPr fontId="2"/>
  </si>
  <si>
    <r>
      <rPr>
        <b/>
        <sz val="11"/>
        <color indexed="10"/>
        <rFont val="ＭＳ Ｐゴシック"/>
        <family val="3"/>
        <charset val="128"/>
      </rPr>
      <t>法人の種類（カブシキガイシャ等）は除いて入力してください。</t>
    </r>
    <r>
      <rPr>
        <b/>
        <sz val="11"/>
        <rFont val="ＭＳ Ｐ明朝"/>
        <family val="1"/>
        <charset val="128"/>
      </rPr>
      <t>(50字以内）</t>
    </r>
    <r>
      <rPr>
        <sz val="11"/>
        <rFont val="ＭＳ Ｐ明朝"/>
        <family val="1"/>
        <charset val="128"/>
      </rPr>
      <t xml:space="preserve">
</t>
    </r>
    <r>
      <rPr>
        <b/>
        <sz val="11"/>
        <color indexed="10"/>
        <rFont val="ＭＳ Ｐゴシック"/>
        <family val="3"/>
        <charset val="128"/>
      </rPr>
      <t>業者名に「・」が含まれている場合、フリガナでは除いてください。</t>
    </r>
    <r>
      <rPr>
        <sz val="11"/>
        <color indexed="10"/>
        <rFont val="ＭＳ Ｐ明朝"/>
        <family val="1"/>
        <charset val="128"/>
      </rPr>
      <t>　</t>
    </r>
    <r>
      <rPr>
        <sz val="11"/>
        <rFont val="ＭＳ Ｐ明朝"/>
        <family val="1"/>
        <charset val="128"/>
      </rPr>
      <t>　　</t>
    </r>
    <rPh sb="0" eb="2">
      <t>ホウジン</t>
    </rPh>
    <rPh sb="3" eb="5">
      <t>シュルイ</t>
    </rPh>
    <rPh sb="14" eb="15">
      <t>トウ</t>
    </rPh>
    <rPh sb="17" eb="18">
      <t>ノゾ</t>
    </rPh>
    <rPh sb="20" eb="22">
      <t>ニュウリョク</t>
    </rPh>
    <rPh sb="32" eb="33">
      <t>ジ</t>
    </rPh>
    <rPh sb="33" eb="35">
      <t>イナイ</t>
    </rPh>
    <rPh sb="37" eb="39">
      <t>ギョウシャ</t>
    </rPh>
    <rPh sb="39" eb="40">
      <t>メイ</t>
    </rPh>
    <rPh sb="45" eb="46">
      <t>フク</t>
    </rPh>
    <rPh sb="51" eb="53">
      <t>バアイ</t>
    </rPh>
    <rPh sb="60" eb="61">
      <t>ノゾ</t>
    </rPh>
    <phoneticPr fontId="2"/>
  </si>
  <si>
    <t>代　　表　　者</t>
    <rPh sb="0" eb="1">
      <t>ダイ</t>
    </rPh>
    <rPh sb="3" eb="4">
      <t>オモテ</t>
    </rPh>
    <rPh sb="6" eb="7">
      <t>シャ</t>
    </rPh>
    <phoneticPr fontId="2"/>
  </si>
  <si>
    <t>職　名</t>
    <rPh sb="0" eb="1">
      <t>ショク</t>
    </rPh>
    <rPh sb="2" eb="3">
      <t>メイ</t>
    </rPh>
    <phoneticPr fontId="2"/>
  </si>
  <si>
    <t>例１：代表取締役　例２：（代表）</t>
    <rPh sb="0" eb="1">
      <t>レイ</t>
    </rPh>
    <rPh sb="3" eb="5">
      <t>ダイヒョウ</t>
    </rPh>
    <rPh sb="5" eb="8">
      <t>トリシマリヤク</t>
    </rPh>
    <rPh sb="9" eb="10">
      <t>レイ</t>
    </rPh>
    <rPh sb="13" eb="15">
      <t>ダイヒョウ</t>
    </rPh>
    <phoneticPr fontId="2"/>
  </si>
  <si>
    <r>
      <t>法人の場合は組織等の</t>
    </r>
    <r>
      <rPr>
        <b/>
        <sz val="11"/>
        <color indexed="10"/>
        <rFont val="ＭＳ Ｐゴシック"/>
        <family val="3"/>
        <charset val="128"/>
      </rPr>
      <t>代表者の職名</t>
    </r>
    <r>
      <rPr>
        <b/>
        <sz val="11"/>
        <rFont val="ＭＳ Ｐ明朝"/>
        <family val="1"/>
        <charset val="128"/>
      </rPr>
      <t>、個人の場合は</t>
    </r>
    <r>
      <rPr>
        <b/>
        <sz val="11"/>
        <color indexed="10"/>
        <rFont val="ＭＳ Ｐ明朝"/>
        <family val="1"/>
        <charset val="128"/>
      </rPr>
      <t>(</t>
    </r>
    <r>
      <rPr>
        <b/>
        <sz val="11"/>
        <color indexed="10"/>
        <rFont val="ＭＳ Ｐゴシック"/>
        <family val="3"/>
        <charset val="128"/>
      </rPr>
      <t>代表</t>
    </r>
    <r>
      <rPr>
        <b/>
        <sz val="11"/>
        <color indexed="10"/>
        <rFont val="ＭＳ Ｐ明朝"/>
        <family val="1"/>
        <charset val="128"/>
      </rPr>
      <t>)</t>
    </r>
    <r>
      <rPr>
        <b/>
        <sz val="11"/>
        <rFont val="ＭＳ Ｐ明朝"/>
        <family val="1"/>
        <charset val="128"/>
      </rPr>
      <t>と入力してください。(30字以内）</t>
    </r>
    <rPh sb="0" eb="2">
      <t>ホウジン</t>
    </rPh>
    <rPh sb="3" eb="5">
      <t>バアイ</t>
    </rPh>
    <rPh sb="6" eb="8">
      <t>ソシキ</t>
    </rPh>
    <rPh sb="8" eb="9">
      <t>トウ</t>
    </rPh>
    <rPh sb="10" eb="13">
      <t>ダイヒョウシャ</t>
    </rPh>
    <rPh sb="14" eb="16">
      <t>ショクメイ</t>
    </rPh>
    <rPh sb="17" eb="19">
      <t>コジン</t>
    </rPh>
    <rPh sb="20" eb="22">
      <t>バアイ</t>
    </rPh>
    <rPh sb="24" eb="26">
      <t>ダイヒョウ</t>
    </rPh>
    <rPh sb="28" eb="30">
      <t>ニュウリョク</t>
    </rPh>
    <rPh sb="40" eb="41">
      <t>ジ</t>
    </rPh>
    <rPh sb="41" eb="43">
      <t>イナイ</t>
    </rPh>
    <phoneticPr fontId="2"/>
  </si>
  <si>
    <t>仙台　太郎</t>
    <rPh sb="0" eb="2">
      <t>センダイ</t>
    </rPh>
    <rPh sb="3" eb="5">
      <t>タロウ</t>
    </rPh>
    <phoneticPr fontId="2"/>
  </si>
  <si>
    <r>
      <rPr>
        <b/>
        <sz val="11"/>
        <color indexed="10"/>
        <rFont val="ＭＳ Ｐゴシック"/>
        <family val="3"/>
        <charset val="128"/>
      </rPr>
      <t>姓と名の間は1文字空けてください。</t>
    </r>
    <r>
      <rPr>
        <b/>
        <sz val="11"/>
        <rFont val="ＭＳ Ｐ明朝"/>
        <family val="1"/>
        <charset val="128"/>
      </rPr>
      <t>(20字以内）　《正》仙台　太郎　　《誤》仙台太郎</t>
    </r>
    <rPh sb="0" eb="1">
      <t>セイ</t>
    </rPh>
    <rPh sb="2" eb="3">
      <t>ナ</t>
    </rPh>
    <rPh sb="4" eb="5">
      <t>アイダ</t>
    </rPh>
    <rPh sb="7" eb="9">
      <t>モジ</t>
    </rPh>
    <rPh sb="9" eb="10">
      <t>ア</t>
    </rPh>
    <rPh sb="20" eb="21">
      <t>ジ</t>
    </rPh>
    <rPh sb="21" eb="23">
      <t>イナイ</t>
    </rPh>
    <phoneticPr fontId="2"/>
  </si>
  <si>
    <t>センダイ　タロウ</t>
    <phoneticPr fontId="2"/>
  </si>
  <si>
    <r>
      <rPr>
        <b/>
        <sz val="11"/>
        <color indexed="10"/>
        <rFont val="ＭＳ Ｐゴシック"/>
        <family val="3"/>
        <charset val="128"/>
      </rPr>
      <t>姓と名の間は1文字空けてください。</t>
    </r>
    <r>
      <rPr>
        <b/>
        <sz val="11"/>
        <rFont val="ＭＳ Ｐ明朝"/>
        <family val="1"/>
        <charset val="128"/>
      </rPr>
      <t>(40字以内）　《正》センダイ　タロウ　　《誤》センダイタロウ</t>
    </r>
    <rPh sb="0" eb="1">
      <t>セイ</t>
    </rPh>
    <rPh sb="2" eb="3">
      <t>ナ</t>
    </rPh>
    <rPh sb="4" eb="5">
      <t>アイダ</t>
    </rPh>
    <rPh sb="7" eb="9">
      <t>モジ</t>
    </rPh>
    <rPh sb="9" eb="10">
      <t>ア</t>
    </rPh>
    <rPh sb="20" eb="21">
      <t>ジ</t>
    </rPh>
    <rPh sb="21" eb="23">
      <t>イナイ</t>
    </rPh>
    <phoneticPr fontId="2"/>
  </si>
  <si>
    <t>生年月日</t>
    <rPh sb="0" eb="2">
      <t>セイネン</t>
    </rPh>
    <rPh sb="2" eb="4">
      <t>ガッピ</t>
    </rPh>
    <phoneticPr fontId="2"/>
  </si>
  <si>
    <t>性　別</t>
    <rPh sb="0" eb="1">
      <t>セイ</t>
    </rPh>
    <rPh sb="2" eb="3">
      <t>ベツ</t>
    </rPh>
    <phoneticPr fontId="2"/>
  </si>
  <si>
    <t>　2　本社所在地入力欄</t>
    <rPh sb="3" eb="4">
      <t>ホン</t>
    </rPh>
    <rPh sb="4" eb="5">
      <t>シャ</t>
    </rPh>
    <rPh sb="5" eb="6">
      <t>ショ</t>
    </rPh>
    <rPh sb="6" eb="7">
      <t>ザイ</t>
    </rPh>
    <rPh sb="7" eb="8">
      <t>チ</t>
    </rPh>
    <rPh sb="8" eb="9">
      <t>イリ</t>
    </rPh>
    <rPh sb="9" eb="10">
      <t>チカラ</t>
    </rPh>
    <rPh sb="10" eb="11">
      <t>ラン</t>
    </rPh>
    <phoneticPr fontId="2"/>
  </si>
  <si>
    <t>本　社　所　在　地</t>
    <rPh sb="0" eb="1">
      <t>ホン</t>
    </rPh>
    <rPh sb="2" eb="3">
      <t>シャ</t>
    </rPh>
    <rPh sb="4" eb="5">
      <t>ショ</t>
    </rPh>
    <rPh sb="6" eb="7">
      <t>ザイ</t>
    </rPh>
    <rPh sb="8" eb="9">
      <t>チ</t>
    </rPh>
    <phoneticPr fontId="2"/>
  </si>
  <si>
    <t>郵便番号</t>
    <rPh sb="0" eb="2">
      <t>ユウビン</t>
    </rPh>
    <rPh sb="2" eb="4">
      <t>バンゴウ</t>
    </rPh>
    <phoneticPr fontId="2"/>
  </si>
  <si>
    <t>980</t>
    <phoneticPr fontId="2"/>
  </si>
  <si>
    <t>‐</t>
    <phoneticPr fontId="2"/>
  </si>
  <si>
    <t>0001</t>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</si>
  <si>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</si>
  <si>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都道府県
名称</t>
    <rPh sb="0" eb="4">
      <t>トドウフケン</t>
    </rPh>
    <rPh sb="5" eb="7">
      <t>メイショウ</t>
    </rPh>
    <phoneticPr fontId="2"/>
  </si>
  <si>
    <t>市区町村
以降</t>
    <rPh sb="0" eb="2">
      <t>シク</t>
    </rPh>
    <rPh sb="2" eb="4">
      <t>チョウソン</t>
    </rPh>
    <rPh sb="5" eb="7">
      <t>イコウ</t>
    </rPh>
    <phoneticPr fontId="2"/>
  </si>
  <si>
    <t>仙台市青葉区国分町３－７－１　表小路ビル１階</t>
    <rPh sb="0" eb="3">
      <t>センダイシ</t>
    </rPh>
    <rPh sb="3" eb="6">
      <t>アオバク</t>
    </rPh>
    <rPh sb="6" eb="8">
      <t>コクブン</t>
    </rPh>
    <rPh sb="8" eb="9">
      <t>マチ</t>
    </rPh>
    <rPh sb="15" eb="16">
      <t>オモテ</t>
    </rPh>
    <rPh sb="16" eb="18">
      <t>コウジ</t>
    </rPh>
    <rPh sb="21" eb="22">
      <t>カイ</t>
    </rPh>
    <phoneticPr fontId="2"/>
  </si>
  <si>
    <r>
      <rPr>
        <b/>
        <u/>
        <sz val="11"/>
        <rFont val="ＭＳ Ｐ明朝"/>
        <family val="1"/>
        <charset val="128"/>
      </rPr>
      <t>都道府県名は入力せず</t>
    </r>
    <r>
      <rPr>
        <b/>
        <sz val="11"/>
        <rFont val="ＭＳ Ｐ明朝"/>
        <family val="1"/>
        <charset val="128"/>
      </rPr>
      <t xml:space="preserve">、市町村名から入力してください。(55字以内）
</t>
    </r>
    <r>
      <rPr>
        <b/>
        <u/>
        <sz val="11"/>
        <color indexed="10"/>
        <rFont val="ＭＳ Ｐゴシック"/>
        <family val="3"/>
        <charset val="128"/>
      </rPr>
      <t>丁目、番地は「</t>
    </r>
    <r>
      <rPr>
        <b/>
        <u/>
        <sz val="11"/>
        <color indexed="10"/>
        <rFont val="ＭＳ Ｐ明朝"/>
        <family val="1"/>
        <charset val="128"/>
      </rPr>
      <t>-</t>
    </r>
    <r>
      <rPr>
        <b/>
        <u/>
        <sz val="11"/>
        <color indexed="10"/>
        <rFont val="ＭＳ Ｐゴシック"/>
        <family val="3"/>
        <charset val="128"/>
      </rPr>
      <t>」（ハイフン）に略し、算用数字（全角）で入力してください。</t>
    </r>
    <r>
      <rPr>
        <b/>
        <sz val="11"/>
        <color indexed="10"/>
        <rFont val="ＭＳ Ｐ明朝"/>
        <family val="1"/>
        <charset val="128"/>
      </rPr>
      <t xml:space="preserve">
</t>
    </r>
    <r>
      <rPr>
        <b/>
        <sz val="11"/>
        <color indexed="10"/>
        <rFont val="ＭＳ Ｐゴシック"/>
        <family val="3"/>
        <charset val="128"/>
      </rPr>
      <t>方書（ビル名等）を入力する場合は、住所の間に1文字空けて入力してください。</t>
    </r>
    <r>
      <rPr>
        <sz val="11"/>
        <rFont val="ＭＳ Ｐ明朝"/>
        <family val="1"/>
        <charset val="128"/>
      </rPr>
      <t xml:space="preserve">
《正》仙台市青葉区国分町</t>
    </r>
    <r>
      <rPr>
        <b/>
        <u/>
        <sz val="11"/>
        <color indexed="10"/>
        <rFont val="ＭＳ Ｐ明朝"/>
        <family val="1"/>
        <charset val="128"/>
      </rPr>
      <t>３－７－１</t>
    </r>
    <r>
      <rPr>
        <b/>
        <sz val="11"/>
        <rFont val="ＭＳ Ｐ明朝"/>
        <family val="1"/>
        <charset val="128"/>
      </rPr>
      <t>　</t>
    </r>
    <r>
      <rPr>
        <sz val="11"/>
        <rFont val="ＭＳ Ｐ明朝"/>
        <family val="1"/>
        <charset val="128"/>
      </rPr>
      <t>　《誤》宮城県仙台市青葉区国分町</t>
    </r>
    <r>
      <rPr>
        <u/>
        <sz val="11"/>
        <rFont val="ＭＳ Ｐ明朝"/>
        <family val="1"/>
        <charset val="128"/>
      </rPr>
      <t>三丁目7番1号</t>
    </r>
    <rPh sb="0" eb="4">
      <t>トドウフケン</t>
    </rPh>
    <rPh sb="4" eb="5">
      <t>メイ</t>
    </rPh>
    <rPh sb="6" eb="8">
      <t>ニュウリョク</t>
    </rPh>
    <rPh sb="11" eb="14">
      <t>シチョウソン</t>
    </rPh>
    <rPh sb="14" eb="15">
      <t>メイ</t>
    </rPh>
    <rPh sb="17" eb="19">
      <t>ニュウリョク</t>
    </rPh>
    <rPh sb="29" eb="30">
      <t>ジ</t>
    </rPh>
    <rPh sb="30" eb="32">
      <t>イナイ</t>
    </rPh>
    <rPh sb="34" eb="36">
      <t>チョウメ</t>
    </rPh>
    <rPh sb="37" eb="39">
      <t>バンチ</t>
    </rPh>
    <rPh sb="50" eb="51">
      <t>リャク</t>
    </rPh>
    <rPh sb="53" eb="55">
      <t>サンヨウ</t>
    </rPh>
    <rPh sb="55" eb="57">
      <t>スウジ</t>
    </rPh>
    <rPh sb="58" eb="60">
      <t>ゼンカク</t>
    </rPh>
    <rPh sb="62" eb="64">
      <t>ニュウリョク</t>
    </rPh>
    <rPh sb="72" eb="73">
      <t>ホウ</t>
    </rPh>
    <rPh sb="73" eb="74">
      <t>カ</t>
    </rPh>
    <rPh sb="77" eb="78">
      <t>メイ</t>
    </rPh>
    <rPh sb="78" eb="79">
      <t>トウ</t>
    </rPh>
    <rPh sb="89" eb="91">
      <t>ジュウショ</t>
    </rPh>
    <rPh sb="92" eb="93">
      <t>アイダ</t>
    </rPh>
    <rPh sb="95" eb="97">
      <t>モジ</t>
    </rPh>
    <rPh sb="97" eb="98">
      <t>ア</t>
    </rPh>
    <rPh sb="100" eb="102">
      <t>ニュウリョク</t>
    </rPh>
    <rPh sb="113" eb="116">
      <t>センダイシ</t>
    </rPh>
    <rPh sb="116" eb="119">
      <t>アオバク</t>
    </rPh>
    <rPh sb="119" eb="121">
      <t>コクブン</t>
    </rPh>
    <rPh sb="121" eb="122">
      <t>マチ</t>
    </rPh>
    <rPh sb="132" eb="135">
      <t>ミヤギケン</t>
    </rPh>
    <rPh sb="135" eb="138">
      <t>センダイシ</t>
    </rPh>
    <rPh sb="138" eb="141">
      <t>アオバク</t>
    </rPh>
    <rPh sb="141" eb="143">
      <t>コクブン</t>
    </rPh>
    <rPh sb="143" eb="144">
      <t>マチ</t>
    </rPh>
    <rPh sb="144" eb="147">
      <t>サンチョウメ</t>
    </rPh>
    <rPh sb="148" eb="149">
      <t>バン</t>
    </rPh>
    <rPh sb="150" eb="151">
      <t>ゴウ</t>
    </rPh>
    <phoneticPr fontId="2"/>
  </si>
  <si>
    <t>行政区</t>
    <rPh sb="0" eb="3">
      <t>ギョウセイク</t>
    </rPh>
    <phoneticPr fontId="2"/>
  </si>
  <si>
    <r>
      <rPr>
        <b/>
        <sz val="11"/>
        <color indexed="10"/>
        <rFont val="ＭＳ Ｐゴシック"/>
        <family val="3"/>
        <charset val="128"/>
      </rPr>
      <t>仙台市内に本社・本店を有している方</t>
    </r>
    <r>
      <rPr>
        <b/>
        <sz val="11"/>
        <rFont val="ＭＳ Ｐ明朝"/>
        <family val="1"/>
        <charset val="128"/>
      </rPr>
      <t>は、本社・本店所在地の行政区を選択して下さい。
宮城総合支所・秋保総合支所管内の方は、宮城総合支所または秋保総合支所を選択して下さい。</t>
    </r>
    <rPh sb="0" eb="4">
      <t>センダイシナイ</t>
    </rPh>
    <rPh sb="5" eb="6">
      <t>ホン</t>
    </rPh>
    <rPh sb="6" eb="7">
      <t>シャ</t>
    </rPh>
    <rPh sb="8" eb="10">
      <t>ホンテン</t>
    </rPh>
    <rPh sb="11" eb="12">
      <t>ユウ</t>
    </rPh>
    <rPh sb="16" eb="17">
      <t>カタ</t>
    </rPh>
    <rPh sb="19" eb="20">
      <t>ホン</t>
    </rPh>
    <rPh sb="20" eb="21">
      <t>シャ</t>
    </rPh>
    <rPh sb="22" eb="24">
      <t>ホンテン</t>
    </rPh>
    <rPh sb="24" eb="27">
      <t>ショザイチ</t>
    </rPh>
    <rPh sb="28" eb="31">
      <t>ギョウセイク</t>
    </rPh>
    <rPh sb="32" eb="34">
      <t>センタク</t>
    </rPh>
    <rPh sb="36" eb="37">
      <t>クダ</t>
    </rPh>
    <rPh sb="41" eb="43">
      <t>ミヤギ</t>
    </rPh>
    <rPh sb="43" eb="45">
      <t>ソウゴウ</t>
    </rPh>
    <rPh sb="45" eb="47">
      <t>シショ</t>
    </rPh>
    <rPh sb="48" eb="50">
      <t>アキウ</t>
    </rPh>
    <rPh sb="50" eb="52">
      <t>ソウゴウ</t>
    </rPh>
    <rPh sb="52" eb="54">
      <t>シショ</t>
    </rPh>
    <rPh sb="54" eb="56">
      <t>カンナイ</t>
    </rPh>
    <rPh sb="57" eb="58">
      <t>カタ</t>
    </rPh>
    <rPh sb="60" eb="62">
      <t>ミヤギ</t>
    </rPh>
    <rPh sb="62" eb="64">
      <t>ソウゴウ</t>
    </rPh>
    <rPh sb="64" eb="66">
      <t>シショ</t>
    </rPh>
    <rPh sb="69" eb="71">
      <t>アキウ</t>
    </rPh>
    <rPh sb="71" eb="73">
      <t>ソウゴウ</t>
    </rPh>
    <rPh sb="73" eb="75">
      <t>シショ</t>
    </rPh>
    <rPh sb="76" eb="78">
      <t>センタク</t>
    </rPh>
    <rPh sb="80" eb="81">
      <t>クダ</t>
    </rPh>
    <phoneticPr fontId="2"/>
  </si>
  <si>
    <t>行政区を選択してください。</t>
    <rPh sb="0" eb="3">
      <t>ギョウセイク</t>
    </rPh>
    <rPh sb="4" eb="6">
      <t>センタク</t>
    </rPh>
    <phoneticPr fontId="2"/>
  </si>
  <si>
    <r>
      <t>　3　登記簿上の本社所在地入力欄
　　（</t>
    </r>
    <r>
      <rPr>
        <b/>
        <u/>
        <sz val="18"/>
        <color indexed="9"/>
        <rFont val="ＭＳ Ｐ明朝"/>
        <family val="1"/>
        <charset val="128"/>
      </rPr>
      <t>上記の本社所在地と異なる場合のみ</t>
    </r>
    <r>
      <rPr>
        <b/>
        <sz val="18"/>
        <color indexed="9"/>
        <rFont val="ＭＳ Ｐ明朝"/>
        <family val="1"/>
        <charset val="128"/>
      </rPr>
      <t>入力してください）</t>
    </r>
    <rPh sb="3" eb="6">
      <t>トウキボ</t>
    </rPh>
    <rPh sb="6" eb="7">
      <t>ジョウ</t>
    </rPh>
    <rPh sb="8" eb="9">
      <t>ホン</t>
    </rPh>
    <rPh sb="9" eb="10">
      <t>シャ</t>
    </rPh>
    <rPh sb="10" eb="13">
      <t>ショザイチ</t>
    </rPh>
    <rPh sb="13" eb="15">
      <t>ニュウリョク</t>
    </rPh>
    <rPh sb="15" eb="16">
      <t>ラン</t>
    </rPh>
    <rPh sb="20" eb="22">
      <t>ジョウキ</t>
    </rPh>
    <rPh sb="23" eb="24">
      <t>ホン</t>
    </rPh>
    <rPh sb="24" eb="25">
      <t>シャ</t>
    </rPh>
    <rPh sb="25" eb="28">
      <t>ショザイチ</t>
    </rPh>
    <rPh sb="29" eb="30">
      <t>コト</t>
    </rPh>
    <rPh sb="32" eb="34">
      <t>バアイ</t>
    </rPh>
    <rPh sb="36" eb="38">
      <t>ニュウリョク</t>
    </rPh>
    <phoneticPr fontId="2"/>
  </si>
  <si>
    <t>登　記　上　の　本　社</t>
    <rPh sb="0" eb="1">
      <t>ノボル</t>
    </rPh>
    <rPh sb="2" eb="3">
      <t>キ</t>
    </rPh>
    <rPh sb="4" eb="5">
      <t>ジョウ</t>
    </rPh>
    <rPh sb="8" eb="9">
      <t>ホン</t>
    </rPh>
    <rPh sb="10" eb="11">
      <t>シャ</t>
    </rPh>
    <phoneticPr fontId="2"/>
  </si>
  <si>
    <t>-</t>
    <phoneticPr fontId="2"/>
  </si>
  <si>
    <t>仙台市青葉区表小路１０</t>
    <rPh sb="0" eb="3">
      <t>センダイシ</t>
    </rPh>
    <rPh sb="3" eb="6">
      <t>アオバク</t>
    </rPh>
    <rPh sb="6" eb="9">
      <t>オモテコウジ</t>
    </rPh>
    <phoneticPr fontId="2"/>
  </si>
  <si>
    <r>
      <rPr>
        <b/>
        <u/>
        <sz val="11"/>
        <rFont val="ＭＳ Ｐ明朝"/>
        <family val="1"/>
        <charset val="128"/>
      </rPr>
      <t>都道府県名は入力せず</t>
    </r>
    <r>
      <rPr>
        <b/>
        <sz val="11"/>
        <rFont val="ＭＳ Ｐ明朝"/>
        <family val="1"/>
        <charset val="128"/>
      </rPr>
      <t xml:space="preserve">、市町村名から入力してください。(55字以内）
</t>
    </r>
    <r>
      <rPr>
        <b/>
        <u/>
        <sz val="11"/>
        <color rgb="FFFF0000"/>
        <rFont val="ＭＳ Ｐ明朝"/>
        <family val="1"/>
        <charset val="128"/>
      </rPr>
      <t>丁目、番地は「‐」（ハイフン）に略し、算用数字（全角）で入力してください。</t>
    </r>
    <r>
      <rPr>
        <b/>
        <sz val="11"/>
        <color rgb="FFFF0000"/>
        <rFont val="ＭＳ Ｐ明朝"/>
        <family val="1"/>
        <charset val="128"/>
      </rPr>
      <t xml:space="preserve">
方書（ビル名等）を入力する場合は、住所の間に1文字空けて入力してください。</t>
    </r>
    <r>
      <rPr>
        <sz val="11"/>
        <rFont val="ＭＳ Ｐ明朝"/>
        <family val="1"/>
        <charset val="128"/>
      </rPr>
      <t xml:space="preserve">
《正》仙台市青葉区国分町</t>
    </r>
    <r>
      <rPr>
        <b/>
        <u/>
        <sz val="11"/>
        <color indexed="10"/>
        <rFont val="ＭＳ Ｐ明朝"/>
        <family val="1"/>
        <charset val="128"/>
      </rPr>
      <t>３－７－１</t>
    </r>
    <r>
      <rPr>
        <sz val="11"/>
        <rFont val="ＭＳ Ｐ明朝"/>
        <family val="1"/>
        <charset val="128"/>
      </rPr>
      <t>　　《誤》仙台市青葉区国分町</t>
    </r>
    <r>
      <rPr>
        <u/>
        <sz val="11"/>
        <rFont val="ＭＳ Ｐ明朝"/>
        <family val="1"/>
        <charset val="128"/>
      </rPr>
      <t>三丁目7番1号</t>
    </r>
    <rPh sb="0" eb="4">
      <t>トドウフケン</t>
    </rPh>
    <rPh sb="4" eb="5">
      <t>メイ</t>
    </rPh>
    <rPh sb="6" eb="8">
      <t>ニュウリョク</t>
    </rPh>
    <rPh sb="11" eb="14">
      <t>シチョウソン</t>
    </rPh>
    <rPh sb="14" eb="15">
      <t>メイ</t>
    </rPh>
    <rPh sb="17" eb="19">
      <t>ニュウリョク</t>
    </rPh>
    <rPh sb="29" eb="30">
      <t>ジ</t>
    </rPh>
    <rPh sb="30" eb="32">
      <t>イナイ</t>
    </rPh>
    <rPh sb="34" eb="36">
      <t>チョウメ</t>
    </rPh>
    <rPh sb="37" eb="39">
      <t>バンチ</t>
    </rPh>
    <rPh sb="50" eb="51">
      <t>リャク</t>
    </rPh>
    <rPh sb="53" eb="55">
      <t>サンヨウ</t>
    </rPh>
    <rPh sb="55" eb="57">
      <t>スウジ</t>
    </rPh>
    <rPh sb="58" eb="60">
      <t>ゼンカク</t>
    </rPh>
    <rPh sb="62" eb="64">
      <t>ニュウリョク</t>
    </rPh>
    <rPh sb="72" eb="73">
      <t>ホウ</t>
    </rPh>
    <rPh sb="73" eb="74">
      <t>カ</t>
    </rPh>
    <rPh sb="77" eb="78">
      <t>メイ</t>
    </rPh>
    <rPh sb="78" eb="79">
      <t>トウ</t>
    </rPh>
    <rPh sb="89" eb="91">
      <t>ジュウショ</t>
    </rPh>
    <rPh sb="92" eb="93">
      <t>アイダ</t>
    </rPh>
    <rPh sb="95" eb="97">
      <t>モジ</t>
    </rPh>
    <rPh sb="97" eb="98">
      <t>ア</t>
    </rPh>
    <rPh sb="100" eb="102">
      <t>ニュウリョク</t>
    </rPh>
    <rPh sb="113" eb="116">
      <t>センダイシ</t>
    </rPh>
    <rPh sb="116" eb="119">
      <t>アオバク</t>
    </rPh>
    <rPh sb="119" eb="121">
      <t>コクブン</t>
    </rPh>
    <rPh sb="121" eb="122">
      <t>マチ</t>
    </rPh>
    <rPh sb="132" eb="135">
      <t>センダイシ</t>
    </rPh>
    <rPh sb="135" eb="138">
      <t>アオバク</t>
    </rPh>
    <rPh sb="138" eb="140">
      <t>コクブン</t>
    </rPh>
    <rPh sb="140" eb="141">
      <t>マチ</t>
    </rPh>
    <rPh sb="141" eb="144">
      <t>サンチョウメ</t>
    </rPh>
    <rPh sb="145" eb="146">
      <t>バン</t>
    </rPh>
    <rPh sb="147" eb="148">
      <t>ゴウ</t>
    </rPh>
    <phoneticPr fontId="2"/>
  </si>
  <si>
    <t>　4　資本金・売上高等入力欄</t>
    <rPh sb="3" eb="6">
      <t>シホンキン</t>
    </rPh>
    <rPh sb="7" eb="9">
      <t>ウリアゲ</t>
    </rPh>
    <rPh sb="9" eb="10">
      <t>ダカ</t>
    </rPh>
    <rPh sb="10" eb="11">
      <t>ナド</t>
    </rPh>
    <rPh sb="11" eb="12">
      <t>イリ</t>
    </rPh>
    <rPh sb="12" eb="13">
      <t>チカラ</t>
    </rPh>
    <rPh sb="13" eb="14">
      <t>ラン</t>
    </rPh>
    <phoneticPr fontId="2"/>
  </si>
  <si>
    <t>創業年月日</t>
    <rPh sb="0" eb="2">
      <t>ソウギョウ</t>
    </rPh>
    <rPh sb="2" eb="3">
      <t>トシ</t>
    </rPh>
    <rPh sb="3" eb="5">
      <t>ガッピ</t>
    </rPh>
    <phoneticPr fontId="2"/>
  </si>
  <si>
    <t>創業年は西暦で、半角数字を入力してください。月日はドロップダウンリストから選択してください。</t>
    <rPh sb="0" eb="2">
      <t>ソウギョウ</t>
    </rPh>
    <rPh sb="2" eb="3">
      <t>ドシ</t>
    </rPh>
    <rPh sb="4" eb="6">
      <t>セイレキ</t>
    </rPh>
    <rPh sb="8" eb="10">
      <t>ハンカク</t>
    </rPh>
    <rPh sb="10" eb="12">
      <t>スウジ</t>
    </rPh>
    <rPh sb="13" eb="15">
      <t>ニュウリョク</t>
    </rPh>
    <rPh sb="22" eb="24">
      <t>ツキヒ</t>
    </rPh>
    <rPh sb="37" eb="39">
      <t>センタク</t>
    </rPh>
    <phoneticPr fontId="2"/>
  </si>
  <si>
    <t>資本金</t>
    <rPh sb="0" eb="3">
      <t>シホンキン</t>
    </rPh>
    <phoneticPr fontId="2"/>
  </si>
  <si>
    <t>千円</t>
    <rPh sb="0" eb="2">
      <t>センエン</t>
    </rPh>
    <phoneticPr fontId="2"/>
  </si>
  <si>
    <t>千円単位で入力してください。(12桁以内。超える場合は999999999999を入力）</t>
    <rPh sb="0" eb="2">
      <t>センエン</t>
    </rPh>
    <rPh sb="2" eb="4">
      <t>タンイ</t>
    </rPh>
    <rPh sb="5" eb="7">
      <t>ニュウリョク</t>
    </rPh>
    <rPh sb="17" eb="18">
      <t>ケタ</t>
    </rPh>
    <rPh sb="18" eb="20">
      <t>イナイ</t>
    </rPh>
    <rPh sb="21" eb="22">
      <t>コ</t>
    </rPh>
    <rPh sb="24" eb="26">
      <t>バアイ</t>
    </rPh>
    <rPh sb="40" eb="42">
      <t>ニュウリョク</t>
    </rPh>
    <phoneticPr fontId="2"/>
  </si>
  <si>
    <t>外国資本
の割合</t>
    <rPh sb="0" eb="2">
      <t>ガイコク</t>
    </rPh>
    <rPh sb="2" eb="4">
      <t>シホン</t>
    </rPh>
    <rPh sb="6" eb="8">
      <t>ワリアイ</t>
    </rPh>
    <phoneticPr fontId="2"/>
  </si>
  <si>
    <t>％</t>
    <phoneticPr fontId="2"/>
  </si>
  <si>
    <t>小数点以下切捨てで入力してください。外国資本なしの場合は「０」を入力してください。</t>
    <rPh sb="0" eb="3">
      <t>ショウスウテン</t>
    </rPh>
    <rPh sb="3" eb="5">
      <t>イカ</t>
    </rPh>
    <rPh sb="5" eb="7">
      <t>キリス</t>
    </rPh>
    <rPh sb="9" eb="11">
      <t>ニュウリョク</t>
    </rPh>
    <rPh sb="18" eb="20">
      <t>ガイコク</t>
    </rPh>
    <rPh sb="20" eb="22">
      <t>シホン</t>
    </rPh>
    <rPh sb="25" eb="27">
      <t>バアイ</t>
    </rPh>
    <rPh sb="32" eb="34">
      <t>ニュウリョク</t>
    </rPh>
    <phoneticPr fontId="2"/>
  </si>
  <si>
    <t>売上高</t>
    <rPh sb="0" eb="2">
      <t>ウリアゲ</t>
    </rPh>
    <rPh sb="2" eb="3">
      <t>ダカ</t>
    </rPh>
    <phoneticPr fontId="2"/>
  </si>
  <si>
    <t>前年度</t>
    <rPh sb="0" eb="3">
      <t>ゼンネンド</t>
    </rPh>
    <phoneticPr fontId="2"/>
  </si>
  <si>
    <t>前々年度</t>
    <rPh sb="0" eb="2">
      <t>ゼンゼン</t>
    </rPh>
    <rPh sb="2" eb="4">
      <t>ネンド</t>
    </rPh>
    <phoneticPr fontId="2"/>
  </si>
  <si>
    <t>電話ＦＡＸ</t>
    <rPh sb="0" eb="2">
      <t>デンワ</t>
    </rPh>
    <phoneticPr fontId="2"/>
  </si>
  <si>
    <t>022-214-8124</t>
    <phoneticPr fontId="2"/>
  </si>
  <si>
    <t>局番と局番の間は「－」（ハイフン）でつないでください。(15字以内）</t>
    <rPh sb="0" eb="2">
      <t>キョクバン</t>
    </rPh>
    <rPh sb="3" eb="5">
      <t>キョクバン</t>
    </rPh>
    <rPh sb="6" eb="7">
      <t>アイダ</t>
    </rPh>
    <rPh sb="30" eb="31">
      <t>ジ</t>
    </rPh>
    <rPh sb="31" eb="33">
      <t>イナイ</t>
    </rPh>
    <phoneticPr fontId="2"/>
  </si>
  <si>
    <t>電話番号</t>
    <rPh sb="0" eb="2">
      <t>デンワ</t>
    </rPh>
    <rPh sb="2" eb="4">
      <t>バンゴウ</t>
    </rPh>
    <phoneticPr fontId="2"/>
  </si>
  <si>
    <t>ＦＡＸ番号</t>
    <rPh sb="3" eb="5">
      <t>バンゴウ</t>
    </rPh>
    <phoneticPr fontId="2"/>
  </si>
  <si>
    <t>従業員数</t>
    <rPh sb="0" eb="3">
      <t>ジュウギョウイン</t>
    </rPh>
    <rPh sb="3" eb="4">
      <t>スウ</t>
    </rPh>
    <phoneticPr fontId="2"/>
  </si>
  <si>
    <t>申請日の前月の1日現在で、常時雇用する従業員の人数を入力してください。
（6桁以内。超える場合は999999を入力。派遣、パート、アルバイトは含みません。）</t>
    <rPh sb="0" eb="2">
      <t>シンセイ</t>
    </rPh>
    <rPh sb="2" eb="3">
      <t>ビ</t>
    </rPh>
    <rPh sb="4" eb="6">
      <t>ゼンゲツ</t>
    </rPh>
    <rPh sb="8" eb="11">
      <t>ニチゲンザイ</t>
    </rPh>
    <rPh sb="13" eb="15">
      <t>ジョウジ</t>
    </rPh>
    <rPh sb="15" eb="17">
      <t>コヨウ</t>
    </rPh>
    <rPh sb="19" eb="22">
      <t>ジュウギョウイン</t>
    </rPh>
    <rPh sb="23" eb="25">
      <t>ニンズウ</t>
    </rPh>
    <rPh sb="26" eb="28">
      <t>ニュウリョク</t>
    </rPh>
    <rPh sb="38" eb="39">
      <t>ケタ</t>
    </rPh>
    <rPh sb="39" eb="41">
      <t>イナイ</t>
    </rPh>
    <rPh sb="42" eb="43">
      <t>コ</t>
    </rPh>
    <rPh sb="45" eb="47">
      <t>バアイ</t>
    </rPh>
    <rPh sb="55" eb="57">
      <t>ニュウリョク</t>
    </rPh>
    <rPh sb="58" eb="60">
      <t>ハケン</t>
    </rPh>
    <rPh sb="71" eb="72">
      <t>フク</t>
    </rPh>
    <phoneticPr fontId="2"/>
  </si>
  <si>
    <t>人</t>
    <rPh sb="0" eb="1">
      <t>ニン</t>
    </rPh>
    <phoneticPr fontId="2"/>
  </si>
  <si>
    <t>法定雇用
障害者数</t>
    <rPh sb="0" eb="2">
      <t>ホウテイ</t>
    </rPh>
    <rPh sb="2" eb="4">
      <t>コヨウ</t>
    </rPh>
    <rPh sb="5" eb="8">
      <t>ショウガイシャ</t>
    </rPh>
    <rPh sb="8" eb="9">
      <t>スウ</t>
    </rPh>
    <phoneticPr fontId="2"/>
  </si>
  <si>
    <t>「障害者の雇用の促進等に関する法律」に基づき、所管の公共職業安定所に報告している6月1日現在の人数を入力してください。(4桁以内。超える場合は9999を入力。小数点以下は切り捨ててください。）</t>
    <rPh sb="1" eb="4">
      <t>ショウガイシャ</t>
    </rPh>
    <rPh sb="5" eb="7">
      <t>コヨウ</t>
    </rPh>
    <rPh sb="8" eb="10">
      <t>ソクシン</t>
    </rPh>
    <rPh sb="10" eb="11">
      <t>トウ</t>
    </rPh>
    <rPh sb="12" eb="13">
      <t>カン</t>
    </rPh>
    <rPh sb="15" eb="17">
      <t>ホウリツ</t>
    </rPh>
    <rPh sb="19" eb="20">
      <t>モト</t>
    </rPh>
    <rPh sb="23" eb="25">
      <t>ショカン</t>
    </rPh>
    <rPh sb="26" eb="28">
      <t>コウキョウ</t>
    </rPh>
    <rPh sb="28" eb="30">
      <t>ショクギョウ</t>
    </rPh>
    <rPh sb="30" eb="32">
      <t>アンテイ</t>
    </rPh>
    <rPh sb="32" eb="33">
      <t>ジョ</t>
    </rPh>
    <rPh sb="34" eb="36">
      <t>ホウコク</t>
    </rPh>
    <rPh sb="47" eb="49">
      <t>ニンズウ</t>
    </rPh>
    <rPh sb="50" eb="52">
      <t>ニュウリョク</t>
    </rPh>
    <rPh sb="61" eb="62">
      <t>ケタ</t>
    </rPh>
    <rPh sb="62" eb="64">
      <t>イナイ</t>
    </rPh>
    <rPh sb="65" eb="66">
      <t>コ</t>
    </rPh>
    <rPh sb="68" eb="70">
      <t>バアイ</t>
    </rPh>
    <rPh sb="76" eb="78">
      <t>ニュウリョク</t>
    </rPh>
    <phoneticPr fontId="2"/>
  </si>
  <si>
    <t>AN133メッセージ</t>
    <phoneticPr fontId="2"/>
  </si>
  <si>
    <t>注意！従業員数を超えています。</t>
    <rPh sb="0" eb="2">
      <t>チュウイ</t>
    </rPh>
    <rPh sb="3" eb="6">
      <t>ジュウギョウイン</t>
    </rPh>
    <rPh sb="6" eb="7">
      <t>スウ</t>
    </rPh>
    <rPh sb="8" eb="9">
      <t>コ</t>
    </rPh>
    <phoneticPr fontId="2"/>
  </si>
  <si>
    <t>実雇用
障害者数</t>
    <rPh sb="0" eb="1">
      <t>ジツ</t>
    </rPh>
    <rPh sb="1" eb="3">
      <t>コヨウ</t>
    </rPh>
    <rPh sb="4" eb="7">
      <t>ショウガイシャ</t>
    </rPh>
    <rPh sb="7" eb="8">
      <t>スウ</t>
    </rPh>
    <phoneticPr fontId="2"/>
  </si>
  <si>
    <t>重度身体障害者または重度知的障害者を雇用している場合は、重度身体障害者または重度知的障害者
1人につき障害者雇用2人として入力してください。（4桁以内。超える場合は9999を入力。小数点以下は
切り捨ててください。）</t>
    <rPh sb="0" eb="2">
      <t>ジュウド</t>
    </rPh>
    <rPh sb="2" eb="4">
      <t>シンタイ</t>
    </rPh>
    <rPh sb="4" eb="7">
      <t>ショウガイシャ</t>
    </rPh>
    <rPh sb="10" eb="12">
      <t>ジュウド</t>
    </rPh>
    <rPh sb="12" eb="14">
      <t>チテキ</t>
    </rPh>
    <rPh sb="14" eb="17">
      <t>ショウガイシャ</t>
    </rPh>
    <rPh sb="18" eb="20">
      <t>コヨウ</t>
    </rPh>
    <rPh sb="24" eb="26">
      <t>バアイ</t>
    </rPh>
    <rPh sb="28" eb="30">
      <t>ジュウド</t>
    </rPh>
    <rPh sb="30" eb="32">
      <t>シンタイ</t>
    </rPh>
    <rPh sb="32" eb="35">
      <t>ショウガイシャ</t>
    </rPh>
    <rPh sb="38" eb="40">
      <t>ジュウド</t>
    </rPh>
    <rPh sb="40" eb="42">
      <t>チテキ</t>
    </rPh>
    <rPh sb="42" eb="45">
      <t>ショウガイシャ</t>
    </rPh>
    <rPh sb="47" eb="48">
      <t>ニン</t>
    </rPh>
    <rPh sb="51" eb="54">
      <t>ショウガイシャ</t>
    </rPh>
    <rPh sb="54" eb="56">
      <t>コヨウ</t>
    </rPh>
    <rPh sb="57" eb="58">
      <t>ニン</t>
    </rPh>
    <rPh sb="61" eb="63">
      <t>ニュウリョク</t>
    </rPh>
    <rPh sb="72" eb="73">
      <t>ケタ</t>
    </rPh>
    <rPh sb="73" eb="75">
      <t>イナイ</t>
    </rPh>
    <rPh sb="76" eb="77">
      <t>コ</t>
    </rPh>
    <rPh sb="79" eb="81">
      <t>バアイ</t>
    </rPh>
    <rPh sb="87" eb="89">
      <t>ニュウリョク</t>
    </rPh>
    <phoneticPr fontId="2"/>
  </si>
  <si>
    <t>・障害者雇用数等</t>
    <phoneticPr fontId="2"/>
  </si>
  <si>
    <t>ISOメッセージ</t>
    <phoneticPr fontId="2"/>
  </si>
  <si>
    <t>認証登録の有効期限を入力してください。</t>
    <rPh sb="0" eb="2">
      <t>ニンショウ</t>
    </rPh>
    <rPh sb="2" eb="4">
      <t>トウロク</t>
    </rPh>
    <rPh sb="5" eb="7">
      <t>ユウコウ</t>
    </rPh>
    <rPh sb="7" eb="9">
      <t>キゲン</t>
    </rPh>
    <rPh sb="10" eb="12">
      <t>ニュウリョク</t>
    </rPh>
    <phoneticPr fontId="2"/>
  </si>
  <si>
    <t>上記項目で「１」が入力されていません。</t>
    <rPh sb="0" eb="2">
      <t>ジョウキ</t>
    </rPh>
    <rPh sb="2" eb="4">
      <t>コウモク</t>
    </rPh>
    <rPh sb="9" eb="11">
      <t>ニュウリョク</t>
    </rPh>
    <phoneticPr fontId="2"/>
  </si>
  <si>
    <t>ISO
9000
シリーズ</t>
    <phoneticPr fontId="2"/>
  </si>
  <si>
    <t>ＩＳＯ９０００シリーズの認証・登録を受けている場合は「１」を入力して有効期限を選択してください。</t>
    <rPh sb="12" eb="14">
      <t>ニンショウ</t>
    </rPh>
    <rPh sb="15" eb="17">
      <t>トウロク</t>
    </rPh>
    <rPh sb="18" eb="19">
      <t>ウ</t>
    </rPh>
    <rPh sb="23" eb="25">
      <t>バアイ</t>
    </rPh>
    <rPh sb="30" eb="32">
      <t>ニュウリョク</t>
    </rPh>
    <rPh sb="34" eb="36">
      <t>ユウコウ</t>
    </rPh>
    <rPh sb="36" eb="38">
      <t>キゲン</t>
    </rPh>
    <rPh sb="39" eb="41">
      <t>センタク</t>
    </rPh>
    <phoneticPr fontId="2"/>
  </si>
  <si>
    <t>上記の基準日以降の有効期限の認証･登録証が必要です。更新手続き中の場合は上記をチェックしてください。</t>
    <rPh sb="0" eb="2">
      <t>ジョウキ</t>
    </rPh>
    <rPh sb="3" eb="6">
      <t>キジュンビ</t>
    </rPh>
    <rPh sb="6" eb="8">
      <t>イコウ</t>
    </rPh>
    <rPh sb="9" eb="11">
      <t>ユウコウ</t>
    </rPh>
    <rPh sb="11" eb="13">
      <t>キゲン</t>
    </rPh>
    <rPh sb="14" eb="16">
      <t>ニンショウ</t>
    </rPh>
    <rPh sb="17" eb="19">
      <t>トウロク</t>
    </rPh>
    <rPh sb="19" eb="20">
      <t>ショウ</t>
    </rPh>
    <rPh sb="21" eb="23">
      <t>ヒツヨウ</t>
    </rPh>
    <rPh sb="26" eb="28">
      <t>コウシン</t>
    </rPh>
    <rPh sb="28" eb="30">
      <t>テツヅ</t>
    </rPh>
    <rPh sb="31" eb="32">
      <t>チュウ</t>
    </rPh>
    <rPh sb="33" eb="35">
      <t>バアイ</t>
    </rPh>
    <rPh sb="36" eb="38">
      <t>ジョウキ</t>
    </rPh>
    <phoneticPr fontId="2"/>
  </si>
  <si>
    <t>更新手続き中</t>
    <rPh sb="0" eb="2">
      <t>コウシン</t>
    </rPh>
    <rPh sb="2" eb="4">
      <t>テツヅ</t>
    </rPh>
    <rPh sb="5" eb="6">
      <t>チュウ</t>
    </rPh>
    <phoneticPr fontId="2"/>
  </si>
  <si>
    <t>9000入力ﾁｪｯｸ処理</t>
    <rPh sb="4" eb="6">
      <t>ニュウリョク</t>
    </rPh>
    <rPh sb="10" eb="12">
      <t>ショリ</t>
    </rPh>
    <phoneticPr fontId="2"/>
  </si>
  <si>
    <t>有効期限が</t>
    <rPh sb="0" eb="2">
      <t>ユウコウ</t>
    </rPh>
    <rPh sb="2" eb="4">
      <t>キゲン</t>
    </rPh>
    <phoneticPr fontId="2"/>
  </si>
  <si>
    <t>以降のものが有効です。</t>
    <rPh sb="0" eb="2">
      <t>イコウ</t>
    </rPh>
    <rPh sb="6" eb="8">
      <t>ユウコウ</t>
    </rPh>
    <phoneticPr fontId="2"/>
  </si>
  <si>
    <t>基準日</t>
    <rPh sb="0" eb="3">
      <t>キジュンビ</t>
    </rPh>
    <phoneticPr fontId="2"/>
  </si>
  <si>
    <t>（申請要領から）</t>
    <rPh sb="1" eb="3">
      <t>シンセイ</t>
    </rPh>
    <rPh sb="3" eb="5">
      <t>ヨウリョウ</t>
    </rPh>
    <phoneticPr fontId="2"/>
  </si>
  <si>
    <t>「１」が選択されたときの処理</t>
    <rPh sb="4" eb="6">
      <t>センタク</t>
    </rPh>
    <rPh sb="12" eb="14">
      <t>ショリ</t>
    </rPh>
    <phoneticPr fontId="2"/>
  </si>
  <si>
    <t>｢1｣が選択されず有効期限が入力されたときの処理</t>
    <rPh sb="4" eb="6">
      <t>センタク</t>
    </rPh>
    <rPh sb="9" eb="11">
      <t>ユウコウ</t>
    </rPh>
    <rPh sb="11" eb="13">
      <t>キゲン</t>
    </rPh>
    <rPh sb="14" eb="16">
      <t>ニュウリョク</t>
    </rPh>
    <rPh sb="22" eb="24">
      <t>ショリ</t>
    </rPh>
    <phoneticPr fontId="2"/>
  </si>
  <si>
    <t>更新手続き中の場合は、チェックを入れて更新前の有効期限を選択してください。</t>
    <rPh sb="19" eb="21">
      <t>コウシン</t>
    </rPh>
    <rPh sb="21" eb="22">
      <t>マエ</t>
    </rPh>
    <rPh sb="23" eb="25">
      <t>ユウコウ</t>
    </rPh>
    <rPh sb="25" eb="27">
      <t>キゲン</t>
    </rPh>
    <phoneticPr fontId="2"/>
  </si>
  <si>
    <t>入力日</t>
    <rPh sb="0" eb="2">
      <t>ニュウリョク</t>
    </rPh>
    <rPh sb="2" eb="3">
      <t>ビ</t>
    </rPh>
    <phoneticPr fontId="2"/>
  </si>
  <si>
    <t>西暦</t>
    <rPh sb="0" eb="2">
      <t>セイレキ</t>
    </rPh>
    <phoneticPr fontId="2"/>
  </si>
  <si>
    <t>更新
ﾁｪｯｸ</t>
    <rPh sb="0" eb="2">
      <t>コウシン</t>
    </rPh>
    <phoneticPr fontId="2"/>
  </si>
  <si>
    <t>入力された日付のﾁｪｯｸ及び申請手続き中の処理</t>
    <rPh sb="0" eb="2">
      <t>ニュウリョク</t>
    </rPh>
    <rPh sb="5" eb="7">
      <t>ヒヅケ</t>
    </rPh>
    <rPh sb="12" eb="13">
      <t>オヨ</t>
    </rPh>
    <rPh sb="14" eb="16">
      <t>シンセイ</t>
    </rPh>
    <rPh sb="16" eb="18">
      <t>テツヅ</t>
    </rPh>
    <rPh sb="19" eb="20">
      <t>チュウ</t>
    </rPh>
    <rPh sb="21" eb="23">
      <t>ショリ</t>
    </rPh>
    <phoneticPr fontId="2"/>
  </si>
  <si>
    <t>ISO
14000
シリーズ</t>
    <phoneticPr fontId="2"/>
  </si>
  <si>
    <t>ＩＳＯ１４０００シリーズの認証・登録を受けている場合は「１」を入力して有効期限を選択してください。</t>
    <rPh sb="13" eb="15">
      <t>ニンショウ</t>
    </rPh>
    <rPh sb="16" eb="18">
      <t>トウロク</t>
    </rPh>
    <rPh sb="19" eb="20">
      <t>ウ</t>
    </rPh>
    <rPh sb="24" eb="26">
      <t>バアイ</t>
    </rPh>
    <rPh sb="31" eb="33">
      <t>ニュウリョク</t>
    </rPh>
    <rPh sb="35" eb="37">
      <t>ユウコウ</t>
    </rPh>
    <rPh sb="37" eb="39">
      <t>キゲン</t>
    </rPh>
    <rPh sb="40" eb="42">
      <t>センタク</t>
    </rPh>
    <phoneticPr fontId="2"/>
  </si>
  <si>
    <t>14000入力ﾁｪｯｸ処理</t>
    <rPh sb="5" eb="7">
      <t>ニュウリョク</t>
    </rPh>
    <rPh sb="11" eb="13">
      <t>ショリ</t>
    </rPh>
    <phoneticPr fontId="2"/>
  </si>
  <si>
    <t xml:space="preserve"> </t>
    <phoneticPr fontId="2"/>
  </si>
  <si>
    <t>有効期限サイン</t>
    <rPh sb="0" eb="2">
      <t>ユウコウ</t>
    </rPh>
    <rPh sb="2" eb="4">
      <t>キゲン</t>
    </rPh>
    <phoneticPr fontId="2"/>
  </si>
  <si>
    <r>
      <t>　5　受任者入力欄
　　　入札参加資格の有効期間を通じて、見積り、入札及び契約の締結等に関する権限を、
　 支店長等の特定の代理人に</t>
    </r>
    <r>
      <rPr>
        <b/>
        <u val="double"/>
        <sz val="18"/>
        <color indexed="9"/>
        <rFont val="ＭＳ Ｐ明朝"/>
        <family val="1"/>
        <charset val="128"/>
      </rPr>
      <t>受任者として委任する場合のみ</t>
    </r>
    <r>
      <rPr>
        <b/>
        <sz val="18"/>
        <color indexed="9"/>
        <rFont val="ＭＳ Ｐ明朝"/>
        <family val="1"/>
        <charset val="128"/>
      </rPr>
      <t>入力してください。</t>
    </r>
    <rPh sb="3" eb="4">
      <t>ウケ</t>
    </rPh>
    <rPh sb="4" eb="5">
      <t>ニン</t>
    </rPh>
    <rPh sb="5" eb="6">
      <t>シャ</t>
    </rPh>
    <rPh sb="6" eb="7">
      <t>イリ</t>
    </rPh>
    <rPh sb="7" eb="8">
      <t>チカラ</t>
    </rPh>
    <rPh sb="8" eb="9">
      <t>ラン</t>
    </rPh>
    <rPh sb="66" eb="68">
      <t>ジュニン</t>
    </rPh>
    <rPh sb="68" eb="69">
      <t>シャ</t>
    </rPh>
    <rPh sb="72" eb="74">
      <t>イニン</t>
    </rPh>
    <rPh sb="76" eb="78">
      <t>バアイ</t>
    </rPh>
    <rPh sb="80" eb="82">
      <t>ニュウリョク</t>
    </rPh>
    <phoneticPr fontId="2"/>
  </si>
  <si>
    <t>支店・営業所名称・所在地</t>
    <rPh sb="0" eb="2">
      <t>シテン</t>
    </rPh>
    <rPh sb="3" eb="6">
      <t>エイギョウショ</t>
    </rPh>
    <rPh sb="6" eb="8">
      <t>メイショウ</t>
    </rPh>
    <rPh sb="9" eb="12">
      <t>ショザイチ</t>
    </rPh>
    <phoneticPr fontId="2"/>
  </si>
  <si>
    <t>受任者を廃止する</t>
    <rPh sb="0" eb="2">
      <t>ジュニン</t>
    </rPh>
    <rPh sb="2" eb="3">
      <t>シャ</t>
    </rPh>
    <rPh sb="4" eb="6">
      <t>ハイシ</t>
    </rPh>
    <phoneticPr fontId="2"/>
  </si>
  <si>
    <t>FALSE</t>
    <phoneticPr fontId="2"/>
  </si>
  <si>
    <t>東北支店</t>
    <rPh sb="0" eb="2">
      <t>トウホク</t>
    </rPh>
    <rPh sb="2" eb="4">
      <t>シテン</t>
    </rPh>
    <phoneticPr fontId="2"/>
  </si>
  <si>
    <t>受任者廃止ﾁｪｯｸ</t>
    <rPh sb="0" eb="2">
      <t>ジュニン</t>
    </rPh>
    <rPh sb="2" eb="3">
      <t>シャ</t>
    </rPh>
    <rPh sb="3" eb="5">
      <t>ハイシ</t>
    </rPh>
    <phoneticPr fontId="2"/>
  </si>
  <si>
    <r>
      <rPr>
        <b/>
        <sz val="11"/>
        <color indexed="10"/>
        <rFont val="ＭＳ Ｐゴシック"/>
        <family val="3"/>
        <charset val="128"/>
      </rPr>
      <t>業者名は入力しないでください。</t>
    </r>
    <r>
      <rPr>
        <b/>
        <sz val="11"/>
        <rFont val="ＭＳ Ｐ明朝"/>
        <family val="1"/>
        <charset val="128"/>
      </rPr>
      <t>(35字以内）</t>
    </r>
    <r>
      <rPr>
        <sz val="11"/>
        <rFont val="ＭＳ Ｐ明朝"/>
        <family val="1"/>
        <charset val="128"/>
      </rPr>
      <t xml:space="preserve">
</t>
    </r>
    <r>
      <rPr>
        <b/>
        <sz val="11"/>
        <color indexed="10"/>
        <rFont val="ＭＳ Ｐゴシック"/>
        <family val="3"/>
        <charset val="128"/>
      </rPr>
      <t>※支店名・営業所名のみ入力してください。</t>
    </r>
    <r>
      <rPr>
        <b/>
        <sz val="11"/>
        <color indexed="10"/>
        <rFont val="ＭＳ Ｐ明朝"/>
        <family val="1"/>
        <charset val="128"/>
      </rPr>
      <t xml:space="preserve"> </t>
    </r>
    <r>
      <rPr>
        <sz val="11"/>
        <rFont val="ＭＳ Ｐ明朝"/>
        <family val="1"/>
        <charset val="128"/>
      </rPr>
      <t>《正》東北支店、仙台営業所</t>
    </r>
    <r>
      <rPr>
        <b/>
        <sz val="11"/>
        <color indexed="10"/>
        <rFont val="ＭＳ Ｐゴシック"/>
        <family val="3"/>
        <charset val="128"/>
      </rPr>
      <t>　</t>
    </r>
    <r>
      <rPr>
        <sz val="11"/>
        <rFont val="ＭＳ Ｐ明朝"/>
        <family val="1"/>
        <charset val="128"/>
      </rPr>
      <t>　　《誤》</t>
    </r>
    <r>
      <rPr>
        <u/>
        <sz val="11"/>
        <rFont val="ＭＳ Ｐ明朝"/>
        <family val="1"/>
        <charset val="128"/>
      </rPr>
      <t>仙台建設</t>
    </r>
    <r>
      <rPr>
        <sz val="11"/>
        <rFont val="ＭＳ Ｐ明朝"/>
        <family val="1"/>
        <charset val="128"/>
      </rPr>
      <t>東北支店</t>
    </r>
    <rPh sb="0" eb="2">
      <t>ギョウシャ</t>
    </rPh>
    <rPh sb="2" eb="3">
      <t>メイ</t>
    </rPh>
    <rPh sb="4" eb="6">
      <t>ニュウリョク</t>
    </rPh>
    <rPh sb="18" eb="19">
      <t>ジ</t>
    </rPh>
    <rPh sb="19" eb="21">
      <t>イナイ</t>
    </rPh>
    <rPh sb="47" eb="49">
      <t>トウホク</t>
    </rPh>
    <rPh sb="49" eb="51">
      <t>シテン</t>
    </rPh>
    <rPh sb="52" eb="54">
      <t>センダイ</t>
    </rPh>
    <rPh sb="54" eb="57">
      <t>エイギョウショ</t>
    </rPh>
    <rPh sb="63" eb="65">
      <t>センダイ</t>
    </rPh>
    <rPh sb="65" eb="67">
      <t>ケンセツ</t>
    </rPh>
    <rPh sb="67" eb="69">
      <t>トウホク</t>
    </rPh>
    <rPh sb="69" eb="71">
      <t>シテン</t>
    </rPh>
    <phoneticPr fontId="2"/>
  </si>
  <si>
    <t>登録されている受任者を廃止します。以下の項目には何も入力しないでください。</t>
    <rPh sb="0" eb="2">
      <t>トウロク</t>
    </rPh>
    <rPh sb="7" eb="9">
      <t>ジュニン</t>
    </rPh>
    <rPh sb="9" eb="10">
      <t>シャ</t>
    </rPh>
    <rPh sb="11" eb="13">
      <t>ハイシ</t>
    </rPh>
    <rPh sb="17" eb="19">
      <t>イカ</t>
    </rPh>
    <rPh sb="20" eb="22">
      <t>コウモク</t>
    </rPh>
    <rPh sb="24" eb="25">
      <t>ナニ</t>
    </rPh>
    <rPh sb="26" eb="28">
      <t>ニュウリョク</t>
    </rPh>
    <phoneticPr fontId="2"/>
  </si>
  <si>
    <t>8671</t>
    <phoneticPr fontId="2"/>
  </si>
  <si>
    <t>仙台市宮城野区五輪２－１２－３５　宮城野ビル４階</t>
    <rPh sb="0" eb="3">
      <t>センダイシ</t>
    </rPh>
    <rPh sb="3" eb="7">
      <t>ミヤギノク</t>
    </rPh>
    <rPh sb="7" eb="9">
      <t>ゴリン</t>
    </rPh>
    <rPh sb="17" eb="20">
      <t>ミヤギノ</t>
    </rPh>
    <rPh sb="23" eb="24">
      <t>カイ</t>
    </rPh>
    <phoneticPr fontId="2"/>
  </si>
  <si>
    <r>
      <rPr>
        <b/>
        <u/>
        <sz val="11"/>
        <rFont val="ＭＳ Ｐ明朝"/>
        <family val="1"/>
        <charset val="128"/>
      </rPr>
      <t>都道府県名は入力せず</t>
    </r>
    <r>
      <rPr>
        <b/>
        <sz val="11"/>
        <rFont val="ＭＳ Ｐ明朝"/>
        <family val="1"/>
        <charset val="128"/>
      </rPr>
      <t xml:space="preserve">、市町村名から入力してください。(55字以内）
</t>
    </r>
    <r>
      <rPr>
        <b/>
        <u/>
        <sz val="11"/>
        <color indexed="10"/>
        <rFont val="ＭＳ Ｐゴシック"/>
        <family val="3"/>
        <charset val="128"/>
      </rPr>
      <t>丁目、番地は「-」（ハイフン）に略し、算用数字（全角）で入力してください。</t>
    </r>
    <r>
      <rPr>
        <b/>
        <sz val="11"/>
        <color indexed="10"/>
        <rFont val="ＭＳ Ｐ明朝"/>
        <family val="1"/>
        <charset val="128"/>
      </rPr>
      <t xml:space="preserve">
</t>
    </r>
    <r>
      <rPr>
        <b/>
        <sz val="11"/>
        <color indexed="10"/>
        <rFont val="ＭＳ Ｐゴシック"/>
        <family val="3"/>
        <charset val="128"/>
      </rPr>
      <t>方書（ビル名等）を入力する場合は、住所の間に1文字空けて入力してください。</t>
    </r>
    <r>
      <rPr>
        <sz val="11"/>
        <rFont val="ＭＳ Ｐ明朝"/>
        <family val="1"/>
        <charset val="128"/>
      </rPr>
      <t xml:space="preserve">
《正》仙台市青葉区国分町</t>
    </r>
    <r>
      <rPr>
        <b/>
        <u/>
        <sz val="11"/>
        <color indexed="10"/>
        <rFont val="ＭＳ Ｐ明朝"/>
        <family val="1"/>
        <charset val="128"/>
      </rPr>
      <t>３－７－１</t>
    </r>
    <r>
      <rPr>
        <sz val="11"/>
        <rFont val="ＭＳ Ｐ明朝"/>
        <family val="1"/>
        <charset val="128"/>
      </rPr>
      <t>　　《誤》宮城県仙台市青葉区国分町</t>
    </r>
    <r>
      <rPr>
        <u/>
        <sz val="11"/>
        <rFont val="ＭＳ Ｐ明朝"/>
        <family val="1"/>
        <charset val="128"/>
      </rPr>
      <t>三丁目7番1号</t>
    </r>
    <rPh sb="0" eb="4">
      <t>トドウフケン</t>
    </rPh>
    <rPh sb="4" eb="5">
      <t>メイ</t>
    </rPh>
    <rPh sb="6" eb="8">
      <t>ニュウリョク</t>
    </rPh>
    <rPh sb="11" eb="14">
      <t>シチョウソン</t>
    </rPh>
    <rPh sb="14" eb="15">
      <t>メイ</t>
    </rPh>
    <rPh sb="17" eb="19">
      <t>ニュウリョク</t>
    </rPh>
    <rPh sb="29" eb="30">
      <t>ジ</t>
    </rPh>
    <rPh sb="30" eb="32">
      <t>イナイ</t>
    </rPh>
    <rPh sb="34" eb="36">
      <t>チョウメ</t>
    </rPh>
    <rPh sb="37" eb="39">
      <t>バンチ</t>
    </rPh>
    <rPh sb="50" eb="51">
      <t>リャク</t>
    </rPh>
    <rPh sb="53" eb="55">
      <t>サンヨウ</t>
    </rPh>
    <rPh sb="55" eb="57">
      <t>スウジ</t>
    </rPh>
    <rPh sb="58" eb="60">
      <t>ゼンカク</t>
    </rPh>
    <rPh sb="62" eb="64">
      <t>ニュウリョク</t>
    </rPh>
    <rPh sb="72" eb="73">
      <t>ホウ</t>
    </rPh>
    <rPh sb="73" eb="74">
      <t>カ</t>
    </rPh>
    <rPh sb="77" eb="78">
      <t>メイ</t>
    </rPh>
    <rPh sb="78" eb="79">
      <t>トウ</t>
    </rPh>
    <rPh sb="89" eb="91">
      <t>ジュウショ</t>
    </rPh>
    <rPh sb="92" eb="93">
      <t>アイダ</t>
    </rPh>
    <rPh sb="95" eb="97">
      <t>モジ</t>
    </rPh>
    <rPh sb="97" eb="98">
      <t>ア</t>
    </rPh>
    <rPh sb="100" eb="102">
      <t>ニュウリョク</t>
    </rPh>
    <rPh sb="113" eb="116">
      <t>センダイシ</t>
    </rPh>
    <rPh sb="116" eb="119">
      <t>アオバク</t>
    </rPh>
    <rPh sb="119" eb="121">
      <t>コクブン</t>
    </rPh>
    <rPh sb="121" eb="122">
      <t>マチ</t>
    </rPh>
    <rPh sb="132" eb="135">
      <t>ミヤギケン</t>
    </rPh>
    <rPh sb="135" eb="138">
      <t>センダイシ</t>
    </rPh>
    <rPh sb="138" eb="141">
      <t>アオバク</t>
    </rPh>
    <rPh sb="141" eb="143">
      <t>コクブン</t>
    </rPh>
    <rPh sb="143" eb="144">
      <t>マチ</t>
    </rPh>
    <rPh sb="144" eb="147">
      <t>サンチョウメ</t>
    </rPh>
    <rPh sb="148" eb="149">
      <t>バン</t>
    </rPh>
    <rPh sb="150" eb="151">
      <t>ゴウ</t>
    </rPh>
    <phoneticPr fontId="2"/>
  </si>
  <si>
    <t>局番と局番の間は「-」（ハイフン）でつないでください。(15字以内）</t>
    <rPh sb="0" eb="2">
      <t>キョクバン</t>
    </rPh>
    <rPh sb="3" eb="5">
      <t>キョクバン</t>
    </rPh>
    <rPh sb="6" eb="7">
      <t>アイダ</t>
    </rPh>
    <rPh sb="30" eb="31">
      <t>ジ</t>
    </rPh>
    <rPh sb="31" eb="33">
      <t>イナイ</t>
    </rPh>
    <phoneticPr fontId="2"/>
  </si>
  <si>
    <t>支店・営業所の代表者</t>
    <rPh sb="0" eb="2">
      <t>シテン</t>
    </rPh>
    <rPh sb="3" eb="6">
      <t>エイギョウショ</t>
    </rPh>
    <rPh sb="7" eb="10">
      <t>ダイヒョウシャ</t>
    </rPh>
    <phoneticPr fontId="2"/>
  </si>
  <si>
    <t>支店長</t>
    <rPh sb="0" eb="2">
      <t>シテン</t>
    </rPh>
    <rPh sb="2" eb="3">
      <t>チョウ</t>
    </rPh>
    <phoneticPr fontId="2"/>
  </si>
  <si>
    <r>
      <rPr>
        <b/>
        <u/>
        <sz val="11"/>
        <color indexed="10"/>
        <rFont val="ＭＳ Ｐゴシック"/>
        <family val="3"/>
        <charset val="128"/>
      </rPr>
      <t>支店名、営業所名は入力しないでください。</t>
    </r>
    <r>
      <rPr>
        <b/>
        <sz val="11"/>
        <rFont val="ＭＳ Ｐ明朝"/>
        <family val="1"/>
        <charset val="128"/>
      </rPr>
      <t>(30字以内）</t>
    </r>
    <r>
      <rPr>
        <sz val="11"/>
        <rFont val="ＭＳ Ｐ明朝"/>
        <family val="1"/>
        <charset val="128"/>
      </rPr>
      <t xml:space="preserve">
　《正》支店長、所長　　《誤》東北支店長、仙台営業所長</t>
    </r>
    <rPh sb="0" eb="3">
      <t>シテンメイ</t>
    </rPh>
    <rPh sb="4" eb="7">
      <t>エイギョウショ</t>
    </rPh>
    <rPh sb="7" eb="8">
      <t>メイ</t>
    </rPh>
    <rPh sb="9" eb="11">
      <t>ニュウリョク</t>
    </rPh>
    <rPh sb="23" eb="24">
      <t>ジ</t>
    </rPh>
    <rPh sb="24" eb="26">
      <t>イナイ</t>
    </rPh>
    <rPh sb="32" eb="35">
      <t>シテンチョウ</t>
    </rPh>
    <rPh sb="36" eb="38">
      <t>ショチョウ</t>
    </rPh>
    <rPh sb="43" eb="45">
      <t>トウホク</t>
    </rPh>
    <rPh sb="45" eb="48">
      <t>シテンチョウ</t>
    </rPh>
    <rPh sb="49" eb="51">
      <t>センダイ</t>
    </rPh>
    <rPh sb="51" eb="53">
      <t>エイギョウ</t>
    </rPh>
    <rPh sb="53" eb="54">
      <t>ショ</t>
    </rPh>
    <rPh sb="54" eb="55">
      <t>チョウ</t>
    </rPh>
    <phoneticPr fontId="2"/>
  </si>
  <si>
    <t>姓と名の間は1文字空けてください。（30字以内）</t>
    <rPh sb="0" eb="1">
      <t>セイ</t>
    </rPh>
    <rPh sb="2" eb="3">
      <t>ナ</t>
    </rPh>
    <rPh sb="4" eb="5">
      <t>アイダ</t>
    </rPh>
    <rPh sb="7" eb="9">
      <t>モジ</t>
    </rPh>
    <rPh sb="9" eb="10">
      <t>ア</t>
    </rPh>
    <rPh sb="20" eb="21">
      <t>ジ</t>
    </rPh>
    <rPh sb="21" eb="23">
      <t>イナイ</t>
    </rPh>
    <phoneticPr fontId="2"/>
  </si>
  <si>
    <r>
      <t>　6　連絡先電話番号・FAX番号入力欄
　　　</t>
    </r>
    <r>
      <rPr>
        <b/>
        <u val="double"/>
        <sz val="18"/>
        <color indexed="9"/>
        <rFont val="ＭＳ Ｐ明朝"/>
        <family val="1"/>
        <charset val="128"/>
      </rPr>
      <t>本店･本社、受任者以外の営業所等が連絡先となる場合のみ</t>
    </r>
    <r>
      <rPr>
        <b/>
        <sz val="18"/>
        <color indexed="9"/>
        <rFont val="ＭＳ Ｐ明朝"/>
        <family val="1"/>
        <charset val="128"/>
      </rPr>
      <t>入力してください。</t>
    </r>
    <rPh sb="3" eb="6">
      <t>レンラクサキ</t>
    </rPh>
    <rPh sb="6" eb="8">
      <t>デンワ</t>
    </rPh>
    <rPh sb="8" eb="10">
      <t>バンゴウ</t>
    </rPh>
    <rPh sb="14" eb="16">
      <t>バンゴウ</t>
    </rPh>
    <rPh sb="16" eb="17">
      <t>イリ</t>
    </rPh>
    <rPh sb="17" eb="18">
      <t>チカラ</t>
    </rPh>
    <rPh sb="18" eb="19">
      <t>ラン</t>
    </rPh>
    <rPh sb="23" eb="25">
      <t>ホンテン</t>
    </rPh>
    <rPh sb="26" eb="27">
      <t>ホン</t>
    </rPh>
    <rPh sb="27" eb="28">
      <t>シャ</t>
    </rPh>
    <rPh sb="29" eb="31">
      <t>ジュニン</t>
    </rPh>
    <rPh sb="31" eb="32">
      <t>シャ</t>
    </rPh>
    <rPh sb="32" eb="34">
      <t>イガイ</t>
    </rPh>
    <rPh sb="35" eb="39">
      <t>エイギョウショトウ</t>
    </rPh>
    <rPh sb="40" eb="42">
      <t>レンラク</t>
    </rPh>
    <rPh sb="42" eb="43">
      <t>サキ</t>
    </rPh>
    <rPh sb="46" eb="48">
      <t>バアイ</t>
    </rPh>
    <rPh sb="50" eb="52">
      <t>ニュウリョク</t>
    </rPh>
    <phoneticPr fontId="2"/>
  </si>
  <si>
    <t>連絡先を廃止する</t>
    <rPh sb="0" eb="3">
      <t>レンラクサキ</t>
    </rPh>
    <rPh sb="4" eb="6">
      <t>ハイシ</t>
    </rPh>
    <phoneticPr fontId="2"/>
  </si>
  <si>
    <r>
      <t>本社･受任者以外の営業所等が連絡先となる場合のみ入力してください。</t>
    </r>
    <r>
      <rPr>
        <b/>
        <sz val="11"/>
        <rFont val="ＭＳ Ｐ明朝"/>
        <family val="1"/>
        <charset val="128"/>
      </rPr>
      <t>(15字以内）</t>
    </r>
    <rPh sb="0" eb="2">
      <t>ホンシャ</t>
    </rPh>
    <rPh sb="3" eb="5">
      <t>ジュニン</t>
    </rPh>
    <rPh sb="5" eb="6">
      <t>シャ</t>
    </rPh>
    <rPh sb="6" eb="8">
      <t>イガイ</t>
    </rPh>
    <rPh sb="9" eb="13">
      <t>エイギョウショトウ</t>
    </rPh>
    <rPh sb="14" eb="17">
      <t>レンラクサキ</t>
    </rPh>
    <rPh sb="20" eb="22">
      <t>バアイ</t>
    </rPh>
    <rPh sb="24" eb="26">
      <t>ニュウリョク</t>
    </rPh>
    <rPh sb="36" eb="37">
      <t>ジ</t>
    </rPh>
    <rPh sb="37" eb="39">
      <t>イナイ</t>
    </rPh>
    <phoneticPr fontId="2"/>
  </si>
  <si>
    <t>廃止ﾁｪｯｸ</t>
    <rPh sb="0" eb="2">
      <t>ハイシ</t>
    </rPh>
    <phoneticPr fontId="2"/>
  </si>
  <si>
    <t>登録されている連絡先を廃止します。</t>
    <rPh sb="0" eb="2">
      <t>トウロク</t>
    </rPh>
    <rPh sb="7" eb="10">
      <t>レンラクサキ</t>
    </rPh>
    <rPh sb="11" eb="13">
      <t>ハイシ</t>
    </rPh>
    <phoneticPr fontId="2"/>
  </si>
  <si>
    <t>本社又は受任者と同じ番号です。入力しないでください。</t>
    <rPh sb="0" eb="2">
      <t>ホンシャ</t>
    </rPh>
    <rPh sb="2" eb="3">
      <t>マタ</t>
    </rPh>
    <rPh sb="4" eb="6">
      <t>ジュニン</t>
    </rPh>
    <rPh sb="6" eb="7">
      <t>シャ</t>
    </rPh>
    <rPh sb="8" eb="9">
      <t>オナ</t>
    </rPh>
    <rPh sb="10" eb="12">
      <t>バンゴウ</t>
    </rPh>
    <rPh sb="15" eb="17">
      <t>ニュウリョク</t>
    </rPh>
    <phoneticPr fontId="2"/>
  </si>
  <si>
    <t>本店本社</t>
    <rPh sb="0" eb="2">
      <t>ホンテン</t>
    </rPh>
    <rPh sb="2" eb="3">
      <t>ホン</t>
    </rPh>
    <rPh sb="3" eb="4">
      <t>シャ</t>
    </rPh>
    <phoneticPr fontId="2"/>
  </si>
  <si>
    <t>FAX番号</t>
    <rPh sb="3" eb="5">
      <t>バンゴウ</t>
    </rPh>
    <phoneticPr fontId="2"/>
  </si>
  <si>
    <t>受任者</t>
    <rPh sb="0" eb="2">
      <t>ジュニン</t>
    </rPh>
    <rPh sb="2" eb="3">
      <t>シャ</t>
    </rPh>
    <phoneticPr fontId="2"/>
  </si>
  <si>
    <t>Ⅲ　申請種目入力欄</t>
    <rPh sb="2" eb="4">
      <t>シンセイ</t>
    </rPh>
    <rPh sb="4" eb="6">
      <t>シュモク</t>
    </rPh>
    <rPh sb="6" eb="8">
      <t>ニュウリョク</t>
    </rPh>
    <rPh sb="8" eb="9">
      <t>ラン</t>
    </rPh>
    <phoneticPr fontId="2"/>
  </si>
  <si>
    <t>　　大分類：入札参加を希望する順に最大５分類までドロップダウンリストから選択して下さい。
　　小分類：入札参加を希望する順に各大分類につき最大３分類まで小分類コードを入力してください。
　　（「競争入札参加資格審査申請要領　6.営業種目表」を参照してください。）</t>
    <rPh sb="2" eb="5">
      <t>ダイブンルイ</t>
    </rPh>
    <rPh sb="6" eb="8">
      <t>ニュウサツ</t>
    </rPh>
    <rPh sb="8" eb="10">
      <t>サンカ</t>
    </rPh>
    <rPh sb="11" eb="13">
      <t>キボウ</t>
    </rPh>
    <rPh sb="15" eb="16">
      <t>ジュン</t>
    </rPh>
    <rPh sb="17" eb="19">
      <t>サイダイ</t>
    </rPh>
    <rPh sb="20" eb="22">
      <t>ブンルイ</t>
    </rPh>
    <rPh sb="36" eb="38">
      <t>センタク</t>
    </rPh>
    <rPh sb="40" eb="41">
      <t>クダ</t>
    </rPh>
    <rPh sb="47" eb="50">
      <t>ショウブンルイ</t>
    </rPh>
    <rPh sb="51" eb="53">
      <t>ニュウサツ</t>
    </rPh>
    <rPh sb="53" eb="55">
      <t>サンカ</t>
    </rPh>
    <rPh sb="56" eb="58">
      <t>キボウ</t>
    </rPh>
    <rPh sb="60" eb="61">
      <t>ジュン</t>
    </rPh>
    <rPh sb="62" eb="63">
      <t>カク</t>
    </rPh>
    <rPh sb="63" eb="64">
      <t>ダイ</t>
    </rPh>
    <rPh sb="64" eb="66">
      <t>ブンルイ</t>
    </rPh>
    <rPh sb="69" eb="71">
      <t>サイダイ</t>
    </rPh>
    <rPh sb="72" eb="74">
      <t>ブンルイ</t>
    </rPh>
    <rPh sb="76" eb="79">
      <t>ショウブンルイ</t>
    </rPh>
    <rPh sb="83" eb="85">
      <t>ニュウリョク</t>
    </rPh>
    <phoneticPr fontId="2"/>
  </si>
  <si>
    <t>（大分類選択・小分類入力の例）</t>
    <rPh sb="1" eb="4">
      <t>ダイブンルイ</t>
    </rPh>
    <rPh sb="4" eb="6">
      <t>センタク</t>
    </rPh>
    <rPh sb="7" eb="10">
      <t>ショウブンルイ</t>
    </rPh>
    <rPh sb="10" eb="12">
      <t>ニュウリョク</t>
    </rPh>
    <rPh sb="13" eb="14">
      <t>レイ</t>
    </rPh>
    <phoneticPr fontId="2"/>
  </si>
  <si>
    <r>
      <t xml:space="preserve">大　　分　　類
</t>
    </r>
    <r>
      <rPr>
        <b/>
        <sz val="11"/>
        <rFont val="ＭＳ Ｐ明朝"/>
        <family val="1"/>
        <charset val="128"/>
      </rPr>
      <t>入札参加を希望する順に選択</t>
    </r>
    <rPh sb="0" eb="1">
      <t>ダイ</t>
    </rPh>
    <rPh sb="3" eb="4">
      <t>ブン</t>
    </rPh>
    <rPh sb="6" eb="7">
      <t>タグイ</t>
    </rPh>
    <rPh sb="8" eb="10">
      <t>ニュウサツ</t>
    </rPh>
    <rPh sb="10" eb="12">
      <t>サンカ</t>
    </rPh>
    <rPh sb="13" eb="15">
      <t>キボウ</t>
    </rPh>
    <rPh sb="17" eb="18">
      <t>ジュン</t>
    </rPh>
    <rPh sb="19" eb="21">
      <t>センタク</t>
    </rPh>
    <phoneticPr fontId="2"/>
  </si>
  <si>
    <t>小　　分　　類(小分類コードを希望する順に入力してください）</t>
    <rPh sb="0" eb="1">
      <t>ショウ</t>
    </rPh>
    <rPh sb="3" eb="4">
      <t>ブン</t>
    </rPh>
    <rPh sb="6" eb="7">
      <t>タグイ</t>
    </rPh>
    <rPh sb="8" eb="11">
      <t>ショウブンルイ</t>
    </rPh>
    <rPh sb="15" eb="17">
      <t>キボウ</t>
    </rPh>
    <rPh sb="19" eb="20">
      <t>ジュン</t>
    </rPh>
    <rPh sb="21" eb="23">
      <t>ニュウリョク</t>
    </rPh>
    <phoneticPr fontId="2"/>
  </si>
  <si>
    <t>第１希望</t>
    <rPh sb="0" eb="1">
      <t>ダイ</t>
    </rPh>
    <rPh sb="2" eb="4">
      <t>キボウ</t>
    </rPh>
    <phoneticPr fontId="2"/>
  </si>
  <si>
    <t>第2希望</t>
    <rPh sb="0" eb="1">
      <t>ダイ</t>
    </rPh>
    <rPh sb="2" eb="4">
      <t>キボウ</t>
    </rPh>
    <phoneticPr fontId="2"/>
  </si>
  <si>
    <t>第3希望</t>
    <rPh sb="0" eb="1">
      <t>ダイ</t>
    </rPh>
    <rPh sb="2" eb="4">
      <t>キボウ</t>
    </rPh>
    <phoneticPr fontId="2"/>
  </si>
  <si>
    <t>第１
希望</t>
    <rPh sb="0" eb="1">
      <t>ダイ</t>
    </rPh>
    <rPh sb="3" eb="5">
      <t>キボウ</t>
    </rPh>
    <phoneticPr fontId="2"/>
  </si>
  <si>
    <t>108 事務機器・用品</t>
    <rPh sb="4" eb="6">
      <t>ジム</t>
    </rPh>
    <rPh sb="6" eb="8">
      <t>キキ</t>
    </rPh>
    <rPh sb="9" eb="11">
      <t>ヨウヒン</t>
    </rPh>
    <phoneticPr fontId="2"/>
  </si>
  <si>
    <t>005</t>
    <phoneticPr fontId="2"/>
  </si>
  <si>
    <t>004</t>
    <phoneticPr fontId="2"/>
  </si>
  <si>
    <t>002</t>
    <phoneticPr fontId="2"/>
  </si>
  <si>
    <t>第2
希望</t>
    <rPh sb="0" eb="1">
      <t>ダイ</t>
    </rPh>
    <rPh sb="3" eb="5">
      <t>キボウ</t>
    </rPh>
    <phoneticPr fontId="2"/>
  </si>
  <si>
    <t>105 電気機械・器具</t>
    <rPh sb="4" eb="6">
      <t>デンキ</t>
    </rPh>
    <rPh sb="6" eb="8">
      <t>キカイ</t>
    </rPh>
    <rPh sb="9" eb="11">
      <t>キグ</t>
    </rPh>
    <phoneticPr fontId="2"/>
  </si>
  <si>
    <t>001</t>
    <phoneticPr fontId="2"/>
  </si>
  <si>
    <t>第3
希望</t>
    <rPh sb="0" eb="1">
      <t>ダイ</t>
    </rPh>
    <rPh sb="3" eb="5">
      <t>キボウ</t>
    </rPh>
    <phoneticPr fontId="2"/>
  </si>
  <si>
    <t>106 精密機械</t>
    <rPh sb="4" eb="6">
      <t>セイミツ</t>
    </rPh>
    <rPh sb="6" eb="8">
      <t>キカイ</t>
    </rPh>
    <phoneticPr fontId="2"/>
  </si>
  <si>
    <r>
      <t>　大分類はドロップダウンリストから選択してください。
　小分類コードは「競争入札参加資格審査申請要領　6.営業種目表」を参照してコードを入力してください。
　</t>
    </r>
    <r>
      <rPr>
        <sz val="14"/>
        <color indexed="10"/>
        <rFont val="HGS創英角ｺﾞｼｯｸUB"/>
        <family val="3"/>
        <charset val="128"/>
      </rPr>
      <t>小分類を入力後に、大分類を選択し直した場合は、小分類も入力し直してください。</t>
    </r>
    <r>
      <rPr>
        <b/>
        <sz val="14"/>
        <color indexed="10"/>
        <rFont val="ＭＳ Ｐ明朝"/>
        <family val="1"/>
        <charset val="128"/>
      </rPr>
      <t xml:space="preserve">
　</t>
    </r>
    <r>
      <rPr>
        <b/>
        <sz val="14"/>
        <rFont val="ＭＳ Ｐ明朝"/>
        <family val="1"/>
        <charset val="128"/>
      </rPr>
      <t>登録できる種目数は、最大で大分類5種目、各大分類につき小分類3種目です。（これを上限として認定期間の途中で追加申請することができます。なお登録種目の辞退はできますが、変更はできません。）　</t>
    </r>
    <rPh sb="1" eb="4">
      <t>ダイブンルイ</t>
    </rPh>
    <rPh sb="17" eb="19">
      <t>センタク</t>
    </rPh>
    <rPh sb="28" eb="31">
      <t>ショウブンルイ</t>
    </rPh>
    <rPh sb="60" eb="62">
      <t>サンショウ</t>
    </rPh>
    <rPh sb="68" eb="70">
      <t>ニュウリョク</t>
    </rPh>
    <rPh sb="79" eb="82">
      <t>ショウブンルイ</t>
    </rPh>
    <rPh sb="83" eb="85">
      <t>ニュウリョク</t>
    </rPh>
    <rPh sb="85" eb="86">
      <t>アト</t>
    </rPh>
    <rPh sb="88" eb="91">
      <t>ダイブンルイ</t>
    </rPh>
    <rPh sb="92" eb="94">
      <t>センタク</t>
    </rPh>
    <rPh sb="95" eb="96">
      <t>ナオ</t>
    </rPh>
    <rPh sb="98" eb="100">
      <t>バアイ</t>
    </rPh>
    <rPh sb="102" eb="105">
      <t>ショウブンルイ</t>
    </rPh>
    <rPh sb="106" eb="108">
      <t>ニュウリョク</t>
    </rPh>
    <rPh sb="109" eb="110">
      <t>ナオ</t>
    </rPh>
    <rPh sb="119" eb="121">
      <t>トウロク</t>
    </rPh>
    <rPh sb="124" eb="126">
      <t>シュモク</t>
    </rPh>
    <rPh sb="126" eb="127">
      <t>スウ</t>
    </rPh>
    <rPh sb="129" eb="131">
      <t>サイダイ</t>
    </rPh>
    <rPh sb="132" eb="135">
      <t>ダイブンルイ</t>
    </rPh>
    <rPh sb="136" eb="138">
      <t>シュモク</t>
    </rPh>
    <rPh sb="139" eb="140">
      <t>カク</t>
    </rPh>
    <rPh sb="140" eb="143">
      <t>ダイブンルイ</t>
    </rPh>
    <rPh sb="146" eb="149">
      <t>ショウブンルイ</t>
    </rPh>
    <rPh sb="150" eb="152">
      <t>シュモク</t>
    </rPh>
    <rPh sb="159" eb="161">
      <t>ジョウゲン</t>
    </rPh>
    <rPh sb="164" eb="166">
      <t>ニンテイ</t>
    </rPh>
    <rPh sb="166" eb="168">
      <t>キカン</t>
    </rPh>
    <rPh sb="169" eb="171">
      <t>トチュウ</t>
    </rPh>
    <rPh sb="172" eb="174">
      <t>ツイカ</t>
    </rPh>
    <rPh sb="174" eb="176">
      <t>シンセイ</t>
    </rPh>
    <rPh sb="188" eb="190">
      <t>トウロク</t>
    </rPh>
    <rPh sb="190" eb="192">
      <t>シュモク</t>
    </rPh>
    <rPh sb="193" eb="195">
      <t>ジタイ</t>
    </rPh>
    <rPh sb="202" eb="204">
      <t>ヘンコウ</t>
    </rPh>
    <phoneticPr fontId="2"/>
  </si>
  <si>
    <t>大　　分　　類</t>
    <rPh sb="0" eb="1">
      <t>ダイ</t>
    </rPh>
    <rPh sb="3" eb="4">
      <t>ブン</t>
    </rPh>
    <rPh sb="6" eb="7">
      <t>タグイ</t>
    </rPh>
    <phoneticPr fontId="2"/>
  </si>
  <si>
    <t>an283ﾒｯｾｰｼﾞ</t>
    <phoneticPr fontId="2"/>
  </si>
  <si>
    <t>　　　　入札参加を希望する順に
　　　　選択して下さい</t>
    <rPh sb="4" eb="6">
      <t>ニュウサツ</t>
    </rPh>
    <rPh sb="6" eb="8">
      <t>サンカ</t>
    </rPh>
    <rPh sb="9" eb="11">
      <t>キボウ</t>
    </rPh>
    <rPh sb="13" eb="14">
      <t>ジュン</t>
    </rPh>
    <rPh sb="20" eb="22">
      <t>センタク</t>
    </rPh>
    <rPh sb="24" eb="25">
      <t>クダ</t>
    </rPh>
    <phoneticPr fontId="2"/>
  </si>
  <si>
    <t>大分類を重複して選択することはできません</t>
    <rPh sb="0" eb="3">
      <t>ダイブンルイ</t>
    </rPh>
    <rPh sb="4" eb="6">
      <t>チョウフク</t>
    </rPh>
    <rPh sb="8" eb="10">
      <t>センタク</t>
    </rPh>
    <phoneticPr fontId="2"/>
  </si>
  <si>
    <t>an285ﾒｯｾｰｼﾞ</t>
    <phoneticPr fontId="2"/>
  </si>
  <si>
    <t>重複して入力しています</t>
    <rPh sb="0" eb="2">
      <t>チョウフク</t>
    </rPh>
    <rPh sb="4" eb="6">
      <t>ニュウリョク</t>
    </rPh>
    <phoneticPr fontId="2"/>
  </si>
  <si>
    <t>an287ﾒｯｾｰｼﾞ</t>
    <phoneticPr fontId="2"/>
  </si>
  <si>
    <t>正しいコードを入力してください</t>
    <rPh sb="0" eb="1">
      <t>タダ</t>
    </rPh>
    <rPh sb="7" eb="9">
      <t>ニュウリョク</t>
    </rPh>
    <phoneticPr fontId="2"/>
  </si>
  <si>
    <t>第4
希望</t>
    <rPh sb="0" eb="1">
      <t>ダイ</t>
    </rPh>
    <rPh sb="3" eb="5">
      <t>キボウ</t>
    </rPh>
    <phoneticPr fontId="2"/>
  </si>
  <si>
    <t>第5
希望</t>
    <rPh sb="0" eb="1">
      <t>ダイ</t>
    </rPh>
    <rPh sb="3" eb="5">
      <t>キボウ</t>
    </rPh>
    <phoneticPr fontId="2"/>
  </si>
  <si>
    <t>Ⅳ　主要取扱品目を「主要取扱品目（業務）名表　※右隣のシート」に入力してください。　</t>
    <rPh sb="2" eb="4">
      <t>シュヨウ</t>
    </rPh>
    <rPh sb="4" eb="6">
      <t>トリアツカ</t>
    </rPh>
    <rPh sb="6" eb="8">
      <t>ヒンモク</t>
    </rPh>
    <rPh sb="10" eb="12">
      <t>シュヨウ</t>
    </rPh>
    <rPh sb="12" eb="14">
      <t>トリアツカ</t>
    </rPh>
    <rPh sb="14" eb="16">
      <t>ヒンモク</t>
    </rPh>
    <rPh sb="17" eb="19">
      <t>ギョウム</t>
    </rPh>
    <rPh sb="20" eb="21">
      <t>メイ</t>
    </rPh>
    <rPh sb="21" eb="22">
      <t>ヒョウ</t>
    </rPh>
    <rPh sb="24" eb="26">
      <t>ミギドナリ</t>
    </rPh>
    <rPh sb="32" eb="34">
      <t>ニュウリョク</t>
    </rPh>
    <phoneticPr fontId="2"/>
  </si>
  <si>
    <t>　　希望する大分類・小分類の主要取扱品目(業務）及びメーカーを「【入力例】主要取扱品目（業務）名表」シートを参照して入力してください。
　　大分類・小分類はドロップダウンリストからコードを選択してください。</t>
    <rPh sb="2" eb="4">
      <t>キボウ</t>
    </rPh>
    <rPh sb="6" eb="9">
      <t>ダイブンルイ</t>
    </rPh>
    <rPh sb="10" eb="13">
      <t>ショウブンルイ</t>
    </rPh>
    <rPh sb="14" eb="16">
      <t>シュヨウ</t>
    </rPh>
    <rPh sb="16" eb="18">
      <t>トリアツカ</t>
    </rPh>
    <rPh sb="18" eb="20">
      <t>ヒンモク</t>
    </rPh>
    <rPh sb="21" eb="23">
      <t>ギョウム</t>
    </rPh>
    <rPh sb="24" eb="25">
      <t>オヨ</t>
    </rPh>
    <rPh sb="54" eb="56">
      <t>サンショウ</t>
    </rPh>
    <rPh sb="58" eb="60">
      <t>ニュウリョク</t>
    </rPh>
    <rPh sb="70" eb="73">
      <t>ダイブンルイ</t>
    </rPh>
    <rPh sb="74" eb="77">
      <t>ショウブンルイ</t>
    </rPh>
    <rPh sb="94" eb="96">
      <t>センタク</t>
    </rPh>
    <phoneticPr fontId="2"/>
  </si>
  <si>
    <t>Ⅴ　入力内容を確認後、下方の確定ボタンを押して確定を選択してください。</t>
    <rPh sb="2" eb="4">
      <t>ニュウリョク</t>
    </rPh>
    <rPh sb="4" eb="6">
      <t>ナイヨウ</t>
    </rPh>
    <rPh sb="7" eb="9">
      <t>カクニン</t>
    </rPh>
    <rPh sb="9" eb="10">
      <t>ゴ</t>
    </rPh>
    <rPh sb="11" eb="13">
      <t>カホウ</t>
    </rPh>
    <rPh sb="14" eb="16">
      <t>カクテイ</t>
    </rPh>
    <rPh sb="20" eb="21">
      <t>オ</t>
    </rPh>
    <rPh sb="23" eb="25">
      <t>カクテイ</t>
    </rPh>
    <rPh sb="26" eb="28">
      <t>センタク</t>
    </rPh>
    <phoneticPr fontId="2"/>
  </si>
  <si>
    <t>確定ボタン→</t>
    <rPh sb="0" eb="2">
      <t>カクテイ</t>
    </rPh>
    <phoneticPr fontId="2"/>
  </si>
  <si>
    <t>未確定</t>
  </si>
  <si>
    <t>確定日時</t>
    <rPh sb="0" eb="2">
      <t>カクテイ</t>
    </rPh>
    <rPh sb="2" eb="4">
      <t>ニチジ</t>
    </rPh>
    <phoneticPr fontId="2"/>
  </si>
  <si>
    <t>：</t>
    <phoneticPr fontId="2"/>
  </si>
  <si>
    <t>　　</t>
    <phoneticPr fontId="2"/>
  </si>
  <si>
    <t>主要取扱品目（業務）名表</t>
    <phoneticPr fontId="2" type="Hiragana"/>
  </si>
  <si>
    <t>大分類</t>
    <rPh sb="0" eb="3">
      <t>ダイブンルイ</t>
    </rPh>
    <phoneticPr fontId="2"/>
  </si>
  <si>
    <t>第1希望</t>
    <rPh sb="0" eb="1">
      <t>ダイ</t>
    </rPh>
    <rPh sb="2" eb="4">
      <t>キボウ</t>
    </rPh>
    <phoneticPr fontId="2"/>
  </si>
  <si>
    <t>第4希望</t>
    <rPh sb="0" eb="1">
      <t>ダイ</t>
    </rPh>
    <rPh sb="2" eb="4">
      <t>キボウ</t>
    </rPh>
    <phoneticPr fontId="2"/>
  </si>
  <si>
    <t>第5希望</t>
    <rPh sb="0" eb="1">
      <t>ダイ</t>
    </rPh>
    <rPh sb="2" eb="4">
      <t>キボウ</t>
    </rPh>
    <phoneticPr fontId="2"/>
  </si>
  <si>
    <t>小分類</t>
    <rPh sb="0" eb="3">
      <t>ショウブンルイ</t>
    </rPh>
    <phoneticPr fontId="2"/>
  </si>
  <si>
    <t>主要取扱品目または業務名</t>
    <rPh sb="0" eb="2">
      <t>シュヨウ</t>
    </rPh>
    <rPh sb="2" eb="4">
      <t>トリアツカ</t>
    </rPh>
    <rPh sb="4" eb="6">
      <t>ヒンモク</t>
    </rPh>
    <rPh sb="9" eb="11">
      <t>ギョウム</t>
    </rPh>
    <rPh sb="11" eb="12">
      <t>メイ</t>
    </rPh>
    <phoneticPr fontId="2"/>
  </si>
  <si>
    <t>メーカー名</t>
    <rPh sb="4" eb="5">
      <t>メイ</t>
    </rPh>
    <phoneticPr fontId="2"/>
  </si>
  <si>
    <t>代理店・特約店・仕入れ先関係等</t>
    <rPh sb="0" eb="3">
      <t>だいりてん</t>
    </rPh>
    <rPh sb="4" eb="6">
      <t>とくやく</t>
    </rPh>
    <rPh sb="6" eb="7">
      <t>てん</t>
    </rPh>
    <rPh sb="8" eb="10">
      <t>しい</t>
    </rPh>
    <rPh sb="11" eb="12">
      <t>さき</t>
    </rPh>
    <rPh sb="12" eb="15">
      <t>かんけいとう</t>
    </rPh>
    <phoneticPr fontId="2" type="Hiragana"/>
  </si>
  <si>
    <t>そ　　　の　　　他</t>
    <phoneticPr fontId="2" type="Hiragana"/>
  </si>
  <si>
    <t>相手方業者名</t>
    <rPh sb="0" eb="2">
      <t>あいて</t>
    </rPh>
    <rPh sb="2" eb="3">
      <t>かた</t>
    </rPh>
    <rPh sb="3" eb="5">
      <t>ぎょうしゃ</t>
    </rPh>
    <rPh sb="5" eb="6">
      <t>めい</t>
    </rPh>
    <phoneticPr fontId="2" type="Hiragana"/>
  </si>
  <si>
    <t>主　　な　　品　　名</t>
    <phoneticPr fontId="2" type="Hiragana"/>
  </si>
  <si>
    <t>契約内容</t>
    <phoneticPr fontId="2" type="Hiragana"/>
  </si>
  <si>
    <t>※大分類103｢印刷･製本」を取引希望営業種目として申請する方は、所有する印刷、</t>
    <phoneticPr fontId="2" type="Hiragana"/>
  </si>
  <si>
    <t>　製本用の機械の種類と台数を記載してください。</t>
    <phoneticPr fontId="2" type="Hiragana"/>
  </si>
  <si>
    <t>※大分類111「燃料」を取引希望営業種目として申請する方で、仙台市内及びその</t>
    <phoneticPr fontId="2" type="Hiragana"/>
  </si>
  <si>
    <t>　近辺にガソリンスタンドを有している方は、その全ての名称、所在地の住所を記</t>
    <rPh sb="23" eb="24">
      <t>すべ</t>
    </rPh>
    <phoneticPr fontId="2" type="Hiragana"/>
  </si>
  <si>
    <t>　載してください。</t>
    <phoneticPr fontId="2" type="Hiragana"/>
  </si>
  <si>
    <t>※大分類116「サービス業」の小分類004「運送」を取引希望営業種目として申請する</t>
    <phoneticPr fontId="2" type="Hiragana"/>
  </si>
  <si>
    <t>　方は、所有する運送用車両の種類と台数を記載してください。</t>
    <phoneticPr fontId="2" type="Hiragana"/>
  </si>
  <si>
    <t>※入力欄に収まらない場合は、別紙を添付していただいても構いません。</t>
    <rPh sb="1" eb="3">
      <t>にゅうりょく</t>
    </rPh>
    <rPh sb="3" eb="4">
      <t>らん</t>
    </rPh>
    <rPh sb="5" eb="6">
      <t>おさ</t>
    </rPh>
    <rPh sb="10" eb="12">
      <t>ばあい</t>
    </rPh>
    <rPh sb="14" eb="16">
      <t>べっし</t>
    </rPh>
    <rPh sb="17" eb="19">
      <t>てんぷ</t>
    </rPh>
    <rPh sb="27" eb="28">
      <t>かま</t>
    </rPh>
    <phoneticPr fontId="2" type="Hiragana"/>
  </si>
  <si>
    <t>許 可 ・ 認 可 ・ 登 録　等　（各許認可登録証等の写しを添付すること）</t>
    <rPh sb="0" eb="1">
      <t>もと</t>
    </rPh>
    <rPh sb="2" eb="3">
      <t>か</t>
    </rPh>
    <rPh sb="6" eb="7">
      <t>しのぶ</t>
    </rPh>
    <rPh sb="8" eb="9">
      <t>か</t>
    </rPh>
    <rPh sb="12" eb="13">
      <t>のぼる</t>
    </rPh>
    <rPh sb="14" eb="15">
      <t>ろく</t>
    </rPh>
    <rPh sb="16" eb="17">
      <t>とう</t>
    </rPh>
    <rPh sb="19" eb="20">
      <t>かく</t>
    </rPh>
    <rPh sb="20" eb="23">
      <t>きょにんか</t>
    </rPh>
    <rPh sb="23" eb="25">
      <t>とうろく</t>
    </rPh>
    <rPh sb="25" eb="26">
      <t>しょう</t>
    </rPh>
    <rPh sb="26" eb="27">
      <t>など</t>
    </rPh>
    <rPh sb="28" eb="29">
      <t>うつ</t>
    </rPh>
    <rPh sb="31" eb="33">
      <t>てんぷ</t>
    </rPh>
    <phoneticPr fontId="2" type="Hiragana"/>
  </si>
  <si>
    <t>許 可 等 の 名 称</t>
    <rPh sb="0" eb="1">
      <t>もと</t>
    </rPh>
    <rPh sb="2" eb="3">
      <t>か</t>
    </rPh>
    <rPh sb="4" eb="5">
      <t>とう</t>
    </rPh>
    <rPh sb="8" eb="9">
      <t>めい</t>
    </rPh>
    <rPh sb="10" eb="11">
      <t>しょう</t>
    </rPh>
    <phoneticPr fontId="2" type="Hiragana"/>
  </si>
  <si>
    <t>許可等年月日</t>
    <rPh sb="0" eb="2">
      <t>きょか</t>
    </rPh>
    <rPh sb="2" eb="3">
      <t>とう</t>
    </rPh>
    <rPh sb="3" eb="6">
      <t>ねんがっぴ</t>
    </rPh>
    <phoneticPr fontId="2" type="Hiragana"/>
  </si>
  <si>
    <t>許 可 等 番 号</t>
    <rPh sb="0" eb="1">
      <t>もと</t>
    </rPh>
    <rPh sb="2" eb="3">
      <t>か</t>
    </rPh>
    <rPh sb="4" eb="5">
      <t>とう</t>
    </rPh>
    <rPh sb="6" eb="7">
      <t>ばん</t>
    </rPh>
    <rPh sb="8" eb="9">
      <t>ごう</t>
    </rPh>
    <phoneticPr fontId="2" type="Hiragana"/>
  </si>
  <si>
    <t>使　用　印　鑑　届</t>
    <rPh sb="0" eb="1">
      <t>ツカ</t>
    </rPh>
    <rPh sb="2" eb="3">
      <t>ヨウ</t>
    </rPh>
    <rPh sb="4" eb="5">
      <t>イン</t>
    </rPh>
    <rPh sb="6" eb="7">
      <t>カガミ</t>
    </rPh>
    <rPh sb="8" eb="9">
      <t>トド</t>
    </rPh>
    <phoneticPr fontId="2"/>
  </si>
  <si>
    <t>下記印鑑を、入札、見積り、契約の締結、代金の請求及び受領、その他</t>
    <rPh sb="0" eb="2">
      <t>カキ</t>
    </rPh>
    <rPh sb="2" eb="4">
      <t>インカン</t>
    </rPh>
    <rPh sb="6" eb="8">
      <t>ニュウサツ</t>
    </rPh>
    <rPh sb="9" eb="11">
      <t>ミツモ</t>
    </rPh>
    <rPh sb="13" eb="15">
      <t>ケイヤク</t>
    </rPh>
    <rPh sb="16" eb="18">
      <t>テイケツ</t>
    </rPh>
    <rPh sb="19" eb="21">
      <t>ダイキン</t>
    </rPh>
    <rPh sb="22" eb="24">
      <t>セイキュウ</t>
    </rPh>
    <rPh sb="24" eb="25">
      <t>オヨ</t>
    </rPh>
    <rPh sb="26" eb="28">
      <t>ジュリョウ</t>
    </rPh>
    <phoneticPr fontId="2"/>
  </si>
  <si>
    <t>契約に関し使用しますので届け出ます。</t>
    <rPh sb="5" eb="7">
      <t>シヨウ</t>
    </rPh>
    <rPh sb="12" eb="13">
      <t>トド</t>
    </rPh>
    <rPh sb="14" eb="15">
      <t>デ</t>
    </rPh>
    <phoneticPr fontId="2"/>
  </si>
  <si>
    <t>使　用　印　鑑</t>
    <rPh sb="0" eb="1">
      <t>ツカ</t>
    </rPh>
    <rPh sb="2" eb="3">
      <t>ヨウ</t>
    </rPh>
    <rPh sb="4" eb="5">
      <t>イン</t>
    </rPh>
    <rPh sb="6" eb="7">
      <t>カガミ</t>
    </rPh>
    <phoneticPr fontId="2"/>
  </si>
  <si>
    <t>注意事項</t>
    <rPh sb="0" eb="2">
      <t>チュウイ</t>
    </rPh>
    <rPh sb="2" eb="4">
      <t>ジコウ</t>
    </rPh>
    <phoneticPr fontId="2"/>
  </si>
  <si>
    <t>１　入札書、見積書、契約書、代金請求書及び領収書等に使用する印鑑を所定欄に鮮明に</t>
    <rPh sb="2" eb="4">
      <t>ニュウサツ</t>
    </rPh>
    <rPh sb="4" eb="5">
      <t>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センメイ</t>
    </rPh>
    <phoneticPr fontId="2"/>
  </si>
  <si>
    <t>押印してください。</t>
    <rPh sb="0" eb="2">
      <t>オウイン</t>
    </rPh>
    <phoneticPr fontId="2"/>
  </si>
  <si>
    <r>
      <t>２　</t>
    </r>
    <r>
      <rPr>
        <b/>
        <u/>
        <sz val="11"/>
        <rFont val="ＭＳ Ｐ明朝"/>
        <family val="1"/>
        <charset val="128"/>
      </rPr>
      <t>入札、契約等の権限を代理人に委任する場合は、委任状の受任者の使用印を所定欄に</t>
    </r>
    <rPh sb="2" eb="4">
      <t>ニュウサツ</t>
    </rPh>
    <rPh sb="5" eb="7">
      <t>ケイヤク</t>
    </rPh>
    <rPh sb="7" eb="8">
      <t>トウ</t>
    </rPh>
    <rPh sb="9" eb="11">
      <t>ケンゲン</t>
    </rPh>
    <rPh sb="12" eb="15">
      <t>ダイリニン</t>
    </rPh>
    <rPh sb="16" eb="18">
      <t>イニン</t>
    </rPh>
    <rPh sb="20" eb="22">
      <t>バアイ</t>
    </rPh>
    <rPh sb="24" eb="27">
      <t>イニンジョウ</t>
    </rPh>
    <rPh sb="28" eb="30">
      <t>ジュニン</t>
    </rPh>
    <rPh sb="30" eb="31">
      <t>シャ</t>
    </rPh>
    <rPh sb="32" eb="34">
      <t>シヨウ</t>
    </rPh>
    <rPh sb="34" eb="35">
      <t>イン</t>
    </rPh>
    <rPh sb="36" eb="38">
      <t>ショテイ</t>
    </rPh>
    <rPh sb="38" eb="39">
      <t>ラン</t>
    </rPh>
    <phoneticPr fontId="2"/>
  </si>
  <si>
    <r>
      <t>３　</t>
    </r>
    <r>
      <rPr>
        <b/>
        <u/>
        <sz val="11"/>
        <rFont val="ＭＳ Ｐ明朝"/>
        <family val="1"/>
        <charset val="128"/>
      </rPr>
      <t>社印（社判・角判)等の、</t>
    </r>
    <r>
      <rPr>
        <b/>
        <u val="double"/>
        <sz val="11"/>
        <rFont val="ＭＳ Ｐ明朝"/>
        <family val="1"/>
        <charset val="128"/>
      </rPr>
      <t>個人（代表者）を特定することができない印は使用できません。</t>
    </r>
    <rPh sb="2" eb="4">
      <t>シャイン</t>
    </rPh>
    <rPh sb="5" eb="6">
      <t>シャ</t>
    </rPh>
    <rPh sb="6" eb="7">
      <t>バン</t>
    </rPh>
    <rPh sb="8" eb="9">
      <t>カク</t>
    </rPh>
    <rPh sb="9" eb="10">
      <t>バン</t>
    </rPh>
    <rPh sb="11" eb="12">
      <t>トウ</t>
    </rPh>
    <rPh sb="14" eb="16">
      <t>コジン</t>
    </rPh>
    <rPh sb="17" eb="20">
      <t>ダイヒョウシャ</t>
    </rPh>
    <rPh sb="22" eb="24">
      <t>トクテイ</t>
    </rPh>
    <rPh sb="33" eb="34">
      <t>イン</t>
    </rPh>
    <rPh sb="35" eb="37">
      <t>シヨウ</t>
    </rPh>
    <phoneticPr fontId="2"/>
  </si>
  <si>
    <t>４　実印は、印鑑証明書と同じ印を押印してください。</t>
    <rPh sb="2" eb="4">
      <t>ジツイン</t>
    </rPh>
    <rPh sb="6" eb="8">
      <t>インカン</t>
    </rPh>
    <rPh sb="8" eb="10">
      <t>ショウメイ</t>
    </rPh>
    <rPh sb="10" eb="11">
      <t>ショ</t>
    </rPh>
    <rPh sb="12" eb="13">
      <t>オナ</t>
    </rPh>
    <rPh sb="14" eb="15">
      <t>イン</t>
    </rPh>
    <rPh sb="16" eb="18">
      <t>オウイン</t>
    </rPh>
    <phoneticPr fontId="2"/>
  </si>
  <si>
    <t>委　　　任　　　状</t>
    <rPh sb="0" eb="1">
      <t>イ</t>
    </rPh>
    <rPh sb="4" eb="5">
      <t>ニン</t>
    </rPh>
    <rPh sb="8" eb="9">
      <t>ジョウ</t>
    </rPh>
    <phoneticPr fontId="2"/>
  </si>
  <si>
    <t>　私は、下記受任者を代理人と定め、仙台市競争入札参加資格の有効期間における</t>
    <rPh sb="1" eb="2">
      <t>ワタシ</t>
    </rPh>
    <rPh sb="4" eb="6">
      <t>カキ</t>
    </rPh>
    <rPh sb="6" eb="8">
      <t>ジュニン</t>
    </rPh>
    <rPh sb="8" eb="9">
      <t>シャ</t>
    </rPh>
    <rPh sb="10" eb="13">
      <t>ダイリニン</t>
    </rPh>
    <rPh sb="14" eb="15">
      <t>サダ</t>
    </rPh>
    <rPh sb="17" eb="20">
      <t>センダイシ</t>
    </rPh>
    <rPh sb="20" eb="22">
      <t>キョウソウ</t>
    </rPh>
    <rPh sb="22" eb="24">
      <t>ニュウサツ</t>
    </rPh>
    <rPh sb="24" eb="26">
      <t>サンカ</t>
    </rPh>
    <rPh sb="26" eb="28">
      <t>シカク</t>
    </rPh>
    <rPh sb="29" eb="31">
      <t>ユウコウ</t>
    </rPh>
    <rPh sb="31" eb="33">
      <t>キカン</t>
    </rPh>
    <phoneticPr fontId="2"/>
  </si>
  <si>
    <t>仙台市との下記事項に関する権限を委任します。</t>
    <rPh sb="0" eb="3">
      <t>センダイシ</t>
    </rPh>
    <rPh sb="5" eb="7">
      <t>カキ</t>
    </rPh>
    <rPh sb="7" eb="9">
      <t>ジコウ</t>
    </rPh>
    <rPh sb="10" eb="11">
      <t>カン</t>
    </rPh>
    <rPh sb="13" eb="15">
      <t>ケンゲン</t>
    </rPh>
    <rPh sb="16" eb="18">
      <t>イニン</t>
    </rPh>
    <phoneticPr fontId="2"/>
  </si>
  <si>
    <t>記</t>
    <rPh sb="0" eb="1">
      <t>キ</t>
    </rPh>
    <phoneticPr fontId="2"/>
  </si>
  <si>
    <t>１．見積り、入札及び契約の締結に関すること。（契約の変更、解約に関することを含む。）</t>
    <rPh sb="2" eb="4">
      <t>ミツモ</t>
    </rPh>
    <rPh sb="6" eb="8">
      <t>ニュウサツ</t>
    </rPh>
    <rPh sb="8" eb="9">
      <t>オヨ</t>
    </rPh>
    <rPh sb="10" eb="12">
      <t>ケイヤク</t>
    </rPh>
    <rPh sb="13" eb="15">
      <t>テイケツ</t>
    </rPh>
    <rPh sb="16" eb="17">
      <t>カン</t>
    </rPh>
    <rPh sb="23" eb="25">
      <t>ケイヤク</t>
    </rPh>
    <rPh sb="26" eb="28">
      <t>ヘンコウ</t>
    </rPh>
    <rPh sb="29" eb="31">
      <t>カイヤク</t>
    </rPh>
    <rPh sb="32" eb="33">
      <t>カン</t>
    </rPh>
    <rPh sb="38" eb="39">
      <t>フク</t>
    </rPh>
    <phoneticPr fontId="2"/>
  </si>
  <si>
    <t>２．復代理人を選任すること。</t>
    <rPh sb="2" eb="3">
      <t>フク</t>
    </rPh>
    <rPh sb="3" eb="6">
      <t>ダイリニン</t>
    </rPh>
    <rPh sb="7" eb="9">
      <t>センニン</t>
    </rPh>
    <phoneticPr fontId="2"/>
  </si>
  <si>
    <t>３．契約代金を請求及び受領すること。</t>
    <rPh sb="2" eb="4">
      <t>ケイヤク</t>
    </rPh>
    <rPh sb="4" eb="6">
      <t>ダイキン</t>
    </rPh>
    <rPh sb="7" eb="9">
      <t>セイキュウ</t>
    </rPh>
    <rPh sb="9" eb="10">
      <t>オヨ</t>
    </rPh>
    <rPh sb="11" eb="13">
      <t>ジュリョウ</t>
    </rPh>
    <phoneticPr fontId="2"/>
  </si>
  <si>
    <t>４．契約違反又は債務保証に基づいて生ずる債務を履行すること。</t>
    <rPh sb="2" eb="4">
      <t>ケイヤク</t>
    </rPh>
    <rPh sb="4" eb="6">
      <t>イハン</t>
    </rPh>
    <rPh sb="6" eb="7">
      <t>マタ</t>
    </rPh>
    <rPh sb="8" eb="10">
      <t>サイム</t>
    </rPh>
    <rPh sb="10" eb="12">
      <t>ホショウ</t>
    </rPh>
    <rPh sb="13" eb="14">
      <t>モト</t>
    </rPh>
    <rPh sb="17" eb="18">
      <t>ショウ</t>
    </rPh>
    <rPh sb="20" eb="22">
      <t>サイム</t>
    </rPh>
    <rPh sb="23" eb="25">
      <t>リコウ</t>
    </rPh>
    <phoneticPr fontId="2"/>
  </si>
  <si>
    <t>５．共同企業体の結成及び結成後の共同企業体に関する上記各項の権限。</t>
    <rPh sb="2" eb="4">
      <t>キョウドウ</t>
    </rPh>
    <rPh sb="4" eb="6">
      <t>キギョウ</t>
    </rPh>
    <rPh sb="6" eb="7">
      <t>タイ</t>
    </rPh>
    <rPh sb="8" eb="10">
      <t>ケッセイ</t>
    </rPh>
    <rPh sb="10" eb="11">
      <t>オヨ</t>
    </rPh>
    <rPh sb="12" eb="14">
      <t>ケッセイ</t>
    </rPh>
    <rPh sb="14" eb="15">
      <t>ゴ</t>
    </rPh>
    <rPh sb="16" eb="18">
      <t>キョウドウ</t>
    </rPh>
    <rPh sb="18" eb="21">
      <t>キギョウタイ</t>
    </rPh>
    <rPh sb="22" eb="23">
      <t>カン</t>
    </rPh>
    <rPh sb="25" eb="27">
      <t>ジョウキ</t>
    </rPh>
    <rPh sb="27" eb="28">
      <t>カク</t>
    </rPh>
    <rPh sb="28" eb="29">
      <t>コウ</t>
    </rPh>
    <rPh sb="30" eb="32">
      <t>ケンゲン</t>
    </rPh>
    <phoneticPr fontId="2"/>
  </si>
  <si>
    <t>委任者</t>
    <rPh sb="0" eb="2">
      <t>イニン</t>
    </rPh>
    <rPh sb="2" eb="3">
      <t>シャ</t>
    </rPh>
    <phoneticPr fontId="2"/>
  </si>
  <si>
    <t>本店・本社所在地</t>
    <rPh sb="0" eb="2">
      <t>ホンテン</t>
    </rPh>
    <rPh sb="3" eb="5">
      <t>ホンシャ</t>
    </rPh>
    <rPh sb="5" eb="8">
      <t>ショザイチ</t>
    </rPh>
    <phoneticPr fontId="2"/>
  </si>
  <si>
    <t>商号又は名称</t>
    <rPh sb="0" eb="2">
      <t>ショウゴウ</t>
    </rPh>
    <rPh sb="2" eb="3">
      <t>マタ</t>
    </rPh>
    <rPh sb="4" eb="6">
      <t>メイショウ</t>
    </rPh>
    <phoneticPr fontId="2"/>
  </si>
  <si>
    <t>支店・営業所等所在地</t>
    <rPh sb="0" eb="2">
      <t>シテン</t>
    </rPh>
    <rPh sb="3" eb="6">
      <t>エイギョウショ</t>
    </rPh>
    <rPh sb="6" eb="7">
      <t>トウ</t>
    </rPh>
    <rPh sb="7" eb="10">
      <t>ショザイチ</t>
    </rPh>
    <phoneticPr fontId="2"/>
  </si>
  <si>
    <t>支店・営業所名称</t>
    <rPh sb="0" eb="2">
      <t>シテン</t>
    </rPh>
    <rPh sb="3" eb="6">
      <t>エイギョウショ</t>
    </rPh>
    <rPh sb="6" eb="8">
      <t>メイショウ</t>
    </rPh>
    <phoneticPr fontId="2"/>
  </si>
  <si>
    <t>受任者職氏名</t>
    <rPh sb="0" eb="2">
      <t>ジュニン</t>
    </rPh>
    <rPh sb="2" eb="3">
      <t>シャ</t>
    </rPh>
    <rPh sb="3" eb="4">
      <t>ショク</t>
    </rPh>
    <rPh sb="4" eb="6">
      <t>シメイ</t>
    </rPh>
    <phoneticPr fontId="2"/>
  </si>
  <si>
    <t xml:space="preserve"> 【受任者同意事項】　私（受任者個人）が暴力団等との関係を有しないことを確認するため、</t>
    <phoneticPr fontId="2"/>
  </si>
  <si>
    <t xml:space="preserve"> 上記の私に関する個人情報を、仙台市が宮城県警察本部に提供して照会することに同意</t>
    <rPh sb="1" eb="3">
      <t>ジョウキ</t>
    </rPh>
    <rPh sb="4" eb="5">
      <t>ワタシ</t>
    </rPh>
    <phoneticPr fontId="2"/>
  </si>
  <si>
    <t xml:space="preserve"> します。</t>
    <phoneticPr fontId="2"/>
  </si>
  <si>
    <t>営業種目(大分類・小分類）コード一覧表</t>
    <rPh sb="0" eb="2">
      <t>エイギョウ</t>
    </rPh>
    <rPh sb="2" eb="4">
      <t>シュモク</t>
    </rPh>
    <rPh sb="5" eb="8">
      <t>ダイブンルイ</t>
    </rPh>
    <rPh sb="9" eb="12">
      <t>ショウブンルイ</t>
    </rPh>
    <rPh sb="16" eb="18">
      <t>イチラン</t>
    </rPh>
    <rPh sb="18" eb="19">
      <t>ヒョウ</t>
    </rPh>
    <phoneticPr fontId="2"/>
  </si>
  <si>
    <t>101 医療・衛生</t>
    <phoneticPr fontId="2"/>
  </si>
  <si>
    <t>007　工具・部品</t>
    <rPh sb="4" eb="6">
      <t>コウグ</t>
    </rPh>
    <rPh sb="7" eb="9">
      <t>ブヒン</t>
    </rPh>
    <phoneticPr fontId="2"/>
  </si>
  <si>
    <t>010　鉄工加工品</t>
    <rPh sb="4" eb="6">
      <t>テッコウ</t>
    </rPh>
    <rPh sb="6" eb="9">
      <t>カコウヒン</t>
    </rPh>
    <phoneticPr fontId="2"/>
  </si>
  <si>
    <t>001　食料品</t>
    <rPh sb="4" eb="7">
      <t>ショクリョウヒン</t>
    </rPh>
    <phoneticPr fontId="2"/>
  </si>
  <si>
    <t>003　廃棄物処理</t>
    <rPh sb="4" eb="7">
      <t>ハイキブツ</t>
    </rPh>
    <rPh sb="7" eb="9">
      <t>ショリ</t>
    </rPh>
    <phoneticPr fontId="2"/>
  </si>
  <si>
    <t>001　医薬品・衛生材料</t>
    <rPh sb="4" eb="7">
      <t>イヤクヒン</t>
    </rPh>
    <rPh sb="8" eb="10">
      <t>エイセイ</t>
    </rPh>
    <rPh sb="10" eb="12">
      <t>ザイリョウ</t>
    </rPh>
    <phoneticPr fontId="2"/>
  </si>
  <si>
    <t>008　各種プラント・システム</t>
    <rPh sb="4" eb="6">
      <t>カクシュ</t>
    </rPh>
    <phoneticPr fontId="2"/>
  </si>
  <si>
    <t>011　鋳鉄・鉄蓋</t>
    <rPh sb="4" eb="6">
      <t>チュウテツ</t>
    </rPh>
    <rPh sb="7" eb="8">
      <t>テツ</t>
    </rPh>
    <rPh sb="8" eb="9">
      <t>ブタ</t>
    </rPh>
    <phoneticPr fontId="2"/>
  </si>
  <si>
    <t>002　農園芸材料</t>
    <rPh sb="4" eb="6">
      <t>ノウエン</t>
    </rPh>
    <rPh sb="6" eb="7">
      <t>ゲイ</t>
    </rPh>
    <rPh sb="7" eb="9">
      <t>ザイリョウ</t>
    </rPh>
    <phoneticPr fontId="2"/>
  </si>
  <si>
    <t>118 警　備</t>
    <rPh sb="4" eb="5">
      <t>ケイ</t>
    </rPh>
    <rPh sb="6" eb="7">
      <t>ソナエ</t>
    </rPh>
    <phoneticPr fontId="2"/>
  </si>
  <si>
    <t>002　医療機械器具</t>
    <rPh sb="4" eb="6">
      <t>イリョウ</t>
    </rPh>
    <rPh sb="6" eb="8">
      <t>キカイ</t>
    </rPh>
    <rPh sb="8" eb="10">
      <t>キグ</t>
    </rPh>
    <phoneticPr fontId="2"/>
  </si>
  <si>
    <t>009　ガス・石油機器</t>
    <rPh sb="7" eb="9">
      <t>セキユ</t>
    </rPh>
    <rPh sb="9" eb="11">
      <t>キキ</t>
    </rPh>
    <phoneticPr fontId="2"/>
  </si>
  <si>
    <r>
      <t>012　</t>
    </r>
    <r>
      <rPr>
        <b/>
        <sz val="10"/>
        <rFont val="ＭＳ Ｐゴシック"/>
        <family val="3"/>
        <charset val="128"/>
      </rPr>
      <t>塩ビ・ゴム・プラスチック製品</t>
    </r>
    <rPh sb="4" eb="5">
      <t>エン</t>
    </rPh>
    <rPh sb="16" eb="18">
      <t>セイヒン</t>
    </rPh>
    <phoneticPr fontId="2"/>
  </si>
  <si>
    <t>003　動物</t>
    <rPh sb="4" eb="6">
      <t>ドウブツ</t>
    </rPh>
    <phoneticPr fontId="2"/>
  </si>
  <si>
    <t>001　警備</t>
    <rPh sb="4" eb="6">
      <t>ケイビ</t>
    </rPh>
    <phoneticPr fontId="2"/>
  </si>
  <si>
    <t>003　レントゲン機械器具</t>
    <rPh sb="9" eb="11">
      <t>キカイ</t>
    </rPh>
    <rPh sb="11" eb="13">
      <t>キグ</t>
    </rPh>
    <phoneticPr fontId="2"/>
  </si>
  <si>
    <t>013　塗料・接着剤</t>
    <rPh sb="4" eb="6">
      <t>トリョウ</t>
    </rPh>
    <rPh sb="7" eb="10">
      <t>セッチャクザイ</t>
    </rPh>
    <phoneticPr fontId="2"/>
  </si>
  <si>
    <t>113 輸送機器</t>
    <rPh sb="4" eb="6">
      <t>ユソウ</t>
    </rPh>
    <rPh sb="6" eb="8">
      <t>キキ</t>
    </rPh>
    <phoneticPr fontId="2"/>
  </si>
  <si>
    <t>004　歯科用医療器材・薬品</t>
    <rPh sb="4" eb="6">
      <t>シカ</t>
    </rPh>
    <rPh sb="6" eb="7">
      <t>ヨウ</t>
    </rPh>
    <rPh sb="7" eb="9">
      <t>イリョウ</t>
    </rPh>
    <rPh sb="9" eb="11">
      <t>キザイ</t>
    </rPh>
    <rPh sb="12" eb="14">
      <t>ヤクヒン</t>
    </rPh>
    <phoneticPr fontId="2"/>
  </si>
  <si>
    <t>001　家電製品</t>
    <rPh sb="4" eb="6">
      <t>カデン</t>
    </rPh>
    <rPh sb="6" eb="8">
      <t>セイヒン</t>
    </rPh>
    <phoneticPr fontId="2"/>
  </si>
  <si>
    <t>001　自動車</t>
    <rPh sb="4" eb="7">
      <t>ジドウシャ</t>
    </rPh>
    <phoneticPr fontId="2"/>
  </si>
  <si>
    <t>005　歯科技工</t>
    <rPh sb="4" eb="6">
      <t>シカ</t>
    </rPh>
    <rPh sb="6" eb="8">
      <t>ギコウ</t>
    </rPh>
    <phoneticPr fontId="2"/>
  </si>
  <si>
    <t>002　視聴覚機器</t>
    <rPh sb="4" eb="7">
      <t>シチョウカク</t>
    </rPh>
    <rPh sb="7" eb="9">
      <t>キキ</t>
    </rPh>
    <phoneticPr fontId="2"/>
  </si>
  <si>
    <t>001　紙</t>
    <rPh sb="4" eb="5">
      <t>カミ</t>
    </rPh>
    <phoneticPr fontId="2"/>
  </si>
  <si>
    <t>002　大型；特殊車</t>
    <rPh sb="4" eb="6">
      <t>オオガタ</t>
    </rPh>
    <rPh sb="7" eb="9">
      <t>トクシュ</t>
    </rPh>
    <rPh sb="9" eb="10">
      <t>シャ</t>
    </rPh>
    <phoneticPr fontId="2"/>
  </si>
  <si>
    <t>006　防疫剤・農業薬品</t>
    <rPh sb="4" eb="6">
      <t>ボウエキ</t>
    </rPh>
    <rPh sb="6" eb="7">
      <t>ザイ</t>
    </rPh>
    <rPh sb="8" eb="10">
      <t>ノウギョウ</t>
    </rPh>
    <rPh sb="10" eb="12">
      <t>ヤクヒン</t>
    </rPh>
    <phoneticPr fontId="2"/>
  </si>
  <si>
    <t>003　通信機器</t>
    <rPh sb="4" eb="6">
      <t>ツウシン</t>
    </rPh>
    <rPh sb="6" eb="8">
      <t>キキ</t>
    </rPh>
    <phoneticPr fontId="2"/>
  </si>
  <si>
    <t>002　木鋼製品</t>
    <rPh sb="4" eb="5">
      <t>キ</t>
    </rPh>
    <rPh sb="5" eb="6">
      <t>コウ</t>
    </rPh>
    <rPh sb="6" eb="8">
      <t>セイヒン</t>
    </rPh>
    <phoneticPr fontId="2"/>
  </si>
  <si>
    <t>003　地下鉄</t>
    <rPh sb="4" eb="7">
      <t>チカテツ</t>
    </rPh>
    <phoneticPr fontId="2"/>
  </si>
  <si>
    <t>007　動物用医療器材・薬品</t>
    <rPh sb="4" eb="7">
      <t>ドウブツヨウ</t>
    </rPh>
    <rPh sb="7" eb="9">
      <t>イリョウ</t>
    </rPh>
    <rPh sb="9" eb="11">
      <t>キザイ</t>
    </rPh>
    <rPh sb="12" eb="14">
      <t>ヤクヒン</t>
    </rPh>
    <phoneticPr fontId="2"/>
  </si>
  <si>
    <t>004　照明機器</t>
    <rPh sb="4" eb="6">
      <t>ショウメイ</t>
    </rPh>
    <rPh sb="6" eb="8">
      <t>キキ</t>
    </rPh>
    <phoneticPr fontId="2"/>
  </si>
  <si>
    <t>003　文具</t>
    <rPh sb="4" eb="6">
      <t>ブング</t>
    </rPh>
    <phoneticPr fontId="2"/>
  </si>
  <si>
    <t>004　自動車部品</t>
    <rPh sb="4" eb="7">
      <t>ジドウシャ</t>
    </rPh>
    <rPh sb="7" eb="9">
      <t>ブヒン</t>
    </rPh>
    <phoneticPr fontId="2"/>
  </si>
  <si>
    <t>008　工業薬品</t>
    <rPh sb="4" eb="6">
      <t>コウギョウ</t>
    </rPh>
    <rPh sb="6" eb="8">
      <t>ヤクヒン</t>
    </rPh>
    <phoneticPr fontId="2"/>
  </si>
  <si>
    <t>005　情報処理用機器</t>
    <rPh sb="4" eb="6">
      <t>ジョウホウ</t>
    </rPh>
    <rPh sb="6" eb="9">
      <t>ショリヨウ</t>
    </rPh>
    <rPh sb="9" eb="11">
      <t>キキ</t>
    </rPh>
    <phoneticPr fontId="2"/>
  </si>
  <si>
    <t>004　事務機</t>
    <rPh sb="4" eb="7">
      <t>ジムキ</t>
    </rPh>
    <phoneticPr fontId="2"/>
  </si>
  <si>
    <t>005　自動車修理</t>
    <rPh sb="4" eb="7">
      <t>ジドウシャ</t>
    </rPh>
    <rPh sb="7" eb="9">
      <t>シュウリ</t>
    </rPh>
    <phoneticPr fontId="2"/>
  </si>
  <si>
    <t>009　試薬</t>
    <rPh sb="4" eb="6">
      <t>シヤク</t>
    </rPh>
    <phoneticPr fontId="2"/>
  </si>
  <si>
    <t>006　情報処理用品</t>
    <rPh sb="4" eb="6">
      <t>ジョウホウ</t>
    </rPh>
    <rPh sb="6" eb="8">
      <t>ショリ</t>
    </rPh>
    <rPh sb="8" eb="10">
      <t>ヨウヒン</t>
    </rPh>
    <phoneticPr fontId="2"/>
  </si>
  <si>
    <t>005　特殊事務機</t>
    <rPh sb="4" eb="6">
      <t>トクシュ</t>
    </rPh>
    <rPh sb="6" eb="9">
      <t>ジムキ</t>
    </rPh>
    <phoneticPr fontId="2"/>
  </si>
  <si>
    <t>006　二輪車</t>
    <rPh sb="4" eb="7">
      <t>ニリンシャ</t>
    </rPh>
    <phoneticPr fontId="2"/>
  </si>
  <si>
    <t>102 衣料・繊維</t>
    <phoneticPr fontId="2"/>
  </si>
  <si>
    <t>007　産業用電気機械・部品</t>
    <rPh sb="4" eb="7">
      <t>サンギョウヨウ</t>
    </rPh>
    <rPh sb="7" eb="9">
      <t>デンキ</t>
    </rPh>
    <rPh sb="9" eb="11">
      <t>キカイ</t>
    </rPh>
    <rPh sb="12" eb="14">
      <t>ブヒン</t>
    </rPh>
    <phoneticPr fontId="2"/>
  </si>
  <si>
    <t>006　図書</t>
    <rPh sb="4" eb="6">
      <t>トショ</t>
    </rPh>
    <phoneticPr fontId="2"/>
  </si>
  <si>
    <t>007　タイヤ</t>
    <phoneticPr fontId="2"/>
  </si>
  <si>
    <t>001　寝具</t>
    <rPh sb="4" eb="6">
      <t>シング</t>
    </rPh>
    <phoneticPr fontId="2"/>
  </si>
  <si>
    <t>008　バッテリー</t>
    <phoneticPr fontId="2"/>
  </si>
  <si>
    <t>007　学校等教材教具</t>
    <rPh sb="4" eb="7">
      <t>ガッコウトウ</t>
    </rPh>
    <rPh sb="7" eb="9">
      <t>キョウザイ</t>
    </rPh>
    <rPh sb="9" eb="11">
      <t>キョウグ</t>
    </rPh>
    <phoneticPr fontId="2"/>
  </si>
  <si>
    <t>008　船舶・航空機</t>
    <rPh sb="4" eb="6">
      <t>センパク</t>
    </rPh>
    <rPh sb="7" eb="10">
      <t>コウクウキ</t>
    </rPh>
    <phoneticPr fontId="2"/>
  </si>
  <si>
    <t>002　帆布</t>
    <rPh sb="4" eb="6">
      <t>ホヌノ</t>
    </rPh>
    <phoneticPr fontId="2"/>
  </si>
  <si>
    <t>008　運動用具</t>
    <rPh sb="4" eb="6">
      <t>ウンドウ</t>
    </rPh>
    <rPh sb="6" eb="8">
      <t>ヨウグ</t>
    </rPh>
    <phoneticPr fontId="2"/>
  </si>
  <si>
    <t>114 その他物品販売</t>
    <rPh sb="6" eb="7">
      <t>タ</t>
    </rPh>
    <rPh sb="7" eb="9">
      <t>ブッピン</t>
    </rPh>
    <rPh sb="9" eb="11">
      <t>ハンバイ</t>
    </rPh>
    <phoneticPr fontId="2"/>
  </si>
  <si>
    <t>003　染色</t>
    <rPh sb="4" eb="6">
      <t>センショク</t>
    </rPh>
    <phoneticPr fontId="2"/>
  </si>
  <si>
    <t>001　写真機</t>
    <rPh sb="4" eb="7">
      <t>シャシンキ</t>
    </rPh>
    <phoneticPr fontId="2"/>
  </si>
  <si>
    <t>009　印</t>
    <rPh sb="4" eb="5">
      <t>イン</t>
    </rPh>
    <phoneticPr fontId="2"/>
  </si>
  <si>
    <r>
      <t>001　</t>
    </r>
    <r>
      <rPr>
        <b/>
        <sz val="10"/>
        <rFont val="ＭＳ Ｐゴシック"/>
        <family val="3"/>
        <charset val="128"/>
      </rPr>
      <t>その他物品販売（電力のみ）</t>
    </r>
    <rPh sb="6" eb="7">
      <t>タ</t>
    </rPh>
    <rPh sb="7" eb="9">
      <t>ブッピン</t>
    </rPh>
    <rPh sb="9" eb="11">
      <t>ハンバイ</t>
    </rPh>
    <rPh sb="12" eb="14">
      <t>デンリョク</t>
    </rPh>
    <phoneticPr fontId="2"/>
  </si>
  <si>
    <t>004　被服・縫製</t>
    <rPh sb="4" eb="5">
      <t>ヒ</t>
    </rPh>
    <rPh sb="5" eb="6">
      <t>フク</t>
    </rPh>
    <rPh sb="7" eb="9">
      <t>ホウセイ</t>
    </rPh>
    <phoneticPr fontId="2"/>
  </si>
  <si>
    <t>002　Ｄ・Ｐ・E</t>
    <phoneticPr fontId="2"/>
  </si>
  <si>
    <t>010　遊具</t>
    <rPh sb="4" eb="6">
      <t>ユウグ</t>
    </rPh>
    <phoneticPr fontId="2"/>
  </si>
  <si>
    <t>115 不用品買受</t>
    <rPh sb="4" eb="7">
      <t>フヨウヒン</t>
    </rPh>
    <rPh sb="7" eb="9">
      <t>カイウケ</t>
    </rPh>
    <phoneticPr fontId="2"/>
  </si>
  <si>
    <t>005　皮革・ゴム製品</t>
    <rPh sb="4" eb="5">
      <t>ヒ</t>
    </rPh>
    <rPh sb="5" eb="6">
      <t>カワ</t>
    </rPh>
    <rPh sb="9" eb="11">
      <t>セイヒン</t>
    </rPh>
    <phoneticPr fontId="2"/>
  </si>
  <si>
    <t>003　楽器</t>
    <rPh sb="4" eb="6">
      <t>ガッキ</t>
    </rPh>
    <phoneticPr fontId="2"/>
  </si>
  <si>
    <t>109 消防・標識</t>
    <rPh sb="4" eb="6">
      <t>ショウボウ</t>
    </rPh>
    <rPh sb="7" eb="9">
      <t>ヒョウシキ</t>
    </rPh>
    <phoneticPr fontId="2"/>
  </si>
  <si>
    <t>001　不用品買受</t>
    <rPh sb="4" eb="7">
      <t>フヨウヒン</t>
    </rPh>
    <rPh sb="7" eb="9">
      <t>カイウケ</t>
    </rPh>
    <phoneticPr fontId="2"/>
  </si>
  <si>
    <t>006　室内装飾</t>
    <rPh sb="4" eb="6">
      <t>シツナイ</t>
    </rPh>
    <rPh sb="6" eb="8">
      <t>ソウショク</t>
    </rPh>
    <phoneticPr fontId="2"/>
  </si>
  <si>
    <t>004　時計</t>
    <rPh sb="4" eb="6">
      <t>トケイ</t>
    </rPh>
    <phoneticPr fontId="2"/>
  </si>
  <si>
    <t>001　消防・保安</t>
    <rPh sb="4" eb="6">
      <t>ショウボウ</t>
    </rPh>
    <rPh sb="7" eb="9">
      <t>ホアン</t>
    </rPh>
    <phoneticPr fontId="2"/>
  </si>
  <si>
    <t>116 サービス</t>
    <phoneticPr fontId="2"/>
  </si>
  <si>
    <t>103 印刷・製本</t>
    <phoneticPr fontId="2"/>
  </si>
  <si>
    <t>005　ミシン</t>
    <phoneticPr fontId="2"/>
  </si>
  <si>
    <t>002　標識</t>
    <rPh sb="4" eb="6">
      <t>ヒョウシキ</t>
    </rPh>
    <phoneticPr fontId="2"/>
  </si>
  <si>
    <t>001　情報処理</t>
    <rPh sb="4" eb="6">
      <t>ジョウホウ</t>
    </rPh>
    <rPh sb="6" eb="8">
      <t>ショリ</t>
    </rPh>
    <phoneticPr fontId="2"/>
  </si>
  <si>
    <t>001　一般印刷</t>
    <rPh sb="4" eb="6">
      <t>イッパン</t>
    </rPh>
    <rPh sb="6" eb="8">
      <t>インサツ</t>
    </rPh>
    <phoneticPr fontId="2"/>
  </si>
  <si>
    <t>006　試験実験機器</t>
    <rPh sb="4" eb="6">
      <t>シケン</t>
    </rPh>
    <rPh sb="6" eb="8">
      <t>ジッケン</t>
    </rPh>
    <rPh sb="8" eb="10">
      <t>キキ</t>
    </rPh>
    <phoneticPr fontId="2"/>
  </si>
  <si>
    <t>003　看板・標示板</t>
    <rPh sb="4" eb="6">
      <t>カンバン</t>
    </rPh>
    <rPh sb="7" eb="10">
      <t>ヒョウジバン</t>
    </rPh>
    <phoneticPr fontId="2"/>
  </si>
  <si>
    <t>002　ＯＡ機器賃貸</t>
    <rPh sb="6" eb="8">
      <t>キキ</t>
    </rPh>
    <rPh sb="8" eb="10">
      <t>チンタイ</t>
    </rPh>
    <phoneticPr fontId="2"/>
  </si>
  <si>
    <t>002　フォーム印刷</t>
    <rPh sb="8" eb="10">
      <t>インサツ</t>
    </rPh>
    <phoneticPr fontId="2"/>
  </si>
  <si>
    <t>007　計測量機器</t>
    <rPh sb="4" eb="6">
      <t>ケイソク</t>
    </rPh>
    <rPh sb="6" eb="7">
      <t>リョウ</t>
    </rPh>
    <rPh sb="7" eb="9">
      <t>キキ</t>
    </rPh>
    <phoneticPr fontId="2"/>
  </si>
  <si>
    <t>110 日用品・ギフト用品</t>
    <rPh sb="4" eb="7">
      <t>ニチヨウヒン</t>
    </rPh>
    <rPh sb="11" eb="13">
      <t>ヨウヒン</t>
    </rPh>
    <phoneticPr fontId="2"/>
  </si>
  <si>
    <t>003　その他賃貸</t>
    <rPh sb="6" eb="7">
      <t>タ</t>
    </rPh>
    <rPh sb="7" eb="9">
      <t>チンタイ</t>
    </rPh>
    <phoneticPr fontId="2"/>
  </si>
  <si>
    <t>003　特殊印刷</t>
    <rPh sb="4" eb="6">
      <t>トクシュ</t>
    </rPh>
    <rPh sb="6" eb="8">
      <t>インサツ</t>
    </rPh>
    <phoneticPr fontId="2"/>
  </si>
  <si>
    <t>008　公害関係機器</t>
    <rPh sb="4" eb="6">
      <t>コウガイ</t>
    </rPh>
    <rPh sb="6" eb="8">
      <t>カンケイ</t>
    </rPh>
    <rPh sb="8" eb="10">
      <t>キキ</t>
    </rPh>
    <phoneticPr fontId="2"/>
  </si>
  <si>
    <t>001　金物・雑貨</t>
    <rPh sb="4" eb="6">
      <t>カナモノ</t>
    </rPh>
    <rPh sb="7" eb="9">
      <t>ザッカ</t>
    </rPh>
    <phoneticPr fontId="2"/>
  </si>
  <si>
    <t>004　運送</t>
    <rPh sb="4" eb="6">
      <t>ウンソウ</t>
    </rPh>
    <phoneticPr fontId="2"/>
  </si>
  <si>
    <t>004　地図・航空写真</t>
    <rPh sb="4" eb="6">
      <t>チズ</t>
    </rPh>
    <rPh sb="7" eb="9">
      <t>コウクウ</t>
    </rPh>
    <rPh sb="9" eb="11">
      <t>シャシン</t>
    </rPh>
    <phoneticPr fontId="2"/>
  </si>
  <si>
    <t>107 資　材</t>
    <rPh sb="4" eb="5">
      <t>シ</t>
    </rPh>
    <rPh sb="6" eb="7">
      <t>ザイ</t>
    </rPh>
    <phoneticPr fontId="2"/>
  </si>
  <si>
    <t>002　清掃器材</t>
    <rPh sb="4" eb="6">
      <t>セイソウ</t>
    </rPh>
    <rPh sb="6" eb="8">
      <t>キザイ</t>
    </rPh>
    <phoneticPr fontId="2"/>
  </si>
  <si>
    <t>005　害虫駆除</t>
    <rPh sb="4" eb="6">
      <t>ガイチュウ</t>
    </rPh>
    <rPh sb="6" eb="8">
      <t>クジョ</t>
    </rPh>
    <phoneticPr fontId="2"/>
  </si>
  <si>
    <t>005　製本</t>
    <rPh sb="4" eb="6">
      <t>セイホン</t>
    </rPh>
    <phoneticPr fontId="2"/>
  </si>
  <si>
    <t>001　コンクリート二次製品</t>
    <rPh sb="10" eb="12">
      <t>ニジ</t>
    </rPh>
    <rPh sb="12" eb="14">
      <t>セイヒン</t>
    </rPh>
    <phoneticPr fontId="2"/>
  </si>
  <si>
    <t>003　陶磁器・漆器</t>
    <rPh sb="4" eb="7">
      <t>トウジキ</t>
    </rPh>
    <rPh sb="8" eb="10">
      <t>シッキ</t>
    </rPh>
    <phoneticPr fontId="2"/>
  </si>
  <si>
    <t>006　クリーニング</t>
    <phoneticPr fontId="2"/>
  </si>
  <si>
    <t>006　複写・青写真焼付け</t>
    <rPh sb="4" eb="6">
      <t>フクシャ</t>
    </rPh>
    <rPh sb="7" eb="8">
      <t>アオ</t>
    </rPh>
    <rPh sb="8" eb="10">
      <t>ジャシン</t>
    </rPh>
    <rPh sb="10" eb="12">
      <t>ヤキツ</t>
    </rPh>
    <phoneticPr fontId="2"/>
  </si>
  <si>
    <t>002　ヒューム管</t>
    <rPh sb="8" eb="9">
      <t>カン</t>
    </rPh>
    <phoneticPr fontId="2"/>
  </si>
  <si>
    <t>004　記章・カップ</t>
    <rPh sb="4" eb="6">
      <t>キショウ</t>
    </rPh>
    <phoneticPr fontId="2"/>
  </si>
  <si>
    <t>007　広告宣伝</t>
    <rPh sb="4" eb="6">
      <t>コウコク</t>
    </rPh>
    <rPh sb="6" eb="8">
      <t>センデン</t>
    </rPh>
    <phoneticPr fontId="2"/>
  </si>
  <si>
    <t>104 機械・器具</t>
    <phoneticPr fontId="2"/>
  </si>
  <si>
    <t>003　骨材・石材</t>
    <rPh sb="4" eb="6">
      <t>コツザイ</t>
    </rPh>
    <rPh sb="7" eb="9">
      <t>セキザイ</t>
    </rPh>
    <phoneticPr fontId="2"/>
  </si>
  <si>
    <t>005　ギフト用品</t>
    <rPh sb="7" eb="9">
      <t>ヨウヒン</t>
    </rPh>
    <phoneticPr fontId="2"/>
  </si>
  <si>
    <t>008　各種検査</t>
    <rPh sb="4" eb="6">
      <t>カクシュ</t>
    </rPh>
    <rPh sb="6" eb="8">
      <t>ケンサ</t>
    </rPh>
    <phoneticPr fontId="2"/>
  </si>
  <si>
    <t>001  土木建築用機械器具</t>
    <rPh sb="5" eb="7">
      <t>ドボク</t>
    </rPh>
    <rPh sb="7" eb="10">
      <t>ケンチクヨウ</t>
    </rPh>
    <rPh sb="10" eb="12">
      <t>キカイ</t>
    </rPh>
    <rPh sb="12" eb="14">
      <t>キグ</t>
    </rPh>
    <phoneticPr fontId="2"/>
  </si>
  <si>
    <t>004　道路材</t>
    <rPh sb="4" eb="6">
      <t>ドウロ</t>
    </rPh>
    <rPh sb="6" eb="7">
      <t>ザイ</t>
    </rPh>
    <phoneticPr fontId="2"/>
  </si>
  <si>
    <t>006　美術・工芸品</t>
    <rPh sb="4" eb="6">
      <t>ビジュツ</t>
    </rPh>
    <rPh sb="7" eb="10">
      <t>コウゲイヒン</t>
    </rPh>
    <phoneticPr fontId="2"/>
  </si>
  <si>
    <t>009　各種調査</t>
    <rPh sb="4" eb="6">
      <t>カクシュ</t>
    </rPh>
    <rPh sb="6" eb="8">
      <t>チョウサ</t>
    </rPh>
    <phoneticPr fontId="2"/>
  </si>
  <si>
    <t>002　農業用機械器具</t>
    <rPh sb="4" eb="6">
      <t>ノウギョウ</t>
    </rPh>
    <rPh sb="6" eb="7">
      <t>ヨウ</t>
    </rPh>
    <rPh sb="7" eb="9">
      <t>キカイ</t>
    </rPh>
    <rPh sb="9" eb="11">
      <t>キグ</t>
    </rPh>
    <phoneticPr fontId="2"/>
  </si>
  <si>
    <t>005　建材・木材</t>
    <rPh sb="4" eb="6">
      <t>ケンザイ</t>
    </rPh>
    <rPh sb="7" eb="9">
      <t>モクザイ</t>
    </rPh>
    <phoneticPr fontId="2"/>
  </si>
  <si>
    <t>111 燃料</t>
    <rPh sb="4" eb="6">
      <t>ネンリョウ</t>
    </rPh>
    <phoneticPr fontId="2"/>
  </si>
  <si>
    <t>010　機械保守点検</t>
    <rPh sb="4" eb="6">
      <t>キカイ</t>
    </rPh>
    <rPh sb="6" eb="8">
      <t>ホシュ</t>
    </rPh>
    <rPh sb="8" eb="10">
      <t>テンケン</t>
    </rPh>
    <phoneticPr fontId="2"/>
  </si>
  <si>
    <t>003　ボイラー・空調機器</t>
    <rPh sb="9" eb="11">
      <t>クウチョウ</t>
    </rPh>
    <rPh sb="11" eb="13">
      <t>キキ</t>
    </rPh>
    <phoneticPr fontId="2"/>
  </si>
  <si>
    <t>006　給排水資材</t>
    <rPh sb="4" eb="7">
      <t>キュウハイスイ</t>
    </rPh>
    <rPh sb="7" eb="9">
      <t>シザイ</t>
    </rPh>
    <phoneticPr fontId="2"/>
  </si>
  <si>
    <t>001　石油燃料</t>
    <rPh sb="4" eb="6">
      <t>セキユ</t>
    </rPh>
    <rPh sb="6" eb="8">
      <t>ネンリョウ</t>
    </rPh>
    <phoneticPr fontId="2"/>
  </si>
  <si>
    <t>011　その他サービス</t>
    <rPh sb="6" eb="7">
      <t>タ</t>
    </rPh>
    <phoneticPr fontId="2"/>
  </si>
  <si>
    <t>004　厨房用機械器具</t>
    <rPh sb="4" eb="6">
      <t>チュウボウ</t>
    </rPh>
    <rPh sb="6" eb="7">
      <t>ヨウ</t>
    </rPh>
    <rPh sb="7" eb="9">
      <t>キカイ</t>
    </rPh>
    <rPh sb="9" eb="11">
      <t>キグ</t>
    </rPh>
    <phoneticPr fontId="2"/>
  </si>
  <si>
    <t>007　電設資材</t>
    <rPh sb="4" eb="6">
      <t>デンセツ</t>
    </rPh>
    <rPh sb="6" eb="8">
      <t>シザイ</t>
    </rPh>
    <phoneticPr fontId="2"/>
  </si>
  <si>
    <t>002　石炭・プロパン</t>
    <rPh sb="4" eb="6">
      <t>セキタン</t>
    </rPh>
    <phoneticPr fontId="2"/>
  </si>
  <si>
    <t>117 清掃等</t>
    <rPh sb="4" eb="6">
      <t>セイソウ</t>
    </rPh>
    <rPh sb="6" eb="7">
      <t>トウ</t>
    </rPh>
    <phoneticPr fontId="2"/>
  </si>
  <si>
    <t>005　産業用機械器具</t>
    <rPh sb="4" eb="7">
      <t>サンギョウヨウ</t>
    </rPh>
    <rPh sb="7" eb="9">
      <t>キカイ</t>
    </rPh>
    <rPh sb="9" eb="11">
      <t>キグ</t>
    </rPh>
    <phoneticPr fontId="2"/>
  </si>
  <si>
    <t>008　ガス供給資材</t>
    <rPh sb="6" eb="8">
      <t>キョウキュウ</t>
    </rPh>
    <rPh sb="8" eb="10">
      <t>シザイ</t>
    </rPh>
    <phoneticPr fontId="2"/>
  </si>
  <si>
    <t>003　潤滑油</t>
    <rPh sb="4" eb="7">
      <t>ジュンカツユ</t>
    </rPh>
    <phoneticPr fontId="2"/>
  </si>
  <si>
    <t>001　ビルメンテナンス</t>
    <phoneticPr fontId="2"/>
  </si>
  <si>
    <t>006　工作用機械器具</t>
    <rPh sb="4" eb="7">
      <t>コウサクヨウ</t>
    </rPh>
    <rPh sb="7" eb="9">
      <t>キカイ</t>
    </rPh>
    <rPh sb="9" eb="11">
      <t>キグ</t>
    </rPh>
    <phoneticPr fontId="2"/>
  </si>
  <si>
    <t>009　鋼材</t>
    <rPh sb="4" eb="6">
      <t>コウザイ</t>
    </rPh>
    <phoneticPr fontId="2"/>
  </si>
  <si>
    <t>112 農林水産</t>
    <rPh sb="4" eb="6">
      <t>ノウリン</t>
    </rPh>
    <rPh sb="6" eb="8">
      <t>スイサン</t>
    </rPh>
    <phoneticPr fontId="2"/>
  </si>
  <si>
    <t>002　その他清掃</t>
    <rPh sb="6" eb="7">
      <t>タ</t>
    </rPh>
    <rPh sb="7" eb="9">
      <t>セイソウ</t>
    </rPh>
    <phoneticPr fontId="2"/>
  </si>
  <si>
    <t>※各営業種目の詳細は、「競争入札参加資格審査申請要領」内の「営業種目表」を参照してください。</t>
    <rPh sb="1" eb="2">
      <t>カク</t>
    </rPh>
    <rPh sb="2" eb="4">
      <t>エイギョウ</t>
    </rPh>
    <rPh sb="4" eb="6">
      <t>シュモク</t>
    </rPh>
    <rPh sb="7" eb="9">
      <t>ショウサイ</t>
    </rPh>
    <rPh sb="12" eb="14">
      <t>キョウソウ</t>
    </rPh>
    <rPh sb="14" eb="16">
      <t>ニュウサツ</t>
    </rPh>
    <rPh sb="16" eb="18">
      <t>サンカ</t>
    </rPh>
    <rPh sb="18" eb="20">
      <t>シカク</t>
    </rPh>
    <rPh sb="20" eb="22">
      <t>シンサ</t>
    </rPh>
    <rPh sb="22" eb="24">
      <t>シンセイ</t>
    </rPh>
    <rPh sb="24" eb="26">
      <t>ヨウリョウ</t>
    </rPh>
    <rPh sb="27" eb="28">
      <t>ナイ</t>
    </rPh>
    <rPh sb="30" eb="32">
      <t>エイギョウ</t>
    </rPh>
    <rPh sb="32" eb="34">
      <t>シュモク</t>
    </rPh>
    <rPh sb="34" eb="35">
      <t>ヒョウ</t>
    </rPh>
    <rPh sb="37" eb="39">
      <t>サンショウ</t>
    </rPh>
    <phoneticPr fontId="2"/>
  </si>
  <si>
    <t>「主要取扱品目（業務）名表」の入力例です。業務経歴入力シートの入力例は下にあります。</t>
    <rPh sb="1" eb="3">
      <t>シュヨウ</t>
    </rPh>
    <rPh sb="3" eb="5">
      <t>トリアツカイ</t>
    </rPh>
    <rPh sb="5" eb="7">
      <t>ヒンモク</t>
    </rPh>
    <rPh sb="8" eb="10">
      <t>ギョウム</t>
    </rPh>
    <rPh sb="11" eb="12">
      <t>メイ</t>
    </rPh>
    <rPh sb="12" eb="13">
      <t>ヒョウ</t>
    </rPh>
    <rPh sb="15" eb="17">
      <t>ニュウリョク</t>
    </rPh>
    <rPh sb="17" eb="18">
      <t>レイ</t>
    </rPh>
    <rPh sb="21" eb="23">
      <t>ギョウム</t>
    </rPh>
    <rPh sb="23" eb="25">
      <t>ケイレキ</t>
    </rPh>
    <rPh sb="25" eb="27">
      <t>ニュウリョク</t>
    </rPh>
    <rPh sb="31" eb="33">
      <t>ニュウリョク</t>
    </rPh>
    <rPh sb="33" eb="34">
      <t>レイ</t>
    </rPh>
    <rPh sb="35" eb="36">
      <t>シタ</t>
    </rPh>
    <phoneticPr fontId="2"/>
  </si>
  <si>
    <t>株式会社　青葉総合商会</t>
    <rPh sb="0" eb="4">
      <t>カブシキガイシャ</t>
    </rPh>
    <rPh sb="5" eb="7">
      <t>アオバ</t>
    </rPh>
    <rPh sb="7" eb="9">
      <t>ソウゴウ</t>
    </rPh>
    <rPh sb="9" eb="11">
      <t>ショウカイ</t>
    </rPh>
    <phoneticPr fontId="2"/>
  </si>
  <si>
    <t>県内</t>
    <rPh sb="0" eb="2">
      <t>ケンナイ</t>
    </rPh>
    <phoneticPr fontId="2"/>
  </si>
  <si>
    <t>アオ</t>
    <phoneticPr fontId="2"/>
  </si>
  <si>
    <t>103 印刷・製本</t>
    <rPh sb="4" eb="6">
      <t>インサツ</t>
    </rPh>
    <rPh sb="7" eb="9">
      <t>セイホン</t>
    </rPh>
    <phoneticPr fontId="2"/>
  </si>
  <si>
    <t>116　サービス</t>
    <phoneticPr fontId="2"/>
  </si>
  <si>
    <t>005 特殊事務機</t>
    <rPh sb="4" eb="6">
      <t>トクシュ</t>
    </rPh>
    <rPh sb="6" eb="9">
      <t>ジムキ</t>
    </rPh>
    <phoneticPr fontId="2"/>
  </si>
  <si>
    <t>005 情報処理用機器</t>
    <rPh sb="4" eb="6">
      <t>ジョウホウ</t>
    </rPh>
    <rPh sb="6" eb="9">
      <t>ショリヨウ</t>
    </rPh>
    <rPh sb="9" eb="11">
      <t>キキ</t>
    </rPh>
    <phoneticPr fontId="2"/>
  </si>
  <si>
    <t>001 写真機</t>
    <rPh sb="4" eb="7">
      <t>シャシンキ</t>
    </rPh>
    <phoneticPr fontId="2"/>
  </si>
  <si>
    <t>003 特殊印刷</t>
    <rPh sb="4" eb="6">
      <t>トクシュ</t>
    </rPh>
    <rPh sb="6" eb="8">
      <t>インサツ</t>
    </rPh>
    <phoneticPr fontId="2"/>
  </si>
  <si>
    <t>004 事務機</t>
    <rPh sb="4" eb="7">
      <t>ジムキ</t>
    </rPh>
    <phoneticPr fontId="2"/>
  </si>
  <si>
    <t>001 家電製品</t>
    <rPh sb="4" eb="6">
      <t>カデン</t>
    </rPh>
    <rPh sb="6" eb="8">
      <t>セイヒン</t>
    </rPh>
    <phoneticPr fontId="2"/>
  </si>
  <si>
    <t>004 時計</t>
    <rPh sb="4" eb="6">
      <t>トケイ</t>
    </rPh>
    <phoneticPr fontId="2"/>
  </si>
  <si>
    <t>002 木鋼製品</t>
    <rPh sb="4" eb="5">
      <t>キ</t>
    </rPh>
    <rPh sb="5" eb="6">
      <t>コウ</t>
    </rPh>
    <rPh sb="6" eb="8">
      <t>セイヒン</t>
    </rPh>
    <phoneticPr fontId="2"/>
  </si>
  <si>
    <t>005</t>
  </si>
  <si>
    <t>印刷機器及び印刷物跡処理機、自動販売機、券売機、選挙用品</t>
    <rPh sb="0" eb="2">
      <t>インサツ</t>
    </rPh>
    <rPh sb="2" eb="4">
      <t>キキ</t>
    </rPh>
    <rPh sb="4" eb="5">
      <t>オヨ</t>
    </rPh>
    <rPh sb="6" eb="9">
      <t>インサツブツ</t>
    </rPh>
    <rPh sb="9" eb="10">
      <t>アト</t>
    </rPh>
    <rPh sb="10" eb="13">
      <t>ショリキ</t>
    </rPh>
    <rPh sb="14" eb="16">
      <t>ジドウ</t>
    </rPh>
    <rPh sb="16" eb="19">
      <t>ハンバイキ</t>
    </rPh>
    <rPh sb="20" eb="23">
      <t>ケンバイキ</t>
    </rPh>
    <rPh sb="24" eb="27">
      <t>センキョヨウ</t>
    </rPh>
    <rPh sb="27" eb="28">
      <t>ヒン</t>
    </rPh>
    <phoneticPr fontId="2"/>
  </si>
  <si>
    <t>○○事務機、
△△事務</t>
    <rPh sb="2" eb="5">
      <t>ジムキ</t>
    </rPh>
    <rPh sb="9" eb="11">
      <t>ジム</t>
    </rPh>
    <phoneticPr fontId="2"/>
  </si>
  <si>
    <t>011</t>
  </si>
  <si>
    <t>給食業務（食堂、病院）、人材派遣、各種研修（ＩＴ、人材育成）</t>
    <rPh sb="0" eb="2">
      <t>キュウショク</t>
    </rPh>
    <rPh sb="2" eb="4">
      <t>ギョウム</t>
    </rPh>
    <rPh sb="5" eb="7">
      <t>ショクドウ</t>
    </rPh>
    <rPh sb="8" eb="10">
      <t>ビョウイン</t>
    </rPh>
    <rPh sb="12" eb="14">
      <t>ジンザイ</t>
    </rPh>
    <rPh sb="14" eb="16">
      <t>ハケン</t>
    </rPh>
    <rPh sb="17" eb="19">
      <t>カクシュ</t>
    </rPh>
    <rPh sb="19" eb="21">
      <t>ケンシュウ</t>
    </rPh>
    <rPh sb="25" eb="27">
      <t>ジンザイ</t>
    </rPh>
    <rPh sb="27" eb="29">
      <t>イクセイ</t>
    </rPh>
    <phoneticPr fontId="2"/>
  </si>
  <si>
    <t>自社</t>
    <rPh sb="0" eb="2">
      <t>ジシャ</t>
    </rPh>
    <phoneticPr fontId="2"/>
  </si>
  <si>
    <t>004</t>
  </si>
  <si>
    <t>複写機、簡易印刷機、シュレッダー、製本機、裁断機、紙折機</t>
    <rPh sb="0" eb="3">
      <t>フクシャキ</t>
    </rPh>
    <rPh sb="4" eb="6">
      <t>カンイ</t>
    </rPh>
    <rPh sb="6" eb="9">
      <t>インサツキ</t>
    </rPh>
    <rPh sb="17" eb="19">
      <t>セイホン</t>
    </rPh>
    <rPh sb="19" eb="20">
      <t>キ</t>
    </rPh>
    <rPh sb="21" eb="24">
      <t>サイダンキ</t>
    </rPh>
    <rPh sb="25" eb="27">
      <t>カミオ</t>
    </rPh>
    <rPh sb="27" eb="28">
      <t>キ</t>
    </rPh>
    <phoneticPr fontId="2"/>
  </si>
  <si>
    <t>同上</t>
    <rPh sb="0" eb="2">
      <t>ドウジョウ</t>
    </rPh>
    <phoneticPr fontId="2"/>
  </si>
  <si>
    <t>火災保険、損害保険、イベント企画運営、コールセンター業務</t>
    <rPh sb="0" eb="2">
      <t>カサイ</t>
    </rPh>
    <rPh sb="2" eb="4">
      <t>ホケン</t>
    </rPh>
    <rPh sb="5" eb="7">
      <t>ソンガイ</t>
    </rPh>
    <rPh sb="7" eb="9">
      <t>ホケン</t>
    </rPh>
    <rPh sb="14" eb="16">
      <t>キカク</t>
    </rPh>
    <rPh sb="16" eb="18">
      <t>ウンエイ</t>
    </rPh>
    <rPh sb="26" eb="28">
      <t>ギョウム</t>
    </rPh>
    <phoneticPr fontId="2"/>
  </si>
  <si>
    <t>002</t>
  </si>
  <si>
    <t>机、椅子、応接セット、ロッカー、キャビネット、カウンター</t>
    <rPh sb="0" eb="1">
      <t>ツクエ</t>
    </rPh>
    <rPh sb="2" eb="4">
      <t>イス</t>
    </rPh>
    <rPh sb="5" eb="7">
      <t>オウセツ</t>
    </rPh>
    <phoneticPr fontId="2"/>
  </si>
  <si>
    <t>サーバ、ネットワーク機器、パソコン、プリンタ</t>
    <rPh sb="10" eb="12">
      <t>キキ</t>
    </rPh>
    <phoneticPr fontId="2"/>
  </si>
  <si>
    <t>○○電子、
○△オフィス</t>
    <rPh sb="2" eb="4">
      <t>デンシ</t>
    </rPh>
    <phoneticPr fontId="2"/>
  </si>
  <si>
    <t>001</t>
  </si>
  <si>
    <t>液晶テレビ、LED照明、調理用電気器具（冷蔵庫、洗濯機）</t>
    <rPh sb="0" eb="2">
      <t>エキショウ</t>
    </rPh>
    <rPh sb="9" eb="11">
      <t>ショウメイ</t>
    </rPh>
    <rPh sb="12" eb="15">
      <t>チョウリヨウ</t>
    </rPh>
    <rPh sb="15" eb="17">
      <t>デンキ</t>
    </rPh>
    <rPh sb="17" eb="19">
      <t>キグ</t>
    </rPh>
    <rPh sb="20" eb="23">
      <t>レイゾウコ</t>
    </rPh>
    <rPh sb="24" eb="27">
      <t>センタクキ</t>
    </rPh>
    <phoneticPr fontId="2"/>
  </si>
  <si>
    <t>○○電工、
○△電機</t>
    <rPh sb="2" eb="4">
      <t>デンコウ</t>
    </rPh>
    <rPh sb="8" eb="10">
      <t>デンキ</t>
    </rPh>
    <phoneticPr fontId="2"/>
  </si>
  <si>
    <t>カメラ、映写機（８ミリ、１６ミリ）、望遠鏡、双眼鏡</t>
    <rPh sb="4" eb="7">
      <t>エイシャキ</t>
    </rPh>
    <rPh sb="18" eb="21">
      <t>ボウエンキョウ</t>
    </rPh>
    <rPh sb="22" eb="25">
      <t>ソウガンキョウ</t>
    </rPh>
    <phoneticPr fontId="2"/>
  </si>
  <si>
    <t>△△カメラ</t>
    <phoneticPr fontId="2"/>
  </si>
  <si>
    <t>時計、設備時計、貴金属</t>
    <rPh sb="0" eb="2">
      <t>トケイ</t>
    </rPh>
    <rPh sb="3" eb="5">
      <t>セツビ</t>
    </rPh>
    <rPh sb="5" eb="7">
      <t>トケイ</t>
    </rPh>
    <rPh sb="8" eb="11">
      <t>キキンゾク</t>
    </rPh>
    <phoneticPr fontId="2"/>
  </si>
  <si>
    <t>○○精密機器</t>
    <rPh sb="2" eb="4">
      <t>セイミツ</t>
    </rPh>
    <rPh sb="4" eb="6">
      <t>キキ</t>
    </rPh>
    <phoneticPr fontId="2"/>
  </si>
  <si>
    <t>003</t>
  </si>
  <si>
    <t>偽造防止印刷、情報保護シール</t>
    <rPh sb="0" eb="2">
      <t>ギゾウ</t>
    </rPh>
    <rPh sb="2" eb="4">
      <t>ボウシ</t>
    </rPh>
    <rPh sb="4" eb="6">
      <t>インサツ</t>
    </rPh>
    <rPh sb="7" eb="9">
      <t>ジョウホウ</t>
    </rPh>
    <rPh sb="9" eb="11">
      <t>ホゴ</t>
    </rPh>
    <phoneticPr fontId="2"/>
  </si>
  <si>
    <t>各業務システムの開発・運用保守、データ入力</t>
    <rPh sb="0" eb="1">
      <t>カク</t>
    </rPh>
    <rPh sb="1" eb="3">
      <t>ギョウム</t>
    </rPh>
    <rPh sb="8" eb="10">
      <t>カイハツ</t>
    </rPh>
    <rPh sb="11" eb="13">
      <t>ウンヨウ</t>
    </rPh>
    <rPh sb="13" eb="15">
      <t>ホシュ</t>
    </rPh>
    <rPh sb="19" eb="21">
      <t>ニュウリョク</t>
    </rPh>
    <phoneticPr fontId="2"/>
  </si>
  <si>
    <t>仙台商事　株式会社</t>
    <rPh sb="0" eb="2">
      <t>センダイ</t>
    </rPh>
    <rPh sb="2" eb="4">
      <t>ショウジ</t>
    </rPh>
    <rPh sb="5" eb="7">
      <t>カブシキ</t>
    </rPh>
    <rPh sb="7" eb="9">
      <t>カイシャ</t>
    </rPh>
    <phoneticPr fontId="2"/>
  </si>
  <si>
    <t>セン</t>
    <phoneticPr fontId="2"/>
  </si>
  <si>
    <t>そ　　　の　　　他</t>
    <rPh sb="8" eb="9">
      <t>た</t>
    </rPh>
    <phoneticPr fontId="2" type="Hiragana"/>
  </si>
  <si>
    <t>主　　な　　品　　名</t>
    <rPh sb="0" eb="1">
      <t>おも</t>
    </rPh>
    <rPh sb="6" eb="7">
      <t>しな</t>
    </rPh>
    <rPh sb="9" eb="10">
      <t>めい</t>
    </rPh>
    <phoneticPr fontId="2" type="Hiragana"/>
  </si>
  <si>
    <t>契約内容</t>
    <rPh sb="0" eb="2">
      <t>けいやく</t>
    </rPh>
    <rPh sb="2" eb="4">
      <t>ないよう</t>
    </rPh>
    <phoneticPr fontId="2" type="Hiragana"/>
  </si>
  <si>
    <t>※大分類103｢印刷･製本」を取引希望営業種目として申請する方は、所有する印刷、製本</t>
    <rPh sb="1" eb="4">
      <t>だいぶんるい</t>
    </rPh>
    <rPh sb="8" eb="10">
      <t>いんさつ</t>
    </rPh>
    <rPh sb="11" eb="13">
      <t>せいほん</t>
    </rPh>
    <rPh sb="15" eb="17">
      <t>とりひき</t>
    </rPh>
    <rPh sb="17" eb="19">
      <t>きぼう</t>
    </rPh>
    <rPh sb="19" eb="21">
      <t>えいぎょう</t>
    </rPh>
    <rPh sb="21" eb="23">
      <t>しゅもく</t>
    </rPh>
    <rPh sb="26" eb="28">
      <t>しんせい</t>
    </rPh>
    <rPh sb="30" eb="31">
      <t>かた</t>
    </rPh>
    <rPh sb="33" eb="35">
      <t>しょゆう</t>
    </rPh>
    <rPh sb="37" eb="39">
      <t>いんさつ</t>
    </rPh>
    <rPh sb="40" eb="42">
      <t>せいほん</t>
    </rPh>
    <phoneticPr fontId="2" type="Hiragana"/>
  </si>
  <si>
    <t>○○電気㈱</t>
    <rPh sb="2" eb="4">
      <t>デンキ</t>
    </rPh>
    <phoneticPr fontId="2"/>
  </si>
  <si>
    <t>テレビ・ビデオほか家電製品</t>
    <rPh sb="9" eb="11">
      <t>カデン</t>
    </rPh>
    <rPh sb="11" eb="13">
      <t>セイヒン</t>
    </rPh>
    <phoneticPr fontId="2"/>
  </si>
  <si>
    <t>代理店</t>
    <rPh sb="0" eb="3">
      <t>ダイリテン</t>
    </rPh>
    <phoneticPr fontId="2"/>
  </si>
  <si>
    <t>　用の機械の種類と台数を記載してください。</t>
    <rPh sb="1" eb="2">
      <t>よう</t>
    </rPh>
    <rPh sb="3" eb="5">
      <t>きかい</t>
    </rPh>
    <rPh sb="6" eb="8">
      <t>しゅるい</t>
    </rPh>
    <rPh sb="9" eb="11">
      <t>だいすう</t>
    </rPh>
    <rPh sb="12" eb="14">
      <t>きさい</t>
    </rPh>
    <phoneticPr fontId="2" type="Hiragana"/>
  </si>
  <si>
    <t>㈱××電気設備</t>
    <rPh sb="3" eb="5">
      <t>デンキ</t>
    </rPh>
    <rPh sb="5" eb="7">
      <t>セツビ</t>
    </rPh>
    <phoneticPr fontId="2"/>
  </si>
  <si>
    <t>テレビ、ビデオ、放送設備機器</t>
    <rPh sb="8" eb="10">
      <t>ホウソウ</t>
    </rPh>
    <rPh sb="10" eb="12">
      <t>セツビ</t>
    </rPh>
    <rPh sb="12" eb="14">
      <t>キキ</t>
    </rPh>
    <phoneticPr fontId="2"/>
  </si>
  <si>
    <t>※大分類111「燃料」を取引希望営業種目として申請する方で、仙台市内及びその近辺に</t>
    <rPh sb="1" eb="4">
      <t>だいぶんるい</t>
    </rPh>
    <rPh sb="8" eb="10">
      <t>ねんりょう</t>
    </rPh>
    <rPh sb="12" eb="14">
      <t>とりひき</t>
    </rPh>
    <rPh sb="14" eb="16">
      <t>きぼう</t>
    </rPh>
    <rPh sb="16" eb="18">
      <t>えいぎょう</t>
    </rPh>
    <rPh sb="18" eb="20">
      <t>しゅもく</t>
    </rPh>
    <rPh sb="23" eb="25">
      <t>しんせい</t>
    </rPh>
    <rPh sb="27" eb="28">
      <t>かた</t>
    </rPh>
    <rPh sb="30" eb="34">
      <t>せんだいしない</t>
    </rPh>
    <rPh sb="34" eb="35">
      <t>およ</t>
    </rPh>
    <rPh sb="38" eb="40">
      <t>きんぺん</t>
    </rPh>
    <phoneticPr fontId="2" type="Hiragana"/>
  </si>
  <si>
    <t>△△電気㈱</t>
    <rPh sb="2" eb="4">
      <t>デンキ</t>
    </rPh>
    <phoneticPr fontId="2"/>
  </si>
  <si>
    <t>パソコン、サーバー、パソコン周辺機器</t>
    <rPh sb="14" eb="16">
      <t>シュウヘン</t>
    </rPh>
    <rPh sb="16" eb="18">
      <t>キキ</t>
    </rPh>
    <phoneticPr fontId="2"/>
  </si>
  <si>
    <t>特約店</t>
    <rPh sb="0" eb="2">
      <t>トクヤク</t>
    </rPh>
    <rPh sb="2" eb="3">
      <t>テン</t>
    </rPh>
    <phoneticPr fontId="2"/>
  </si>
  <si>
    <t>　ガソリンスタンドを有している方は、その全ての名称、所在地の住所を記載してください。</t>
    <rPh sb="10" eb="11">
      <t>ゆう</t>
    </rPh>
    <rPh sb="15" eb="16">
      <t>かた</t>
    </rPh>
    <rPh sb="20" eb="21">
      <t>すべ</t>
    </rPh>
    <rPh sb="23" eb="25">
      <t>めいしょう</t>
    </rPh>
    <rPh sb="26" eb="29">
      <t>しょざいち</t>
    </rPh>
    <rPh sb="30" eb="32">
      <t>じゅうしょ</t>
    </rPh>
    <rPh sb="33" eb="35">
      <t>きさい</t>
    </rPh>
    <phoneticPr fontId="2" type="Hiragana"/>
  </si>
  <si>
    <t>㈱○×石油</t>
    <rPh sb="3" eb="5">
      <t>セキユ</t>
    </rPh>
    <phoneticPr fontId="2"/>
  </si>
  <si>
    <t>ガソリン・軽油・灯油・オイル・プロパンガス</t>
    <rPh sb="5" eb="7">
      <t>ケイユ</t>
    </rPh>
    <rPh sb="8" eb="10">
      <t>トウユ</t>
    </rPh>
    <phoneticPr fontId="2"/>
  </si>
  <si>
    <t>※大分類116「サービス業」の小分類004「運送」を取引希望営業種目として申請する方は、</t>
    <rPh sb="1" eb="4">
      <t>だいぶんるい</t>
    </rPh>
    <rPh sb="12" eb="13">
      <t>ぎょう</t>
    </rPh>
    <rPh sb="15" eb="18">
      <t>しょうぶんるい</t>
    </rPh>
    <rPh sb="22" eb="24">
      <t>うんそう</t>
    </rPh>
    <rPh sb="26" eb="28">
      <t>とりひき</t>
    </rPh>
    <rPh sb="28" eb="30">
      <t>きぼう</t>
    </rPh>
    <rPh sb="30" eb="32">
      <t>えいぎょう</t>
    </rPh>
    <rPh sb="32" eb="34">
      <t>しゅもく</t>
    </rPh>
    <rPh sb="37" eb="39">
      <t>しんせい</t>
    </rPh>
    <rPh sb="41" eb="42">
      <t>かた</t>
    </rPh>
    <phoneticPr fontId="2" type="Hiragana"/>
  </si>
  <si>
    <t>×△写真機㈱</t>
    <rPh sb="2" eb="5">
      <t>シャシンキ</t>
    </rPh>
    <phoneticPr fontId="2"/>
  </si>
  <si>
    <t>プロジェクター、モニター、カメラ、レンズ</t>
    <phoneticPr fontId="2"/>
  </si>
  <si>
    <t>　所有する運送用車両の種類と台数を記載してください。</t>
    <rPh sb="1" eb="3">
      <t>しょゆう</t>
    </rPh>
    <rPh sb="5" eb="6">
      <t>うん</t>
    </rPh>
    <rPh sb="6" eb="7">
      <t>そう</t>
    </rPh>
    <rPh sb="7" eb="8">
      <t>よう</t>
    </rPh>
    <rPh sb="8" eb="10">
      <t>しゃりょう</t>
    </rPh>
    <rPh sb="11" eb="13">
      <t>しゅるい</t>
    </rPh>
    <rPh sb="14" eb="16">
      <t>だいすう</t>
    </rPh>
    <rPh sb="17" eb="19">
      <t>きさい</t>
    </rPh>
    <phoneticPr fontId="2" type="Hiragana"/>
  </si>
  <si>
    <t>㈱□□商事</t>
    <phoneticPr fontId="2"/>
  </si>
  <si>
    <t>パソコン、メモリーカード、デジタルカメラ、家電製品</t>
    <rPh sb="21" eb="23">
      <t>カデン</t>
    </rPh>
    <rPh sb="23" eb="25">
      <t>セイヒン</t>
    </rPh>
    <phoneticPr fontId="2"/>
  </si>
  <si>
    <t>※入力欄に収まらない場合は、別紙を添付していただいても構いません。</t>
    <phoneticPr fontId="2"/>
  </si>
  <si>
    <t>㈱△厨房</t>
    <rPh sb="2" eb="4">
      <t>チュウボウ</t>
    </rPh>
    <phoneticPr fontId="2"/>
  </si>
  <si>
    <t>調理用機器、食器洗浄・消毒機器、冷凍冷蔵庫</t>
    <rPh sb="0" eb="3">
      <t>チョウリヨウ</t>
    </rPh>
    <rPh sb="3" eb="5">
      <t>キキ</t>
    </rPh>
    <rPh sb="6" eb="8">
      <t>ショッキ</t>
    </rPh>
    <rPh sb="8" eb="10">
      <t>センジョウ</t>
    </rPh>
    <rPh sb="11" eb="13">
      <t>ショウドク</t>
    </rPh>
    <rPh sb="13" eb="15">
      <t>キキ</t>
    </rPh>
    <rPh sb="16" eb="18">
      <t>レイトウ</t>
    </rPh>
    <rPh sb="18" eb="21">
      <t>レイゾウコ</t>
    </rPh>
    <phoneticPr fontId="2"/>
  </si>
  <si>
    <t>（例：印刷）　</t>
    <phoneticPr fontId="2"/>
  </si>
  <si>
    <t>㈱□△○製作所</t>
    <rPh sb="4" eb="6">
      <t>セイサク</t>
    </rPh>
    <rPh sb="6" eb="7">
      <t>ショ</t>
    </rPh>
    <phoneticPr fontId="2"/>
  </si>
  <si>
    <t>旋盤、溶接機、発電機</t>
    <rPh sb="0" eb="2">
      <t>センバン</t>
    </rPh>
    <rPh sb="3" eb="5">
      <t>ヨウセツ</t>
    </rPh>
    <rPh sb="5" eb="6">
      <t>キ</t>
    </rPh>
    <rPh sb="7" eb="10">
      <t>ハツデンキ</t>
    </rPh>
    <phoneticPr fontId="2"/>
  </si>
  <si>
    <t>仕入れ先</t>
    <rPh sb="0" eb="2">
      <t>シイ</t>
    </rPh>
    <rPh sb="3" eb="4">
      <t>サキ</t>
    </rPh>
    <phoneticPr fontId="2"/>
  </si>
  <si>
    <t>　　Ａ全判オフセット４色機　1台</t>
    <phoneticPr fontId="2"/>
  </si>
  <si>
    <t>○△㈱</t>
    <phoneticPr fontId="2"/>
  </si>
  <si>
    <t>苛性ソーダほか薬品</t>
    <rPh sb="0" eb="2">
      <t>カセイ</t>
    </rPh>
    <rPh sb="7" eb="9">
      <t>ヤクヒン</t>
    </rPh>
    <phoneticPr fontId="2"/>
  </si>
  <si>
    <t>　　フォーム印刷機　１台</t>
    <phoneticPr fontId="2"/>
  </si>
  <si>
    <t>　　カラーオンデマンド　１台</t>
    <phoneticPr fontId="2"/>
  </si>
  <si>
    <t>許 可 ・ 認 可 ・ 登 録　等　　（各許認可登録証等の写しを添付すること）</t>
    <rPh sb="0" eb="1">
      <t>もと</t>
    </rPh>
    <rPh sb="2" eb="3">
      <t>か</t>
    </rPh>
    <rPh sb="6" eb="7">
      <t>しのぶ</t>
    </rPh>
    <rPh sb="8" eb="9">
      <t>か</t>
    </rPh>
    <rPh sb="12" eb="13">
      <t>のぼる</t>
    </rPh>
    <rPh sb="14" eb="15">
      <t>ろく</t>
    </rPh>
    <rPh sb="16" eb="17">
      <t>とう</t>
    </rPh>
    <rPh sb="20" eb="21">
      <t>かく</t>
    </rPh>
    <rPh sb="21" eb="24">
      <t>きょにんか</t>
    </rPh>
    <rPh sb="24" eb="26">
      <t>とうろく</t>
    </rPh>
    <rPh sb="26" eb="27">
      <t>しょう</t>
    </rPh>
    <rPh sb="27" eb="28">
      <t>など</t>
    </rPh>
    <rPh sb="29" eb="30">
      <t>うつ</t>
    </rPh>
    <rPh sb="32" eb="34">
      <t>てんぷ</t>
    </rPh>
    <phoneticPr fontId="2" type="Hiragana"/>
  </si>
  <si>
    <t>　　無線綴製本機　１台</t>
    <rPh sb="2" eb="4">
      <t>ムセン</t>
    </rPh>
    <rPh sb="4" eb="5">
      <t>ツヅ</t>
    </rPh>
    <rPh sb="5" eb="7">
      <t>セイホン</t>
    </rPh>
    <rPh sb="7" eb="8">
      <t>キ</t>
    </rPh>
    <rPh sb="10" eb="11">
      <t>ダイ</t>
    </rPh>
    <phoneticPr fontId="2"/>
  </si>
  <si>
    <t>許　可　等　の　名　称</t>
    <rPh sb="0" eb="1">
      <t>もと</t>
    </rPh>
    <rPh sb="2" eb="3">
      <t>か</t>
    </rPh>
    <rPh sb="4" eb="5">
      <t>とう</t>
    </rPh>
    <rPh sb="8" eb="9">
      <t>めい</t>
    </rPh>
    <rPh sb="10" eb="11">
      <t>しょう</t>
    </rPh>
    <phoneticPr fontId="2" type="Hiragana"/>
  </si>
  <si>
    <t>建築物環境衛生総合管理業登録</t>
    <rPh sb="0" eb="3">
      <t>ケンチクブツ</t>
    </rPh>
    <rPh sb="3" eb="5">
      <t>カンキョウ</t>
    </rPh>
    <rPh sb="5" eb="7">
      <t>エイセイ</t>
    </rPh>
    <rPh sb="7" eb="9">
      <t>ソウゴウ</t>
    </rPh>
    <rPh sb="9" eb="11">
      <t>カンリ</t>
    </rPh>
    <rPh sb="11" eb="12">
      <t>ギョウ</t>
    </rPh>
    <rPh sb="12" eb="14">
      <t>トウロク</t>
    </rPh>
    <phoneticPr fontId="2"/>
  </si>
  <si>
    <t>宮城県26総第15号</t>
    <rPh sb="0" eb="3">
      <t>ミヤギケン</t>
    </rPh>
    <rPh sb="5" eb="6">
      <t>フサ</t>
    </rPh>
    <rPh sb="6" eb="7">
      <t>ダイ</t>
    </rPh>
    <rPh sb="9" eb="10">
      <t>ゴウ</t>
    </rPh>
    <phoneticPr fontId="2"/>
  </si>
  <si>
    <t>（例：ガソリンスタンド）</t>
    <rPh sb="1" eb="2">
      <t>レイ</t>
    </rPh>
    <phoneticPr fontId="2"/>
  </si>
  <si>
    <t>警備業</t>
    <rPh sb="0" eb="2">
      <t>ケイビ</t>
    </rPh>
    <rPh sb="2" eb="3">
      <t>ギョウ</t>
    </rPh>
    <phoneticPr fontId="2"/>
  </si>
  <si>
    <t>第22099999号</t>
    <rPh sb="0" eb="1">
      <t>ダイ</t>
    </rPh>
    <rPh sb="9" eb="10">
      <t>ゴウ</t>
    </rPh>
    <phoneticPr fontId="2"/>
  </si>
  <si>
    <t>　　青葉給油所　仙台市青葉区国分町3-7-1</t>
    <rPh sb="2" eb="4">
      <t>アオバ</t>
    </rPh>
    <rPh sb="4" eb="6">
      <t>キュウユ</t>
    </rPh>
    <rPh sb="6" eb="7">
      <t>ジョ</t>
    </rPh>
    <rPh sb="8" eb="11">
      <t>センダイシ</t>
    </rPh>
    <rPh sb="11" eb="14">
      <t>アオバク</t>
    </rPh>
    <rPh sb="14" eb="16">
      <t>コクブン</t>
    </rPh>
    <rPh sb="16" eb="17">
      <t>チョウ</t>
    </rPh>
    <phoneticPr fontId="2"/>
  </si>
  <si>
    <t>一般労働者派遣業</t>
    <rPh sb="0" eb="2">
      <t>イッパン</t>
    </rPh>
    <rPh sb="2" eb="5">
      <t>ロウドウシャ</t>
    </rPh>
    <rPh sb="5" eb="7">
      <t>ハケン</t>
    </rPh>
    <rPh sb="7" eb="8">
      <t>ギョウ</t>
    </rPh>
    <phoneticPr fontId="2"/>
  </si>
  <si>
    <t>般22－9999999</t>
    <rPh sb="0" eb="1">
      <t>パン</t>
    </rPh>
    <phoneticPr fontId="2"/>
  </si>
  <si>
    <t>　　太白給油所　仙台市太白区秋保町△△字○○123</t>
    <rPh sb="2" eb="4">
      <t>タイハク</t>
    </rPh>
    <rPh sb="4" eb="6">
      <t>キュウユ</t>
    </rPh>
    <rPh sb="6" eb="7">
      <t>ジョ</t>
    </rPh>
    <rPh sb="8" eb="11">
      <t>センダイシ</t>
    </rPh>
    <rPh sb="11" eb="14">
      <t>タイハクク</t>
    </rPh>
    <rPh sb="14" eb="16">
      <t>アキウ</t>
    </rPh>
    <rPh sb="16" eb="17">
      <t>チョウ</t>
    </rPh>
    <rPh sb="19" eb="20">
      <t>アザ</t>
    </rPh>
    <phoneticPr fontId="2"/>
  </si>
  <si>
    <t>産業廃棄物収集運搬業許可（○県）</t>
    <rPh sb="0" eb="2">
      <t>サンギョウ</t>
    </rPh>
    <rPh sb="2" eb="5">
      <t>ハイキブツ</t>
    </rPh>
    <rPh sb="5" eb="7">
      <t>シュウシュウ</t>
    </rPh>
    <rPh sb="7" eb="9">
      <t>ウンパン</t>
    </rPh>
    <rPh sb="9" eb="10">
      <t>ギョウ</t>
    </rPh>
    <rPh sb="10" eb="12">
      <t>キョカ</t>
    </rPh>
    <rPh sb="14" eb="15">
      <t>ケン</t>
    </rPh>
    <phoneticPr fontId="2"/>
  </si>
  <si>
    <t>0400099801</t>
    <phoneticPr fontId="2"/>
  </si>
  <si>
    <t>産業廃棄物処分業許可（△□市）</t>
    <rPh sb="0" eb="2">
      <t>サンギョウ</t>
    </rPh>
    <rPh sb="2" eb="5">
      <t>ハイキブツ</t>
    </rPh>
    <rPh sb="5" eb="7">
      <t>ショブン</t>
    </rPh>
    <rPh sb="7" eb="8">
      <t>ギョウ</t>
    </rPh>
    <rPh sb="8" eb="10">
      <t>キョカ</t>
    </rPh>
    <rPh sb="13" eb="14">
      <t>シ</t>
    </rPh>
    <phoneticPr fontId="2"/>
  </si>
  <si>
    <t>0404199999</t>
    <phoneticPr fontId="2"/>
  </si>
  <si>
    <t>（例：運送）</t>
    <rPh sb="1" eb="2">
      <t>レイ</t>
    </rPh>
    <rPh sb="3" eb="5">
      <t>ウンソウ</t>
    </rPh>
    <phoneticPr fontId="2"/>
  </si>
  <si>
    <t>古物営業許可</t>
    <phoneticPr fontId="2"/>
  </si>
  <si>
    <t>221060000000号</t>
    <phoneticPr fontId="2"/>
  </si>
  <si>
    <t>　　２ｔトラック　３台</t>
    <rPh sb="10" eb="11">
      <t>ダイ</t>
    </rPh>
    <phoneticPr fontId="2"/>
  </si>
  <si>
    <t>一般貨物自動車運送事業</t>
    <phoneticPr fontId="2"/>
  </si>
  <si>
    <t>仙陸自貨第９９９９９号</t>
    <phoneticPr fontId="2"/>
  </si>
  <si>
    <t>　　４ｔ保冷車　２台</t>
    <rPh sb="4" eb="7">
      <t>ホレイシャ</t>
    </rPh>
    <rPh sb="9" eb="10">
      <t>ダイ</t>
    </rPh>
    <phoneticPr fontId="2"/>
  </si>
  <si>
    <t>揮発油販売業者登録</t>
    <rPh sb="0" eb="3">
      <t>キハツユ</t>
    </rPh>
    <rPh sb="3" eb="6">
      <t>ハンバイギョウ</t>
    </rPh>
    <rPh sb="6" eb="7">
      <t>シャ</t>
    </rPh>
    <rPh sb="7" eb="9">
      <t>トウロク</t>
    </rPh>
    <phoneticPr fontId="2"/>
  </si>
  <si>
    <t>仙54321号</t>
    <phoneticPr fontId="2"/>
  </si>
  <si>
    <t>　１０ｔトラック　１台</t>
    <rPh sb="10" eb="11">
      <t>ダイ</t>
    </rPh>
    <phoneticPr fontId="2"/>
  </si>
  <si>
    <t>毒物劇物一般販売業</t>
    <rPh sb="0" eb="2">
      <t>ドクブツ</t>
    </rPh>
    <rPh sb="2" eb="4">
      <t>ゲキブツ</t>
    </rPh>
    <rPh sb="4" eb="6">
      <t>イッパン</t>
    </rPh>
    <rPh sb="6" eb="8">
      <t>ハンバイ</t>
    </rPh>
    <rPh sb="8" eb="9">
      <t>ギョウ</t>
    </rPh>
    <phoneticPr fontId="2"/>
  </si>
  <si>
    <t>Ｑ34567号</t>
    <rPh sb="6" eb="7">
      <t>ゴウ</t>
    </rPh>
    <phoneticPr fontId="2"/>
  </si>
  <si>
    <t>法個リスト</t>
    <rPh sb="0" eb="1">
      <t>ホウ</t>
    </rPh>
    <rPh sb="1" eb="2">
      <t>コ</t>
    </rPh>
    <phoneticPr fontId="2"/>
  </si>
  <si>
    <t>元号リスト</t>
    <rPh sb="0" eb="2">
      <t>ゲンゴウ</t>
    </rPh>
    <phoneticPr fontId="2"/>
  </si>
  <si>
    <t>年リスト</t>
    <rPh sb="0" eb="1">
      <t>ネン</t>
    </rPh>
    <phoneticPr fontId="2"/>
  </si>
  <si>
    <t>月リスト</t>
    <rPh sb="0" eb="1">
      <t>ツキ</t>
    </rPh>
    <phoneticPr fontId="2"/>
  </si>
  <si>
    <t>日リスト</t>
    <rPh sb="0" eb="1">
      <t>ヒ</t>
    </rPh>
    <phoneticPr fontId="2"/>
  </si>
  <si>
    <t>性別リスト</t>
    <rPh sb="0" eb="2">
      <t>セイベツ</t>
    </rPh>
    <phoneticPr fontId="2"/>
  </si>
  <si>
    <t>都道府県リスト</t>
    <rPh sb="0" eb="4">
      <t>トドウフケン</t>
    </rPh>
    <phoneticPr fontId="2"/>
  </si>
  <si>
    <t>履行場所リスト</t>
    <rPh sb="0" eb="2">
      <t>リコウ</t>
    </rPh>
    <rPh sb="2" eb="4">
      <t>バショ</t>
    </rPh>
    <phoneticPr fontId="2"/>
  </si>
  <si>
    <t>大分類リスト</t>
    <rPh sb="0" eb="3">
      <t>ダイブンルイ</t>
    </rPh>
    <phoneticPr fontId="2"/>
  </si>
  <si>
    <t>小分類リスト</t>
    <rPh sb="0" eb="1">
      <t>ショウ</t>
    </rPh>
    <rPh sb="1" eb="3">
      <t>ブンルイ</t>
    </rPh>
    <phoneticPr fontId="2"/>
  </si>
  <si>
    <t>西暦リスト</t>
    <rPh sb="0" eb="2">
      <t>セイレキ</t>
    </rPh>
    <phoneticPr fontId="2"/>
  </si>
  <si>
    <t>法人</t>
    <rPh sb="0" eb="2">
      <t>ホウジン</t>
    </rPh>
    <phoneticPr fontId="2"/>
  </si>
  <si>
    <t>明治</t>
    <rPh sb="0" eb="2">
      <t>メイジ</t>
    </rPh>
    <phoneticPr fontId="2"/>
  </si>
  <si>
    <t>01</t>
    <phoneticPr fontId="2"/>
  </si>
  <si>
    <t>男性</t>
    <rPh sb="0" eb="2">
      <t>ダンセイ</t>
    </rPh>
    <phoneticPr fontId="2"/>
  </si>
  <si>
    <t>01 北海道</t>
    <rPh sb="3" eb="6">
      <t>ホッカイドウ</t>
    </rPh>
    <phoneticPr fontId="2"/>
  </si>
  <si>
    <t>北海道</t>
    <rPh sb="0" eb="3">
      <t>ホッカイドウ</t>
    </rPh>
    <phoneticPr fontId="2"/>
  </si>
  <si>
    <t>101 医療・衛生</t>
    <rPh sb="4" eb="6">
      <t>イリョウ</t>
    </rPh>
    <rPh sb="7" eb="9">
      <t>エイセイ</t>
    </rPh>
    <phoneticPr fontId="2"/>
  </si>
  <si>
    <t xml:space="preserve"> 医薬品・衛生材料</t>
    <rPh sb="1" eb="4">
      <t>イヤクヒン</t>
    </rPh>
    <rPh sb="5" eb="7">
      <t>エイセイ</t>
    </rPh>
    <rPh sb="7" eb="9">
      <t>ザイリョウ</t>
    </rPh>
    <phoneticPr fontId="2"/>
  </si>
  <si>
    <t>2012</t>
  </si>
  <si>
    <t>個人</t>
    <rPh sb="0" eb="2">
      <t>コジン</t>
    </rPh>
    <phoneticPr fontId="2"/>
  </si>
  <si>
    <t>大正</t>
    <rPh sb="0" eb="2">
      <t>タイショウ</t>
    </rPh>
    <phoneticPr fontId="2"/>
  </si>
  <si>
    <t>02</t>
  </si>
  <si>
    <t>02</t>
    <phoneticPr fontId="2"/>
  </si>
  <si>
    <t>女性</t>
    <rPh sb="0" eb="2">
      <t>ジョセイ</t>
    </rPh>
    <phoneticPr fontId="2"/>
  </si>
  <si>
    <t>02 青森県</t>
    <rPh sb="3" eb="6">
      <t>アオモリケン</t>
    </rPh>
    <phoneticPr fontId="2"/>
  </si>
  <si>
    <t>青森県</t>
    <rPh sb="0" eb="3">
      <t>アオモリケン</t>
    </rPh>
    <phoneticPr fontId="2"/>
  </si>
  <si>
    <t>102 衣料・繊維</t>
    <rPh sb="4" eb="6">
      <t>イリョウ</t>
    </rPh>
    <rPh sb="7" eb="9">
      <t>センイ</t>
    </rPh>
    <phoneticPr fontId="2"/>
  </si>
  <si>
    <t xml:space="preserve"> 医療機械器具</t>
    <rPh sb="1" eb="3">
      <t>イリョウ</t>
    </rPh>
    <rPh sb="3" eb="5">
      <t>キカイ</t>
    </rPh>
    <rPh sb="5" eb="7">
      <t>キグ</t>
    </rPh>
    <phoneticPr fontId="2"/>
  </si>
  <si>
    <t>2013</t>
  </si>
  <si>
    <t>昭和</t>
    <rPh sb="0" eb="2">
      <t>ショウワ</t>
    </rPh>
    <phoneticPr fontId="2"/>
  </si>
  <si>
    <t>03</t>
  </si>
  <si>
    <t>03</t>
    <phoneticPr fontId="2"/>
  </si>
  <si>
    <t>03 岩手県</t>
    <rPh sb="3" eb="5">
      <t>イワテ</t>
    </rPh>
    <rPh sb="5" eb="6">
      <t>ケン</t>
    </rPh>
    <phoneticPr fontId="2"/>
  </si>
  <si>
    <t>岩手県</t>
    <rPh sb="0" eb="2">
      <t>イワテ</t>
    </rPh>
    <rPh sb="2" eb="3">
      <t>ケン</t>
    </rPh>
    <phoneticPr fontId="2"/>
  </si>
  <si>
    <t>003　ﾚﾝﾄｹﾞﾝ機械器具</t>
    <rPh sb="10" eb="12">
      <t>キカイ</t>
    </rPh>
    <rPh sb="12" eb="14">
      <t>キグ</t>
    </rPh>
    <phoneticPr fontId="2"/>
  </si>
  <si>
    <t xml:space="preserve"> ﾚﾝﾄｹﾞﾝ機械器具</t>
    <rPh sb="7" eb="9">
      <t>キカイ</t>
    </rPh>
    <rPh sb="9" eb="11">
      <t>キグ</t>
    </rPh>
    <phoneticPr fontId="2"/>
  </si>
  <si>
    <t>2014</t>
  </si>
  <si>
    <t>平成</t>
    <rPh sb="0" eb="2">
      <t>ヘイセイ</t>
    </rPh>
    <phoneticPr fontId="2"/>
  </si>
  <si>
    <t>04</t>
  </si>
  <si>
    <t>04</t>
    <phoneticPr fontId="2"/>
  </si>
  <si>
    <t>04 宮城県</t>
    <rPh sb="3" eb="6">
      <t>ミヤギケン</t>
    </rPh>
    <phoneticPr fontId="2"/>
  </si>
  <si>
    <t>宮城県</t>
    <rPh sb="0" eb="3">
      <t>ミヤギケン</t>
    </rPh>
    <phoneticPr fontId="2"/>
  </si>
  <si>
    <t>104 機械・器具</t>
    <rPh sb="4" eb="6">
      <t>キカイ</t>
    </rPh>
    <rPh sb="7" eb="9">
      <t>キグ</t>
    </rPh>
    <phoneticPr fontId="2"/>
  </si>
  <si>
    <t xml:space="preserve"> 歯科用医療器材・薬品</t>
    <rPh sb="1" eb="3">
      <t>シカ</t>
    </rPh>
    <rPh sb="3" eb="4">
      <t>ヨウ</t>
    </rPh>
    <rPh sb="4" eb="6">
      <t>イリョウ</t>
    </rPh>
    <rPh sb="6" eb="8">
      <t>キザイ</t>
    </rPh>
    <rPh sb="9" eb="11">
      <t>ヤクヒン</t>
    </rPh>
    <phoneticPr fontId="2"/>
  </si>
  <si>
    <t>2015</t>
  </si>
  <si>
    <t>05</t>
  </si>
  <si>
    <t>05</t>
    <phoneticPr fontId="2"/>
  </si>
  <si>
    <t>05 秋田県</t>
    <rPh sb="3" eb="6">
      <t>アキタケン</t>
    </rPh>
    <phoneticPr fontId="2"/>
  </si>
  <si>
    <t>秋田県</t>
    <rPh sb="0" eb="3">
      <t>アキタケン</t>
    </rPh>
    <phoneticPr fontId="2"/>
  </si>
  <si>
    <t xml:space="preserve"> 歯科技工</t>
    <rPh sb="1" eb="3">
      <t>シカ</t>
    </rPh>
    <rPh sb="3" eb="5">
      <t>ギコウ</t>
    </rPh>
    <phoneticPr fontId="2"/>
  </si>
  <si>
    <t>2016</t>
  </si>
  <si>
    <t>申請区分リスト</t>
    <rPh sb="0" eb="2">
      <t>シンセイ</t>
    </rPh>
    <rPh sb="2" eb="4">
      <t>クブン</t>
    </rPh>
    <phoneticPr fontId="2"/>
  </si>
  <si>
    <t>06</t>
  </si>
  <si>
    <t>06</t>
    <phoneticPr fontId="2"/>
  </si>
  <si>
    <t>06 山形県</t>
    <rPh sb="3" eb="6">
      <t>ヤマガタケン</t>
    </rPh>
    <phoneticPr fontId="2"/>
  </si>
  <si>
    <t>山形県</t>
    <rPh sb="0" eb="3">
      <t>ヤマガタケン</t>
    </rPh>
    <phoneticPr fontId="2"/>
  </si>
  <si>
    <t xml:space="preserve"> 防疫剤・農業薬品</t>
    <rPh sb="1" eb="3">
      <t>ボウエキ</t>
    </rPh>
    <rPh sb="3" eb="4">
      <t>ザイ</t>
    </rPh>
    <rPh sb="5" eb="7">
      <t>ノウギョウ</t>
    </rPh>
    <rPh sb="7" eb="9">
      <t>ヤクヒン</t>
    </rPh>
    <phoneticPr fontId="2"/>
  </si>
  <si>
    <t>006</t>
  </si>
  <si>
    <t>2017</t>
  </si>
  <si>
    <t>07</t>
  </si>
  <si>
    <t>07</t>
    <phoneticPr fontId="2"/>
  </si>
  <si>
    <t>07 福島県</t>
    <rPh sb="3" eb="6">
      <t>フクシマケン</t>
    </rPh>
    <phoneticPr fontId="2"/>
  </si>
  <si>
    <t>福島県</t>
    <rPh sb="0" eb="3">
      <t>フクシマケン</t>
    </rPh>
    <phoneticPr fontId="2"/>
  </si>
  <si>
    <t xml:space="preserve"> 動物用医療器材・薬品</t>
    <rPh sb="1" eb="4">
      <t>ドウブツヨウ</t>
    </rPh>
    <rPh sb="4" eb="6">
      <t>イリョウ</t>
    </rPh>
    <rPh sb="6" eb="8">
      <t>キザイ</t>
    </rPh>
    <rPh sb="9" eb="11">
      <t>ヤクヒン</t>
    </rPh>
    <phoneticPr fontId="2"/>
  </si>
  <si>
    <t>007</t>
  </si>
  <si>
    <t>2018</t>
  </si>
  <si>
    <t>継続</t>
    <rPh sb="0" eb="2">
      <t>ケイゾク</t>
    </rPh>
    <phoneticPr fontId="2"/>
  </si>
  <si>
    <t>08</t>
  </si>
  <si>
    <t>08</t>
    <phoneticPr fontId="2"/>
  </si>
  <si>
    <t>08 茨城県</t>
    <rPh sb="3" eb="6">
      <t>イバラキケン</t>
    </rPh>
    <phoneticPr fontId="2"/>
  </si>
  <si>
    <t>茨城県</t>
    <rPh sb="0" eb="3">
      <t>イバラキケン</t>
    </rPh>
    <phoneticPr fontId="2"/>
  </si>
  <si>
    <t xml:space="preserve"> 工業薬品</t>
    <rPh sb="1" eb="3">
      <t>コウギョウ</t>
    </rPh>
    <rPh sb="3" eb="5">
      <t>ヤクヒン</t>
    </rPh>
    <phoneticPr fontId="2"/>
  </si>
  <si>
    <t>008</t>
  </si>
  <si>
    <t>2019</t>
  </si>
  <si>
    <t>09</t>
  </si>
  <si>
    <t>09</t>
    <phoneticPr fontId="2"/>
  </si>
  <si>
    <t>09 栃木県</t>
    <rPh sb="3" eb="6">
      <t>トチギケン</t>
    </rPh>
    <phoneticPr fontId="2"/>
  </si>
  <si>
    <t>栃木県</t>
    <rPh sb="0" eb="3">
      <t>トチギケン</t>
    </rPh>
    <phoneticPr fontId="2"/>
  </si>
  <si>
    <t xml:space="preserve"> 試薬</t>
    <rPh sb="1" eb="3">
      <t>シヤク</t>
    </rPh>
    <phoneticPr fontId="2"/>
  </si>
  <si>
    <t>009</t>
  </si>
  <si>
    <t>2020</t>
  </si>
  <si>
    <t>行政区リスト</t>
    <rPh sb="0" eb="3">
      <t>ギョウセイク</t>
    </rPh>
    <phoneticPr fontId="2"/>
  </si>
  <si>
    <t>10</t>
  </si>
  <si>
    <t>10</t>
    <phoneticPr fontId="2"/>
  </si>
  <si>
    <t>10 群馬県</t>
    <rPh sb="3" eb="6">
      <t>グンマケン</t>
    </rPh>
    <phoneticPr fontId="2"/>
  </si>
  <si>
    <t>群馬県</t>
    <rPh sb="0" eb="3">
      <t>グンマケン</t>
    </rPh>
    <phoneticPr fontId="2"/>
  </si>
  <si>
    <t xml:space="preserve"> 寝具</t>
    <rPh sb="1" eb="3">
      <t>シング</t>
    </rPh>
    <phoneticPr fontId="2"/>
  </si>
  <si>
    <t>010</t>
  </si>
  <si>
    <t>2021</t>
  </si>
  <si>
    <t>11 青葉区</t>
    <rPh sb="3" eb="6">
      <t>アオバク</t>
    </rPh>
    <phoneticPr fontId="2"/>
  </si>
  <si>
    <t>11</t>
  </si>
  <si>
    <t>11</t>
    <phoneticPr fontId="2"/>
  </si>
  <si>
    <t>11 埼玉県</t>
    <rPh sb="3" eb="6">
      <t>サイタマケン</t>
    </rPh>
    <phoneticPr fontId="2"/>
  </si>
  <si>
    <t>埼玉県</t>
    <rPh sb="0" eb="3">
      <t>サイタマケン</t>
    </rPh>
    <phoneticPr fontId="2"/>
  </si>
  <si>
    <t>111 燃　料</t>
    <rPh sb="4" eb="5">
      <t>ネン</t>
    </rPh>
    <rPh sb="6" eb="7">
      <t>リョウ</t>
    </rPh>
    <phoneticPr fontId="2"/>
  </si>
  <si>
    <t xml:space="preserve"> 帆布</t>
    <rPh sb="1" eb="3">
      <t>ホヌノ</t>
    </rPh>
    <phoneticPr fontId="2"/>
  </si>
  <si>
    <t>2022</t>
  </si>
  <si>
    <t>12 宮城総合支所</t>
    <rPh sb="3" eb="5">
      <t>ミヤギ</t>
    </rPh>
    <rPh sb="5" eb="7">
      <t>ソウゴウ</t>
    </rPh>
    <rPh sb="7" eb="9">
      <t>シショ</t>
    </rPh>
    <phoneticPr fontId="2"/>
  </si>
  <si>
    <t>12</t>
  </si>
  <si>
    <t>12</t>
    <phoneticPr fontId="2"/>
  </si>
  <si>
    <t>12 千葉県</t>
    <rPh sb="3" eb="6">
      <t>チバケン</t>
    </rPh>
    <phoneticPr fontId="2"/>
  </si>
  <si>
    <t>千葉県</t>
    <rPh sb="0" eb="3">
      <t>チバケン</t>
    </rPh>
    <phoneticPr fontId="2"/>
  </si>
  <si>
    <t xml:space="preserve"> 染色</t>
    <rPh sb="1" eb="2">
      <t>ソメ</t>
    </rPh>
    <rPh sb="2" eb="3">
      <t>イロ</t>
    </rPh>
    <phoneticPr fontId="2"/>
  </si>
  <si>
    <t>012</t>
  </si>
  <si>
    <t>2023</t>
  </si>
  <si>
    <t>21 宮城野区</t>
    <rPh sb="3" eb="7">
      <t>ミヤギノク</t>
    </rPh>
    <phoneticPr fontId="2"/>
  </si>
  <si>
    <t>13</t>
  </si>
  <si>
    <t>13 東京都</t>
    <rPh sb="3" eb="5">
      <t>トウキョウ</t>
    </rPh>
    <rPh sb="5" eb="6">
      <t>ト</t>
    </rPh>
    <phoneticPr fontId="2"/>
  </si>
  <si>
    <t>東京都</t>
    <rPh sb="0" eb="2">
      <t>トウキョウ</t>
    </rPh>
    <rPh sb="2" eb="3">
      <t>ト</t>
    </rPh>
    <phoneticPr fontId="2"/>
  </si>
  <si>
    <t xml:space="preserve"> 被服・縫製</t>
    <rPh sb="1" eb="2">
      <t>ヒ</t>
    </rPh>
    <rPh sb="2" eb="3">
      <t>フク</t>
    </rPh>
    <rPh sb="4" eb="6">
      <t>ホウセイ</t>
    </rPh>
    <phoneticPr fontId="2"/>
  </si>
  <si>
    <t>013</t>
  </si>
  <si>
    <t>2024</t>
  </si>
  <si>
    <t>31 若林区</t>
    <rPh sb="3" eb="5">
      <t>ワカバヤシ</t>
    </rPh>
    <rPh sb="5" eb="6">
      <t>ク</t>
    </rPh>
    <phoneticPr fontId="2"/>
  </si>
  <si>
    <t>14</t>
  </si>
  <si>
    <t>14 神奈川県</t>
    <rPh sb="3" eb="7">
      <t>カナガワケン</t>
    </rPh>
    <phoneticPr fontId="2"/>
  </si>
  <si>
    <t>神奈川県</t>
    <rPh sb="0" eb="4">
      <t>カナガワケン</t>
    </rPh>
    <phoneticPr fontId="2"/>
  </si>
  <si>
    <t xml:space="preserve"> 皮革・ゴム製品</t>
    <rPh sb="1" eb="2">
      <t>ヒ</t>
    </rPh>
    <rPh sb="2" eb="3">
      <t>カワ</t>
    </rPh>
    <rPh sb="6" eb="8">
      <t>セイヒン</t>
    </rPh>
    <phoneticPr fontId="2"/>
  </si>
  <si>
    <t>2025</t>
  </si>
  <si>
    <t>41 太白区</t>
    <rPh sb="3" eb="5">
      <t>タイハク</t>
    </rPh>
    <rPh sb="5" eb="6">
      <t>ク</t>
    </rPh>
    <phoneticPr fontId="2"/>
  </si>
  <si>
    <t>15</t>
  </si>
  <si>
    <t>15 新潟県</t>
    <rPh sb="3" eb="6">
      <t>ニイガタケン</t>
    </rPh>
    <phoneticPr fontId="2"/>
  </si>
  <si>
    <t>新潟県</t>
    <rPh sb="0" eb="3">
      <t>ニイガタケン</t>
    </rPh>
    <phoneticPr fontId="2"/>
  </si>
  <si>
    <t xml:space="preserve"> 室内装飾</t>
    <rPh sb="1" eb="3">
      <t>シツナイ</t>
    </rPh>
    <rPh sb="3" eb="5">
      <t>ソウショク</t>
    </rPh>
    <phoneticPr fontId="2"/>
  </si>
  <si>
    <t>2026</t>
  </si>
  <si>
    <t>42 秋保総合支所</t>
    <rPh sb="3" eb="5">
      <t>アキウ</t>
    </rPh>
    <rPh sb="5" eb="7">
      <t>ソウゴウ</t>
    </rPh>
    <rPh sb="7" eb="9">
      <t>シショ</t>
    </rPh>
    <phoneticPr fontId="2"/>
  </si>
  <si>
    <t>16</t>
  </si>
  <si>
    <t>16 富山県</t>
    <rPh sb="3" eb="6">
      <t>トヤマケン</t>
    </rPh>
    <phoneticPr fontId="2"/>
  </si>
  <si>
    <t>富山県</t>
    <rPh sb="0" eb="3">
      <t>トヤマケン</t>
    </rPh>
    <phoneticPr fontId="2"/>
  </si>
  <si>
    <t xml:space="preserve"> 一般印刷</t>
    <rPh sb="1" eb="3">
      <t>イッパン</t>
    </rPh>
    <rPh sb="3" eb="5">
      <t>インサツ</t>
    </rPh>
    <phoneticPr fontId="2"/>
  </si>
  <si>
    <t>2027</t>
  </si>
  <si>
    <t>51 泉区</t>
    <rPh sb="3" eb="5">
      <t>イズミク</t>
    </rPh>
    <phoneticPr fontId="2"/>
  </si>
  <si>
    <t>17</t>
  </si>
  <si>
    <t>17 石川県</t>
    <rPh sb="3" eb="6">
      <t>イシカワケン</t>
    </rPh>
    <phoneticPr fontId="2"/>
  </si>
  <si>
    <t>石川県</t>
    <rPh sb="0" eb="3">
      <t>イシカワケン</t>
    </rPh>
    <phoneticPr fontId="2"/>
  </si>
  <si>
    <t xml:space="preserve"> フォーム印刷</t>
    <rPh sb="5" eb="7">
      <t>インサツ</t>
    </rPh>
    <phoneticPr fontId="2"/>
  </si>
  <si>
    <t>2028</t>
  </si>
  <si>
    <t>18</t>
  </si>
  <si>
    <t>18 福井県</t>
    <rPh sb="3" eb="6">
      <t>フクイケン</t>
    </rPh>
    <phoneticPr fontId="2"/>
  </si>
  <si>
    <t>福井県</t>
    <rPh sb="0" eb="3">
      <t>フクイケン</t>
    </rPh>
    <phoneticPr fontId="2"/>
  </si>
  <si>
    <t xml:space="preserve"> 特殊印刷</t>
    <rPh sb="1" eb="3">
      <t>トクシュ</t>
    </rPh>
    <rPh sb="3" eb="5">
      <t>インサツ</t>
    </rPh>
    <phoneticPr fontId="2"/>
  </si>
  <si>
    <t>2029</t>
  </si>
  <si>
    <t>19</t>
  </si>
  <si>
    <t>19 山梨県</t>
    <rPh sb="3" eb="6">
      <t>ヤマナシケン</t>
    </rPh>
    <phoneticPr fontId="2"/>
  </si>
  <si>
    <t>山梨県</t>
    <rPh sb="0" eb="3">
      <t>ヤマナシケン</t>
    </rPh>
    <phoneticPr fontId="2"/>
  </si>
  <si>
    <t xml:space="preserve"> 地図・航空写真</t>
    <rPh sb="1" eb="3">
      <t>チズ</t>
    </rPh>
    <rPh sb="4" eb="6">
      <t>コウクウ</t>
    </rPh>
    <rPh sb="6" eb="8">
      <t>シャシン</t>
    </rPh>
    <phoneticPr fontId="2"/>
  </si>
  <si>
    <t>2030</t>
  </si>
  <si>
    <t>20</t>
  </si>
  <si>
    <t>20 長野県</t>
    <rPh sb="3" eb="6">
      <t>ナガノケン</t>
    </rPh>
    <phoneticPr fontId="2"/>
  </si>
  <si>
    <t>長野県</t>
    <rPh sb="0" eb="3">
      <t>ナガノケン</t>
    </rPh>
    <phoneticPr fontId="2"/>
  </si>
  <si>
    <t xml:space="preserve"> 製本</t>
    <rPh sb="1" eb="3">
      <t>セイホン</t>
    </rPh>
    <phoneticPr fontId="2"/>
  </si>
  <si>
    <t>2031</t>
  </si>
  <si>
    <t>元・下リスト</t>
    <rPh sb="0" eb="1">
      <t>モト</t>
    </rPh>
    <rPh sb="2" eb="3">
      <t>シタ</t>
    </rPh>
    <phoneticPr fontId="2"/>
  </si>
  <si>
    <t>21</t>
  </si>
  <si>
    <t>21 岐阜県</t>
    <rPh sb="3" eb="6">
      <t>ギフケン</t>
    </rPh>
    <phoneticPr fontId="2"/>
  </si>
  <si>
    <t>岐阜県</t>
    <rPh sb="0" eb="3">
      <t>ギフケン</t>
    </rPh>
    <phoneticPr fontId="2"/>
  </si>
  <si>
    <t xml:space="preserve"> 複写・青写真焼付け</t>
    <rPh sb="1" eb="3">
      <t>フクシャ</t>
    </rPh>
    <rPh sb="4" eb="5">
      <t>アオ</t>
    </rPh>
    <rPh sb="5" eb="7">
      <t>ジャシン</t>
    </rPh>
    <rPh sb="7" eb="9">
      <t>ヤキツ</t>
    </rPh>
    <phoneticPr fontId="2"/>
  </si>
  <si>
    <t>2032</t>
  </si>
  <si>
    <t>元請</t>
    <rPh sb="0" eb="2">
      <t>モトウケ</t>
    </rPh>
    <phoneticPr fontId="2"/>
  </si>
  <si>
    <t>22</t>
  </si>
  <si>
    <t>22 静岡県</t>
    <rPh sb="3" eb="6">
      <t>シズオカケン</t>
    </rPh>
    <phoneticPr fontId="2"/>
  </si>
  <si>
    <t>静岡県</t>
    <rPh sb="0" eb="3">
      <t>シズオカケン</t>
    </rPh>
    <phoneticPr fontId="2"/>
  </si>
  <si>
    <t>001　土木建築用機械器具</t>
    <rPh sb="4" eb="6">
      <t>ドボク</t>
    </rPh>
    <rPh sb="6" eb="9">
      <t>ケンチクヨウ</t>
    </rPh>
    <rPh sb="9" eb="11">
      <t>キカイ</t>
    </rPh>
    <rPh sb="11" eb="13">
      <t>キグ</t>
    </rPh>
    <phoneticPr fontId="2"/>
  </si>
  <si>
    <t xml:space="preserve"> 土木建築用機械器具</t>
    <rPh sb="1" eb="2">
      <t>ツチ</t>
    </rPh>
    <rPh sb="2" eb="3">
      <t>キ</t>
    </rPh>
    <rPh sb="3" eb="6">
      <t>ケンチクヨウ</t>
    </rPh>
    <rPh sb="6" eb="8">
      <t>キカイ</t>
    </rPh>
    <rPh sb="8" eb="10">
      <t>キグ</t>
    </rPh>
    <phoneticPr fontId="2"/>
  </si>
  <si>
    <t>下請</t>
    <rPh sb="0" eb="2">
      <t>シタウケ</t>
    </rPh>
    <phoneticPr fontId="2"/>
  </si>
  <si>
    <t>23</t>
  </si>
  <si>
    <t>23 愛知県</t>
    <rPh sb="3" eb="6">
      <t>アイチケン</t>
    </rPh>
    <phoneticPr fontId="2"/>
  </si>
  <si>
    <t>愛知県</t>
    <rPh sb="0" eb="3">
      <t>アイチケン</t>
    </rPh>
    <phoneticPr fontId="2"/>
  </si>
  <si>
    <t xml:space="preserve"> 農業用機械器具</t>
    <rPh sb="1" eb="3">
      <t>ノウギョウ</t>
    </rPh>
    <rPh sb="3" eb="4">
      <t>ヨウ</t>
    </rPh>
    <rPh sb="4" eb="6">
      <t>キカイ</t>
    </rPh>
    <rPh sb="6" eb="8">
      <t>キグ</t>
    </rPh>
    <phoneticPr fontId="2"/>
  </si>
  <si>
    <t>24</t>
  </si>
  <si>
    <t>24 三重県</t>
    <rPh sb="3" eb="6">
      <t>ミエケン</t>
    </rPh>
    <phoneticPr fontId="2"/>
  </si>
  <si>
    <t>三重県</t>
    <rPh sb="0" eb="3">
      <t>ミエケン</t>
    </rPh>
    <phoneticPr fontId="2"/>
  </si>
  <si>
    <t>003　ﾎﾞｲﾗｰ・空調機器</t>
    <rPh sb="10" eb="12">
      <t>クウチョウ</t>
    </rPh>
    <rPh sb="12" eb="14">
      <t>キキ</t>
    </rPh>
    <phoneticPr fontId="2"/>
  </si>
  <si>
    <t xml:space="preserve"> ﾎﾞｲﾗｰ・空調機器</t>
    <rPh sb="7" eb="9">
      <t>クウチョウ</t>
    </rPh>
    <rPh sb="9" eb="11">
      <t>キキ</t>
    </rPh>
    <phoneticPr fontId="2"/>
  </si>
  <si>
    <t>25</t>
  </si>
  <si>
    <t>25 滋賀県</t>
    <rPh sb="3" eb="6">
      <t>シガケン</t>
    </rPh>
    <phoneticPr fontId="2"/>
  </si>
  <si>
    <t>滋賀県</t>
    <rPh sb="0" eb="3">
      <t>シガケン</t>
    </rPh>
    <phoneticPr fontId="2"/>
  </si>
  <si>
    <t xml:space="preserve"> 厨房用機械器具</t>
    <rPh sb="1" eb="3">
      <t>チュウボウ</t>
    </rPh>
    <rPh sb="3" eb="4">
      <t>ヨウ</t>
    </rPh>
    <rPh sb="4" eb="6">
      <t>キカイ</t>
    </rPh>
    <rPh sb="6" eb="8">
      <t>キグ</t>
    </rPh>
    <phoneticPr fontId="2"/>
  </si>
  <si>
    <t>清掃警備大分類</t>
    <rPh sb="0" eb="2">
      <t>セイソウ</t>
    </rPh>
    <rPh sb="2" eb="4">
      <t>ケイビ</t>
    </rPh>
    <rPh sb="4" eb="7">
      <t>ダイブンルイ</t>
    </rPh>
    <phoneticPr fontId="2"/>
  </si>
  <si>
    <t>26</t>
  </si>
  <si>
    <t>26 京都府</t>
    <rPh sb="3" eb="6">
      <t>キョウトフ</t>
    </rPh>
    <phoneticPr fontId="2"/>
  </si>
  <si>
    <t>京都府</t>
    <rPh sb="0" eb="3">
      <t>キョウトフ</t>
    </rPh>
    <phoneticPr fontId="2"/>
  </si>
  <si>
    <t xml:space="preserve"> 産業用機械器具</t>
    <rPh sb="1" eb="4">
      <t>サンギョウヨウ</t>
    </rPh>
    <rPh sb="4" eb="6">
      <t>キカイ</t>
    </rPh>
    <rPh sb="6" eb="8">
      <t>キグ</t>
    </rPh>
    <phoneticPr fontId="2"/>
  </si>
  <si>
    <t>清　掃</t>
    <rPh sb="0" eb="1">
      <t>キヨシ</t>
    </rPh>
    <rPh sb="2" eb="3">
      <t>ハ</t>
    </rPh>
    <phoneticPr fontId="2"/>
  </si>
  <si>
    <t>27</t>
  </si>
  <si>
    <t>27 大阪府</t>
    <rPh sb="3" eb="6">
      <t>オオサカフ</t>
    </rPh>
    <phoneticPr fontId="2"/>
  </si>
  <si>
    <t>大阪府</t>
    <rPh sb="0" eb="3">
      <t>オオサカフ</t>
    </rPh>
    <phoneticPr fontId="2"/>
  </si>
  <si>
    <t xml:space="preserve"> 工作用機械器具</t>
    <rPh sb="1" eb="2">
      <t>コウ</t>
    </rPh>
    <rPh sb="2" eb="4">
      <t>サヨウ</t>
    </rPh>
    <rPh sb="4" eb="6">
      <t>キカイ</t>
    </rPh>
    <rPh sb="6" eb="8">
      <t>キグ</t>
    </rPh>
    <phoneticPr fontId="2"/>
  </si>
  <si>
    <t>警　備</t>
    <rPh sb="0" eb="1">
      <t>ケイ</t>
    </rPh>
    <rPh sb="2" eb="3">
      <t>ソナエ</t>
    </rPh>
    <phoneticPr fontId="2"/>
  </si>
  <si>
    <t>28</t>
  </si>
  <si>
    <t>28 兵庫県</t>
    <rPh sb="3" eb="6">
      <t>ヒョウゴケン</t>
    </rPh>
    <phoneticPr fontId="2"/>
  </si>
  <si>
    <t>兵庫県</t>
    <rPh sb="0" eb="3">
      <t>ヒョウゴケン</t>
    </rPh>
    <phoneticPr fontId="2"/>
  </si>
  <si>
    <t xml:space="preserve"> 工具・部品</t>
    <rPh sb="1" eb="3">
      <t>コウグ</t>
    </rPh>
    <rPh sb="4" eb="6">
      <t>ブヒン</t>
    </rPh>
    <phoneticPr fontId="2"/>
  </si>
  <si>
    <t>29</t>
  </si>
  <si>
    <t>29 奈良県</t>
    <rPh sb="3" eb="6">
      <t>ナラケン</t>
    </rPh>
    <phoneticPr fontId="2"/>
  </si>
  <si>
    <t>奈良県</t>
    <rPh sb="0" eb="3">
      <t>ナラケン</t>
    </rPh>
    <phoneticPr fontId="2"/>
  </si>
  <si>
    <t>008　各種ﾌﾟﾗﾝﾄ・ｼｽﾃﾑ</t>
    <rPh sb="4" eb="6">
      <t>カクシュ</t>
    </rPh>
    <phoneticPr fontId="2"/>
  </si>
  <si>
    <t xml:space="preserve"> 各種ﾌﾟﾗﾝﾄ・ｼｽﾃﾑ</t>
    <rPh sb="1" eb="3">
      <t>カクシュ</t>
    </rPh>
    <phoneticPr fontId="2"/>
  </si>
  <si>
    <t>30</t>
  </si>
  <si>
    <t>30 和歌山県</t>
    <rPh sb="3" eb="7">
      <t>ワカヤマケン</t>
    </rPh>
    <phoneticPr fontId="2"/>
  </si>
  <si>
    <t>和歌山県</t>
    <rPh sb="0" eb="4">
      <t>ワカヤマケン</t>
    </rPh>
    <phoneticPr fontId="2"/>
  </si>
  <si>
    <t xml:space="preserve"> ガス・石油機器</t>
    <rPh sb="4" eb="6">
      <t>セキユ</t>
    </rPh>
    <rPh sb="6" eb="8">
      <t>キキ</t>
    </rPh>
    <phoneticPr fontId="2"/>
  </si>
  <si>
    <t>ビルメンテ</t>
    <phoneticPr fontId="2"/>
  </si>
  <si>
    <t>31</t>
  </si>
  <si>
    <t>31 鳥取県</t>
    <rPh sb="3" eb="6">
      <t>トットリケン</t>
    </rPh>
    <phoneticPr fontId="2"/>
  </si>
  <si>
    <t>鳥取県</t>
    <rPh sb="0" eb="3">
      <t>トットリケン</t>
    </rPh>
    <phoneticPr fontId="2"/>
  </si>
  <si>
    <t xml:space="preserve"> 家電製品</t>
    <rPh sb="1" eb="3">
      <t>カデン</t>
    </rPh>
    <rPh sb="3" eb="5">
      <t>セイヒン</t>
    </rPh>
    <phoneticPr fontId="2"/>
  </si>
  <si>
    <t>その他清掃</t>
    <rPh sb="2" eb="3">
      <t>タ</t>
    </rPh>
    <rPh sb="3" eb="5">
      <t>セイソウ</t>
    </rPh>
    <phoneticPr fontId="2"/>
  </si>
  <si>
    <t>32</t>
  </si>
  <si>
    <t>32 島根県</t>
    <rPh sb="3" eb="6">
      <t>シマネケン</t>
    </rPh>
    <phoneticPr fontId="2"/>
  </si>
  <si>
    <t>島根県</t>
    <rPh sb="0" eb="3">
      <t>シマネケン</t>
    </rPh>
    <phoneticPr fontId="2"/>
  </si>
  <si>
    <t xml:space="preserve"> 視聴覚機器</t>
    <rPh sb="1" eb="4">
      <t>シチョウカク</t>
    </rPh>
    <rPh sb="4" eb="6">
      <t>キキ</t>
    </rPh>
    <phoneticPr fontId="2"/>
  </si>
  <si>
    <t>廃棄物処理</t>
    <rPh sb="0" eb="3">
      <t>ハイキブツ</t>
    </rPh>
    <rPh sb="3" eb="5">
      <t>ショリ</t>
    </rPh>
    <phoneticPr fontId="2"/>
  </si>
  <si>
    <t>33</t>
  </si>
  <si>
    <t>33 岡山県</t>
    <rPh sb="3" eb="6">
      <t>オカヤマケン</t>
    </rPh>
    <phoneticPr fontId="2"/>
  </si>
  <si>
    <t>岡山県</t>
    <rPh sb="0" eb="3">
      <t>オカヤマケン</t>
    </rPh>
    <phoneticPr fontId="2"/>
  </si>
  <si>
    <t xml:space="preserve"> 通信機器</t>
    <rPh sb="1" eb="3">
      <t>ツウシン</t>
    </rPh>
    <rPh sb="3" eb="5">
      <t>キキ</t>
    </rPh>
    <phoneticPr fontId="2"/>
  </si>
  <si>
    <t>34</t>
  </si>
  <si>
    <t>34 広島県</t>
    <rPh sb="3" eb="6">
      <t>ヒロシマケン</t>
    </rPh>
    <phoneticPr fontId="2"/>
  </si>
  <si>
    <t>広島県</t>
    <rPh sb="0" eb="3">
      <t>ヒロシマケン</t>
    </rPh>
    <phoneticPr fontId="2"/>
  </si>
  <si>
    <t xml:space="preserve"> 照明機器</t>
    <rPh sb="1" eb="3">
      <t>ショウメイ</t>
    </rPh>
    <rPh sb="3" eb="5">
      <t>キキ</t>
    </rPh>
    <phoneticPr fontId="2"/>
  </si>
  <si>
    <t>35</t>
  </si>
  <si>
    <t>35 山口県</t>
    <rPh sb="3" eb="6">
      <t>ヤマグチケン</t>
    </rPh>
    <phoneticPr fontId="2"/>
  </si>
  <si>
    <t>山口県</t>
    <rPh sb="0" eb="3">
      <t>ヤマグチケン</t>
    </rPh>
    <phoneticPr fontId="2"/>
  </si>
  <si>
    <t xml:space="preserve"> 情報処理用機器</t>
    <rPh sb="1" eb="3">
      <t>ジョウホウ</t>
    </rPh>
    <rPh sb="3" eb="6">
      <t>ショリヨウ</t>
    </rPh>
    <rPh sb="6" eb="8">
      <t>キキ</t>
    </rPh>
    <phoneticPr fontId="2"/>
  </si>
  <si>
    <t>36</t>
  </si>
  <si>
    <t>36 徳島県</t>
    <rPh sb="3" eb="6">
      <t>トクシマケン</t>
    </rPh>
    <phoneticPr fontId="2"/>
  </si>
  <si>
    <t>徳島県</t>
    <rPh sb="0" eb="3">
      <t>トクシマケン</t>
    </rPh>
    <phoneticPr fontId="2"/>
  </si>
  <si>
    <t xml:space="preserve"> 情報処理用品</t>
    <rPh sb="1" eb="3">
      <t>ジョウホウ</t>
    </rPh>
    <rPh sb="3" eb="5">
      <t>ショリ</t>
    </rPh>
    <rPh sb="5" eb="7">
      <t>ヨウヒン</t>
    </rPh>
    <phoneticPr fontId="2"/>
  </si>
  <si>
    <t>37</t>
  </si>
  <si>
    <t>37 香川県</t>
    <rPh sb="3" eb="6">
      <t>カガワケン</t>
    </rPh>
    <phoneticPr fontId="2"/>
  </si>
  <si>
    <t>香川県</t>
    <rPh sb="0" eb="3">
      <t>カガワケン</t>
    </rPh>
    <phoneticPr fontId="2"/>
  </si>
  <si>
    <t xml:space="preserve"> 産業用電気機械・部品</t>
    <rPh sb="1" eb="4">
      <t>サンギョウヨウ</t>
    </rPh>
    <rPh sb="4" eb="6">
      <t>デンキ</t>
    </rPh>
    <rPh sb="6" eb="8">
      <t>キカイ</t>
    </rPh>
    <rPh sb="9" eb="11">
      <t>ブヒン</t>
    </rPh>
    <phoneticPr fontId="2"/>
  </si>
  <si>
    <t>38</t>
  </si>
  <si>
    <t>38 愛媛県</t>
    <rPh sb="3" eb="6">
      <t>エヒメケン</t>
    </rPh>
    <phoneticPr fontId="2"/>
  </si>
  <si>
    <t>愛媛県</t>
    <rPh sb="0" eb="3">
      <t>エヒメケン</t>
    </rPh>
    <phoneticPr fontId="2"/>
  </si>
  <si>
    <t xml:space="preserve"> バッテリー</t>
    <phoneticPr fontId="2"/>
  </si>
  <si>
    <t>39</t>
  </si>
  <si>
    <t>39 高知県</t>
    <rPh sb="3" eb="6">
      <t>コウチケン</t>
    </rPh>
    <phoneticPr fontId="2"/>
  </si>
  <si>
    <t>高知県</t>
    <rPh sb="0" eb="3">
      <t>コウチケン</t>
    </rPh>
    <phoneticPr fontId="2"/>
  </si>
  <si>
    <t xml:space="preserve"> 写真機</t>
    <rPh sb="1" eb="4">
      <t>シャシンキ</t>
    </rPh>
    <phoneticPr fontId="2"/>
  </si>
  <si>
    <t>40</t>
  </si>
  <si>
    <t>40 福岡県</t>
    <rPh sb="3" eb="6">
      <t>フクオカケン</t>
    </rPh>
    <phoneticPr fontId="2"/>
  </si>
  <si>
    <t>福岡県</t>
    <rPh sb="0" eb="3">
      <t>フクオカケン</t>
    </rPh>
    <phoneticPr fontId="2"/>
  </si>
  <si>
    <t xml:space="preserve"> Ｄ・Ｐ・E</t>
    <phoneticPr fontId="2"/>
  </si>
  <si>
    <t>41</t>
  </si>
  <si>
    <t>41 佐賀県</t>
    <rPh sb="3" eb="6">
      <t>サガケン</t>
    </rPh>
    <phoneticPr fontId="2"/>
  </si>
  <si>
    <t>佐賀県</t>
    <rPh sb="0" eb="3">
      <t>サガケン</t>
    </rPh>
    <phoneticPr fontId="2"/>
  </si>
  <si>
    <t xml:space="preserve"> 楽器</t>
    <rPh sb="1" eb="3">
      <t>ガッキ</t>
    </rPh>
    <phoneticPr fontId="2"/>
  </si>
  <si>
    <t>42</t>
  </si>
  <si>
    <t>42 長崎県</t>
    <rPh sb="3" eb="6">
      <t>ナガサキケン</t>
    </rPh>
    <phoneticPr fontId="2"/>
  </si>
  <si>
    <t>長崎県</t>
    <rPh sb="0" eb="3">
      <t>ナガサキケン</t>
    </rPh>
    <phoneticPr fontId="2"/>
  </si>
  <si>
    <t xml:space="preserve"> 時計</t>
    <rPh sb="1" eb="3">
      <t>トケイ</t>
    </rPh>
    <phoneticPr fontId="2"/>
  </si>
  <si>
    <t>43</t>
  </si>
  <si>
    <t>43 熊本県</t>
    <rPh sb="3" eb="6">
      <t>クマモトケン</t>
    </rPh>
    <phoneticPr fontId="2"/>
  </si>
  <si>
    <t>熊本県</t>
    <rPh sb="0" eb="3">
      <t>クマモトケン</t>
    </rPh>
    <phoneticPr fontId="2"/>
  </si>
  <si>
    <t xml:space="preserve"> ミシン</t>
    <phoneticPr fontId="2"/>
  </si>
  <si>
    <t>44</t>
  </si>
  <si>
    <t>44 大分県</t>
    <rPh sb="3" eb="6">
      <t>オオイタケン</t>
    </rPh>
    <phoneticPr fontId="2"/>
  </si>
  <si>
    <t>大分県</t>
    <rPh sb="0" eb="3">
      <t>オオイタケン</t>
    </rPh>
    <phoneticPr fontId="2"/>
  </si>
  <si>
    <t xml:space="preserve"> 試験実験機器</t>
    <rPh sb="1" eb="3">
      <t>シケン</t>
    </rPh>
    <rPh sb="3" eb="5">
      <t>ジッケン</t>
    </rPh>
    <rPh sb="5" eb="7">
      <t>キキ</t>
    </rPh>
    <phoneticPr fontId="2"/>
  </si>
  <si>
    <t>45</t>
  </si>
  <si>
    <t>45 宮崎県</t>
    <rPh sb="3" eb="6">
      <t>ミヤザキケン</t>
    </rPh>
    <phoneticPr fontId="2"/>
  </si>
  <si>
    <t>宮崎県</t>
    <rPh sb="0" eb="3">
      <t>ミヤザキケン</t>
    </rPh>
    <phoneticPr fontId="2"/>
  </si>
  <si>
    <t xml:space="preserve"> 計測量機器</t>
    <rPh sb="1" eb="3">
      <t>ケイソク</t>
    </rPh>
    <rPh sb="3" eb="4">
      <t>リョウ</t>
    </rPh>
    <rPh sb="4" eb="6">
      <t>キキ</t>
    </rPh>
    <phoneticPr fontId="2"/>
  </si>
  <si>
    <t>46</t>
  </si>
  <si>
    <t>46 鹿児島県</t>
    <rPh sb="3" eb="7">
      <t>カゴシマケン</t>
    </rPh>
    <phoneticPr fontId="2"/>
  </si>
  <si>
    <t>鹿児島県</t>
    <rPh sb="0" eb="4">
      <t>カゴシマケン</t>
    </rPh>
    <phoneticPr fontId="2"/>
  </si>
  <si>
    <t xml:space="preserve"> 公害関係機器</t>
    <rPh sb="1" eb="3">
      <t>コウガイ</t>
    </rPh>
    <rPh sb="3" eb="5">
      <t>カンケイ</t>
    </rPh>
    <rPh sb="5" eb="7">
      <t>キキ</t>
    </rPh>
    <phoneticPr fontId="2"/>
  </si>
  <si>
    <t>47</t>
  </si>
  <si>
    <t>47 沖縄県</t>
    <rPh sb="3" eb="6">
      <t>オキナワケン</t>
    </rPh>
    <phoneticPr fontId="2"/>
  </si>
  <si>
    <t>沖縄県</t>
    <rPh sb="0" eb="3">
      <t>オキナワケン</t>
    </rPh>
    <phoneticPr fontId="2"/>
  </si>
  <si>
    <t>001　ｺﾝｸﾘｰﾄ二次製品</t>
    <rPh sb="10" eb="12">
      <t>ニジ</t>
    </rPh>
    <rPh sb="12" eb="14">
      <t>セイヒン</t>
    </rPh>
    <phoneticPr fontId="2"/>
  </si>
  <si>
    <t xml:space="preserve"> ｺﾝｸﾘｰﾄ二次製品</t>
    <rPh sb="7" eb="9">
      <t>ニジ</t>
    </rPh>
    <rPh sb="9" eb="11">
      <t>セイヒン</t>
    </rPh>
    <phoneticPr fontId="2"/>
  </si>
  <si>
    <t>48</t>
  </si>
  <si>
    <t xml:space="preserve"> ヒューム管</t>
    <rPh sb="5" eb="6">
      <t>カン</t>
    </rPh>
    <phoneticPr fontId="2"/>
  </si>
  <si>
    <t>49</t>
  </si>
  <si>
    <t xml:space="preserve"> 骨材・石材</t>
    <rPh sb="1" eb="3">
      <t>コツザイ</t>
    </rPh>
    <rPh sb="4" eb="6">
      <t>セキザイ</t>
    </rPh>
    <phoneticPr fontId="2"/>
  </si>
  <si>
    <t>50</t>
  </si>
  <si>
    <t xml:space="preserve"> 道路材</t>
    <rPh sb="1" eb="3">
      <t>ドウロ</t>
    </rPh>
    <rPh sb="3" eb="4">
      <t>ザイ</t>
    </rPh>
    <phoneticPr fontId="2"/>
  </si>
  <si>
    <t>51</t>
  </si>
  <si>
    <t xml:space="preserve"> 建材・木材</t>
    <rPh sb="1" eb="3">
      <t>ケンザイ</t>
    </rPh>
    <rPh sb="4" eb="6">
      <t>モクザイ</t>
    </rPh>
    <phoneticPr fontId="2"/>
  </si>
  <si>
    <t>52</t>
  </si>
  <si>
    <t xml:space="preserve"> 給排水資材</t>
    <rPh sb="1" eb="4">
      <t>キュウハイスイ</t>
    </rPh>
    <rPh sb="4" eb="6">
      <t>シザイ</t>
    </rPh>
    <phoneticPr fontId="2"/>
  </si>
  <si>
    <t>53</t>
  </si>
  <si>
    <t xml:space="preserve"> 電設資材</t>
    <rPh sb="1" eb="3">
      <t>デンセツ</t>
    </rPh>
    <rPh sb="3" eb="5">
      <t>シザイ</t>
    </rPh>
    <phoneticPr fontId="2"/>
  </si>
  <si>
    <t>54</t>
  </si>
  <si>
    <t xml:space="preserve"> ガス供給資材</t>
    <rPh sb="3" eb="5">
      <t>キョウキュウ</t>
    </rPh>
    <rPh sb="5" eb="7">
      <t>シザイ</t>
    </rPh>
    <phoneticPr fontId="2"/>
  </si>
  <si>
    <t>55</t>
  </si>
  <si>
    <t xml:space="preserve"> 鋼材</t>
    <rPh sb="1" eb="3">
      <t>コウザイ</t>
    </rPh>
    <phoneticPr fontId="2"/>
  </si>
  <si>
    <t>56</t>
  </si>
  <si>
    <t xml:space="preserve"> 鉄工加工品</t>
    <rPh sb="1" eb="3">
      <t>テッコウ</t>
    </rPh>
    <rPh sb="3" eb="6">
      <t>カコウヒン</t>
    </rPh>
    <phoneticPr fontId="2"/>
  </si>
  <si>
    <t>57</t>
  </si>
  <si>
    <t xml:space="preserve"> 鋳鉄・鉄蓋</t>
    <rPh sb="1" eb="3">
      <t>チュウテツ</t>
    </rPh>
    <rPh sb="4" eb="5">
      <t>テツ</t>
    </rPh>
    <rPh sb="5" eb="6">
      <t>ブタ</t>
    </rPh>
    <phoneticPr fontId="2"/>
  </si>
  <si>
    <t>58</t>
  </si>
  <si>
    <t>012　塩ビ・ｺﾞﾑ・ﾌﾟﾗｽﾁｯｸ製品</t>
    <rPh sb="4" eb="5">
      <t>エン</t>
    </rPh>
    <rPh sb="18" eb="20">
      <t>セイヒン</t>
    </rPh>
    <phoneticPr fontId="2"/>
  </si>
  <si>
    <t xml:space="preserve"> 塩ビ・ｺﾞﾑ・ﾌﾟﾗｽﾁｯｸ製品</t>
    <rPh sb="1" eb="2">
      <t>エン</t>
    </rPh>
    <rPh sb="15" eb="17">
      <t>セイヒン</t>
    </rPh>
    <phoneticPr fontId="2"/>
  </si>
  <si>
    <t>59</t>
  </si>
  <si>
    <t xml:space="preserve"> 塗料・接着剤</t>
    <rPh sb="1" eb="3">
      <t>トリョウ</t>
    </rPh>
    <rPh sb="4" eb="7">
      <t>セッチャクザイ</t>
    </rPh>
    <phoneticPr fontId="2"/>
  </si>
  <si>
    <t>60</t>
  </si>
  <si>
    <t xml:space="preserve"> 紙</t>
    <rPh sb="1" eb="2">
      <t>カミ</t>
    </rPh>
    <phoneticPr fontId="2"/>
  </si>
  <si>
    <t>61</t>
  </si>
  <si>
    <t xml:space="preserve"> 木鋼製品</t>
    <rPh sb="1" eb="2">
      <t>キ</t>
    </rPh>
    <rPh sb="2" eb="3">
      <t>コウ</t>
    </rPh>
    <rPh sb="3" eb="5">
      <t>セイヒン</t>
    </rPh>
    <phoneticPr fontId="2"/>
  </si>
  <si>
    <t>62</t>
  </si>
  <si>
    <t xml:space="preserve"> 文具</t>
    <rPh sb="1" eb="3">
      <t>ブング</t>
    </rPh>
    <phoneticPr fontId="2"/>
  </si>
  <si>
    <t>63</t>
  </si>
  <si>
    <t xml:space="preserve"> 事務機</t>
    <rPh sb="1" eb="4">
      <t>ジムキ</t>
    </rPh>
    <phoneticPr fontId="2"/>
  </si>
  <si>
    <t>64</t>
  </si>
  <si>
    <t xml:space="preserve"> 特殊事務機</t>
    <rPh sb="1" eb="3">
      <t>トクシュ</t>
    </rPh>
    <rPh sb="3" eb="6">
      <t>ジムキ</t>
    </rPh>
    <phoneticPr fontId="2"/>
  </si>
  <si>
    <t xml:space="preserve"> 図書</t>
    <rPh sb="1" eb="3">
      <t>トショ</t>
    </rPh>
    <phoneticPr fontId="2"/>
  </si>
  <si>
    <t xml:space="preserve"> 学校等教材教具</t>
    <rPh sb="1" eb="4">
      <t>ガッコウトウ</t>
    </rPh>
    <rPh sb="4" eb="6">
      <t>キョウザイ</t>
    </rPh>
    <rPh sb="6" eb="8">
      <t>キョウグ</t>
    </rPh>
    <phoneticPr fontId="2"/>
  </si>
  <si>
    <t xml:space="preserve"> 運動用具</t>
    <rPh sb="1" eb="3">
      <t>ウンドウ</t>
    </rPh>
    <rPh sb="3" eb="5">
      <t>ヨウグ</t>
    </rPh>
    <phoneticPr fontId="2"/>
  </si>
  <si>
    <t xml:space="preserve"> 印</t>
    <rPh sb="1" eb="2">
      <t>イン</t>
    </rPh>
    <phoneticPr fontId="2"/>
  </si>
  <si>
    <t xml:space="preserve"> 遊具</t>
    <rPh sb="1" eb="3">
      <t>ユウグ</t>
    </rPh>
    <phoneticPr fontId="2"/>
  </si>
  <si>
    <t xml:space="preserve"> 消防・保安</t>
    <rPh sb="1" eb="3">
      <t>ショウボウ</t>
    </rPh>
    <rPh sb="4" eb="6">
      <t>ホアン</t>
    </rPh>
    <phoneticPr fontId="2"/>
  </si>
  <si>
    <t xml:space="preserve"> 標識</t>
    <rPh sb="1" eb="3">
      <t>ヒョウシキ</t>
    </rPh>
    <phoneticPr fontId="2"/>
  </si>
  <si>
    <t xml:space="preserve"> 看板・標示板</t>
    <rPh sb="1" eb="3">
      <t>カンバン</t>
    </rPh>
    <rPh sb="4" eb="7">
      <t>ヒョウジバン</t>
    </rPh>
    <phoneticPr fontId="2"/>
  </si>
  <si>
    <t xml:space="preserve"> 金物・雑貨</t>
    <rPh sb="1" eb="3">
      <t>カナモノ</t>
    </rPh>
    <rPh sb="4" eb="6">
      <t>ザッカ</t>
    </rPh>
    <phoneticPr fontId="2"/>
  </si>
  <si>
    <t xml:space="preserve"> 清掃器材</t>
    <rPh sb="1" eb="3">
      <t>セイソウ</t>
    </rPh>
    <rPh sb="3" eb="5">
      <t>キザイ</t>
    </rPh>
    <phoneticPr fontId="2"/>
  </si>
  <si>
    <t xml:space="preserve"> 陶磁器・漆器</t>
    <rPh sb="1" eb="4">
      <t>トウジキ</t>
    </rPh>
    <rPh sb="5" eb="7">
      <t>シッキ</t>
    </rPh>
    <phoneticPr fontId="2"/>
  </si>
  <si>
    <t xml:space="preserve"> 記章・カップ</t>
    <rPh sb="1" eb="3">
      <t>キショウ</t>
    </rPh>
    <phoneticPr fontId="2"/>
  </si>
  <si>
    <t xml:space="preserve"> ギフト用品</t>
    <rPh sb="4" eb="6">
      <t>ヨウヒン</t>
    </rPh>
    <phoneticPr fontId="2"/>
  </si>
  <si>
    <t xml:space="preserve"> 美術・工芸品</t>
    <rPh sb="1" eb="3">
      <t>ビジュツ</t>
    </rPh>
    <rPh sb="4" eb="7">
      <t>コウゲイヒン</t>
    </rPh>
    <phoneticPr fontId="2"/>
  </si>
  <si>
    <t xml:space="preserve"> 石油燃料</t>
    <rPh sb="1" eb="3">
      <t>セキユ</t>
    </rPh>
    <rPh sb="3" eb="5">
      <t>ネンリョウ</t>
    </rPh>
    <phoneticPr fontId="2"/>
  </si>
  <si>
    <t xml:space="preserve"> 石炭・プロパン</t>
    <rPh sb="1" eb="3">
      <t>セキタン</t>
    </rPh>
    <phoneticPr fontId="2"/>
  </si>
  <si>
    <t xml:space="preserve"> 潤滑油</t>
    <rPh sb="1" eb="4">
      <t>ジュンカツユ</t>
    </rPh>
    <phoneticPr fontId="2"/>
  </si>
  <si>
    <t xml:space="preserve"> 食料品</t>
    <rPh sb="1" eb="4">
      <t>ショクリョウヒン</t>
    </rPh>
    <phoneticPr fontId="2"/>
  </si>
  <si>
    <t xml:space="preserve"> 農園芸材料</t>
    <rPh sb="1" eb="3">
      <t>ノウエン</t>
    </rPh>
    <rPh sb="3" eb="4">
      <t>ゲイ</t>
    </rPh>
    <rPh sb="4" eb="6">
      <t>ザイリョウ</t>
    </rPh>
    <phoneticPr fontId="2"/>
  </si>
  <si>
    <t xml:space="preserve"> 動物</t>
    <rPh sb="1" eb="3">
      <t>ドウブツ</t>
    </rPh>
    <phoneticPr fontId="2"/>
  </si>
  <si>
    <t xml:space="preserve"> 自動車</t>
    <rPh sb="1" eb="4">
      <t>ジドウシャ</t>
    </rPh>
    <phoneticPr fontId="2"/>
  </si>
  <si>
    <t>002　大型・特殊車</t>
    <rPh sb="4" eb="6">
      <t>オオガタ</t>
    </rPh>
    <rPh sb="7" eb="9">
      <t>トクシュ</t>
    </rPh>
    <rPh sb="9" eb="10">
      <t>シャ</t>
    </rPh>
    <phoneticPr fontId="2"/>
  </si>
  <si>
    <t xml:space="preserve"> 大型・特殊車</t>
    <rPh sb="1" eb="3">
      <t>オオガタ</t>
    </rPh>
    <rPh sb="4" eb="6">
      <t>トクシュ</t>
    </rPh>
    <rPh sb="6" eb="7">
      <t>シャ</t>
    </rPh>
    <phoneticPr fontId="2"/>
  </si>
  <si>
    <t xml:space="preserve"> 地下鉄</t>
    <rPh sb="1" eb="4">
      <t>チカテツ</t>
    </rPh>
    <phoneticPr fontId="2"/>
  </si>
  <si>
    <t xml:space="preserve"> 自動車部品</t>
    <rPh sb="1" eb="4">
      <t>ジドウシャ</t>
    </rPh>
    <rPh sb="4" eb="6">
      <t>ブヒン</t>
    </rPh>
    <phoneticPr fontId="2"/>
  </si>
  <si>
    <t xml:space="preserve"> 自動車修理</t>
    <rPh sb="1" eb="4">
      <t>ジドウシャ</t>
    </rPh>
    <rPh sb="4" eb="6">
      <t>シュウリ</t>
    </rPh>
    <phoneticPr fontId="2"/>
  </si>
  <si>
    <t xml:space="preserve"> 二輪車</t>
    <rPh sb="1" eb="4">
      <t>ニリンシャ</t>
    </rPh>
    <phoneticPr fontId="2"/>
  </si>
  <si>
    <t xml:space="preserve"> タイヤ</t>
    <phoneticPr fontId="2"/>
  </si>
  <si>
    <t xml:space="preserve"> 船舶・航空機</t>
    <rPh sb="1" eb="3">
      <t>センパク</t>
    </rPh>
    <rPh sb="4" eb="7">
      <t>コウクウキ</t>
    </rPh>
    <phoneticPr fontId="2"/>
  </si>
  <si>
    <t>001　その他物品販売</t>
    <rPh sb="6" eb="7">
      <t>タ</t>
    </rPh>
    <rPh sb="7" eb="9">
      <t>ブッピン</t>
    </rPh>
    <rPh sb="9" eb="11">
      <t>ハンバイ</t>
    </rPh>
    <phoneticPr fontId="2"/>
  </si>
  <si>
    <t xml:space="preserve"> その他物品販売</t>
    <rPh sb="3" eb="4">
      <t>タ</t>
    </rPh>
    <rPh sb="4" eb="6">
      <t>ブッピン</t>
    </rPh>
    <rPh sb="6" eb="8">
      <t>ハンバイ</t>
    </rPh>
    <phoneticPr fontId="2"/>
  </si>
  <si>
    <t xml:space="preserve"> 不用品買受</t>
    <rPh sb="1" eb="4">
      <t>フヨウヒン</t>
    </rPh>
    <rPh sb="4" eb="6">
      <t>カイウケ</t>
    </rPh>
    <phoneticPr fontId="2"/>
  </si>
  <si>
    <t xml:space="preserve"> 情報処理</t>
    <rPh sb="1" eb="3">
      <t>ジョウホウ</t>
    </rPh>
    <rPh sb="3" eb="5">
      <t>ショリ</t>
    </rPh>
    <phoneticPr fontId="2"/>
  </si>
  <si>
    <t xml:space="preserve"> ＯＡ機器賃貸</t>
    <rPh sb="3" eb="5">
      <t>キキ</t>
    </rPh>
    <rPh sb="5" eb="7">
      <t>チンタイ</t>
    </rPh>
    <phoneticPr fontId="2"/>
  </si>
  <si>
    <t xml:space="preserve"> その他賃貸</t>
    <rPh sb="3" eb="4">
      <t>タ</t>
    </rPh>
    <rPh sb="4" eb="6">
      <t>チンタイ</t>
    </rPh>
    <phoneticPr fontId="2"/>
  </si>
  <si>
    <t xml:space="preserve"> 運送</t>
    <rPh sb="1" eb="3">
      <t>ウンソウ</t>
    </rPh>
    <phoneticPr fontId="2"/>
  </si>
  <si>
    <t xml:space="preserve"> 害虫駆除</t>
    <rPh sb="1" eb="3">
      <t>ガイチュウ</t>
    </rPh>
    <rPh sb="3" eb="5">
      <t>クジョ</t>
    </rPh>
    <phoneticPr fontId="2"/>
  </si>
  <si>
    <t xml:space="preserve"> クリーニング</t>
    <phoneticPr fontId="2"/>
  </si>
  <si>
    <t xml:space="preserve"> 広告宣伝</t>
    <rPh sb="1" eb="3">
      <t>コウコク</t>
    </rPh>
    <rPh sb="3" eb="5">
      <t>センデン</t>
    </rPh>
    <phoneticPr fontId="2"/>
  </si>
  <si>
    <t xml:space="preserve"> 各種検査</t>
    <rPh sb="1" eb="3">
      <t>カクシュ</t>
    </rPh>
    <rPh sb="3" eb="5">
      <t>ケンサ</t>
    </rPh>
    <phoneticPr fontId="2"/>
  </si>
  <si>
    <t xml:space="preserve"> 各種調査</t>
    <rPh sb="1" eb="3">
      <t>カクシュ</t>
    </rPh>
    <rPh sb="3" eb="5">
      <t>チョウサ</t>
    </rPh>
    <phoneticPr fontId="2"/>
  </si>
  <si>
    <t xml:space="preserve"> 機械保守点検</t>
    <rPh sb="1" eb="3">
      <t>キカイ</t>
    </rPh>
    <rPh sb="3" eb="5">
      <t>ホシュ</t>
    </rPh>
    <rPh sb="5" eb="7">
      <t>テンケン</t>
    </rPh>
    <phoneticPr fontId="2"/>
  </si>
  <si>
    <t xml:space="preserve"> その他サービス</t>
    <rPh sb="3" eb="4">
      <t>タ</t>
    </rPh>
    <phoneticPr fontId="2"/>
  </si>
  <si>
    <t xml:space="preserve"> ビルメンテナンス</t>
    <phoneticPr fontId="2"/>
  </si>
  <si>
    <t xml:space="preserve"> その他清掃</t>
    <rPh sb="3" eb="4">
      <t>タ</t>
    </rPh>
    <rPh sb="4" eb="6">
      <t>セイソウ</t>
    </rPh>
    <phoneticPr fontId="2"/>
  </si>
  <si>
    <t xml:space="preserve"> 廃棄物処理</t>
    <rPh sb="1" eb="4">
      <t>ハイキブツ</t>
    </rPh>
    <rPh sb="4" eb="6">
      <t>ショリ</t>
    </rPh>
    <phoneticPr fontId="2"/>
  </si>
  <si>
    <t xml:space="preserve"> 警備</t>
    <rPh sb="1" eb="3">
      <t>ケイビ</t>
    </rPh>
    <phoneticPr fontId="2"/>
  </si>
  <si>
    <t>←小分類コードを入力してください</t>
    <rPh sb="1" eb="4">
      <t>ショウブンルイ</t>
    </rPh>
    <rPh sb="8" eb="1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</si>
</sst>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411]ge\.m\.d;@"/>
    <numFmt numFmtId="180" formatCode="#,##0_ "/>
    <numFmt numFmtId="181" formatCode="yyyy/m/d\ h:mm;@"/>
    <numFmt numFmtId="182" formatCode="yyyy&quot;年&quot;m&quot;月&quot;d&quot;日&quot;;@"/>
    <numFmt numFmtId="183" formatCode="[$-F800]dddd\,\ mmmm\ dd\,\ yyyy"/>
    <numFmt numFmtId="184" formatCode="h:mm:ss;@"/>
    <numFmt numFmtId="185" formatCode="yyyy/m/d;@"/>
  </numFmts>
  <fonts count="67">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name val="ＭＳ Ｐ明朝"/>
      <family val="1"/>
      <charset val="128"/>
    </font>
    <font>
      <b/>
      <sz val="14"/>
      <name val="ＭＳ Ｐ明朝"/>
      <family val="1"/>
      <charset val="128"/>
    </font>
    <font>
      <b/>
      <sz val="10"/>
      <name val="ＭＳ Ｐ明朝"/>
      <family val="1"/>
      <charset val="128"/>
    </font>
    <font>
      <b/>
      <sz val="24"/>
      <name val="ＭＳ Ｐ明朝"/>
      <family val="1"/>
      <charset val="128"/>
    </font>
    <font>
      <b/>
      <sz val="18"/>
      <name val="ＭＳ Ｐ明朝"/>
      <family val="1"/>
      <charset val="128"/>
    </font>
    <font>
      <b/>
      <sz val="28"/>
      <name val="ＭＳ Ｐ明朝"/>
      <family val="1"/>
      <charset val="128"/>
    </font>
    <font>
      <sz val="11"/>
      <name val="ＭＳ Ｐ明朝"/>
      <family val="1"/>
      <charset val="128"/>
    </font>
    <font>
      <b/>
      <sz val="9"/>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8"/>
      <name val="ＭＳ Ｐ明朝"/>
      <family val="1"/>
      <charset val="128"/>
    </font>
    <font>
      <b/>
      <sz val="14"/>
      <color indexed="10"/>
      <name val="ＭＳ Ｐ明朝"/>
      <family val="1"/>
      <charset val="128"/>
    </font>
    <font>
      <b/>
      <sz val="16"/>
      <name val="ＭＳ Ｐ明朝"/>
      <family val="1"/>
      <charset val="128"/>
    </font>
    <font>
      <b/>
      <sz val="12"/>
      <name val="ＭＳ Ｐ明朝"/>
      <family val="1"/>
      <charset val="128"/>
    </font>
    <font>
      <b/>
      <u/>
      <sz val="11"/>
      <name val="ＭＳ Ｐ明朝"/>
      <family val="1"/>
      <charset val="128"/>
    </font>
    <font>
      <b/>
      <sz val="18"/>
      <color indexed="48"/>
      <name val="ＭＳ Ｐゴシック"/>
      <family val="3"/>
      <charset val="128"/>
    </font>
    <font>
      <b/>
      <sz val="18"/>
      <color indexed="10"/>
      <name val="ＭＳ Ｐ明朝"/>
      <family val="1"/>
      <charset val="128"/>
    </font>
    <font>
      <b/>
      <sz val="11"/>
      <color indexed="10"/>
      <name val="ＭＳ Ｐ明朝"/>
      <family val="1"/>
      <charset val="128"/>
    </font>
    <font>
      <sz val="10"/>
      <color indexed="10"/>
      <name val="ＭＳ Ｐ明朝"/>
      <family val="1"/>
      <charset val="128"/>
    </font>
    <font>
      <b/>
      <sz val="24"/>
      <color indexed="9"/>
      <name val="ＭＳ Ｐ明朝"/>
      <family val="1"/>
      <charset val="128"/>
    </font>
    <font>
      <b/>
      <sz val="18"/>
      <color indexed="9"/>
      <name val="ＭＳ Ｐ明朝"/>
      <family val="1"/>
      <charset val="128"/>
    </font>
    <font>
      <b/>
      <sz val="11"/>
      <name val="ＭＳ ゴシック"/>
      <family val="3"/>
      <charset val="128"/>
    </font>
    <font>
      <sz val="11"/>
      <name val="ＭＳ ゴシック"/>
      <family val="3"/>
      <charset val="128"/>
    </font>
    <font>
      <b/>
      <sz val="12"/>
      <name val="ＭＳ Ｐゴシック"/>
      <family val="3"/>
      <charset val="128"/>
    </font>
    <font>
      <sz val="18"/>
      <color indexed="12"/>
      <name val="HG創英角ｺﾞｼｯｸUB"/>
      <family val="3"/>
      <charset val="128"/>
    </font>
    <font>
      <sz val="10"/>
      <name val="ＭＳ Ｐゴシック"/>
      <family val="3"/>
      <charset val="128"/>
    </font>
    <font>
      <b/>
      <sz val="8"/>
      <name val="ＭＳ Ｐゴシック"/>
      <family val="3"/>
      <charset val="128"/>
    </font>
    <font>
      <sz val="20"/>
      <name val="ＭＳ Ｐゴシック"/>
      <family val="3"/>
      <charset val="128"/>
    </font>
    <font>
      <b/>
      <sz val="11"/>
      <color indexed="10"/>
      <name val="ＭＳ Ｐゴシック"/>
      <family val="3"/>
      <charset val="128"/>
    </font>
    <font>
      <b/>
      <u/>
      <sz val="11"/>
      <color indexed="10"/>
      <name val="ＭＳ Ｐゴシック"/>
      <family val="3"/>
      <charset val="128"/>
    </font>
    <font>
      <sz val="11"/>
      <color indexed="10"/>
      <name val="ＭＳ Ｐ明朝"/>
      <family val="1"/>
      <charset val="128"/>
    </font>
    <font>
      <u/>
      <sz val="11"/>
      <name val="ＭＳ Ｐ明朝"/>
      <family val="1"/>
      <charset val="128"/>
    </font>
    <font>
      <b/>
      <u/>
      <sz val="18"/>
      <color indexed="9"/>
      <name val="ＭＳ Ｐ明朝"/>
      <family val="1"/>
      <charset val="128"/>
    </font>
    <font>
      <b/>
      <u/>
      <sz val="11"/>
      <color indexed="10"/>
      <name val="ＭＳ Ｐ明朝"/>
      <family val="1"/>
      <charset val="128"/>
    </font>
    <font>
      <sz val="9"/>
      <color indexed="81"/>
      <name val="ＭＳ Ｐゴシック"/>
      <family val="3"/>
      <charset val="128"/>
    </font>
    <font>
      <b/>
      <u val="double"/>
      <sz val="18"/>
      <color indexed="9"/>
      <name val="ＭＳ Ｐ明朝"/>
      <family val="1"/>
      <charset val="128"/>
    </font>
    <font>
      <b/>
      <sz val="10"/>
      <name val="ＭＳ Ｐゴシック"/>
      <family val="3"/>
      <charset val="128"/>
    </font>
    <font>
      <b/>
      <sz val="24"/>
      <name val="ＭＳ Ｐゴシック"/>
      <family val="3"/>
      <charset val="128"/>
    </font>
    <font>
      <b/>
      <sz val="13"/>
      <name val="ＭＳ Ｐ明朝"/>
      <family val="1"/>
      <charset val="128"/>
    </font>
    <font>
      <sz val="20"/>
      <name val="ＭＳ Ｐ明朝"/>
      <family val="1"/>
      <charset val="128"/>
    </font>
    <font>
      <sz val="16"/>
      <color indexed="10"/>
      <name val="HGS創英角ｺﾞｼｯｸUB"/>
      <family val="3"/>
      <charset val="128"/>
    </font>
    <font>
      <sz val="14"/>
      <color indexed="10"/>
      <name val="HGS創英角ｺﾞｼｯｸUB"/>
      <family val="3"/>
      <charset val="128"/>
    </font>
    <font>
      <b/>
      <sz val="11.5"/>
      <name val="ＭＳ Ｐ明朝"/>
      <family val="1"/>
      <charset val="128"/>
    </font>
    <font>
      <b/>
      <u val="double"/>
      <sz val="11"/>
      <name val="ＭＳ Ｐ明朝"/>
      <family val="1"/>
      <charset val="128"/>
    </font>
    <font>
      <b/>
      <sz val="15"/>
      <color indexed="9"/>
      <name val="ＭＳ Ｐ明朝"/>
      <family val="1"/>
      <charset val="128"/>
    </font>
    <font>
      <b/>
      <sz val="16"/>
      <name val="HG創英角ｺﾞｼｯｸUB"/>
      <family val="3"/>
      <charset val="128"/>
    </font>
    <font>
      <sz val="11"/>
      <color rgb="FFFF0000"/>
      <name val="ＭＳ Ｐ明朝"/>
      <family val="1"/>
      <charset val="128"/>
    </font>
    <font>
      <b/>
      <u/>
      <sz val="11"/>
      <color rgb="FFFF0000"/>
      <name val="ＭＳ Ｐ明朝"/>
      <family val="1"/>
      <charset val="128"/>
    </font>
    <font>
      <b/>
      <sz val="11"/>
      <color rgb="FFFF0000"/>
      <name val="ＭＳ Ｐ明朝"/>
      <family val="1"/>
      <charset val="128"/>
    </font>
    <font>
      <b/>
      <sz val="18"/>
      <color rgb="FF339966"/>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indexed="10"/>
      <name val="HG創英角ﾎﾟｯﾌﾟ体"/>
      <family val="3"/>
      <charset val="128"/>
    </font>
    <font>
      <b/>
      <sz val="10.5"/>
      <name val="ＭＳ Ｐ明朝"/>
      <family val="1"/>
      <charset val="128"/>
    </font>
    <font>
      <u/>
      <sz val="11"/>
      <color theme="10"/>
      <name val="ＭＳ Ｐゴシック"/>
      <family val="3"/>
      <charset val="128"/>
    </font>
    <font>
      <b/>
      <u/>
      <sz val="11"/>
      <name val="ＭＳ Ｐゴシック"/>
      <family val="1"/>
      <charset val="128"/>
    </font>
    <font>
      <b/>
      <sz val="10.5"/>
      <color rgb="FFFF0000"/>
      <name val="ＭＳ Ｐ明朝"/>
      <family val="1"/>
      <charset val="128"/>
    </font>
    <font>
      <b/>
      <u/>
      <sz val="10.5"/>
      <color rgb="FFFF0000"/>
      <name val="ＭＳ Ｐ明朝"/>
      <family val="1"/>
      <charset val="128"/>
    </font>
    <font>
      <b/>
      <sz val="14"/>
      <color theme="10"/>
      <name val="ＭＳ Ｐ明朝"/>
      <family val="1"/>
      <charset val="128"/>
    </font>
    <font>
      <sz val="11"/>
      <color theme="10"/>
      <name val="ＭＳ Ｐゴシック"/>
      <family val="3"/>
      <charset val="128"/>
    </font>
    <font>
      <b/>
      <sz val="11"/>
      <color rgb="FFFF0000"/>
      <name val="ＭＳ Ｐゴシック"/>
      <family val="3"/>
      <charset val="128"/>
    </font>
    <font>
      <b/>
      <u/>
      <sz val="10"/>
      <color rgb="FFFF0000"/>
      <name val="ＭＳ Ｐ明朝"/>
      <family val="1"/>
      <charset val="128"/>
    </font>
  </fonts>
  <fills count="1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62"/>
        <bgColor indexed="64"/>
      </patternFill>
    </fill>
    <fill>
      <patternFill patternType="solid">
        <fgColor indexed="15"/>
        <bgColor indexed="64"/>
      </patternFill>
    </fill>
    <fill>
      <patternFill patternType="solid">
        <fgColor indexed="42"/>
        <bgColor indexed="64"/>
      </patternFill>
    </fill>
    <fill>
      <patternFill patternType="solid">
        <fgColor indexed="40"/>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dotted">
        <color indexed="64"/>
      </left>
      <right/>
      <top/>
      <bottom/>
      <diagonal/>
    </border>
    <border>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left/>
      <right style="double">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bottom/>
      <diagonal/>
    </border>
    <border>
      <left/>
      <right style="double">
        <color indexed="64"/>
      </right>
      <top/>
      <bottom/>
      <diagonal/>
    </border>
    <border>
      <left/>
      <right style="double">
        <color indexed="64"/>
      </right>
      <top style="hair">
        <color indexed="64"/>
      </top>
      <bottom/>
      <diagonal/>
    </border>
    <border>
      <left/>
      <right style="double">
        <color indexed="64"/>
      </right>
      <top/>
      <bottom style="hair">
        <color indexed="64"/>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s>
  <cellStyleXfs count="2">
    <xf numFmtId="0" fontId="0" fillId="0" borderId="0">
      <alignment vertical="center"/>
    </xf>
    <xf numFmtId="0" fontId="59" fillId="0" borderId="0" applyNumberFormat="0" applyFill="0" applyBorder="0" applyAlignment="0" applyProtection="0">
      <alignment vertical="center"/>
    </xf>
  </cellStyleXfs>
  <cellXfs count="899">
    <xf numFmtId="0" fontId="0" fillId="0" borderId="0" xfId="0">
      <alignment vertical="center"/>
    </xf>
    <xf numFmtId="0" fontId="0" fillId="0" borderId="1" xfId="0" applyBorder="1">
      <alignment vertical="center"/>
    </xf>
    <xf numFmtId="0" fontId="0" fillId="0" borderId="2" xfId="0" applyBorder="1">
      <alignment vertical="center"/>
    </xf>
    <xf numFmtId="49" fontId="1" fillId="0" borderId="1" xfId="0" applyNumberFormat="1" applyFont="1" applyBorder="1" applyAlignment="1">
      <alignment horizontal="center" vertical="center"/>
    </xf>
    <xf numFmtId="49" fontId="0" fillId="0" borderId="1" xfId="0" applyNumberFormat="1" applyBorder="1">
      <alignment vertical="center"/>
    </xf>
    <xf numFmtId="49" fontId="0" fillId="0" borderId="2" xfId="0" applyNumberFormat="1" applyBorder="1">
      <alignment vertical="center"/>
    </xf>
    <xf numFmtId="0" fontId="10" fillId="0" borderId="0" xfId="0" applyFont="1">
      <alignment vertical="center"/>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3" xfId="0" applyNumberFormat="1" applyFont="1" applyBorder="1" applyAlignment="1">
      <alignment horizontal="center" vertical="center"/>
    </xf>
    <xf numFmtId="177" fontId="0" fillId="0" borderId="0" xfId="0" applyNumberFormat="1" applyAlignment="1">
      <alignment horizontal="right" vertical="center"/>
    </xf>
    <xf numFmtId="0" fontId="1" fillId="0" borderId="2" xfId="0" applyFont="1" applyBorder="1" applyAlignment="1">
      <alignment horizontal="left" vertical="center"/>
    </xf>
    <xf numFmtId="0" fontId="0" fillId="0" borderId="0" xfId="0" applyAlignment="1">
      <alignment horizontal="center" vertical="center"/>
    </xf>
    <xf numFmtId="177" fontId="0" fillId="0" borderId="0" xfId="0" applyNumberFormat="1" applyAlignment="1">
      <alignment horizontal="center" vertical="center"/>
    </xf>
    <xf numFmtId="49" fontId="5" fillId="0" borderId="0" xfId="0" applyNumberFormat="1" applyFont="1">
      <alignment vertical="center"/>
    </xf>
    <xf numFmtId="49" fontId="5" fillId="0" borderId="3" xfId="0" applyNumberFormat="1" applyFont="1" applyBorder="1">
      <alignment vertical="center"/>
    </xf>
    <xf numFmtId="49" fontId="5" fillId="2" borderId="4" xfId="0" applyNumberFormat="1" applyFont="1" applyFill="1" applyBorder="1" applyAlignment="1">
      <alignment horizontal="center" vertical="center"/>
    </xf>
    <xf numFmtId="49" fontId="18" fillId="2" borderId="4"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8" fillId="2" borderId="4" xfId="0" applyNumberFormat="1" applyFont="1" applyFill="1" applyBorder="1">
      <alignment vertical="center"/>
    </xf>
    <xf numFmtId="49" fontId="7" fillId="0" borderId="3" xfId="0" applyNumberFormat="1" applyFont="1" applyBorder="1" applyAlignment="1">
      <alignment vertical="center" wrapText="1"/>
    </xf>
    <xf numFmtId="49" fontId="21" fillId="0" borderId="3" xfId="0" applyNumberFormat="1" applyFont="1" applyBorder="1" applyAlignment="1">
      <alignment vertical="center" wrapText="1"/>
    </xf>
    <xf numFmtId="49" fontId="8" fillId="0" borderId="3" xfId="0" applyNumberFormat="1" applyFont="1" applyBorder="1">
      <alignment vertical="center"/>
    </xf>
    <xf numFmtId="49" fontId="22" fillId="0" borderId="3" xfId="0" applyNumberFormat="1" applyFont="1" applyBorder="1" applyAlignment="1">
      <alignment vertical="center" wrapText="1"/>
    </xf>
    <xf numFmtId="49" fontId="4" fillId="2" borderId="1"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5" xfId="0" applyNumberFormat="1" applyFont="1" applyFill="1" applyBorder="1">
      <alignment vertical="center"/>
    </xf>
    <xf numFmtId="49" fontId="5" fillId="2" borderId="6" xfId="0" applyNumberFormat="1" applyFont="1" applyFill="1" applyBorder="1">
      <alignment vertical="center"/>
    </xf>
    <xf numFmtId="49" fontId="4" fillId="2" borderId="7"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4" fillId="2" borderId="9" xfId="0" applyNumberFormat="1" applyFont="1" applyFill="1" applyBorder="1">
      <alignment vertical="center"/>
    </xf>
    <xf numFmtId="49" fontId="4" fillId="2" borderId="10" xfId="0" applyNumberFormat="1" applyFont="1" applyFill="1" applyBorder="1">
      <alignment vertical="center"/>
    </xf>
    <xf numFmtId="49" fontId="4" fillId="2" borderId="7" xfId="0" applyNumberFormat="1" applyFont="1" applyFill="1" applyBorder="1">
      <alignment vertical="center"/>
    </xf>
    <xf numFmtId="49" fontId="4" fillId="2" borderId="11" xfId="0" applyNumberFormat="1" applyFont="1" applyFill="1" applyBorder="1">
      <alignment vertical="center"/>
    </xf>
    <xf numFmtId="49" fontId="5" fillId="3" borderId="9" xfId="0" applyNumberFormat="1" applyFont="1" applyFill="1" applyBorder="1" applyAlignment="1">
      <alignment vertical="center" textRotation="255"/>
    </xf>
    <xf numFmtId="49" fontId="5" fillId="3" borderId="10" xfId="0" applyNumberFormat="1" applyFont="1" applyFill="1" applyBorder="1" applyAlignment="1">
      <alignment vertical="center" textRotation="255"/>
    </xf>
    <xf numFmtId="0" fontId="1" fillId="0" borderId="1" xfId="0" applyFont="1" applyBorder="1" applyAlignment="1">
      <alignment horizontal="right" vertical="center"/>
    </xf>
    <xf numFmtId="0" fontId="0" fillId="0" borderId="1" xfId="0" applyBorder="1" applyAlignment="1">
      <alignment horizontal="right" vertical="center"/>
    </xf>
    <xf numFmtId="49" fontId="0" fillId="0" borderId="0" xfId="0" applyNumberFormat="1" applyAlignment="1">
      <alignment horizontal="center" vertical="center"/>
    </xf>
    <xf numFmtId="49" fontId="13" fillId="0" borderId="0" xfId="0" applyNumberFormat="1" applyFont="1">
      <alignment vertical="center"/>
    </xf>
    <xf numFmtId="0" fontId="13" fillId="0" borderId="0" xfId="0" applyFont="1">
      <alignment vertical="center"/>
    </xf>
    <xf numFmtId="178" fontId="13" fillId="0" borderId="0" xfId="0" applyNumberFormat="1" applyFont="1">
      <alignment vertical="center"/>
    </xf>
    <xf numFmtId="49" fontId="10" fillId="0" borderId="0" xfId="0" applyNumberFormat="1" applyFont="1">
      <alignment vertical="center"/>
    </xf>
    <xf numFmtId="58" fontId="13" fillId="0" borderId="0" xfId="0" applyNumberFormat="1" applyFont="1">
      <alignment vertical="center"/>
    </xf>
    <xf numFmtId="49" fontId="13" fillId="0" borderId="0" xfId="0" applyNumberFormat="1" applyFont="1" applyAlignment="1">
      <alignment vertical="center" wrapText="1"/>
    </xf>
    <xf numFmtId="49" fontId="23" fillId="0" borderId="0" xfId="0" applyNumberFormat="1" applyFont="1" applyAlignment="1">
      <alignment vertical="center" wrapText="1"/>
    </xf>
    <xf numFmtId="49" fontId="13" fillId="0" borderId="0" xfId="0" applyNumberFormat="1" applyFont="1" applyAlignment="1" applyProtection="1">
      <alignment vertical="center" wrapText="1"/>
      <protection locked="0"/>
    </xf>
    <xf numFmtId="0" fontId="13" fillId="0" borderId="0" xfId="0" applyFont="1" applyProtection="1">
      <alignment vertical="center"/>
      <protection locked="0"/>
    </xf>
    <xf numFmtId="176" fontId="13" fillId="0" borderId="0" xfId="0" applyNumberFormat="1" applyFont="1">
      <alignment vertical="center"/>
    </xf>
    <xf numFmtId="49" fontId="23" fillId="0" borderId="0" xfId="0" applyNumberFormat="1" applyFont="1">
      <alignment vertical="center"/>
    </xf>
    <xf numFmtId="176" fontId="23" fillId="0" borderId="0" xfId="0" applyNumberFormat="1" applyFont="1" applyAlignment="1">
      <alignment vertical="center" wrapText="1"/>
    </xf>
    <xf numFmtId="0" fontId="13" fillId="0" borderId="1" xfId="0" applyFont="1" applyBorder="1">
      <alignment vertical="center"/>
    </xf>
    <xf numFmtId="49" fontId="5" fillId="2" borderId="4" xfId="0" applyNumberFormat="1" applyFont="1" applyFill="1" applyBorder="1" applyAlignment="1">
      <alignment vertical="center" wrapText="1"/>
    </xf>
    <xf numFmtId="49" fontId="13" fillId="0" borderId="1" xfId="0" applyNumberFormat="1" applyFont="1" applyBorder="1" applyProtection="1">
      <alignment vertical="center"/>
      <protection locked="0"/>
    </xf>
    <xf numFmtId="49" fontId="13" fillId="0" borderId="1" xfId="0" applyNumberFormat="1" applyFont="1" applyBorder="1">
      <alignment vertical="center"/>
    </xf>
    <xf numFmtId="49" fontId="13" fillId="0" borderId="1" xfId="0" applyNumberFormat="1" applyFont="1" applyBorder="1" applyAlignment="1">
      <alignment vertical="center" wrapText="1"/>
    </xf>
    <xf numFmtId="0" fontId="13" fillId="0" borderId="1" xfId="0" applyFont="1" applyBorder="1" applyProtection="1">
      <alignment vertical="center"/>
      <protection locked="0"/>
    </xf>
    <xf numFmtId="178" fontId="13" fillId="0" borderId="2" xfId="0" applyNumberFormat="1" applyFont="1" applyBorder="1">
      <alignment vertical="center"/>
    </xf>
    <xf numFmtId="49" fontId="13" fillId="0" borderId="5" xfId="0" applyNumberFormat="1" applyFont="1" applyBorder="1">
      <alignment vertical="center"/>
    </xf>
    <xf numFmtId="178" fontId="13" fillId="0" borderId="5" xfId="0" applyNumberFormat="1" applyFont="1" applyBorder="1">
      <alignment vertical="center"/>
    </xf>
    <xf numFmtId="0" fontId="13" fillId="0" borderId="5" xfId="0" applyFont="1" applyBorder="1">
      <alignment vertical="center"/>
    </xf>
    <xf numFmtId="0" fontId="13" fillId="0" borderId="6" xfId="0" applyFont="1" applyBorder="1">
      <alignment vertical="center"/>
    </xf>
    <xf numFmtId="49" fontId="13" fillId="0" borderId="6" xfId="0" applyNumberFormat="1" applyFont="1" applyBorder="1">
      <alignment vertical="center"/>
    </xf>
    <xf numFmtId="49" fontId="5" fillId="0" borderId="0" xfId="0" applyNumberFormat="1" applyFont="1" applyAlignment="1">
      <alignment vertical="center" wrapText="1"/>
    </xf>
    <xf numFmtId="181" fontId="10" fillId="0" borderId="12" xfId="0" applyNumberFormat="1" applyFont="1" applyBorder="1">
      <alignment vertical="center"/>
    </xf>
    <xf numFmtId="49" fontId="8" fillId="3" borderId="0" xfId="0" applyNumberFormat="1" applyFont="1" applyFill="1" applyAlignment="1">
      <alignment horizontal="left" vertical="center"/>
    </xf>
    <xf numFmtId="49" fontId="4" fillId="2" borderId="14" xfId="0" applyNumberFormat="1" applyFont="1" applyFill="1" applyBorder="1" applyAlignment="1">
      <alignment horizontal="left" vertical="center" wrapText="1"/>
    </xf>
    <xf numFmtId="182" fontId="13" fillId="0" borderId="2" xfId="0" applyNumberFormat="1" applyFont="1" applyBorder="1">
      <alignment vertical="center"/>
    </xf>
    <xf numFmtId="0" fontId="3" fillId="0" borderId="0" xfId="0" applyFont="1">
      <alignment vertical="center"/>
    </xf>
    <xf numFmtId="49" fontId="3" fillId="2" borderId="31" xfId="0" applyNumberFormat="1" applyFont="1" applyFill="1" applyBorder="1">
      <alignment vertical="center"/>
    </xf>
    <xf numFmtId="0" fontId="3" fillId="2" borderId="32" xfId="0" applyFont="1" applyFill="1" applyBorder="1" applyAlignment="1">
      <alignment horizontal="center" vertical="center"/>
    </xf>
    <xf numFmtId="49" fontId="3" fillId="2" borderId="33" xfId="0" applyNumberFormat="1" applyFont="1" applyFill="1" applyBorder="1">
      <alignment vertical="center"/>
    </xf>
    <xf numFmtId="0" fontId="3" fillId="2" borderId="34" xfId="0" applyFont="1" applyFill="1" applyBorder="1" applyAlignment="1">
      <alignment horizontal="center" vertical="center"/>
    </xf>
    <xf numFmtId="49" fontId="3" fillId="2" borderId="35" xfId="0" applyNumberFormat="1" applyFont="1" applyFill="1" applyBorder="1">
      <alignment vertical="center"/>
    </xf>
    <xf numFmtId="49" fontId="3" fillId="2" borderId="36" xfId="0" applyNumberFormat="1" applyFont="1" applyFill="1" applyBorder="1">
      <alignment vertical="center"/>
    </xf>
    <xf numFmtId="0" fontId="3" fillId="2" borderId="27" xfId="0" applyFont="1" applyFill="1" applyBorder="1" applyAlignment="1">
      <alignment horizontal="center" vertical="center"/>
    </xf>
    <xf numFmtId="0" fontId="3" fillId="2" borderId="34" xfId="0" applyFont="1" applyFill="1" applyBorder="1">
      <alignment vertical="center"/>
    </xf>
    <xf numFmtId="49" fontId="3" fillId="2" borderId="37" xfId="0" applyNumberFormat="1" applyFont="1" applyFill="1" applyBorder="1">
      <alignment vertical="center"/>
    </xf>
    <xf numFmtId="49" fontId="3" fillId="2" borderId="38" xfId="0" applyNumberFormat="1" applyFont="1" applyFill="1" applyBorder="1">
      <alignment vertical="center"/>
    </xf>
    <xf numFmtId="49" fontId="3" fillId="0" borderId="0" xfId="0" applyNumberFormat="1" applyFont="1">
      <alignment vertical="center"/>
    </xf>
    <xf numFmtId="0" fontId="3" fillId="2" borderId="27" xfId="0" applyFont="1" applyFill="1" applyBorder="1">
      <alignment vertical="center"/>
    </xf>
    <xf numFmtId="49" fontId="3" fillId="2" borderId="39" xfId="0" applyNumberFormat="1" applyFont="1" applyFill="1" applyBorder="1">
      <alignment vertical="center"/>
    </xf>
    <xf numFmtId="0" fontId="3" fillId="0" borderId="3" xfId="0" applyFont="1" applyBorder="1">
      <alignment vertical="center"/>
    </xf>
    <xf numFmtId="0" fontId="3" fillId="0" borderId="0" xfId="0" applyFont="1" applyAlignment="1">
      <alignment vertical="center" textRotation="255"/>
    </xf>
    <xf numFmtId="184" fontId="8" fillId="3" borderId="0" xfId="0" applyNumberFormat="1" applyFont="1" applyFill="1">
      <alignment vertical="center"/>
    </xf>
    <xf numFmtId="49" fontId="5" fillId="3" borderId="7" xfId="0" applyNumberFormat="1" applyFont="1" applyFill="1" applyBorder="1" applyAlignment="1">
      <alignment vertical="center" textRotation="255"/>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49" fontId="8" fillId="0" borderId="0" xfId="0" applyNumberFormat="1" applyFont="1" applyAlignment="1">
      <alignment horizontal="center" vertical="center"/>
    </xf>
    <xf numFmtId="49" fontId="19" fillId="2" borderId="2" xfId="0" applyNumberFormat="1" applyFont="1" applyFill="1" applyBorder="1" applyAlignment="1">
      <alignment horizontal="center" vertical="center" wrapText="1"/>
    </xf>
    <xf numFmtId="49" fontId="5" fillId="2" borderId="12" xfId="0" applyNumberFormat="1" applyFont="1" applyFill="1" applyBorder="1">
      <alignment vertical="center"/>
    </xf>
    <xf numFmtId="49" fontId="4" fillId="2" borderId="12" xfId="0" applyNumberFormat="1" applyFont="1" applyFill="1" applyBorder="1" applyAlignment="1">
      <alignment vertical="center" wrapText="1"/>
    </xf>
    <xf numFmtId="49" fontId="4" fillId="2" borderId="16" xfId="0" applyNumberFormat="1" applyFont="1" applyFill="1" applyBorder="1" applyAlignment="1">
      <alignment vertical="center" wrapText="1"/>
    </xf>
    <xf numFmtId="49" fontId="8" fillId="0" borderId="0" xfId="0" applyNumberFormat="1" applyFont="1">
      <alignment vertical="center"/>
    </xf>
    <xf numFmtId="49" fontId="22" fillId="0" borderId="0" xfId="0" applyNumberFormat="1" applyFont="1" applyAlignment="1">
      <alignment vertical="center" wrapText="1"/>
    </xf>
    <xf numFmtId="49" fontId="5" fillId="2" borderId="11" xfId="0" applyNumberFormat="1" applyFont="1" applyFill="1" applyBorder="1">
      <alignment vertical="center"/>
    </xf>
    <xf numFmtId="0" fontId="10" fillId="3" borderId="10" xfId="0" applyFont="1" applyFill="1" applyBorder="1">
      <alignment vertical="center"/>
    </xf>
    <xf numFmtId="0" fontId="10" fillId="3" borderId="7" xfId="0" applyFont="1" applyFill="1" applyBorder="1">
      <alignment vertical="center"/>
    </xf>
    <xf numFmtId="0" fontId="4" fillId="10" borderId="0" xfId="0" applyFont="1" applyFill="1" applyAlignment="1">
      <alignment horizontal="left" vertical="center"/>
    </xf>
    <xf numFmtId="0" fontId="4" fillId="10" borderId="13" xfId="0" applyFont="1" applyFill="1" applyBorder="1" applyAlignment="1">
      <alignment horizontal="left" vertical="center"/>
    </xf>
    <xf numFmtId="0" fontId="53" fillId="10" borderId="20" xfId="0" applyFont="1" applyFill="1" applyBorder="1" applyAlignment="1">
      <alignment horizontal="left" vertical="center"/>
    </xf>
    <xf numFmtId="0" fontId="4" fillId="10" borderId="0" xfId="0" applyFont="1" applyFill="1" applyProtection="1">
      <alignment vertical="center"/>
      <protection hidden="1"/>
    </xf>
    <xf numFmtId="176" fontId="9" fillId="10" borderId="0" xfId="0" applyNumberFormat="1" applyFont="1" applyFill="1" applyProtection="1">
      <alignment vertical="center"/>
      <protection hidden="1"/>
    </xf>
    <xf numFmtId="0" fontId="6" fillId="10" borderId="0" xfId="0" applyFont="1" applyFill="1" applyProtection="1">
      <alignment vertical="center"/>
      <protection hidden="1"/>
    </xf>
    <xf numFmtId="176" fontId="6" fillId="10" borderId="0" xfId="0" applyNumberFormat="1" applyFont="1" applyFill="1" applyProtection="1">
      <alignment vertical="center"/>
      <protection hidden="1"/>
    </xf>
    <xf numFmtId="0" fontId="5" fillId="10" borderId="0" xfId="0" applyFont="1" applyFill="1" applyProtection="1">
      <alignment vertical="center"/>
      <protection hidden="1"/>
    </xf>
    <xf numFmtId="0" fontId="4" fillId="10" borderId="0" xfId="0" applyFont="1" applyFill="1" applyAlignment="1" applyProtection="1">
      <alignment wrapText="1"/>
      <protection hidden="1"/>
    </xf>
    <xf numFmtId="49" fontId="6" fillId="10" borderId="0" xfId="0" applyNumberFormat="1" applyFont="1" applyFill="1" applyProtection="1">
      <alignment vertical="center"/>
      <protection hidden="1"/>
    </xf>
    <xf numFmtId="49" fontId="4" fillId="10" borderId="0" xfId="0" applyNumberFormat="1" applyFont="1" applyFill="1" applyProtection="1">
      <alignment vertical="center"/>
      <protection hidden="1"/>
    </xf>
    <xf numFmtId="0" fontId="43" fillId="10" borderId="0" xfId="0" applyFont="1" applyFill="1" applyAlignment="1" applyProtection="1">
      <protection hidden="1"/>
    </xf>
    <xf numFmtId="0" fontId="43" fillId="10" borderId="0" xfId="0" applyFont="1" applyFill="1" applyProtection="1">
      <alignment vertical="center"/>
      <protection hidden="1"/>
    </xf>
    <xf numFmtId="0" fontId="4" fillId="10" borderId="20" xfId="0" applyFont="1" applyFill="1" applyBorder="1" applyProtection="1">
      <alignment vertical="center"/>
      <protection hidden="1"/>
    </xf>
    <xf numFmtId="0" fontId="4" fillId="10" borderId="13" xfId="0" applyFont="1" applyFill="1" applyBorder="1" applyProtection="1">
      <alignment vertical="center"/>
      <protection hidden="1"/>
    </xf>
    <xf numFmtId="0" fontId="4" fillId="10" borderId="21" xfId="0" applyFont="1" applyFill="1" applyBorder="1" applyProtection="1">
      <alignment vertical="center"/>
      <protection hidden="1"/>
    </xf>
    <xf numFmtId="0" fontId="4" fillId="10" borderId="22" xfId="0" applyFont="1" applyFill="1" applyBorder="1" applyProtection="1">
      <alignment vertical="center"/>
      <protection hidden="1"/>
    </xf>
    <xf numFmtId="0" fontId="4" fillId="10" borderId="23" xfId="0" applyFont="1" applyFill="1" applyBorder="1" applyProtection="1">
      <alignment vertical="center"/>
      <protection hidden="1"/>
    </xf>
    <xf numFmtId="0" fontId="4" fillId="10" borderId="0" xfId="0" applyFont="1" applyFill="1" applyAlignment="1" applyProtection="1">
      <alignment vertical="top"/>
      <protection hidden="1"/>
    </xf>
    <xf numFmtId="0" fontId="19" fillId="10" borderId="0" xfId="0" applyFont="1" applyFill="1" applyProtection="1">
      <alignment vertical="center"/>
      <protection hidden="1"/>
    </xf>
    <xf numFmtId="181" fontId="13" fillId="10" borderId="0" xfId="0" applyNumberFormat="1" applyFont="1" applyFill="1" applyProtection="1">
      <alignment vertical="center"/>
      <protection hidden="1"/>
    </xf>
    <xf numFmtId="0" fontId="42" fillId="10" borderId="0" xfId="0" applyFont="1" applyFill="1" applyAlignment="1" applyProtection="1">
      <protection hidden="1"/>
    </xf>
    <xf numFmtId="0" fontId="7" fillId="10" borderId="0" xfId="0" applyFont="1" applyFill="1" applyAlignment="1" applyProtection="1">
      <alignment horizontal="center" vertical="center"/>
      <protection hidden="1"/>
    </xf>
    <xf numFmtId="0" fontId="4" fillId="10" borderId="0" xfId="0" applyFont="1" applyFill="1" applyAlignment="1" applyProtection="1">
      <alignment horizontal="left" vertical="center"/>
      <protection hidden="1"/>
    </xf>
    <xf numFmtId="0" fontId="13" fillId="10" borderId="0" xfId="0" applyFont="1" applyFill="1" applyProtection="1">
      <alignment vertical="center"/>
      <protection hidden="1"/>
    </xf>
    <xf numFmtId="176" fontId="4" fillId="10" borderId="0" xfId="0" applyNumberFormat="1" applyFont="1" applyFill="1" applyAlignment="1" applyProtection="1">
      <alignment vertical="top" wrapText="1"/>
      <protection hidden="1"/>
    </xf>
    <xf numFmtId="176" fontId="4" fillId="10" borderId="0" xfId="0" applyNumberFormat="1" applyFont="1" applyFill="1" applyProtection="1">
      <alignment vertical="center"/>
      <protection hidden="1"/>
    </xf>
    <xf numFmtId="0" fontId="4" fillId="10" borderId="15" xfId="0" applyFont="1" applyFill="1" applyBorder="1" applyProtection="1">
      <alignment vertical="center"/>
      <protection hidden="1"/>
    </xf>
    <xf numFmtId="0" fontId="4" fillId="10" borderId="12" xfId="0" applyFont="1" applyFill="1" applyBorder="1" applyProtection="1">
      <alignment vertical="center"/>
      <protection hidden="1"/>
    </xf>
    <xf numFmtId="0" fontId="4" fillId="10" borderId="16" xfId="0" applyFont="1" applyFill="1" applyBorder="1" applyProtection="1">
      <alignment vertical="center"/>
      <protection hidden="1"/>
    </xf>
    <xf numFmtId="0" fontId="4" fillId="10" borderId="3" xfId="0" applyFont="1" applyFill="1" applyBorder="1" applyProtection="1">
      <alignment vertical="center"/>
      <protection hidden="1"/>
    </xf>
    <xf numFmtId="0" fontId="4" fillId="10" borderId="8" xfId="0" applyFont="1" applyFill="1" applyBorder="1" applyProtection="1">
      <alignment vertical="center"/>
      <protection hidden="1"/>
    </xf>
    <xf numFmtId="0" fontId="6" fillId="10" borderId="0" xfId="0" applyFont="1" applyFill="1" applyAlignment="1" applyProtection="1">
      <alignment horizontal="center" vertical="center"/>
      <protection hidden="1"/>
    </xf>
    <xf numFmtId="0" fontId="15" fillId="10" borderId="0" xfId="0" applyFont="1" applyFill="1" applyAlignment="1" applyProtection="1">
      <protection hidden="1"/>
    </xf>
    <xf numFmtId="0" fontId="31" fillId="10" borderId="0" xfId="0" applyFont="1" applyFill="1" applyProtection="1">
      <alignment vertical="center"/>
      <protection hidden="1"/>
    </xf>
    <xf numFmtId="176" fontId="15" fillId="10" borderId="0" xfId="0" applyNumberFormat="1" applyFont="1" applyFill="1" applyAlignment="1" applyProtection="1">
      <protection hidden="1"/>
    </xf>
    <xf numFmtId="0" fontId="10" fillId="10" borderId="0" xfId="0" applyFont="1" applyFill="1" applyProtection="1">
      <alignment vertical="center"/>
      <protection hidden="1"/>
    </xf>
    <xf numFmtId="0" fontId="4" fillId="10" borderId="0" xfId="0" applyFont="1" applyFill="1" applyAlignment="1" applyProtection="1">
      <alignment horizontal="center" vertical="center"/>
      <protection hidden="1"/>
    </xf>
    <xf numFmtId="0" fontId="4" fillId="10" borderId="17" xfId="0" applyFont="1" applyFill="1" applyBorder="1" applyProtection="1">
      <alignment vertical="center"/>
      <protection hidden="1"/>
    </xf>
    <xf numFmtId="0" fontId="4" fillId="10" borderId="4" xfId="0" applyFont="1" applyFill="1" applyBorder="1" applyProtection="1">
      <alignment vertical="center"/>
      <protection hidden="1"/>
    </xf>
    <xf numFmtId="0" fontId="4" fillId="10" borderId="24" xfId="0" applyFont="1" applyFill="1" applyBorder="1" applyProtection="1">
      <alignment vertical="center"/>
      <protection hidden="1"/>
    </xf>
    <xf numFmtId="0" fontId="17" fillId="10" borderId="0" xfId="0" applyFont="1" applyFill="1" applyAlignment="1" applyProtection="1">
      <alignment vertical="top" wrapText="1"/>
      <protection hidden="1"/>
    </xf>
    <xf numFmtId="0" fontId="5" fillId="10" borderId="0" xfId="0" applyFont="1" applyFill="1" applyAlignment="1" applyProtection="1">
      <alignment horizontal="center" vertical="center"/>
      <protection hidden="1"/>
    </xf>
    <xf numFmtId="0" fontId="8" fillId="10" borderId="0" xfId="0" applyFont="1" applyFill="1" applyAlignment="1" applyProtection="1">
      <alignment horizontal="center" vertical="center"/>
      <protection hidden="1"/>
    </xf>
    <xf numFmtId="0" fontId="15" fillId="10" borderId="0" xfId="0" applyFont="1" applyFill="1" applyAlignment="1" applyProtection="1">
      <alignment shrinkToFit="1"/>
      <protection hidden="1"/>
    </xf>
    <xf numFmtId="0" fontId="12" fillId="10" borderId="0" xfId="0" applyFont="1" applyFill="1" applyProtection="1">
      <alignment vertical="center"/>
      <protection hidden="1"/>
    </xf>
    <xf numFmtId="0" fontId="14" fillId="10" borderId="0" xfId="0" applyFont="1" applyFill="1" applyAlignment="1" applyProtection="1">
      <alignment horizontal="left" vertical="center"/>
      <protection hidden="1"/>
    </xf>
    <xf numFmtId="0" fontId="4" fillId="10" borderId="25" xfId="0" applyFont="1" applyFill="1" applyBorder="1" applyProtection="1">
      <alignment vertical="center"/>
      <protection hidden="1"/>
    </xf>
    <xf numFmtId="0" fontId="14" fillId="10" borderId="0" xfId="0" applyFont="1" applyFill="1" applyAlignment="1" applyProtection="1">
      <alignment horizontal="center" vertical="center"/>
      <protection hidden="1"/>
    </xf>
    <xf numFmtId="0" fontId="15" fillId="10" borderId="0" xfId="0" applyFont="1" applyFill="1" applyAlignment="1" applyProtection="1">
      <alignment horizontal="center" vertical="center" wrapText="1"/>
      <protection hidden="1"/>
    </xf>
    <xf numFmtId="0" fontId="14" fillId="10" borderId="0" xfId="0" applyFont="1" applyFill="1" applyAlignment="1" applyProtection="1">
      <alignment horizontal="center" vertical="center" wrapText="1"/>
      <protection hidden="1"/>
    </xf>
    <xf numFmtId="0" fontId="15" fillId="10" borderId="0" xfId="0" applyFont="1" applyFill="1" applyAlignment="1" applyProtection="1">
      <alignment horizontal="center" vertical="center" shrinkToFit="1"/>
      <protection hidden="1"/>
    </xf>
    <xf numFmtId="0" fontId="15" fillId="10" borderId="0" xfId="0" applyFont="1" applyFill="1" applyAlignment="1" applyProtection="1">
      <alignment horizontal="center" vertical="center"/>
      <protection hidden="1"/>
    </xf>
    <xf numFmtId="0" fontId="0" fillId="10" borderId="0" xfId="0" applyFill="1" applyProtection="1">
      <alignment vertical="center"/>
      <protection hidden="1"/>
    </xf>
    <xf numFmtId="0" fontId="11" fillId="10" borderId="0" xfId="0" applyFont="1" applyFill="1" applyProtection="1">
      <alignment vertical="center"/>
      <protection hidden="1"/>
    </xf>
    <xf numFmtId="0" fontId="14" fillId="10" borderId="0" xfId="0" applyFont="1" applyFill="1" applyAlignment="1" applyProtection="1">
      <alignment horizontal="right" vertical="center"/>
      <protection hidden="1"/>
    </xf>
    <xf numFmtId="0" fontId="14" fillId="10" borderId="0" xfId="0" applyFont="1" applyFill="1" applyProtection="1">
      <alignment vertical="center"/>
      <protection hidden="1"/>
    </xf>
    <xf numFmtId="0" fontId="15" fillId="10" borderId="3" xfId="0" applyFont="1" applyFill="1" applyBorder="1" applyProtection="1">
      <alignment vertical="center"/>
      <protection hidden="1"/>
    </xf>
    <xf numFmtId="0" fontId="12" fillId="10" borderId="0" xfId="0" applyFont="1" applyFill="1" applyAlignment="1" applyProtection="1">
      <alignment horizontal="left" vertical="center"/>
      <protection hidden="1"/>
    </xf>
    <xf numFmtId="0" fontId="12" fillId="10" borderId="0" xfId="0" applyFont="1" applyFill="1" applyAlignment="1" applyProtection="1">
      <alignment horizontal="left" vertical="top"/>
      <protection hidden="1"/>
    </xf>
    <xf numFmtId="0" fontId="10" fillId="10" borderId="20" xfId="0" applyFont="1" applyFill="1" applyBorder="1" applyAlignment="1">
      <alignment horizontal="left" vertical="center"/>
    </xf>
    <xf numFmtId="0" fontId="10" fillId="10" borderId="0" xfId="0" applyFont="1" applyFill="1" applyAlignment="1">
      <alignment horizontal="left" vertical="center"/>
    </xf>
    <xf numFmtId="0" fontId="10" fillId="10" borderId="13" xfId="0" applyFont="1" applyFill="1" applyBorder="1" applyAlignment="1">
      <alignment horizontal="left" vertical="center"/>
    </xf>
    <xf numFmtId="0" fontId="51" fillId="10" borderId="0" xfId="0" applyFont="1" applyFill="1" applyAlignment="1">
      <alignment horizontal="left" vertical="center"/>
    </xf>
    <xf numFmtId="0" fontId="51" fillId="10" borderId="13" xfId="0" applyFont="1" applyFill="1" applyBorder="1" applyAlignment="1">
      <alignment horizontal="left" vertical="center"/>
    </xf>
    <xf numFmtId="49" fontId="8" fillId="3" borderId="8" xfId="0" applyNumberFormat="1" applyFont="1" applyFill="1" applyBorder="1" applyAlignment="1">
      <alignment horizontal="left" vertical="center"/>
    </xf>
    <xf numFmtId="49" fontId="18" fillId="0" borderId="17" xfId="0" applyNumberFormat="1" applyFont="1" applyBorder="1" applyAlignment="1">
      <alignment horizontal="left" vertical="center"/>
    </xf>
    <xf numFmtId="49" fontId="18" fillId="0" borderId="4" xfId="0" applyNumberFormat="1" applyFont="1" applyBorder="1" applyAlignment="1">
      <alignment horizontal="left" vertical="center"/>
    </xf>
    <xf numFmtId="49" fontId="18" fillId="0" borderId="24" xfId="0" applyNumberFormat="1" applyFont="1" applyBorder="1" applyAlignment="1">
      <alignment horizontal="left" vertical="center"/>
    </xf>
    <xf numFmtId="0" fontId="10" fillId="10" borderId="42" xfId="0" applyFont="1" applyFill="1" applyBorder="1">
      <alignment vertical="center"/>
    </xf>
    <xf numFmtId="0" fontId="10" fillId="10" borderId="0" xfId="0" applyFont="1" applyFill="1">
      <alignment vertical="center"/>
    </xf>
    <xf numFmtId="0" fontId="10" fillId="10" borderId="20" xfId="0" applyFont="1" applyFill="1" applyBorder="1">
      <alignment vertical="center"/>
    </xf>
    <xf numFmtId="0" fontId="3" fillId="10" borderId="0" xfId="0" applyFont="1" applyFill="1" applyAlignment="1">
      <alignment horizontal="left" vertical="center"/>
    </xf>
    <xf numFmtId="0" fontId="3" fillId="10" borderId="13" xfId="0" applyFont="1" applyFill="1" applyBorder="1" applyAlignment="1">
      <alignment horizontal="left" vertical="center"/>
    </xf>
    <xf numFmtId="0" fontId="60" fillId="10" borderId="20" xfId="0" applyFont="1" applyFill="1" applyBorder="1" applyAlignment="1">
      <alignment horizontal="left" vertical="center"/>
    </xf>
    <xf numFmtId="0" fontId="61" fillId="10" borderId="20" xfId="0" applyFont="1" applyFill="1" applyBorder="1" applyAlignment="1">
      <alignment horizontal="left" vertical="center"/>
    </xf>
    <xf numFmtId="0" fontId="10" fillId="10" borderId="115" xfId="0" applyFont="1" applyFill="1" applyBorder="1">
      <alignment vertical="center"/>
    </xf>
    <xf numFmtId="0" fontId="10" fillId="0" borderId="20" xfId="0" applyFont="1" applyBorder="1">
      <alignment vertical="center"/>
    </xf>
    <xf numFmtId="0" fontId="55" fillId="10" borderId="20" xfId="0" applyFont="1" applyFill="1" applyBorder="1" applyAlignment="1">
      <alignment horizontal="left" vertical="center"/>
    </xf>
    <xf numFmtId="0" fontId="36" fillId="10" borderId="20" xfId="0" applyFont="1" applyFill="1" applyBorder="1" applyAlignment="1">
      <alignment horizontal="left" vertical="center"/>
    </xf>
    <xf numFmtId="0" fontId="10" fillId="10" borderId="20" xfId="0" applyFont="1" applyFill="1" applyBorder="1" applyAlignment="1">
      <alignment horizontal="left" vertical="center"/>
    </xf>
    <xf numFmtId="0" fontId="10" fillId="10" borderId="0" xfId="0" applyFont="1" applyFill="1" applyAlignment="1">
      <alignment horizontal="left" vertical="center"/>
    </xf>
    <xf numFmtId="0" fontId="10" fillId="10" borderId="13" xfId="0" applyFont="1" applyFill="1" applyBorder="1" applyAlignment="1">
      <alignment horizontal="left" vertical="center"/>
    </xf>
    <xf numFmtId="0" fontId="10" fillId="10" borderId="21" xfId="0" applyFont="1" applyFill="1" applyBorder="1" applyAlignment="1">
      <alignment horizontal="left" vertical="center"/>
    </xf>
    <xf numFmtId="0" fontId="10" fillId="10" borderId="22" xfId="0" applyFont="1" applyFill="1" applyBorder="1" applyAlignment="1">
      <alignment horizontal="left" vertical="center"/>
    </xf>
    <xf numFmtId="0" fontId="10" fillId="10" borderId="23" xfId="0" applyFont="1" applyFill="1" applyBorder="1" applyAlignment="1">
      <alignment horizontal="left" vertical="center"/>
    </xf>
    <xf numFmtId="0" fontId="3" fillId="10" borderId="20" xfId="0" applyFont="1" applyFill="1" applyBorder="1" applyAlignment="1">
      <alignment horizontal="left" vertical="center"/>
    </xf>
    <xf numFmtId="0" fontId="3" fillId="10" borderId="0" xfId="0" applyFont="1" applyFill="1" applyAlignment="1">
      <alignment horizontal="left" vertical="center"/>
    </xf>
    <xf numFmtId="0" fontId="3" fillId="10" borderId="13" xfId="0" applyFont="1" applyFill="1" applyBorder="1" applyAlignment="1">
      <alignment horizontal="left" vertical="center"/>
    </xf>
    <xf numFmtId="0" fontId="4" fillId="0" borderId="20" xfId="0" applyFont="1" applyBorder="1" applyAlignment="1">
      <alignment horizontal="right" vertical="center" wrapText="1" indent="1"/>
    </xf>
    <xf numFmtId="0" fontId="4" fillId="0" borderId="0" xfId="0" applyFont="1" applyAlignment="1">
      <alignment horizontal="right" vertical="center" indent="1"/>
    </xf>
    <xf numFmtId="0" fontId="4" fillId="0" borderId="8" xfId="0" applyFont="1" applyBorder="1" applyAlignment="1">
      <alignment horizontal="right" vertical="center" indent="1"/>
    </xf>
    <xf numFmtId="178" fontId="4" fillId="0" borderId="2" xfId="0" applyNumberFormat="1" applyFont="1" applyBorder="1" applyAlignment="1">
      <alignment horizontal="center" vertical="center"/>
    </xf>
    <xf numFmtId="178" fontId="4" fillId="0" borderId="6" xfId="0" applyNumberFormat="1" applyFont="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26" fillId="10" borderId="20" xfId="0" applyFont="1" applyFill="1" applyBorder="1" applyAlignment="1">
      <alignment horizontal="left" vertical="center"/>
    </xf>
    <xf numFmtId="0" fontId="27" fillId="10" borderId="0" xfId="0" applyFont="1" applyFill="1" applyAlignment="1">
      <alignment horizontal="left" vertical="center"/>
    </xf>
    <xf numFmtId="0" fontId="27" fillId="10" borderId="13" xfId="0" applyFont="1" applyFill="1" applyBorder="1" applyAlignment="1">
      <alignment horizontal="left" vertical="center"/>
    </xf>
    <xf numFmtId="0" fontId="10" fillId="0" borderId="20" xfId="0" applyFont="1" applyBorder="1" applyAlignment="1">
      <alignment horizontal="left" vertical="center"/>
    </xf>
    <xf numFmtId="0" fontId="10" fillId="10" borderId="20" xfId="0" applyFont="1" applyFill="1" applyBorder="1" applyAlignment="1">
      <alignment horizontal="left" vertical="center" wrapText="1"/>
    </xf>
    <xf numFmtId="0" fontId="10" fillId="10" borderId="0" xfId="0" applyFont="1" applyFill="1" applyAlignment="1">
      <alignment horizontal="left" vertical="center" wrapText="1"/>
    </xf>
    <xf numFmtId="0" fontId="10" fillId="10" borderId="13" xfId="0" applyFont="1" applyFill="1" applyBorder="1" applyAlignment="1">
      <alignment horizontal="left" vertical="center" wrapText="1"/>
    </xf>
    <xf numFmtId="0" fontId="10" fillId="10" borderId="41"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7" fillId="10" borderId="20" xfId="0" applyFont="1" applyFill="1" applyBorder="1" applyAlignment="1">
      <alignment horizontal="center" vertical="center"/>
    </xf>
    <xf numFmtId="0" fontId="17" fillId="10" borderId="0" xfId="0" applyFont="1" applyFill="1" applyAlignment="1">
      <alignment horizontal="center" vertical="center"/>
    </xf>
    <xf numFmtId="0" fontId="17" fillId="10" borderId="13" xfId="0" applyFont="1" applyFill="1" applyBorder="1" applyAlignment="1">
      <alignment horizontal="center" vertical="center"/>
    </xf>
    <xf numFmtId="0" fontId="51" fillId="10" borderId="20" xfId="0" applyFont="1" applyFill="1" applyBorder="1" applyAlignment="1">
      <alignment horizontal="left" vertical="center"/>
    </xf>
    <xf numFmtId="0" fontId="51" fillId="10" borderId="0" xfId="0" applyFont="1" applyFill="1" applyAlignment="1">
      <alignment horizontal="left" vertical="center"/>
    </xf>
    <xf numFmtId="0" fontId="51" fillId="10" borderId="13" xfId="0" applyFont="1" applyFill="1" applyBorder="1" applyAlignment="1">
      <alignment horizontal="left" vertical="center"/>
    </xf>
    <xf numFmtId="0" fontId="4" fillId="10" borderId="0" xfId="0" applyFont="1" applyFill="1" applyAlignment="1" applyProtection="1">
      <alignment horizontal="left" vertical="center"/>
      <protection hidden="1"/>
    </xf>
    <xf numFmtId="185" fontId="13" fillId="10" borderId="0" xfId="0" applyNumberFormat="1" applyFont="1" applyFill="1" applyAlignment="1" applyProtection="1">
      <alignment horizontal="right" vertical="center" shrinkToFit="1"/>
      <protection hidden="1"/>
    </xf>
    <xf numFmtId="184" fontId="13" fillId="10" borderId="0" xfId="0" applyNumberFormat="1" applyFont="1" applyFill="1" applyAlignment="1" applyProtection="1">
      <alignment horizontal="left" vertical="center" shrinkToFit="1"/>
      <protection hidden="1"/>
    </xf>
    <xf numFmtId="0" fontId="14" fillId="10" borderId="15" xfId="0" applyFont="1" applyFill="1" applyBorder="1" applyAlignment="1" applyProtection="1">
      <alignment horizontal="center" vertical="center" wrapText="1"/>
      <protection hidden="1"/>
    </xf>
    <xf numFmtId="0" fontId="14" fillId="10" borderId="16" xfId="0" applyFont="1" applyFill="1" applyBorder="1" applyAlignment="1" applyProtection="1">
      <alignment horizontal="center" vertical="center" wrapText="1"/>
      <protection hidden="1"/>
    </xf>
    <xf numFmtId="0" fontId="14" fillId="10" borderId="17" xfId="0" applyFont="1" applyFill="1" applyBorder="1" applyAlignment="1" applyProtection="1">
      <alignment horizontal="center" vertical="center" wrapText="1"/>
      <protection hidden="1"/>
    </xf>
    <xf numFmtId="0" fontId="14" fillId="10" borderId="24" xfId="0" applyFont="1" applyFill="1" applyBorder="1" applyAlignment="1" applyProtection="1">
      <alignment horizontal="center" vertical="center" wrapText="1"/>
      <protection hidden="1"/>
    </xf>
    <xf numFmtId="0" fontId="15" fillId="10" borderId="15" xfId="0" applyFont="1" applyFill="1" applyBorder="1" applyAlignment="1" applyProtection="1">
      <alignment horizontal="left" vertical="center" wrapText="1"/>
      <protection hidden="1"/>
    </xf>
    <xf numFmtId="0" fontId="15" fillId="10" borderId="12" xfId="0" applyFont="1" applyFill="1" applyBorder="1" applyAlignment="1" applyProtection="1">
      <alignment horizontal="left" vertical="center" wrapText="1"/>
      <protection hidden="1"/>
    </xf>
    <xf numFmtId="0" fontId="15" fillId="10" borderId="16" xfId="0" applyFont="1" applyFill="1" applyBorder="1" applyAlignment="1" applyProtection="1">
      <alignment horizontal="left" vertical="center" wrapText="1"/>
      <protection hidden="1"/>
    </xf>
    <xf numFmtId="0" fontId="15" fillId="10" borderId="17" xfId="0" applyFont="1" applyFill="1" applyBorder="1" applyAlignment="1" applyProtection="1">
      <alignment horizontal="left" vertical="center" wrapText="1"/>
      <protection hidden="1"/>
    </xf>
    <xf numFmtId="0" fontId="15" fillId="10" borderId="4" xfId="0" applyFont="1" applyFill="1" applyBorder="1" applyAlignment="1" applyProtection="1">
      <alignment horizontal="left" vertical="center" wrapText="1"/>
      <protection hidden="1"/>
    </xf>
    <xf numFmtId="0" fontId="15" fillId="10" borderId="24" xfId="0" applyFont="1" applyFill="1" applyBorder="1" applyAlignment="1" applyProtection="1">
      <alignment horizontal="left" vertical="center" wrapText="1"/>
      <protection hidden="1"/>
    </xf>
    <xf numFmtId="0" fontId="15" fillId="10" borderId="2" xfId="0" applyFont="1" applyFill="1" applyBorder="1" applyAlignment="1" applyProtection="1">
      <alignment horizontal="left" vertical="center" shrinkToFit="1"/>
      <protection hidden="1"/>
    </xf>
    <xf numFmtId="0" fontId="15" fillId="10" borderId="5" xfId="0" applyFont="1" applyFill="1" applyBorder="1" applyAlignment="1" applyProtection="1">
      <alignment horizontal="left" vertical="center" shrinkToFit="1"/>
      <protection hidden="1"/>
    </xf>
    <xf numFmtId="0" fontId="15" fillId="10" borderId="6" xfId="0" applyFont="1" applyFill="1" applyBorder="1" applyAlignment="1" applyProtection="1">
      <alignment horizontal="left" vertical="center" shrinkToFit="1"/>
      <protection hidden="1"/>
    </xf>
    <xf numFmtId="0" fontId="15" fillId="10" borderId="15" xfId="0" applyFont="1" applyFill="1" applyBorder="1" applyAlignment="1" applyProtection="1">
      <alignment horizontal="left" vertical="center"/>
      <protection hidden="1"/>
    </xf>
    <xf numFmtId="0" fontId="15" fillId="10" borderId="12" xfId="0" applyFont="1" applyFill="1" applyBorder="1" applyAlignment="1" applyProtection="1">
      <alignment horizontal="left" vertical="center"/>
      <protection hidden="1"/>
    </xf>
    <xf numFmtId="0" fontId="15" fillId="10" borderId="16" xfId="0" applyFont="1" applyFill="1" applyBorder="1" applyAlignment="1" applyProtection="1">
      <alignment horizontal="left" vertical="center"/>
      <protection hidden="1"/>
    </xf>
    <xf numFmtId="0" fontId="15" fillId="10" borderId="17" xfId="0" applyFont="1" applyFill="1" applyBorder="1" applyAlignment="1" applyProtection="1">
      <alignment horizontal="left" vertical="center"/>
      <protection hidden="1"/>
    </xf>
    <xf numFmtId="0" fontId="15" fillId="10" borderId="4" xfId="0" applyFont="1" applyFill="1" applyBorder="1" applyAlignment="1" applyProtection="1">
      <alignment horizontal="left" vertical="center"/>
      <protection hidden="1"/>
    </xf>
    <xf numFmtId="0" fontId="15" fillId="10" borderId="24" xfId="0" applyFont="1" applyFill="1" applyBorder="1" applyAlignment="1" applyProtection="1">
      <alignment horizontal="left" vertical="center"/>
      <protection hidden="1"/>
    </xf>
    <xf numFmtId="0" fontId="6" fillId="10" borderId="0" xfId="0" applyFont="1" applyFill="1" applyAlignment="1" applyProtection="1">
      <alignment horizontal="center" vertical="center"/>
      <protection hidden="1"/>
    </xf>
    <xf numFmtId="0" fontId="4" fillId="10" borderId="0" xfId="0" applyFont="1" applyFill="1" applyAlignment="1" applyProtection="1">
      <alignment horizontal="right" vertical="center"/>
      <protection hidden="1"/>
    </xf>
    <xf numFmtId="0" fontId="4" fillId="10" borderId="0" xfId="0" applyFont="1" applyFill="1" applyAlignment="1" applyProtection="1">
      <alignment horizontal="center" vertical="center"/>
      <protection hidden="1"/>
    </xf>
    <xf numFmtId="0" fontId="4" fillId="10" borderId="0" xfId="0" applyFont="1" applyFill="1" applyAlignment="1" applyProtection="1">
      <alignment horizontal="left" vertical="top"/>
      <protection hidden="1"/>
    </xf>
    <xf numFmtId="0" fontId="4" fillId="10" borderId="0" xfId="0" applyFont="1" applyFill="1" applyAlignment="1" applyProtection="1">
      <alignment horizontal="left" vertical="top" wrapText="1"/>
      <protection hidden="1"/>
    </xf>
    <xf numFmtId="0" fontId="15" fillId="10" borderId="0" xfId="0" applyFont="1" applyFill="1" applyAlignment="1" applyProtection="1">
      <alignment horizontal="center"/>
      <protection hidden="1"/>
    </xf>
    <xf numFmtId="0" fontId="15" fillId="10" borderId="0" xfId="0" applyFont="1" applyFill="1" applyAlignment="1" applyProtection="1">
      <alignment horizontal="left" shrinkToFit="1"/>
      <protection hidden="1"/>
    </xf>
    <xf numFmtId="176" fontId="4" fillId="10" borderId="0" xfId="0" applyNumberFormat="1" applyFont="1" applyFill="1" applyAlignment="1" applyProtection="1">
      <alignment horizontal="left" vertical="center"/>
      <protection hidden="1"/>
    </xf>
    <xf numFmtId="0" fontId="5" fillId="10" borderId="0" xfId="0" applyFont="1" applyFill="1" applyAlignment="1" applyProtection="1">
      <alignment horizontal="center" vertical="center"/>
      <protection hidden="1"/>
    </xf>
    <xf numFmtId="0" fontId="8" fillId="10" borderId="0" xfId="0" applyFont="1" applyFill="1" applyAlignment="1" applyProtection="1">
      <alignment horizontal="center" vertical="center"/>
      <protection hidden="1"/>
    </xf>
    <xf numFmtId="176" fontId="4" fillId="10" borderId="0" xfId="0" applyNumberFormat="1" applyFont="1" applyFill="1" applyAlignment="1" applyProtection="1">
      <alignment horizontal="center" vertical="center"/>
      <protection hidden="1"/>
    </xf>
    <xf numFmtId="0" fontId="4" fillId="10" borderId="0" xfId="0" applyFont="1" applyFill="1" applyAlignment="1" applyProtection="1">
      <alignment horizontal="left" wrapText="1"/>
      <protection hidden="1"/>
    </xf>
    <xf numFmtId="0" fontId="4" fillId="10" borderId="0" xfId="0" applyFont="1" applyFill="1" applyAlignment="1" applyProtection="1">
      <alignment horizontal="left" vertical="center" wrapText="1"/>
      <protection hidden="1"/>
    </xf>
    <xf numFmtId="0" fontId="5" fillId="2" borderId="1" xfId="0" applyFont="1" applyFill="1" applyBorder="1" applyAlignment="1">
      <alignment horizontal="left" vertical="center"/>
    </xf>
    <xf numFmtId="49" fontId="5" fillId="2" borderId="2"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49" fillId="4" borderId="17"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49" fontId="49" fillId="4" borderId="24" xfId="0" applyNumberFormat="1" applyFont="1" applyFill="1" applyBorder="1" applyAlignment="1">
      <alignment horizontal="left" vertical="center" wrapText="1"/>
    </xf>
    <xf numFmtId="49" fontId="16" fillId="0" borderId="5" xfId="0" applyNumberFormat="1" applyFont="1" applyBorder="1" applyAlignment="1">
      <alignment horizontal="left" vertical="center"/>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6" xfId="0" applyFont="1" applyFill="1" applyBorder="1" applyAlignment="1">
      <alignment horizontal="left" vertical="center" wrapText="1"/>
    </xf>
    <xf numFmtId="49" fontId="19" fillId="2" borderId="17"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49" fontId="10" fillId="2" borderId="15"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25" fillId="4" borderId="2" xfId="0" applyNumberFormat="1" applyFont="1" applyFill="1" applyBorder="1" applyAlignment="1">
      <alignment horizontal="left" vertical="center" wrapText="1"/>
    </xf>
    <xf numFmtId="49" fontId="25" fillId="4" borderId="5" xfId="0" applyNumberFormat="1" applyFont="1" applyFill="1" applyBorder="1" applyAlignment="1">
      <alignment horizontal="left" vertical="center"/>
    </xf>
    <xf numFmtId="49" fontId="25" fillId="4" borderId="6" xfId="0" applyNumberFormat="1" applyFont="1" applyFill="1" applyBorder="1" applyAlignment="1">
      <alignment horizontal="left" vertical="center"/>
    </xf>
    <xf numFmtId="49" fontId="5" fillId="5" borderId="49" xfId="0" applyNumberFormat="1" applyFont="1" applyFill="1" applyBorder="1" applyAlignment="1" applyProtection="1">
      <alignment horizontal="center" vertical="center"/>
      <protection locked="0"/>
    </xf>
    <xf numFmtId="49" fontId="5" fillId="5" borderId="50" xfId="0" applyNumberFormat="1" applyFont="1" applyFill="1" applyBorder="1" applyAlignment="1" applyProtection="1">
      <alignment horizontal="center" vertical="center"/>
      <protection locked="0"/>
    </xf>
    <xf numFmtId="49" fontId="5" fillId="5" borderId="51" xfId="0" applyNumberFormat="1" applyFont="1" applyFill="1" applyBorder="1" applyAlignment="1" applyProtection="1">
      <alignment horizontal="center" vertical="center"/>
      <protection locked="0"/>
    </xf>
    <xf numFmtId="49" fontId="4" fillId="2" borderId="8"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5" fillId="6" borderId="49" xfId="0" applyNumberFormat="1" applyFont="1" applyFill="1" applyBorder="1" applyAlignment="1" applyProtection="1">
      <alignment horizontal="left" vertical="center"/>
      <protection locked="0"/>
    </xf>
    <xf numFmtId="49" fontId="5" fillId="6" borderId="50" xfId="0" applyNumberFormat="1" applyFont="1" applyFill="1" applyBorder="1" applyAlignment="1" applyProtection="1">
      <alignment horizontal="left" vertical="center"/>
      <protection locked="0"/>
    </xf>
    <xf numFmtId="49" fontId="5" fillId="6" borderId="51" xfId="0" applyNumberFormat="1" applyFont="1" applyFill="1" applyBorder="1" applyAlignment="1" applyProtection="1">
      <alignment horizontal="left" vertical="center"/>
      <protection locked="0"/>
    </xf>
    <xf numFmtId="0" fontId="22" fillId="2" borderId="11" xfId="0" applyFont="1" applyFill="1" applyBorder="1" applyAlignment="1">
      <alignment horizontal="left" vertical="center"/>
    </xf>
    <xf numFmtId="0" fontId="22" fillId="2" borderId="4" xfId="0" applyFont="1" applyFill="1" applyBorder="1" applyAlignment="1">
      <alignment horizontal="left" vertical="center"/>
    </xf>
    <xf numFmtId="0" fontId="22" fillId="2" borderId="24" xfId="0" applyFont="1" applyFill="1" applyBorder="1" applyAlignment="1">
      <alignment horizontal="left" vertical="center"/>
    </xf>
    <xf numFmtId="49" fontId="5" fillId="0" borderId="1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22" fillId="2" borderId="3"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4" fillId="2" borderId="8"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5" fillId="2" borderId="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49" fontId="5" fillId="2" borderId="2"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4" fillId="2" borderId="15"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49" fontId="19" fillId="2" borderId="2"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10" fillId="2" borderId="17"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0" xfId="0" applyNumberFormat="1" applyFont="1" applyAlignment="1">
      <alignment horizontal="center" vertical="center"/>
    </xf>
    <xf numFmtId="49" fontId="5" fillId="3" borderId="15"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3" borderId="9" xfId="0" applyNumberFormat="1" applyFont="1" applyFill="1" applyBorder="1" applyAlignment="1">
      <alignment horizontal="center" vertical="center" textRotation="255"/>
    </xf>
    <xf numFmtId="49" fontId="5" fillId="3" borderId="10" xfId="0" applyNumberFormat="1" applyFont="1" applyFill="1" applyBorder="1" applyAlignment="1">
      <alignment horizontal="center" vertical="center" textRotation="255"/>
    </xf>
    <xf numFmtId="49" fontId="5" fillId="3" borderId="7" xfId="0" applyNumberFormat="1" applyFont="1" applyFill="1" applyBorder="1" applyAlignment="1">
      <alignment horizontal="center" vertical="center" textRotation="255"/>
    </xf>
    <xf numFmtId="49" fontId="5" fillId="2" borderId="15"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49" fontId="25" fillId="4" borderId="15" xfId="0" applyNumberFormat="1" applyFont="1" applyFill="1" applyBorder="1" applyAlignment="1">
      <alignment horizontal="left" vertical="center" wrapText="1"/>
    </xf>
    <xf numFmtId="49" fontId="25" fillId="4" borderId="12" xfId="0" applyNumberFormat="1" applyFont="1" applyFill="1" applyBorder="1" applyAlignment="1">
      <alignment horizontal="left" vertical="center"/>
    </xf>
    <xf numFmtId="49" fontId="25" fillId="4" borderId="16" xfId="0" applyNumberFormat="1" applyFont="1" applyFill="1" applyBorder="1" applyAlignment="1">
      <alignment horizontal="left" vertical="center"/>
    </xf>
    <xf numFmtId="49" fontId="5" fillId="0" borderId="12" xfId="0" applyNumberFormat="1" applyFont="1" applyBorder="1" applyAlignment="1">
      <alignment horizontal="center" vertical="center"/>
    </xf>
    <xf numFmtId="49" fontId="4" fillId="2" borderId="2"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xf>
    <xf numFmtId="0" fontId="22" fillId="2" borderId="20" xfId="0" applyFont="1" applyFill="1" applyBorder="1" applyAlignment="1">
      <alignment horizontal="left" vertical="center"/>
    </xf>
    <xf numFmtId="0" fontId="22" fillId="2" borderId="0" xfId="0" applyFont="1" applyFill="1" applyAlignment="1">
      <alignment horizontal="left" vertical="center"/>
    </xf>
    <xf numFmtId="0" fontId="22" fillId="2" borderId="8"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8" xfId="0" applyFont="1" applyFill="1" applyBorder="1" applyAlignment="1">
      <alignment horizontal="left" vertical="center"/>
    </xf>
    <xf numFmtId="0" fontId="22" fillId="2" borderId="2" xfId="0" applyFont="1" applyFill="1" applyBorder="1" applyAlignment="1">
      <alignment horizontal="left" vertical="center"/>
    </xf>
    <xf numFmtId="0" fontId="22" fillId="2" borderId="5" xfId="0" applyFont="1" applyFill="1" applyBorder="1" applyAlignment="1">
      <alignment horizontal="left" vertical="center"/>
    </xf>
    <xf numFmtId="0" fontId="22" fillId="2" borderId="6" xfId="0" applyFont="1" applyFill="1" applyBorder="1" applyAlignment="1">
      <alignment horizontal="left" vertical="center"/>
    </xf>
    <xf numFmtId="49" fontId="5" fillId="6" borderId="49" xfId="0" applyNumberFormat="1" applyFont="1" applyFill="1" applyBorder="1" applyAlignment="1" applyProtection="1">
      <alignment horizontal="center" vertical="center"/>
      <protection locked="0"/>
    </xf>
    <xf numFmtId="49" fontId="5" fillId="6" borderId="50" xfId="0" applyNumberFormat="1" applyFont="1" applyFill="1" applyBorder="1" applyAlignment="1" applyProtection="1">
      <alignment horizontal="center" vertical="center"/>
      <protection locked="0"/>
    </xf>
    <xf numFmtId="49" fontId="5" fillId="6" borderId="51" xfId="0" applyNumberFormat="1" applyFont="1" applyFill="1" applyBorder="1" applyAlignment="1" applyProtection="1">
      <alignment horizontal="center" vertical="center"/>
      <protection locked="0"/>
    </xf>
    <xf numFmtId="49" fontId="4" fillId="2" borderId="10"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5" fillId="0" borderId="0" xfId="0" applyNumberFormat="1" applyFont="1" applyAlignment="1">
      <alignment horizontal="center" vertical="center" textRotation="255"/>
    </xf>
    <xf numFmtId="0" fontId="4" fillId="2" borderId="5" xfId="0" applyFont="1" applyFill="1" applyBorder="1" applyAlignment="1">
      <alignment horizontal="center" vertical="center"/>
    </xf>
    <xf numFmtId="49" fontId="5" fillId="3" borderId="2"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49" fontId="4" fillId="0" borderId="5" xfId="0" applyNumberFormat="1" applyFont="1" applyBorder="1" applyAlignment="1">
      <alignment horizontal="center" vertical="center"/>
    </xf>
    <xf numFmtId="49" fontId="4" fillId="3" borderId="15"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22" fillId="2" borderId="3" xfId="0" applyFont="1" applyFill="1" applyBorder="1" applyAlignment="1">
      <alignment horizontal="left" vertical="center"/>
    </xf>
    <xf numFmtId="0" fontId="22" fillId="2" borderId="12" xfId="0" applyFont="1" applyFill="1" applyBorder="1" applyAlignment="1">
      <alignment horizontal="left" vertical="center"/>
    </xf>
    <xf numFmtId="49" fontId="5" fillId="6" borderId="46" xfId="0" applyNumberFormat="1" applyFont="1" applyFill="1" applyBorder="1" applyAlignment="1" applyProtection="1">
      <alignment horizontal="center" vertical="center"/>
      <protection locked="0"/>
    </xf>
    <xf numFmtId="49" fontId="5" fillId="6" borderId="47" xfId="0" applyNumberFormat="1" applyFont="1" applyFill="1" applyBorder="1" applyAlignment="1" applyProtection="1">
      <alignment horizontal="center" vertical="center"/>
      <protection locked="0"/>
    </xf>
    <xf numFmtId="49" fontId="5" fillId="6" borderId="48" xfId="0" applyNumberFormat="1" applyFont="1" applyFill="1" applyBorder="1" applyAlignment="1" applyProtection="1">
      <alignment horizontal="center" vertical="center"/>
      <protection locked="0"/>
    </xf>
    <xf numFmtId="0" fontId="22" fillId="2" borderId="17" xfId="0" applyFont="1" applyFill="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22" fillId="0" borderId="0" xfId="0" applyFont="1" applyAlignment="1">
      <alignment horizontal="left" vertical="center"/>
    </xf>
    <xf numFmtId="0" fontId="5" fillId="5" borderId="49" xfId="0" applyFont="1" applyFill="1" applyBorder="1" applyAlignment="1" applyProtection="1">
      <alignment horizontal="left" vertical="center"/>
      <protection locked="0"/>
    </xf>
    <xf numFmtId="0" fontId="5" fillId="5" borderId="50" xfId="0" applyFont="1" applyFill="1" applyBorder="1" applyAlignment="1" applyProtection="1">
      <alignment horizontal="left" vertical="center"/>
      <protection locked="0"/>
    </xf>
    <xf numFmtId="0" fontId="5" fillId="5" borderId="51" xfId="0" applyFont="1" applyFill="1" applyBorder="1" applyAlignment="1" applyProtection="1">
      <alignment horizontal="left" vertical="center"/>
      <protection locked="0"/>
    </xf>
    <xf numFmtId="0" fontId="4" fillId="2" borderId="0" xfId="0" applyFont="1" applyFill="1" applyAlignment="1">
      <alignment horizontal="center" vertical="center"/>
    </xf>
    <xf numFmtId="49" fontId="4" fillId="3" borderId="12" xfId="0" applyNumberFormat="1" applyFont="1" applyFill="1" applyBorder="1" applyAlignment="1">
      <alignment horizontal="center" vertical="center" wrapText="1"/>
    </xf>
    <xf numFmtId="49" fontId="4" fillId="3" borderId="44" xfId="0" applyNumberFormat="1" applyFont="1" applyFill="1" applyBorder="1" applyAlignment="1">
      <alignment horizontal="left" vertical="center" wrapText="1"/>
    </xf>
    <xf numFmtId="49" fontId="4" fillId="3" borderId="22" xfId="0" applyNumberFormat="1" applyFont="1" applyFill="1" applyBorder="1" applyAlignment="1">
      <alignment horizontal="left" vertical="center" wrapText="1"/>
    </xf>
    <xf numFmtId="49" fontId="4" fillId="3" borderId="45" xfId="0" applyNumberFormat="1" applyFont="1" applyFill="1" applyBorder="1" applyAlignment="1">
      <alignment horizontal="left" vertical="center" wrapText="1"/>
    </xf>
    <xf numFmtId="0" fontId="5" fillId="5" borderId="46" xfId="0" applyFont="1" applyFill="1" applyBorder="1" applyAlignment="1" applyProtection="1">
      <alignment horizontal="left" vertical="center"/>
      <protection locked="0"/>
    </xf>
    <xf numFmtId="0" fontId="5" fillId="5" borderId="47" xfId="0" applyFont="1" applyFill="1" applyBorder="1" applyAlignment="1" applyProtection="1">
      <alignment horizontal="left" vertical="center"/>
      <protection locked="0"/>
    </xf>
    <xf numFmtId="0" fontId="5" fillId="5" borderId="48" xfId="0" applyFont="1" applyFill="1" applyBorder="1" applyAlignment="1" applyProtection="1">
      <alignment horizontal="left" vertical="center"/>
      <protection locked="0"/>
    </xf>
    <xf numFmtId="49" fontId="29" fillId="7" borderId="0" xfId="0" applyNumberFormat="1" applyFont="1" applyFill="1" applyAlignment="1" applyProtection="1">
      <alignment horizontal="center" vertical="center"/>
      <protection locked="0"/>
    </xf>
    <xf numFmtId="185" fontId="8" fillId="3" borderId="0" xfId="0" applyNumberFormat="1" applyFont="1" applyFill="1" applyAlignment="1">
      <alignment horizontal="center" vertical="center" shrinkToFit="1"/>
    </xf>
    <xf numFmtId="49" fontId="5" fillId="2" borderId="17"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24" xfId="0" applyNumberFormat="1" applyFont="1" applyFill="1" applyBorder="1" applyAlignment="1">
      <alignment horizontal="left" vertical="center" wrapText="1"/>
    </xf>
    <xf numFmtId="49" fontId="25" fillId="0" borderId="3" xfId="0" applyNumberFormat="1" applyFont="1" applyBorder="1" applyAlignment="1">
      <alignment horizontal="center" vertical="center"/>
    </xf>
    <xf numFmtId="49" fontId="25" fillId="0" borderId="0" xfId="0" applyNumberFormat="1" applyFont="1" applyAlignment="1">
      <alignment horizontal="center" vertical="center"/>
    </xf>
    <xf numFmtId="49" fontId="25" fillId="0" borderId="8" xfId="0" applyNumberFormat="1" applyFont="1" applyBorder="1" applyAlignment="1">
      <alignment horizontal="center" vertical="center"/>
    </xf>
    <xf numFmtId="49" fontId="28" fillId="3" borderId="0" xfId="0" applyNumberFormat="1" applyFont="1" applyFill="1" applyAlignment="1">
      <alignment horizontal="center" vertical="center"/>
    </xf>
    <xf numFmtId="184" fontId="8" fillId="3" borderId="0" xfId="0" applyNumberFormat="1" applyFont="1" applyFill="1" applyAlignment="1">
      <alignment horizontal="center" vertical="center" shrinkToFit="1"/>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49" fontId="4" fillId="3" borderId="3" xfId="0" applyNumberFormat="1" applyFont="1" applyFill="1" applyBorder="1" applyAlignment="1">
      <alignment horizontal="center" vertical="center"/>
    </xf>
    <xf numFmtId="49" fontId="5" fillId="0" borderId="2" xfId="0" applyNumberFormat="1" applyFont="1" applyBorder="1" applyAlignment="1">
      <alignment horizontal="left" vertical="center" wrapText="1"/>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0" fontId="4" fillId="0" borderId="0" xfId="0" applyFont="1" applyAlignment="1">
      <alignment horizontal="center" vertical="center"/>
    </xf>
    <xf numFmtId="49" fontId="10" fillId="2" borderId="1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180" fontId="5" fillId="2" borderId="15" xfId="0" applyNumberFormat="1" applyFont="1" applyFill="1" applyBorder="1" applyAlignment="1">
      <alignment horizontal="left" vertical="center"/>
    </xf>
    <xf numFmtId="180" fontId="5" fillId="2" borderId="12" xfId="0" applyNumberFormat="1" applyFont="1" applyFill="1" applyBorder="1" applyAlignment="1">
      <alignment horizontal="left" vertical="center"/>
    </xf>
    <xf numFmtId="180" fontId="5" fillId="2" borderId="16" xfId="0" applyNumberFormat="1" applyFont="1" applyFill="1" applyBorder="1" applyAlignment="1">
      <alignment horizontal="left" vertical="center"/>
    </xf>
    <xf numFmtId="180" fontId="5" fillId="2" borderId="4" xfId="0" applyNumberFormat="1" applyFont="1" applyFill="1" applyBorder="1" applyAlignment="1">
      <alignment horizontal="left" vertical="center"/>
    </xf>
    <xf numFmtId="180" fontId="5" fillId="2" borderId="24" xfId="0" applyNumberFormat="1" applyFont="1" applyFill="1" applyBorder="1" applyAlignment="1">
      <alignment horizontal="left" vertical="center"/>
    </xf>
    <xf numFmtId="49" fontId="5" fillId="5" borderId="49" xfId="0" applyNumberFormat="1" applyFont="1" applyFill="1" applyBorder="1" applyAlignment="1">
      <alignment horizontal="center" vertical="center"/>
    </xf>
    <xf numFmtId="49" fontId="5" fillId="5" borderId="51" xfId="0" applyNumberFormat="1" applyFont="1" applyFill="1" applyBorder="1" applyAlignment="1">
      <alignment horizontal="center" vertical="center"/>
    </xf>
    <xf numFmtId="49" fontId="5" fillId="2" borderId="52" xfId="0" applyNumberFormat="1" applyFont="1" applyFill="1" applyBorder="1" applyAlignment="1">
      <alignment horizontal="center" vertical="center"/>
    </xf>
    <xf numFmtId="49" fontId="5" fillId="3" borderId="15" xfId="0" applyNumberFormat="1" applyFont="1" applyFill="1" applyBorder="1" applyAlignment="1">
      <alignment horizontal="center" vertical="center" textRotation="255"/>
    </xf>
    <xf numFmtId="49" fontId="5" fillId="3" borderId="3" xfId="0" applyNumberFormat="1" applyFont="1" applyFill="1" applyBorder="1" applyAlignment="1">
      <alignment horizontal="center" vertical="center" textRotation="255"/>
    </xf>
    <xf numFmtId="49" fontId="5" fillId="3" borderId="17" xfId="0" applyNumberFormat="1" applyFont="1" applyFill="1" applyBorder="1" applyAlignment="1">
      <alignment horizontal="center" vertical="center" textRotation="255"/>
    </xf>
    <xf numFmtId="49" fontId="18" fillId="3" borderId="9" xfId="0" applyNumberFormat="1" applyFont="1" applyFill="1" applyBorder="1" applyAlignment="1">
      <alignment horizontal="center" vertical="center" textRotation="255"/>
    </xf>
    <xf numFmtId="49" fontId="18" fillId="3" borderId="10" xfId="0" applyNumberFormat="1" applyFont="1" applyFill="1" applyBorder="1" applyAlignment="1">
      <alignment horizontal="center" vertical="center" textRotation="255"/>
    </xf>
    <xf numFmtId="49" fontId="18" fillId="3" borderId="7" xfId="0" applyNumberFormat="1" applyFont="1" applyFill="1" applyBorder="1" applyAlignment="1">
      <alignment horizontal="center" vertical="center" textRotation="255"/>
    </xf>
    <xf numFmtId="180" fontId="5" fillId="6" borderId="49" xfId="0" applyNumberFormat="1" applyFont="1" applyFill="1" applyBorder="1" applyAlignment="1" applyProtection="1">
      <alignment horizontal="right" vertical="center"/>
      <protection locked="0"/>
    </xf>
    <xf numFmtId="180" fontId="5" fillId="6" borderId="50" xfId="0" applyNumberFormat="1" applyFont="1" applyFill="1" applyBorder="1" applyAlignment="1" applyProtection="1">
      <alignment horizontal="right" vertical="center"/>
      <protection locked="0"/>
    </xf>
    <xf numFmtId="180" fontId="5" fillId="6" borderId="51" xfId="0" applyNumberFormat="1" applyFont="1" applyFill="1" applyBorder="1" applyAlignment="1" applyProtection="1">
      <alignment horizontal="right" vertical="center"/>
      <protection locked="0"/>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1"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180" fontId="5" fillId="2" borderId="17" xfId="0" applyNumberFormat="1" applyFont="1" applyFill="1" applyBorder="1" applyAlignment="1">
      <alignment horizontal="right" vertical="center"/>
    </xf>
    <xf numFmtId="180" fontId="5" fillId="2" borderId="4" xfId="0" applyNumberFormat="1" applyFont="1" applyFill="1" applyBorder="1" applyAlignment="1">
      <alignment horizontal="right" vertical="center"/>
    </xf>
    <xf numFmtId="180" fontId="5" fillId="2" borderId="5" xfId="0" applyNumberFormat="1" applyFont="1" applyFill="1" applyBorder="1" applyAlignment="1">
      <alignment horizontal="right" vertical="center"/>
    </xf>
    <xf numFmtId="180" fontId="5" fillId="2" borderId="6" xfId="0" applyNumberFormat="1" applyFont="1" applyFill="1" applyBorder="1" applyAlignment="1">
      <alignment horizontal="right" vertical="center"/>
    </xf>
    <xf numFmtId="49" fontId="8" fillId="2" borderId="2"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4" fillId="2" borderId="3"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5" fillId="2" borderId="17"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24" xfId="0" applyNumberFormat="1" applyFont="1" applyFill="1" applyBorder="1" applyAlignment="1">
      <alignment horizontal="left" vertical="center"/>
    </xf>
    <xf numFmtId="49" fontId="19" fillId="2" borderId="11" xfId="0" applyNumberFormat="1" applyFont="1" applyFill="1" applyBorder="1" applyAlignment="1">
      <alignment horizontal="center" vertical="center"/>
    </xf>
    <xf numFmtId="49" fontId="19" fillId="2" borderId="24" xfId="0" applyNumberFormat="1" applyFont="1" applyFill="1" applyBorder="1" applyAlignment="1">
      <alignment horizontal="center" vertical="center"/>
    </xf>
    <xf numFmtId="49" fontId="25" fillId="4" borderId="2" xfId="0" applyNumberFormat="1" applyFont="1" applyFill="1" applyBorder="1" applyAlignment="1">
      <alignment horizontal="left" vertical="center"/>
    </xf>
    <xf numFmtId="49" fontId="4" fillId="3" borderId="3"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49" fontId="5" fillId="6" borderId="49" xfId="0" applyNumberFormat="1" applyFont="1" applyFill="1" applyBorder="1" applyAlignment="1" applyProtection="1">
      <alignment horizontal="left" vertical="center" wrapText="1"/>
      <protection locked="0"/>
    </xf>
    <xf numFmtId="49" fontId="5" fillId="6" borderId="50" xfId="0" applyNumberFormat="1" applyFont="1" applyFill="1" applyBorder="1" applyAlignment="1" applyProtection="1">
      <alignment horizontal="left" vertical="center" wrapText="1"/>
      <protection locked="0"/>
    </xf>
    <xf numFmtId="49" fontId="5" fillId="6" borderId="51"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5" fillId="5" borderId="49" xfId="0" applyNumberFormat="1" applyFont="1" applyFill="1" applyBorder="1" applyAlignment="1" applyProtection="1">
      <alignment horizontal="center" vertical="center" wrapText="1"/>
      <protection locked="0"/>
    </xf>
    <xf numFmtId="49" fontId="5" fillId="5" borderId="50" xfId="0" applyNumberFormat="1" applyFont="1" applyFill="1" applyBorder="1" applyAlignment="1" applyProtection="1">
      <alignment horizontal="center" vertical="center" wrapText="1"/>
      <protection locked="0"/>
    </xf>
    <xf numFmtId="49" fontId="5" fillId="5" borderId="51" xfId="0" applyNumberFormat="1" applyFont="1" applyFill="1" applyBorder="1" applyAlignment="1" applyProtection="1">
      <alignment horizontal="center" vertical="center" wrapText="1"/>
      <protection locked="0"/>
    </xf>
    <xf numFmtId="0" fontId="22" fillId="2" borderId="4" xfId="0" applyFont="1" applyFill="1" applyBorder="1" applyAlignment="1">
      <alignment horizontal="left" vertical="center" wrapText="1"/>
    </xf>
    <xf numFmtId="0" fontId="22" fillId="2" borderId="24" xfId="0" applyFont="1" applyFill="1" applyBorder="1" applyAlignment="1">
      <alignment horizontal="left" vertical="center" wrapText="1"/>
    </xf>
    <xf numFmtId="49" fontId="24" fillId="4" borderId="2" xfId="0" applyNumberFormat="1" applyFont="1" applyFill="1" applyBorder="1" applyAlignment="1">
      <alignment horizontal="center" vertical="center" wrapText="1"/>
    </xf>
    <xf numFmtId="49" fontId="24" fillId="4" borderId="5" xfId="0" applyNumberFormat="1" applyFont="1" applyFill="1" applyBorder="1" applyAlignment="1">
      <alignment horizontal="center" vertical="center" wrapText="1"/>
    </xf>
    <xf numFmtId="49" fontId="24" fillId="4" borderId="6" xfId="0" applyNumberFormat="1" applyFont="1" applyFill="1" applyBorder="1" applyAlignment="1">
      <alignment horizontal="center" vertical="center" wrapText="1"/>
    </xf>
    <xf numFmtId="49" fontId="5" fillId="5" borderId="53" xfId="0" applyNumberFormat="1" applyFont="1" applyFill="1" applyBorder="1" applyAlignment="1" applyProtection="1">
      <alignment horizontal="center" vertical="center"/>
      <protection locked="0"/>
    </xf>
    <xf numFmtId="49" fontId="5" fillId="5" borderId="54" xfId="0" applyNumberFormat="1" applyFont="1" applyFill="1" applyBorder="1" applyAlignment="1" applyProtection="1">
      <alignment horizontal="center" vertical="center"/>
      <protection locked="0"/>
    </xf>
    <xf numFmtId="49" fontId="57" fillId="2" borderId="15" xfId="0" applyNumberFormat="1" applyFont="1" applyFill="1" applyBorder="1" applyAlignment="1">
      <alignment horizontal="left" vertical="center" wrapText="1"/>
    </xf>
    <xf numFmtId="49" fontId="18" fillId="2" borderId="12" xfId="0" applyNumberFormat="1" applyFont="1" applyFill="1" applyBorder="1" applyAlignment="1">
      <alignment horizontal="left" vertical="center" wrapText="1"/>
    </xf>
    <xf numFmtId="49" fontId="18" fillId="2" borderId="16" xfId="0" applyNumberFormat="1" applyFont="1" applyFill="1" applyBorder="1" applyAlignment="1">
      <alignment horizontal="left" vertical="center" wrapText="1"/>
    </xf>
    <xf numFmtId="49" fontId="8" fillId="0" borderId="5" xfId="0" applyNumberFormat="1" applyFont="1" applyBorder="1" applyAlignment="1">
      <alignment horizontal="center" vertical="center"/>
    </xf>
    <xf numFmtId="49" fontId="19" fillId="2" borderId="52" xfId="0" applyNumberFormat="1" applyFont="1" applyFill="1" applyBorder="1" applyAlignment="1">
      <alignment horizontal="center" vertical="center"/>
    </xf>
    <xf numFmtId="49" fontId="8" fillId="0" borderId="0" xfId="0" applyNumberFormat="1" applyFont="1" applyAlignment="1">
      <alignment horizontal="center" vertical="center"/>
    </xf>
    <xf numFmtId="49" fontId="23" fillId="0" borderId="0" xfId="0" applyNumberFormat="1" applyFont="1" applyAlignment="1">
      <alignment horizontal="center" vertical="center" wrapText="1"/>
    </xf>
    <xf numFmtId="49" fontId="22" fillId="2" borderId="15" xfId="0" applyNumberFormat="1" applyFont="1" applyFill="1" applyBorder="1" applyAlignment="1">
      <alignment horizontal="left" vertical="center" wrapText="1"/>
    </xf>
    <xf numFmtId="49" fontId="22" fillId="2" borderId="12" xfId="0" applyNumberFormat="1" applyFont="1" applyFill="1" applyBorder="1" applyAlignment="1">
      <alignment horizontal="left" vertical="center" wrapText="1"/>
    </xf>
    <xf numFmtId="49" fontId="22" fillId="2" borderId="16" xfId="0" applyNumberFormat="1" applyFont="1" applyFill="1" applyBorder="1" applyAlignment="1">
      <alignment horizontal="left" vertical="center" wrapText="1"/>
    </xf>
    <xf numFmtId="49" fontId="22" fillId="2" borderId="44" xfId="0" applyNumberFormat="1" applyFont="1" applyFill="1" applyBorder="1" applyAlignment="1">
      <alignment horizontal="left" vertical="center" wrapText="1"/>
    </xf>
    <xf numFmtId="49" fontId="22" fillId="2" borderId="22" xfId="0" applyNumberFormat="1" applyFont="1" applyFill="1" applyBorder="1" applyAlignment="1">
      <alignment horizontal="left" vertical="center" wrapText="1"/>
    </xf>
    <xf numFmtId="49" fontId="22" fillId="2" borderId="45" xfId="0" applyNumberFormat="1" applyFont="1" applyFill="1" applyBorder="1" applyAlignment="1">
      <alignment horizontal="left" vertical="center" wrapText="1"/>
    </xf>
    <xf numFmtId="49" fontId="5" fillId="6" borderId="49" xfId="0" applyNumberFormat="1" applyFont="1" applyFill="1" applyBorder="1" applyAlignment="1" applyProtection="1">
      <alignment horizontal="center" vertical="center" wrapText="1"/>
      <protection locked="0"/>
    </xf>
    <xf numFmtId="49" fontId="5" fillId="6" borderId="50" xfId="0" applyNumberFormat="1" applyFont="1" applyFill="1" applyBorder="1" applyAlignment="1" applyProtection="1">
      <alignment horizontal="center" vertical="center" wrapText="1"/>
      <protection locked="0"/>
    </xf>
    <xf numFmtId="49" fontId="5" fillId="6" borderId="51" xfId="0" applyNumberFormat="1" applyFont="1" applyFill="1" applyBorder="1" applyAlignment="1" applyProtection="1">
      <alignment horizontal="center" vertical="center" wrapText="1"/>
      <protection locked="0"/>
    </xf>
    <xf numFmtId="49" fontId="19" fillId="2" borderId="0" xfId="0" applyNumberFormat="1" applyFont="1" applyFill="1" applyAlignment="1">
      <alignment horizontal="center" vertical="center" wrapText="1"/>
    </xf>
    <xf numFmtId="49" fontId="19" fillId="2" borderId="8"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52" xfId="0" applyNumberFormat="1" applyFont="1" applyFill="1" applyBorder="1" applyAlignment="1">
      <alignment horizontal="center" vertical="center" wrapText="1"/>
    </xf>
    <xf numFmtId="49" fontId="4" fillId="2" borderId="0" xfId="0" applyNumberFormat="1" applyFont="1" applyFill="1" applyAlignment="1">
      <alignment horizontal="left" vertical="center"/>
    </xf>
    <xf numFmtId="49" fontId="4" fillId="2" borderId="8" xfId="0" applyNumberFormat="1" applyFont="1" applyFill="1" applyBorder="1" applyAlignment="1">
      <alignment horizontal="left" vertical="center"/>
    </xf>
    <xf numFmtId="49" fontId="5" fillId="11" borderId="49" xfId="0" applyNumberFormat="1" applyFont="1" applyFill="1" applyBorder="1" applyAlignment="1" applyProtection="1">
      <alignment horizontal="right" vertical="center"/>
      <protection locked="0"/>
    </xf>
    <xf numFmtId="49" fontId="5" fillId="11" borderId="50" xfId="0" applyNumberFormat="1" applyFont="1" applyFill="1" applyBorder="1" applyAlignment="1" applyProtection="1">
      <alignment horizontal="right" vertical="center"/>
      <protection locked="0"/>
    </xf>
    <xf numFmtId="49" fontId="5" fillId="11" borderId="51" xfId="0" applyNumberFormat="1" applyFont="1" applyFill="1" applyBorder="1" applyAlignment="1" applyProtection="1">
      <alignment horizontal="right" vertical="center"/>
      <protection locked="0"/>
    </xf>
    <xf numFmtId="183" fontId="22" fillId="2" borderId="12" xfId="0" applyNumberFormat="1" applyFont="1" applyFill="1" applyBorder="1" applyAlignment="1">
      <alignment horizontal="center" vertical="center" wrapText="1"/>
    </xf>
    <xf numFmtId="49" fontId="10" fillId="2" borderId="12" xfId="0" applyNumberFormat="1" applyFont="1" applyFill="1" applyBorder="1" applyAlignment="1">
      <alignment horizontal="left" vertical="center" wrapText="1"/>
    </xf>
    <xf numFmtId="49" fontId="10" fillId="2" borderId="16"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10" fillId="2" borderId="0" xfId="0" applyNumberFormat="1" applyFont="1" applyFill="1" applyAlignment="1">
      <alignment horizontal="left" vertical="center" wrapText="1"/>
    </xf>
    <xf numFmtId="49" fontId="10" fillId="2" borderId="8" xfId="0" applyNumberFormat="1" applyFont="1" applyFill="1" applyBorder="1" applyAlignment="1">
      <alignment horizontal="left" vertical="center" wrapText="1"/>
    </xf>
    <xf numFmtId="49" fontId="5" fillId="2" borderId="20" xfId="0" applyNumberFormat="1" applyFont="1" applyFill="1" applyBorder="1" applyAlignment="1">
      <alignment horizontal="center" vertical="center"/>
    </xf>
    <xf numFmtId="49" fontId="5" fillId="0" borderId="17" xfId="0" applyNumberFormat="1" applyFont="1" applyBorder="1" applyAlignment="1">
      <alignment horizontal="left" vertical="center"/>
    </xf>
    <xf numFmtId="49" fontId="5" fillId="0" borderId="4" xfId="0" applyNumberFormat="1" applyFont="1" applyBorder="1" applyAlignment="1">
      <alignment horizontal="left" vertical="center"/>
    </xf>
    <xf numFmtId="49" fontId="4" fillId="2" borderId="17" xfId="0" applyNumberFormat="1" applyFont="1" applyFill="1" applyBorder="1" applyAlignment="1">
      <alignment horizontal="center" vertical="center" wrapText="1"/>
    </xf>
    <xf numFmtId="49" fontId="4" fillId="2" borderId="2"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pplyProtection="1">
      <alignment horizontal="center" vertical="center" wrapText="1"/>
      <protection locked="0"/>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4" xfId="0" applyFont="1" applyFill="1" applyBorder="1" applyAlignment="1">
      <alignment horizontal="center" vertical="center"/>
    </xf>
    <xf numFmtId="0" fontId="5" fillId="6" borderId="49" xfId="0" applyFont="1" applyFill="1" applyBorder="1" applyAlignment="1">
      <alignment horizontal="center" vertical="center"/>
    </xf>
    <xf numFmtId="0" fontId="5" fillId="6" borderId="51" xfId="0" applyFont="1" applyFill="1" applyBorder="1" applyAlignment="1">
      <alignment horizontal="center" vertical="center"/>
    </xf>
    <xf numFmtId="180" fontId="5" fillId="6" borderId="49" xfId="0" applyNumberFormat="1" applyFont="1" applyFill="1" applyBorder="1" applyAlignment="1">
      <alignment horizontal="right" vertical="center"/>
    </xf>
    <xf numFmtId="180" fontId="5" fillId="6" borderId="50" xfId="0" applyNumberFormat="1" applyFont="1" applyFill="1" applyBorder="1" applyAlignment="1">
      <alignment horizontal="right" vertical="center"/>
    </xf>
    <xf numFmtId="180" fontId="5" fillId="6" borderId="51" xfId="0" applyNumberFormat="1" applyFont="1" applyFill="1" applyBorder="1" applyAlignment="1">
      <alignment horizontal="right" vertical="center"/>
    </xf>
    <xf numFmtId="49" fontId="5" fillId="0" borderId="24" xfId="0" applyNumberFormat="1" applyFont="1" applyBorder="1" applyAlignment="1">
      <alignment horizontal="center" vertical="center"/>
    </xf>
    <xf numFmtId="49" fontId="5" fillId="2" borderId="0" xfId="0" applyNumberFormat="1" applyFont="1" applyFill="1" applyAlignment="1">
      <alignment horizontal="center" vertical="center"/>
    </xf>
    <xf numFmtId="49" fontId="5" fillId="2" borderId="8" xfId="0" applyNumberFormat="1" applyFont="1" applyFill="1" applyBorder="1" applyAlignment="1">
      <alignment horizontal="center" vertical="center"/>
    </xf>
    <xf numFmtId="49" fontId="8" fillId="0" borderId="4" xfId="0" applyNumberFormat="1" applyFont="1" applyBorder="1" applyAlignment="1">
      <alignment horizontal="center" vertical="center"/>
    </xf>
    <xf numFmtId="49" fontId="4" fillId="2" borderId="12"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49" fontId="4" fillId="2" borderId="20" xfId="0" applyNumberFormat="1" applyFont="1" applyFill="1" applyBorder="1" applyAlignment="1">
      <alignment horizontal="left" vertical="center"/>
    </xf>
    <xf numFmtId="180" fontId="5" fillId="2" borderId="2" xfId="0" applyNumberFormat="1" applyFont="1" applyFill="1" applyBorder="1" applyAlignment="1">
      <alignment horizontal="right" vertical="center"/>
    </xf>
    <xf numFmtId="180" fontId="5" fillId="2" borderId="24" xfId="0" applyNumberFormat="1" applyFont="1" applyFill="1" applyBorder="1" applyAlignment="1">
      <alignment horizontal="right" vertical="center"/>
    </xf>
    <xf numFmtId="49" fontId="5" fillId="6" borderId="49" xfId="0" applyNumberFormat="1" applyFont="1" applyFill="1" applyBorder="1" applyAlignment="1" applyProtection="1">
      <alignment horizontal="left" vertical="center" shrinkToFit="1"/>
      <protection locked="0"/>
    </xf>
    <xf numFmtId="49" fontId="5" fillId="6" borderId="50" xfId="0" applyNumberFormat="1" applyFont="1" applyFill="1" applyBorder="1" applyAlignment="1" applyProtection="1">
      <alignment horizontal="left" vertical="center" shrinkToFit="1"/>
      <protection locked="0"/>
    </xf>
    <xf numFmtId="49" fontId="5" fillId="6" borderId="51" xfId="0" applyNumberFormat="1" applyFont="1" applyFill="1" applyBorder="1" applyAlignment="1" applyProtection="1">
      <alignment horizontal="left" vertical="center" shrinkToFit="1"/>
      <protection locked="0"/>
    </xf>
    <xf numFmtId="49" fontId="25" fillId="4" borderId="5" xfId="0" applyNumberFormat="1" applyFont="1" applyFill="1" applyBorder="1" applyAlignment="1">
      <alignment horizontal="left" vertical="center" wrapText="1"/>
    </xf>
    <xf numFmtId="49" fontId="25" fillId="4" borderId="6" xfId="0" applyNumberFormat="1"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24" xfId="0" applyFont="1" applyFill="1" applyBorder="1" applyAlignment="1">
      <alignment horizontal="left" vertical="center"/>
    </xf>
    <xf numFmtId="176" fontId="16" fillId="0" borderId="5" xfId="0" applyNumberFormat="1" applyFont="1" applyBorder="1" applyAlignment="1">
      <alignment horizontal="center" vertical="center"/>
    </xf>
    <xf numFmtId="49" fontId="5" fillId="6" borderId="111" xfId="0" applyNumberFormat="1" applyFont="1" applyFill="1" applyBorder="1" applyAlignment="1" applyProtection="1">
      <alignment horizontal="left" vertical="center"/>
      <protection locked="0"/>
    </xf>
    <xf numFmtId="49" fontId="4" fillId="2" borderId="44"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49" fontId="4" fillId="2" borderId="45" xfId="0" applyNumberFormat="1" applyFont="1" applyFill="1" applyBorder="1" applyAlignment="1">
      <alignment horizontal="left" vertical="center" wrapText="1"/>
    </xf>
    <xf numFmtId="0" fontId="10" fillId="0" borderId="4" xfId="0" applyFont="1" applyBorder="1" applyAlignment="1">
      <alignment horizontal="center" vertical="center"/>
    </xf>
    <xf numFmtId="49" fontId="18" fillId="9" borderId="3" xfId="0" applyNumberFormat="1" applyFont="1" applyFill="1" applyBorder="1" applyAlignment="1">
      <alignment horizontal="left" vertical="center" wrapText="1"/>
    </xf>
    <xf numFmtId="49" fontId="18" fillId="9" borderId="0" xfId="0" applyNumberFormat="1" applyFont="1" applyFill="1" applyAlignment="1">
      <alignment horizontal="left" vertical="center" wrapText="1"/>
    </xf>
    <xf numFmtId="49" fontId="18" fillId="9" borderId="8" xfId="0" applyNumberFormat="1" applyFont="1" applyFill="1" applyBorder="1" applyAlignment="1">
      <alignment horizontal="left" vertical="center" wrapText="1"/>
    </xf>
    <xf numFmtId="49" fontId="8" fillId="3" borderId="9" xfId="0" applyNumberFormat="1" applyFont="1" applyFill="1" applyBorder="1" applyAlignment="1">
      <alignment horizontal="center" vertical="center"/>
    </xf>
    <xf numFmtId="49" fontId="8" fillId="3" borderId="10" xfId="0" applyNumberFormat="1" applyFont="1" applyFill="1" applyBorder="1" applyAlignment="1">
      <alignment horizontal="center" vertical="center"/>
    </xf>
    <xf numFmtId="49" fontId="8" fillId="3" borderId="7"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49" fontId="8" fillId="0" borderId="2"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4" fillId="2" borderId="16" xfId="0" applyNumberFormat="1" applyFont="1" applyFill="1" applyBorder="1" applyAlignment="1">
      <alignment horizontal="center" vertical="center" wrapText="1"/>
    </xf>
    <xf numFmtId="49" fontId="5" fillId="9" borderId="4" xfId="0" applyNumberFormat="1" applyFont="1" applyFill="1" applyBorder="1" applyAlignment="1">
      <alignment horizontal="center" vertical="center"/>
    </xf>
    <xf numFmtId="49" fontId="5" fillId="9" borderId="24" xfId="0" applyNumberFormat="1" applyFont="1" applyFill="1" applyBorder="1" applyAlignment="1">
      <alignment horizontal="center" vertical="center"/>
    </xf>
    <xf numFmtId="0" fontId="10" fillId="2" borderId="1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4" xfId="0" applyFont="1" applyFill="1" applyBorder="1" applyAlignment="1">
      <alignment horizontal="center" vertical="center"/>
    </xf>
    <xf numFmtId="49" fontId="4" fillId="2" borderId="41" xfId="0" applyNumberFormat="1" applyFont="1" applyFill="1" applyBorder="1" applyAlignment="1">
      <alignment horizontal="left" vertical="center" wrapText="1"/>
    </xf>
    <xf numFmtId="49" fontId="5" fillId="2" borderId="42" xfId="0" applyNumberFormat="1" applyFont="1" applyFill="1" applyBorder="1" applyAlignment="1">
      <alignment horizontal="left" vertical="center" wrapText="1"/>
    </xf>
    <xf numFmtId="49" fontId="5" fillId="2" borderId="43"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49" fontId="5" fillId="2" borderId="22" xfId="0" applyNumberFormat="1" applyFont="1" applyFill="1" applyBorder="1" applyAlignment="1">
      <alignment horizontal="left" vertical="center" wrapText="1"/>
    </xf>
    <xf numFmtId="49" fontId="5" fillId="2" borderId="23" xfId="0" applyNumberFormat="1" applyFont="1" applyFill="1" applyBorder="1" applyAlignment="1">
      <alignment horizontal="left" vertical="center" wrapText="1"/>
    </xf>
    <xf numFmtId="49" fontId="4" fillId="10" borderId="2"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49" fontId="4" fillId="10" borderId="12" xfId="0" applyNumberFormat="1" applyFont="1" applyFill="1" applyBorder="1" applyAlignment="1">
      <alignment horizontal="center" vertical="center" wrapText="1"/>
    </xf>
    <xf numFmtId="49" fontId="4" fillId="10" borderId="16" xfId="0" applyNumberFormat="1" applyFont="1" applyFill="1" applyBorder="1" applyAlignment="1">
      <alignment horizontal="center" vertical="center" wrapText="1"/>
    </xf>
    <xf numFmtId="0" fontId="58" fillId="2" borderId="113" xfId="0" applyFont="1" applyFill="1" applyBorder="1" applyAlignment="1">
      <alignment horizontal="left" vertical="center"/>
    </xf>
    <xf numFmtId="0" fontId="58" fillId="2" borderId="47" xfId="0" applyFont="1" applyFill="1" applyBorder="1" applyAlignment="1">
      <alignment horizontal="left" vertical="center"/>
    </xf>
    <xf numFmtId="0" fontId="58" fillId="2" borderId="114" xfId="0" applyFont="1" applyFill="1" applyBorder="1" applyAlignment="1">
      <alignment horizontal="left" vertical="center"/>
    </xf>
    <xf numFmtId="49" fontId="19" fillId="2" borderId="5" xfId="0" applyNumberFormat="1" applyFont="1" applyFill="1" applyBorder="1" applyAlignment="1">
      <alignment horizontal="center" vertical="center" wrapText="1"/>
    </xf>
    <xf numFmtId="49" fontId="63" fillId="11" borderId="49" xfId="1" applyNumberFormat="1" applyFont="1" applyFill="1" applyBorder="1" applyAlignment="1" applyProtection="1">
      <alignment horizontal="left" vertical="center"/>
      <protection locked="0"/>
    </xf>
    <xf numFmtId="49" fontId="64" fillId="11" borderId="50" xfId="1" applyNumberFormat="1" applyFont="1" applyFill="1" applyBorder="1" applyAlignment="1" applyProtection="1">
      <alignment horizontal="left" vertical="center"/>
      <protection locked="0"/>
    </xf>
    <xf numFmtId="49" fontId="64" fillId="11" borderId="51" xfId="1" applyNumberFormat="1" applyFont="1" applyFill="1" applyBorder="1" applyAlignment="1" applyProtection="1">
      <alignment horizontal="left" vertical="center"/>
      <protection locked="0"/>
    </xf>
    <xf numFmtId="49" fontId="19" fillId="2" borderId="112" xfId="0" applyNumberFormat="1" applyFont="1" applyFill="1" applyBorder="1" applyAlignment="1">
      <alignment horizontal="center" vertical="center"/>
    </xf>
    <xf numFmtId="176" fontId="16" fillId="0" borderId="4" xfId="0" applyNumberFormat="1" applyFont="1" applyBorder="1" applyAlignment="1">
      <alignment horizontal="center" vertical="center"/>
    </xf>
    <xf numFmtId="49" fontId="5" fillId="3" borderId="1" xfId="0" applyNumberFormat="1" applyFont="1" applyFill="1" applyBorder="1" applyAlignment="1">
      <alignment vertical="center" textRotation="255"/>
    </xf>
    <xf numFmtId="0" fontId="8" fillId="0" borderId="0" xfId="0" applyFont="1" applyAlignment="1">
      <alignment horizontal="center" vertical="center"/>
    </xf>
    <xf numFmtId="0" fontId="10" fillId="0" borderId="0" xfId="0" applyFont="1" applyAlignment="1">
      <alignment horizontal="center" vertical="center"/>
    </xf>
    <xf numFmtId="49" fontId="13" fillId="2" borderId="68" xfId="0" applyNumberFormat="1" applyFont="1" applyFill="1" applyBorder="1" applyAlignment="1" applyProtection="1">
      <alignment horizontal="left" vertical="center" shrinkToFit="1"/>
      <protection locked="0"/>
    </xf>
    <xf numFmtId="49" fontId="13" fillId="2" borderId="69" xfId="0" applyNumberFormat="1" applyFont="1" applyFill="1" applyBorder="1" applyAlignment="1" applyProtection="1">
      <alignment horizontal="left" vertical="center" shrinkToFit="1"/>
      <protection locked="0"/>
    </xf>
    <xf numFmtId="49" fontId="13" fillId="2" borderId="70" xfId="0" applyNumberFormat="1" applyFont="1" applyFill="1" applyBorder="1" applyAlignment="1" applyProtection="1">
      <alignment horizontal="left" vertical="center" shrinkToFit="1"/>
      <protection locked="0"/>
    </xf>
    <xf numFmtId="179" fontId="13" fillId="2" borderId="62" xfId="0" applyNumberFormat="1" applyFont="1" applyFill="1" applyBorder="1" applyAlignment="1" applyProtection="1">
      <alignment horizontal="left" vertical="center" shrinkToFit="1"/>
      <protection locked="0"/>
    </xf>
    <xf numFmtId="179" fontId="13" fillId="2" borderId="63" xfId="0" applyNumberFormat="1" applyFont="1" applyFill="1" applyBorder="1" applyAlignment="1" applyProtection="1">
      <alignment horizontal="left" vertical="center" shrinkToFit="1"/>
      <protection locked="0"/>
    </xf>
    <xf numFmtId="179" fontId="13" fillId="2" borderId="64" xfId="0" applyNumberFormat="1" applyFont="1" applyFill="1" applyBorder="1" applyAlignment="1" applyProtection="1">
      <alignment horizontal="left" vertical="center" shrinkToFit="1"/>
      <protection locked="0"/>
    </xf>
    <xf numFmtId="179" fontId="13" fillId="2" borderId="68" xfId="0" applyNumberFormat="1" applyFont="1" applyFill="1" applyBorder="1" applyAlignment="1" applyProtection="1">
      <alignment horizontal="left" vertical="center" shrinkToFit="1"/>
      <protection locked="0"/>
    </xf>
    <xf numFmtId="179" fontId="13" fillId="2" borderId="69" xfId="0" applyNumberFormat="1" applyFont="1" applyFill="1" applyBorder="1" applyAlignment="1" applyProtection="1">
      <alignment horizontal="left" vertical="center" shrinkToFit="1"/>
      <protection locked="0"/>
    </xf>
    <xf numFmtId="179" fontId="13" fillId="2" borderId="70" xfId="0" applyNumberFormat="1" applyFont="1" applyFill="1" applyBorder="1" applyAlignment="1" applyProtection="1">
      <alignment horizontal="left" vertical="center" shrinkToFit="1"/>
      <protection locked="0"/>
    </xf>
    <xf numFmtId="49" fontId="13" fillId="2" borderId="80" xfId="0" applyNumberFormat="1" applyFont="1" applyFill="1" applyBorder="1" applyAlignment="1" applyProtection="1">
      <alignment horizontal="left" vertical="center" shrinkToFit="1"/>
      <protection locked="0"/>
    </xf>
    <xf numFmtId="49" fontId="13" fillId="2" borderId="81" xfId="0" applyNumberFormat="1" applyFont="1" applyFill="1" applyBorder="1" applyAlignment="1" applyProtection="1">
      <alignment horizontal="left" vertical="center" shrinkToFit="1"/>
      <protection locked="0"/>
    </xf>
    <xf numFmtId="0" fontId="12" fillId="2" borderId="68" xfId="0" applyFont="1" applyFill="1" applyBorder="1" applyAlignment="1" applyProtection="1">
      <alignment horizontal="left" vertical="center" shrinkToFit="1"/>
      <protection locked="0"/>
    </xf>
    <xf numFmtId="0" fontId="12" fillId="2" borderId="69" xfId="0" applyFont="1" applyFill="1" applyBorder="1" applyAlignment="1" applyProtection="1">
      <alignment horizontal="left" vertical="center" shrinkToFit="1"/>
      <protection locked="0"/>
    </xf>
    <xf numFmtId="0" fontId="12" fillId="2" borderId="70" xfId="0" applyFont="1" applyFill="1" applyBorder="1" applyAlignment="1" applyProtection="1">
      <alignment horizontal="left" vertical="center" shrinkToFit="1"/>
      <protection locked="0"/>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2" fillId="2" borderId="68" xfId="0" applyFont="1" applyFill="1" applyBorder="1" applyAlignment="1" applyProtection="1">
      <alignment horizontal="center" vertical="center" shrinkToFit="1"/>
      <protection locked="0"/>
    </xf>
    <xf numFmtId="0" fontId="12" fillId="2" borderId="69" xfId="0" applyFont="1" applyFill="1" applyBorder="1" applyAlignment="1" applyProtection="1">
      <alignment horizontal="center" vertical="center" shrinkToFit="1"/>
      <protection locked="0"/>
    </xf>
    <xf numFmtId="0" fontId="12" fillId="2" borderId="70" xfId="0" applyFont="1" applyFill="1" applyBorder="1" applyAlignment="1" applyProtection="1">
      <alignment horizontal="center" vertical="center" shrinkToFit="1"/>
      <protection locked="0"/>
    </xf>
    <xf numFmtId="0" fontId="13" fillId="2" borderId="15"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6" xfId="0" applyFont="1" applyFill="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5" fillId="2" borderId="75" xfId="0" applyFont="1" applyFill="1" applyBorder="1" applyAlignment="1" applyProtection="1">
      <alignment horizontal="left" vertical="center" wrapText="1"/>
      <protection locked="0"/>
    </xf>
    <xf numFmtId="49" fontId="18" fillId="6" borderId="75" xfId="0" applyNumberFormat="1" applyFont="1" applyFill="1" applyBorder="1" applyAlignment="1" applyProtection="1">
      <alignment horizontal="center" vertical="center"/>
      <protection locked="0"/>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49" fontId="18" fillId="6" borderId="106" xfId="0" applyNumberFormat="1" applyFont="1" applyFill="1" applyBorder="1" applyAlignment="1" applyProtection="1">
      <alignment horizontal="center" vertical="center"/>
      <protection locked="0"/>
    </xf>
    <xf numFmtId="49" fontId="6" fillId="2" borderId="75" xfId="0" applyNumberFormat="1" applyFont="1" applyFill="1" applyBorder="1" applyAlignment="1" applyProtection="1">
      <alignment horizontal="left" vertical="center" wrapText="1"/>
      <protection locked="0"/>
    </xf>
    <xf numFmtId="0" fontId="12" fillId="2" borderId="65" xfId="0" applyFont="1" applyFill="1" applyBorder="1" applyAlignment="1" applyProtection="1">
      <alignment horizontal="center" vertical="center" shrinkToFit="1"/>
      <protection locked="0"/>
    </xf>
    <xf numFmtId="0" fontId="12" fillId="2" borderId="66" xfId="0" applyFont="1" applyFill="1" applyBorder="1" applyAlignment="1" applyProtection="1">
      <alignment horizontal="center" vertical="center" shrinkToFit="1"/>
      <protection locked="0"/>
    </xf>
    <xf numFmtId="0" fontId="12" fillId="2" borderId="67" xfId="0" applyFont="1" applyFill="1" applyBorder="1" applyAlignment="1" applyProtection="1">
      <alignment horizontal="center" vertical="center" shrinkToFit="1"/>
      <protection locked="0"/>
    </xf>
    <xf numFmtId="0" fontId="12" fillId="2" borderId="65" xfId="0" applyFont="1" applyFill="1" applyBorder="1" applyAlignment="1" applyProtection="1">
      <alignment horizontal="left" vertical="center" shrinkToFit="1"/>
      <protection locked="0"/>
    </xf>
    <xf numFmtId="0" fontId="12" fillId="2" borderId="66" xfId="0" applyFont="1" applyFill="1" applyBorder="1" applyAlignment="1" applyProtection="1">
      <alignment horizontal="left" vertical="center" shrinkToFit="1"/>
      <protection locked="0"/>
    </xf>
    <xf numFmtId="0" fontId="12" fillId="2" borderId="67" xfId="0" applyFont="1" applyFill="1" applyBorder="1" applyAlignment="1" applyProtection="1">
      <alignment horizontal="left" vertical="center" shrinkToFit="1"/>
      <protection locked="0"/>
    </xf>
    <xf numFmtId="179" fontId="13" fillId="2" borderId="15" xfId="0" applyNumberFormat="1" applyFont="1" applyFill="1" applyBorder="1" applyAlignment="1" applyProtection="1">
      <alignment horizontal="left" vertical="center" shrinkToFit="1"/>
      <protection locked="0"/>
    </xf>
    <xf numFmtId="179" fontId="13" fillId="2" borderId="12" xfId="0" applyNumberFormat="1" applyFont="1" applyFill="1" applyBorder="1" applyAlignment="1" applyProtection="1">
      <alignment horizontal="left" vertical="center" shrinkToFit="1"/>
      <protection locked="0"/>
    </xf>
    <xf numFmtId="179" fontId="13" fillId="2" borderId="16" xfId="0" applyNumberFormat="1" applyFont="1" applyFill="1" applyBorder="1" applyAlignment="1" applyProtection="1">
      <alignment horizontal="left" vertical="center" shrinkToFit="1"/>
      <protection locked="0"/>
    </xf>
    <xf numFmtId="49" fontId="13" fillId="2" borderId="65" xfId="0" applyNumberFormat="1" applyFont="1" applyFill="1" applyBorder="1" applyAlignment="1" applyProtection="1">
      <alignment horizontal="left" vertical="center" shrinkToFit="1"/>
      <protection locked="0"/>
    </xf>
    <xf numFmtId="49" fontId="13" fillId="2" borderId="66" xfId="0" applyNumberFormat="1" applyFont="1" applyFill="1" applyBorder="1" applyAlignment="1" applyProtection="1">
      <alignment horizontal="left" vertical="center" shrinkToFit="1"/>
      <protection locked="0"/>
    </xf>
    <xf numFmtId="49" fontId="13" fillId="2" borderId="67" xfId="0" applyNumberFormat="1" applyFont="1" applyFill="1" applyBorder="1" applyAlignment="1" applyProtection="1">
      <alignment horizontal="left" vertical="center" shrinkToFit="1"/>
      <protection locked="0"/>
    </xf>
    <xf numFmtId="0" fontId="12" fillId="2" borderId="62" xfId="0" applyFont="1" applyFill="1" applyBorder="1" applyAlignment="1" applyProtection="1">
      <alignment horizontal="center" vertical="center" shrinkToFit="1"/>
      <protection locked="0"/>
    </xf>
    <xf numFmtId="0" fontId="12" fillId="2" borderId="63" xfId="0" applyFont="1" applyFill="1" applyBorder="1" applyAlignment="1" applyProtection="1">
      <alignment horizontal="center" vertical="center" shrinkToFit="1"/>
      <protection locked="0"/>
    </xf>
    <xf numFmtId="0" fontId="12" fillId="2" borderId="64" xfId="0" applyFont="1" applyFill="1" applyBorder="1" applyAlignment="1" applyProtection="1">
      <alignment horizontal="center" vertical="center" shrinkToFit="1"/>
      <protection locked="0"/>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2" borderId="3" xfId="0" applyFont="1" applyFill="1" applyBorder="1" applyAlignment="1">
      <alignment horizontal="left" vertical="center"/>
    </xf>
    <xf numFmtId="0" fontId="13" fillId="2" borderId="0" xfId="0" applyFont="1" applyFill="1" applyAlignment="1">
      <alignment horizontal="left" vertical="center"/>
    </xf>
    <xf numFmtId="0" fontId="13" fillId="2" borderId="8" xfId="0" applyFont="1" applyFill="1" applyBorder="1" applyAlignment="1">
      <alignment horizontal="left" vertical="center"/>
    </xf>
    <xf numFmtId="49" fontId="13" fillId="2" borderId="82" xfId="0" applyNumberFormat="1" applyFont="1" applyFill="1" applyBorder="1" applyAlignment="1" applyProtection="1">
      <alignment horizontal="left" vertical="center" shrinkToFit="1"/>
      <protection locked="0"/>
    </xf>
    <xf numFmtId="0" fontId="12" fillId="2" borderId="62" xfId="0" applyFont="1" applyFill="1" applyBorder="1" applyAlignment="1" applyProtection="1">
      <alignment horizontal="left" vertical="center" shrinkToFit="1"/>
      <protection locked="0"/>
    </xf>
    <xf numFmtId="0" fontId="12" fillId="2" borderId="63" xfId="0" applyFont="1" applyFill="1" applyBorder="1" applyAlignment="1" applyProtection="1">
      <alignment horizontal="left" vertical="center" shrinkToFit="1"/>
      <protection locked="0"/>
    </xf>
    <xf numFmtId="0" fontId="12" fillId="2" borderId="64" xfId="0" applyFont="1" applyFill="1" applyBorder="1" applyAlignment="1" applyProtection="1">
      <alignment horizontal="left" vertical="center" shrinkToFit="1"/>
      <protection locked="0"/>
    </xf>
    <xf numFmtId="49" fontId="18" fillId="6" borderId="28" xfId="0" applyNumberFormat="1" applyFont="1" applyFill="1" applyBorder="1" applyAlignment="1" applyProtection="1">
      <alignment horizontal="center" vertical="center"/>
      <protection locked="0"/>
    </xf>
    <xf numFmtId="49" fontId="18" fillId="6" borderId="99" xfId="0" applyNumberFormat="1" applyFont="1" applyFill="1" applyBorder="1" applyAlignment="1" applyProtection="1">
      <alignment horizontal="center" vertical="center"/>
      <protection locked="0"/>
    </xf>
    <xf numFmtId="49" fontId="6" fillId="2" borderId="76" xfId="0" applyNumberFormat="1" applyFont="1" applyFill="1" applyBorder="1" applyAlignment="1" applyProtection="1">
      <alignment horizontal="left" vertical="center" wrapText="1"/>
      <protection locked="0"/>
    </xf>
    <xf numFmtId="49" fontId="6" fillId="2" borderId="77" xfId="0" applyNumberFormat="1" applyFont="1" applyFill="1" applyBorder="1" applyAlignment="1" applyProtection="1">
      <alignment horizontal="left" vertical="center" wrapText="1"/>
      <protection locked="0"/>
    </xf>
    <xf numFmtId="49" fontId="6" fillId="2" borderId="29" xfId="0" applyNumberFormat="1" applyFont="1" applyFill="1" applyBorder="1" applyAlignment="1" applyProtection="1">
      <alignment horizontal="left" vertical="center" wrapText="1"/>
      <protection locked="0"/>
    </xf>
    <xf numFmtId="49" fontId="6" fillId="2" borderId="30" xfId="0" applyNumberFormat="1" applyFont="1" applyFill="1" applyBorder="1" applyAlignment="1" applyProtection="1">
      <alignment horizontal="left" vertical="center" wrapText="1"/>
      <protection locked="0"/>
    </xf>
    <xf numFmtId="49" fontId="6" fillId="2" borderId="40" xfId="0" applyNumberFormat="1" applyFont="1" applyFill="1" applyBorder="1" applyAlignment="1" applyProtection="1">
      <alignment horizontal="left" vertical="center" wrapText="1"/>
      <protection locked="0"/>
    </xf>
    <xf numFmtId="49" fontId="18" fillId="6" borderId="101" xfId="0" applyNumberFormat="1"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wrapText="1"/>
      <protection locked="0"/>
    </xf>
    <xf numFmtId="181" fontId="10" fillId="0" borderId="0" xfId="0" applyNumberFormat="1" applyFont="1" applyAlignment="1">
      <alignment horizontal="center" vertical="center"/>
    </xf>
    <xf numFmtId="49" fontId="13" fillId="2" borderId="62" xfId="0" applyNumberFormat="1" applyFont="1" applyFill="1" applyBorder="1" applyAlignment="1" applyProtection="1">
      <alignment horizontal="left" vertical="center" shrinkToFit="1"/>
      <protection locked="0"/>
    </xf>
    <xf numFmtId="49" fontId="13" fillId="2" borderId="63" xfId="0" applyNumberFormat="1" applyFont="1" applyFill="1" applyBorder="1" applyAlignment="1" applyProtection="1">
      <alignment horizontal="left" vertical="center" shrinkToFit="1"/>
      <protection locked="0"/>
    </xf>
    <xf numFmtId="49" fontId="13" fillId="2" borderId="64" xfId="0" applyNumberFormat="1" applyFont="1" applyFill="1" applyBorder="1" applyAlignment="1" applyProtection="1">
      <alignment horizontal="left" vertical="center" shrinkToFit="1"/>
      <protection locked="0"/>
    </xf>
    <xf numFmtId="0" fontId="13" fillId="2" borderId="3" xfId="0" applyFont="1" applyFill="1" applyBorder="1" applyAlignment="1">
      <alignment horizontal="left" vertical="top"/>
    </xf>
    <xf numFmtId="0" fontId="13" fillId="2" borderId="0" xfId="0" applyFont="1" applyFill="1" applyAlignment="1">
      <alignment horizontal="left" vertical="top"/>
    </xf>
    <xf numFmtId="0" fontId="13" fillId="2" borderId="8" xfId="0" applyFont="1" applyFill="1" applyBorder="1" applyAlignment="1">
      <alignment horizontal="left" vertical="top"/>
    </xf>
    <xf numFmtId="0" fontId="13" fillId="2" borderId="3"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protection locked="0"/>
    </xf>
    <xf numFmtId="0" fontId="13" fillId="2" borderId="8" xfId="0" applyFont="1" applyFill="1" applyBorder="1" applyAlignment="1" applyProtection="1">
      <alignment horizontal="left" vertical="top"/>
      <protection locked="0"/>
    </xf>
    <xf numFmtId="0" fontId="13" fillId="2" borderId="3" xfId="0" applyFont="1" applyFill="1" applyBorder="1" applyAlignment="1" applyProtection="1">
      <alignment horizontal="left" vertical="top"/>
      <protection locked="0"/>
    </xf>
    <xf numFmtId="0" fontId="13" fillId="2" borderId="17" xfId="0" applyFont="1" applyFill="1" applyBorder="1" applyAlignment="1" applyProtection="1">
      <alignment horizontal="left" vertical="top"/>
      <protection locked="0"/>
    </xf>
    <xf numFmtId="0" fontId="13" fillId="2" borderId="4" xfId="0" applyFont="1" applyFill="1" applyBorder="1" applyAlignment="1" applyProtection="1">
      <alignment horizontal="left" vertical="top"/>
      <protection locked="0"/>
    </xf>
    <xf numFmtId="0" fontId="13" fillId="2" borderId="24" xfId="0" applyFont="1" applyFill="1" applyBorder="1" applyAlignment="1" applyProtection="1">
      <alignment horizontal="left" vertical="top"/>
      <protection locked="0"/>
    </xf>
    <xf numFmtId="0" fontId="15" fillId="2" borderId="105" xfId="0" applyFont="1" applyFill="1" applyBorder="1" applyAlignment="1" applyProtection="1">
      <alignment horizontal="left" vertical="center" wrapText="1"/>
      <protection locked="0"/>
    </xf>
    <xf numFmtId="49" fontId="6" fillId="2" borderId="28" xfId="0" applyNumberFormat="1" applyFont="1" applyFill="1" applyBorder="1" applyAlignment="1" applyProtection="1">
      <alignment horizontal="left" vertical="center" wrapText="1"/>
      <protection locked="0"/>
    </xf>
    <xf numFmtId="181" fontId="10" fillId="0" borderId="17" xfId="0" applyNumberFormat="1" applyFont="1" applyBorder="1" applyAlignment="1">
      <alignment horizontal="center" vertical="center"/>
    </xf>
    <xf numFmtId="181" fontId="10" fillId="0" borderId="4" xfId="0" applyNumberFormat="1" applyFont="1" applyBorder="1" applyAlignment="1">
      <alignment horizontal="center" vertical="center"/>
    </xf>
    <xf numFmtId="181" fontId="10" fillId="0" borderId="24" xfId="0" applyNumberFormat="1" applyFont="1" applyBorder="1" applyAlignment="1">
      <alignment horizontal="center" vertical="center"/>
    </xf>
    <xf numFmtId="49" fontId="18" fillId="6" borderId="15" xfId="0" applyNumberFormat="1" applyFont="1" applyFill="1" applyBorder="1" applyAlignment="1" applyProtection="1">
      <alignment horizontal="center" vertical="center"/>
      <protection locked="0"/>
    </xf>
    <xf numFmtId="0" fontId="13" fillId="0" borderId="80" xfId="0" applyFont="1" applyBorder="1" applyAlignment="1">
      <alignment horizontal="left" vertical="center"/>
    </xf>
    <xf numFmtId="0" fontId="13" fillId="0" borderId="81" xfId="0" applyFont="1" applyBorder="1" applyAlignment="1">
      <alignment horizontal="left" vertical="center"/>
    </xf>
    <xf numFmtId="0" fontId="10" fillId="0" borderId="1"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1" xfId="0" applyFont="1" applyBorder="1" applyAlignment="1">
      <alignment horizontal="left" vertical="center"/>
    </xf>
    <xf numFmtId="0" fontId="10" fillId="0" borderId="80" xfId="0" applyFont="1" applyBorder="1" applyAlignment="1">
      <alignment horizontal="center" vertical="center"/>
    </xf>
    <xf numFmtId="0" fontId="13" fillId="0" borderId="82" xfId="0" applyFont="1" applyBorder="1" applyAlignment="1">
      <alignment horizontal="left" vertical="center"/>
    </xf>
    <xf numFmtId="0" fontId="10" fillId="0" borderId="55" xfId="0" applyFont="1" applyBorder="1" applyAlignment="1">
      <alignment horizontal="center" vertical="center"/>
    </xf>
    <xf numFmtId="0" fontId="12" fillId="0" borderId="91" xfId="0" applyFont="1" applyBorder="1" applyAlignment="1">
      <alignment horizontal="center" vertical="center"/>
    </xf>
    <xf numFmtId="0" fontId="12" fillId="0" borderId="108" xfId="0" applyFont="1" applyBorder="1" applyAlignment="1">
      <alignment horizontal="center" vertical="center"/>
    </xf>
    <xf numFmtId="0" fontId="12" fillId="0" borderId="93" xfId="0" applyFont="1" applyBorder="1" applyAlignment="1">
      <alignment horizontal="center" vertical="center"/>
    </xf>
    <xf numFmtId="0" fontId="13" fillId="0" borderId="91"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24" xfId="0" applyFont="1" applyBorder="1" applyAlignment="1">
      <alignment horizontal="center" vertical="center"/>
    </xf>
    <xf numFmtId="0" fontId="10" fillId="0" borderId="1" xfId="0" applyFont="1" applyBorder="1" applyAlignment="1">
      <alignment horizontal="center" vertical="center" textRotation="255"/>
    </xf>
    <xf numFmtId="0" fontId="10" fillId="0" borderId="81" xfId="0" applyFont="1" applyBorder="1" applyAlignment="1">
      <alignment horizontal="center" vertical="center"/>
    </xf>
    <xf numFmtId="0" fontId="12" fillId="0" borderId="18" xfId="0" applyFont="1" applyBorder="1" applyAlignment="1">
      <alignment horizontal="center" vertical="center"/>
    </xf>
    <xf numFmtId="0" fontId="13" fillId="0" borderId="108" xfId="0" applyFont="1" applyBorder="1" applyAlignment="1">
      <alignment horizontal="center" vertical="center"/>
    </xf>
    <xf numFmtId="0" fontId="10" fillId="0" borderId="82" xfId="0" applyFont="1" applyBorder="1" applyAlignment="1">
      <alignment horizontal="center" vertical="center"/>
    </xf>
    <xf numFmtId="0" fontId="10" fillId="0" borderId="5" xfId="0" applyFont="1" applyBorder="1" applyAlignment="1">
      <alignment horizontal="center" vertical="center" textRotation="255"/>
    </xf>
    <xf numFmtId="49" fontId="18" fillId="6" borderId="3" xfId="0" applyNumberFormat="1" applyFont="1" applyFill="1" applyBorder="1" applyAlignment="1" applyProtection="1">
      <alignment horizontal="center" vertical="center"/>
      <protection locked="0"/>
    </xf>
    <xf numFmtId="0" fontId="32" fillId="10" borderId="75" xfId="0" applyFont="1" applyFill="1" applyBorder="1" applyAlignment="1" applyProtection="1">
      <alignment horizontal="center" vertical="center"/>
      <protection hidden="1"/>
    </xf>
    <xf numFmtId="0" fontId="32" fillId="10" borderId="76" xfId="0" applyFont="1" applyFill="1" applyBorder="1" applyAlignment="1" applyProtection="1">
      <alignment horizontal="center" vertical="center"/>
      <protection hidden="1"/>
    </xf>
    <xf numFmtId="0" fontId="32" fillId="10" borderId="77" xfId="0" applyFont="1" applyFill="1" applyBorder="1" applyAlignment="1" applyProtection="1">
      <alignment horizontal="center" vertical="center"/>
      <protection hidden="1"/>
    </xf>
    <xf numFmtId="0" fontId="32" fillId="10" borderId="29" xfId="0" applyFont="1" applyFill="1" applyBorder="1" applyAlignment="1" applyProtection="1">
      <alignment horizontal="center" vertical="center"/>
      <protection hidden="1"/>
    </xf>
    <xf numFmtId="0" fontId="32" fillId="10" borderId="30" xfId="0" applyFont="1" applyFill="1" applyBorder="1" applyAlignment="1" applyProtection="1">
      <alignment horizontal="center" vertical="center"/>
      <protection hidden="1"/>
    </xf>
    <xf numFmtId="0" fontId="32" fillId="10" borderId="40" xfId="0" applyFont="1" applyFill="1" applyBorder="1" applyAlignment="1" applyProtection="1">
      <alignment horizontal="center" vertical="center"/>
      <protection hidden="1"/>
    </xf>
    <xf numFmtId="176" fontId="4" fillId="10" borderId="0" xfId="0" applyNumberFormat="1" applyFont="1" applyFill="1" applyAlignment="1" applyProtection="1">
      <alignment horizontal="left" vertical="top" wrapText="1"/>
      <protection hidden="1"/>
    </xf>
    <xf numFmtId="0" fontId="44" fillId="10" borderId="41" xfId="0" applyFont="1" applyFill="1" applyBorder="1" applyAlignment="1" applyProtection="1">
      <alignment horizontal="center" vertical="center"/>
      <protection hidden="1"/>
    </xf>
    <xf numFmtId="0" fontId="44" fillId="10" borderId="42" xfId="0" applyFont="1" applyFill="1" applyBorder="1" applyAlignment="1" applyProtection="1">
      <alignment horizontal="center" vertical="center"/>
      <protection hidden="1"/>
    </xf>
    <xf numFmtId="0" fontId="44" fillId="10" borderId="43" xfId="0" applyFont="1" applyFill="1" applyBorder="1" applyAlignment="1" applyProtection="1">
      <alignment horizontal="center" vertical="center"/>
      <protection hidden="1"/>
    </xf>
    <xf numFmtId="0" fontId="44" fillId="10" borderId="21" xfId="0" applyFont="1" applyFill="1" applyBorder="1" applyAlignment="1" applyProtection="1">
      <alignment horizontal="center" vertical="center"/>
      <protection hidden="1"/>
    </xf>
    <xf numFmtId="0" fontId="44" fillId="10" borderId="22" xfId="0" applyFont="1" applyFill="1" applyBorder="1" applyAlignment="1" applyProtection="1">
      <alignment horizontal="center" vertical="center"/>
      <protection hidden="1"/>
    </xf>
    <xf numFmtId="0" fontId="44" fillId="10" borderId="23" xfId="0" applyFont="1" applyFill="1" applyBorder="1" applyAlignment="1" applyProtection="1">
      <alignment horizontal="center" vertical="center"/>
      <protection hidden="1"/>
    </xf>
    <xf numFmtId="176" fontId="15" fillId="10" borderId="0" xfId="0" applyNumberFormat="1" applyFont="1" applyFill="1" applyAlignment="1" applyProtection="1">
      <alignment horizontal="left" shrinkToFit="1"/>
      <protection hidden="1"/>
    </xf>
    <xf numFmtId="0" fontId="32" fillId="10" borderId="28" xfId="0" applyFont="1" applyFill="1" applyBorder="1" applyAlignment="1" applyProtection="1">
      <alignment horizontal="center" vertical="center"/>
      <protection hidden="1"/>
    </xf>
    <xf numFmtId="0" fontId="32" fillId="10" borderId="0" xfId="0" applyFont="1" applyFill="1" applyAlignment="1" applyProtection="1">
      <alignment horizontal="center" vertical="center"/>
      <protection hidden="1"/>
    </xf>
    <xf numFmtId="0" fontId="32" fillId="10" borderId="26" xfId="0" applyFont="1" applyFill="1" applyBorder="1" applyAlignment="1" applyProtection="1">
      <alignment horizontal="center" vertical="center"/>
      <protection hidden="1"/>
    </xf>
    <xf numFmtId="176" fontId="4" fillId="10" borderId="0" xfId="0" applyNumberFormat="1" applyFont="1" applyFill="1" applyAlignment="1" applyProtection="1">
      <alignment horizontal="left" vertical="center" wrapText="1"/>
      <protection hidden="1"/>
    </xf>
    <xf numFmtId="0" fontId="7" fillId="10" borderId="0" xfId="0" applyFont="1" applyFill="1" applyAlignment="1" applyProtection="1">
      <alignment horizontal="center" vertical="center"/>
      <protection hidden="1"/>
    </xf>
    <xf numFmtId="176" fontId="4" fillId="10" borderId="0" xfId="0" applyNumberFormat="1" applyFont="1" applyFill="1" applyAlignment="1" applyProtection="1">
      <alignment horizontal="left" vertical="center" shrinkToFit="1"/>
      <protection hidden="1"/>
    </xf>
    <xf numFmtId="176" fontId="4" fillId="10" borderId="8" xfId="0" applyNumberFormat="1" applyFont="1" applyFill="1" applyBorder="1" applyAlignment="1" applyProtection="1">
      <alignment horizontal="left" vertical="center" shrinkToFit="1"/>
      <protection hidden="1"/>
    </xf>
    <xf numFmtId="176" fontId="32" fillId="10" borderId="75" xfId="0" applyNumberFormat="1" applyFont="1" applyFill="1" applyBorder="1" applyAlignment="1" applyProtection="1">
      <alignment horizontal="center" vertical="center"/>
      <protection hidden="1"/>
    </xf>
    <xf numFmtId="176" fontId="32" fillId="10" borderId="76" xfId="0" applyNumberFormat="1" applyFont="1" applyFill="1" applyBorder="1" applyAlignment="1" applyProtection="1">
      <alignment horizontal="center" vertical="center"/>
      <protection hidden="1"/>
    </xf>
    <xf numFmtId="176" fontId="32" fillId="10" borderId="77" xfId="0" applyNumberFormat="1" applyFont="1" applyFill="1" applyBorder="1" applyAlignment="1" applyProtection="1">
      <alignment horizontal="center" vertical="center"/>
      <protection hidden="1"/>
    </xf>
    <xf numFmtId="176" fontId="32" fillId="10" borderId="28" xfId="0" applyNumberFormat="1" applyFont="1" applyFill="1" applyBorder="1" applyAlignment="1" applyProtection="1">
      <alignment horizontal="center" vertical="center"/>
      <protection hidden="1"/>
    </xf>
    <xf numFmtId="176" fontId="32" fillId="10" borderId="0" xfId="0" applyNumberFormat="1" applyFont="1" applyFill="1" applyAlignment="1" applyProtection="1">
      <alignment horizontal="center" vertical="center"/>
      <protection hidden="1"/>
    </xf>
    <xf numFmtId="176" fontId="32" fillId="10" borderId="26" xfId="0" applyNumberFormat="1" applyFont="1" applyFill="1" applyBorder="1" applyAlignment="1" applyProtection="1">
      <alignment horizontal="center" vertical="center"/>
      <protection hidden="1"/>
    </xf>
    <xf numFmtId="176" fontId="32" fillId="10" borderId="29" xfId="0" applyNumberFormat="1" applyFont="1" applyFill="1" applyBorder="1" applyAlignment="1" applyProtection="1">
      <alignment horizontal="center" vertical="center"/>
      <protection hidden="1"/>
    </xf>
    <xf numFmtId="176" fontId="32" fillId="10" borderId="30" xfId="0" applyNumberFormat="1" applyFont="1" applyFill="1" applyBorder="1" applyAlignment="1" applyProtection="1">
      <alignment horizontal="center" vertical="center"/>
      <protection hidden="1"/>
    </xf>
    <xf numFmtId="176" fontId="32" fillId="10" borderId="40" xfId="0" applyNumberFormat="1" applyFont="1" applyFill="1" applyBorder="1" applyAlignment="1" applyProtection="1">
      <alignment horizontal="center" vertical="center"/>
      <protection hidden="1"/>
    </xf>
    <xf numFmtId="0" fontId="30" fillId="10" borderId="71" xfId="0" applyFont="1" applyFill="1" applyBorder="1" applyAlignment="1" applyProtection="1">
      <alignment horizontal="center" vertical="center"/>
      <protection hidden="1"/>
    </xf>
    <xf numFmtId="0" fontId="30" fillId="10" borderId="69" xfId="0" applyFont="1" applyFill="1" applyBorder="1" applyAlignment="1" applyProtection="1">
      <alignment horizontal="center" vertical="center"/>
      <protection hidden="1"/>
    </xf>
    <xf numFmtId="0" fontId="30" fillId="10" borderId="73" xfId="0" applyFont="1" applyFill="1" applyBorder="1" applyAlignment="1" applyProtection="1">
      <alignment horizontal="center" vertical="center"/>
      <protection hidden="1"/>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3" fillId="5" borderId="18" xfId="0" applyFont="1" applyFill="1" applyBorder="1" applyAlignment="1">
      <alignment horizontal="left" vertical="center"/>
    </xf>
    <xf numFmtId="0" fontId="3" fillId="5" borderId="55" xfId="0" applyFont="1" applyFill="1" applyBorder="1" applyAlignment="1">
      <alignment horizontal="left" vertical="center"/>
    </xf>
    <xf numFmtId="0" fontId="3" fillId="2" borderId="27"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5" borderId="18" xfId="0" applyFont="1" applyFill="1" applyBorder="1" applyAlignment="1">
      <alignment horizontal="left" vertical="center" wrapText="1"/>
    </xf>
    <xf numFmtId="0" fontId="3" fillId="5" borderId="55" xfId="0" applyFont="1" applyFill="1" applyBorder="1" applyAlignment="1">
      <alignment horizontal="left" vertical="center" wrapText="1"/>
    </xf>
    <xf numFmtId="0" fontId="3" fillId="2" borderId="57" xfId="0" applyFont="1" applyFill="1" applyBorder="1" applyAlignment="1">
      <alignment horizontal="left" vertical="center"/>
    </xf>
    <xf numFmtId="0" fontId="3" fillId="2" borderId="58" xfId="0" applyFont="1" applyFill="1" applyBorder="1" applyAlignment="1">
      <alignment horizontal="left" vertical="center"/>
    </xf>
    <xf numFmtId="0" fontId="3" fillId="2" borderId="60" xfId="0" applyFont="1" applyFill="1" applyBorder="1" applyAlignment="1">
      <alignment horizontal="left" vertical="center"/>
    </xf>
    <xf numFmtId="0" fontId="28" fillId="8" borderId="4" xfId="0" applyFont="1" applyFill="1" applyBorder="1" applyAlignment="1">
      <alignment horizontal="center" vertical="center"/>
    </xf>
    <xf numFmtId="0" fontId="3" fillId="2" borderId="61" xfId="0" applyFont="1" applyFill="1" applyBorder="1" applyAlignment="1">
      <alignment horizontal="center" vertical="center"/>
    </xf>
    <xf numFmtId="0" fontId="3" fillId="5" borderId="56" xfId="0" applyFont="1" applyFill="1" applyBorder="1" applyAlignment="1">
      <alignment horizontal="left" vertical="center"/>
    </xf>
    <xf numFmtId="0" fontId="4" fillId="2" borderId="65" xfId="0" applyFont="1" applyFill="1" applyBorder="1" applyAlignment="1">
      <alignment horizontal="left" vertical="center"/>
    </xf>
    <xf numFmtId="0" fontId="4" fillId="2" borderId="66" xfId="0" applyFont="1" applyFill="1" applyBorder="1" applyAlignment="1">
      <alignment horizontal="left" vertical="center"/>
    </xf>
    <xf numFmtId="0" fontId="4" fillId="2" borderId="67" xfId="0" applyFont="1" applyFill="1" applyBorder="1" applyAlignment="1">
      <alignment horizontal="left" vertical="center"/>
    </xf>
    <xf numFmtId="0" fontId="4" fillId="2" borderId="68" xfId="0" applyFont="1" applyFill="1" applyBorder="1" applyAlignment="1">
      <alignment horizontal="left" vertical="center"/>
    </xf>
    <xf numFmtId="0" fontId="4" fillId="2" borderId="69" xfId="0" applyFont="1" applyFill="1" applyBorder="1" applyAlignment="1">
      <alignment horizontal="left" vertical="center"/>
    </xf>
    <xf numFmtId="0" fontId="4" fillId="2" borderId="70" xfId="0" applyFont="1" applyFill="1" applyBorder="1" applyAlignment="1">
      <alignment horizontal="left" vertical="center"/>
    </xf>
    <xf numFmtId="0" fontId="4" fillId="2" borderId="68" xfId="0" applyFont="1" applyFill="1" applyBorder="1" applyAlignment="1">
      <alignment horizontal="left" vertical="center" shrinkToFit="1"/>
    </xf>
    <xf numFmtId="0" fontId="4" fillId="2" borderId="69" xfId="0" applyFont="1" applyFill="1" applyBorder="1" applyAlignment="1">
      <alignment horizontal="left" vertical="center" shrinkToFit="1"/>
    </xf>
    <xf numFmtId="0" fontId="4" fillId="2" borderId="70" xfId="0" applyFont="1" applyFill="1" applyBorder="1" applyAlignment="1">
      <alignment horizontal="left" vertical="center" shrinkToFit="1"/>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1" xfId="0" applyFont="1" applyFill="1" applyBorder="1" applyAlignment="1">
      <alignment horizontal="left" vertical="center" wrapText="1"/>
    </xf>
    <xf numFmtId="0" fontId="4" fillId="2" borderId="69" xfId="0" applyFont="1" applyFill="1" applyBorder="1" applyAlignment="1">
      <alignment horizontal="left" vertical="center" wrapText="1"/>
    </xf>
    <xf numFmtId="0" fontId="4" fillId="2" borderId="70" xfId="0" applyFont="1" applyFill="1" applyBorder="1" applyAlignment="1">
      <alignment horizontal="left" vertical="center" wrapTex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4" fillId="2" borderId="68" xfId="0" applyNumberFormat="1" applyFont="1" applyFill="1" applyBorder="1" applyAlignment="1">
      <alignment horizontal="left" vertical="center"/>
    </xf>
    <xf numFmtId="49" fontId="4" fillId="2" borderId="69" xfId="0" applyNumberFormat="1" applyFont="1" applyFill="1" applyBorder="1" applyAlignment="1">
      <alignment horizontal="left" vertical="center"/>
    </xf>
    <xf numFmtId="49" fontId="4" fillId="2" borderId="70" xfId="0" applyNumberFormat="1" applyFont="1" applyFill="1" applyBorder="1" applyAlignment="1">
      <alignment horizontal="left" vertical="center"/>
    </xf>
    <xf numFmtId="0" fontId="45" fillId="3" borderId="0" xfId="0" applyFont="1" applyFill="1" applyAlignment="1">
      <alignment horizontal="center" vertical="center"/>
    </xf>
    <xf numFmtId="0" fontId="4" fillId="2" borderId="7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4" xfId="0" applyFont="1" applyFill="1" applyBorder="1" applyAlignment="1">
      <alignment horizontal="left" vertical="center" wrapText="1"/>
    </xf>
    <xf numFmtId="49" fontId="4" fillId="6" borderId="68" xfId="0" applyNumberFormat="1" applyFont="1" applyFill="1" applyBorder="1" applyAlignment="1">
      <alignment horizontal="center" vertical="center"/>
    </xf>
    <xf numFmtId="49" fontId="4" fillId="6" borderId="73" xfId="0" applyNumberFormat="1" applyFont="1" applyFill="1" applyBorder="1" applyAlignment="1">
      <alignment horizontal="center" vertical="center"/>
    </xf>
    <xf numFmtId="49" fontId="4" fillId="6" borderId="62" xfId="0" applyNumberFormat="1" applyFont="1" applyFill="1" applyBorder="1" applyAlignment="1">
      <alignment horizontal="center" vertical="center"/>
    </xf>
    <xf numFmtId="49" fontId="4" fillId="6" borderId="74" xfId="0" applyNumberFormat="1" applyFont="1" applyFill="1" applyBorder="1" applyAlignment="1">
      <alignment horizontal="center" vertical="center"/>
    </xf>
    <xf numFmtId="49" fontId="4" fillId="6" borderId="71" xfId="0" applyNumberFormat="1" applyFont="1" applyFill="1" applyBorder="1" applyAlignment="1">
      <alignment horizontal="center" vertical="center"/>
    </xf>
    <xf numFmtId="49" fontId="4" fillId="6" borderId="72" xfId="0" applyNumberFormat="1" applyFont="1" applyFill="1" applyBorder="1" applyAlignment="1">
      <alignment horizontal="center" vertical="center"/>
    </xf>
    <xf numFmtId="0" fontId="4" fillId="2" borderId="17" xfId="0" applyFont="1" applyFill="1" applyBorder="1" applyAlignment="1">
      <alignment horizontal="left" vertical="center"/>
    </xf>
    <xf numFmtId="0" fontId="4" fillId="2" borderId="4" xfId="0" applyFont="1" applyFill="1" applyBorder="1" applyAlignment="1">
      <alignment horizontal="left" vertical="center"/>
    </xf>
    <xf numFmtId="0" fontId="4" fillId="2" borderId="24" xfId="0" applyFont="1" applyFill="1" applyBorder="1" applyAlignment="1">
      <alignment horizontal="left" vertical="center"/>
    </xf>
    <xf numFmtId="49" fontId="4" fillId="2" borderId="62" xfId="0" applyNumberFormat="1" applyFont="1" applyFill="1" applyBorder="1" applyAlignment="1">
      <alignment horizontal="left" vertical="center"/>
    </xf>
    <xf numFmtId="49" fontId="4" fillId="2" borderId="63" xfId="0" applyNumberFormat="1" applyFont="1" applyFill="1" applyBorder="1" applyAlignment="1">
      <alignment horizontal="left" vertical="center"/>
    </xf>
    <xf numFmtId="49" fontId="4" fillId="2" borderId="64" xfId="0" applyNumberFormat="1" applyFont="1" applyFill="1" applyBorder="1" applyAlignment="1">
      <alignment horizontal="left" vertical="center"/>
    </xf>
    <xf numFmtId="0" fontId="4" fillId="2" borderId="80" xfId="0" applyFont="1" applyFill="1" applyBorder="1" applyAlignment="1">
      <alignment horizontal="left" vertical="center"/>
    </xf>
    <xf numFmtId="57" fontId="4" fillId="2" borderId="68" xfId="0" applyNumberFormat="1" applyFont="1" applyFill="1" applyBorder="1" applyAlignment="1">
      <alignment horizontal="left" vertical="center"/>
    </xf>
    <xf numFmtId="0" fontId="4" fillId="2" borderId="81" xfId="0" applyFont="1" applyFill="1" applyBorder="1" applyAlignment="1">
      <alignment horizontal="left" vertical="center"/>
    </xf>
    <xf numFmtId="57" fontId="4" fillId="2" borderId="62" xfId="0" applyNumberFormat="1" applyFont="1" applyFill="1" applyBorder="1" applyAlignment="1">
      <alignment horizontal="left" vertical="center"/>
    </xf>
    <xf numFmtId="0" fontId="4" fillId="2" borderId="63" xfId="0" applyFont="1" applyFill="1" applyBorder="1" applyAlignment="1">
      <alignment horizontal="left" vertical="center"/>
    </xf>
    <xf numFmtId="0" fontId="4" fillId="2" borderId="64" xfId="0" applyFont="1" applyFill="1" applyBorder="1" applyAlignment="1">
      <alignment horizontal="left" vertical="center"/>
    </xf>
    <xf numFmtId="49" fontId="4" fillId="2" borderId="65" xfId="0" applyNumberFormat="1" applyFont="1" applyFill="1" applyBorder="1" applyAlignment="1">
      <alignment horizontal="left" vertical="center"/>
    </xf>
    <xf numFmtId="49" fontId="4" fillId="2" borderId="66" xfId="0" applyNumberFormat="1" applyFont="1" applyFill="1" applyBorder="1" applyAlignment="1">
      <alignment horizontal="left" vertical="center"/>
    </xf>
    <xf numFmtId="49" fontId="4" fillId="2" borderId="67" xfId="0" applyNumberFormat="1" applyFont="1" applyFill="1" applyBorder="1" applyAlignment="1">
      <alignment horizontal="left" vertical="center"/>
    </xf>
    <xf numFmtId="0" fontId="4" fillId="2" borderId="62" xfId="0" applyFont="1" applyFill="1" applyBorder="1" applyAlignment="1">
      <alignment horizontal="left" vertical="center"/>
    </xf>
    <xf numFmtId="0" fontId="4" fillId="2" borderId="82" xfId="0" applyFont="1" applyFill="1" applyBorder="1" applyAlignment="1">
      <alignment horizontal="left" vertical="center"/>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57" fontId="4" fillId="2" borderId="65" xfId="0" applyNumberFormat="1" applyFont="1" applyFill="1" applyBorder="1" applyAlignment="1">
      <alignment horizontal="left" vertical="center"/>
    </xf>
    <xf numFmtId="0" fontId="4" fillId="2" borderId="73" xfId="0" applyFont="1" applyFill="1" applyBorder="1" applyAlignment="1">
      <alignment horizontal="left" vertical="center" wrapText="1"/>
    </xf>
    <xf numFmtId="49" fontId="4" fillId="2" borderId="71" xfId="0" applyNumberFormat="1" applyFont="1" applyFill="1" applyBorder="1" applyAlignment="1">
      <alignment horizontal="left" vertical="center" wrapText="1"/>
    </xf>
    <xf numFmtId="49" fontId="4" fillId="2" borderId="69" xfId="0" applyNumberFormat="1" applyFont="1" applyFill="1" applyBorder="1" applyAlignment="1">
      <alignment horizontal="left" vertical="center" wrapText="1"/>
    </xf>
    <xf numFmtId="49" fontId="4" fillId="2" borderId="73" xfId="0" applyNumberFormat="1" applyFont="1" applyFill="1" applyBorder="1" applyAlignment="1">
      <alignment horizontal="left" vertical="center" wrapText="1"/>
    </xf>
    <xf numFmtId="49" fontId="4" fillId="2" borderId="72" xfId="0" applyNumberFormat="1" applyFont="1" applyFill="1" applyBorder="1" applyAlignment="1">
      <alignment horizontal="left" vertical="center" wrapText="1"/>
    </xf>
    <xf numFmtId="49" fontId="4" fillId="2" borderId="63" xfId="0" applyNumberFormat="1" applyFont="1" applyFill="1" applyBorder="1" applyAlignment="1">
      <alignment horizontal="left" vertical="center" wrapText="1"/>
    </xf>
    <xf numFmtId="49" fontId="4" fillId="2" borderId="74" xfId="0" applyNumberFormat="1" applyFont="1" applyFill="1" applyBorder="1" applyAlignment="1">
      <alignment horizontal="left" vertical="center" wrapText="1"/>
    </xf>
    <xf numFmtId="0" fontId="4" fillId="2" borderId="84" xfId="0" applyFont="1" applyFill="1" applyBorder="1" applyAlignment="1">
      <alignment horizontal="left" vertical="center" wrapText="1"/>
    </xf>
    <xf numFmtId="0" fontId="4" fillId="2" borderId="85" xfId="0" applyFont="1" applyFill="1" applyBorder="1" applyAlignment="1">
      <alignment horizontal="left" vertical="center" wrapText="1"/>
    </xf>
    <xf numFmtId="49" fontId="6" fillId="6" borderId="83" xfId="0" applyNumberFormat="1" applyFont="1" applyFill="1" applyBorder="1" applyAlignment="1">
      <alignment horizontal="center" vertical="center"/>
    </xf>
    <xf numFmtId="49" fontId="6" fillId="6" borderId="73" xfId="0" applyNumberFormat="1" applyFont="1" applyFill="1" applyBorder="1" applyAlignment="1">
      <alignment horizontal="center" vertical="center"/>
    </xf>
    <xf numFmtId="49" fontId="4" fillId="6" borderId="86" xfId="0" applyNumberFormat="1" applyFont="1" applyFill="1" applyBorder="1" applyAlignment="1">
      <alignment horizontal="center" vertical="center"/>
    </xf>
    <xf numFmtId="49" fontId="4" fillId="6" borderId="87" xfId="0" applyNumberFormat="1" applyFont="1" applyFill="1" applyBorder="1" applyAlignment="1">
      <alignment horizontal="center" vertical="center"/>
    </xf>
    <xf numFmtId="49" fontId="4" fillId="6" borderId="83" xfId="0" applyNumberFormat="1" applyFont="1" applyFill="1" applyBorder="1" applyAlignment="1">
      <alignment horizontal="center" vertical="center"/>
    </xf>
    <xf numFmtId="49" fontId="4" fillId="6" borderId="88" xfId="0" applyNumberFormat="1" applyFont="1" applyFill="1" applyBorder="1" applyAlignment="1">
      <alignment horizontal="center" vertical="center"/>
    </xf>
    <xf numFmtId="49" fontId="6" fillId="6" borderId="71" xfId="0" applyNumberFormat="1" applyFont="1" applyFill="1" applyBorder="1" applyAlignment="1">
      <alignment horizontal="center" vertical="center"/>
    </xf>
    <xf numFmtId="0" fontId="47" fillId="0" borderId="2"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49" fontId="6" fillId="6" borderId="72" xfId="0" applyNumberFormat="1" applyFont="1" applyFill="1" applyBorder="1" applyAlignment="1">
      <alignment horizontal="center" vertical="center"/>
    </xf>
    <xf numFmtId="49" fontId="6" fillId="6" borderId="74" xfId="0" applyNumberFormat="1" applyFont="1" applyFill="1" applyBorder="1" applyAlignment="1">
      <alignment horizontal="center" vertical="center"/>
    </xf>
    <xf numFmtId="0" fontId="10" fillId="0" borderId="7"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center" vertical="center"/>
    </xf>
    <xf numFmtId="0" fontId="10" fillId="0" borderId="82" xfId="0" applyFont="1" applyBorder="1" applyAlignment="1">
      <alignment horizontal="left" vertical="center"/>
    </xf>
    <xf numFmtId="0" fontId="10" fillId="0" borderId="80" xfId="0" applyFont="1" applyBorder="1" applyAlignment="1">
      <alignment horizontal="left" vertical="center"/>
    </xf>
    <xf numFmtId="0" fontId="10" fillId="0" borderId="81" xfId="0" applyFont="1" applyBorder="1" applyAlignment="1">
      <alignment horizontal="left" vertical="center"/>
    </xf>
    <xf numFmtId="0" fontId="4" fillId="2" borderId="88" xfId="0" applyFont="1" applyFill="1" applyBorder="1" applyAlignment="1">
      <alignment horizontal="left" vertical="center" wrapText="1"/>
    </xf>
    <xf numFmtId="0" fontId="4" fillId="2" borderId="6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87" xfId="0" applyFont="1" applyFill="1" applyBorder="1" applyAlignment="1">
      <alignment horizontal="left" vertical="center" wrapText="1"/>
    </xf>
    <xf numFmtId="49" fontId="4" fillId="6" borderId="32" xfId="0" applyNumberFormat="1" applyFont="1" applyFill="1" applyBorder="1" applyAlignment="1">
      <alignment horizontal="center" vertical="center"/>
    </xf>
    <xf numFmtId="49" fontId="4" fillId="6" borderId="79" xfId="0" applyNumberFormat="1" applyFont="1" applyFill="1" applyBorder="1" applyAlignment="1">
      <alignment horizontal="center" vertical="center"/>
    </xf>
    <xf numFmtId="49" fontId="4" fillId="6" borderId="27" xfId="0" applyNumberFormat="1" applyFont="1" applyFill="1" applyBorder="1" applyAlignment="1">
      <alignment horizontal="center" vertical="center"/>
    </xf>
    <xf numFmtId="49" fontId="4" fillId="6" borderId="89" xfId="0" applyNumberFormat="1" applyFont="1" applyFill="1" applyBorder="1" applyAlignment="1">
      <alignment horizontal="center" vertical="center"/>
    </xf>
    <xf numFmtId="49" fontId="4" fillId="6" borderId="57" xfId="0" applyNumberFormat="1" applyFont="1" applyFill="1" applyBorder="1" applyAlignment="1">
      <alignment horizontal="center" vertical="center"/>
    </xf>
    <xf numFmtId="49" fontId="4" fillId="6" borderId="78" xfId="0" applyNumberFormat="1" applyFont="1" applyFill="1" applyBorder="1" applyAlignment="1">
      <alignment horizontal="center" vertical="center"/>
    </xf>
    <xf numFmtId="49" fontId="4" fillId="2" borderId="88" xfId="0" applyNumberFormat="1" applyFont="1" applyFill="1" applyBorder="1" applyAlignment="1">
      <alignment horizontal="left" vertical="center" wrapText="1"/>
    </xf>
    <xf numFmtId="49" fontId="4" fillId="2" borderId="66" xfId="0" applyNumberFormat="1" applyFont="1" applyFill="1" applyBorder="1" applyAlignment="1">
      <alignment horizontal="left" vertical="center" wrapText="1"/>
    </xf>
    <xf numFmtId="49" fontId="4" fillId="2" borderId="87" xfId="0" applyNumberFormat="1" applyFont="1" applyFill="1" applyBorder="1" applyAlignment="1">
      <alignment horizontal="left" vertical="center" wrapText="1"/>
    </xf>
    <xf numFmtId="0" fontId="4" fillId="2" borderId="90" xfId="0" applyFont="1" applyFill="1" applyBorder="1" applyAlignment="1">
      <alignment horizontal="left" vertical="center" wrapText="1"/>
    </xf>
    <xf numFmtId="0" fontId="4" fillId="2" borderId="74" xfId="0" applyFont="1" applyFill="1" applyBorder="1" applyAlignment="1">
      <alignment horizontal="left" vertical="center" wrapText="1"/>
    </xf>
    <xf numFmtId="49" fontId="6" fillId="6" borderId="94" xfId="0" applyNumberFormat="1" applyFont="1" applyFill="1" applyBorder="1" applyAlignment="1">
      <alignment horizontal="center" vertical="center"/>
    </xf>
    <xf numFmtId="177" fontId="0" fillId="0" borderId="4" xfId="0" applyNumberFormat="1" applyBorder="1" applyAlignment="1">
      <alignment horizontal="center" vertical="center"/>
    </xf>
    <xf numFmtId="0" fontId="10" fillId="0" borderId="8" xfId="0" applyFont="1" applyBorder="1" applyAlignment="1">
      <alignment vertical="center"/>
    </xf>
    <xf numFmtId="0" fontId="10" fillId="0" borderId="24" xfId="0" applyFont="1" applyBorder="1" applyAlignment="1">
      <alignment vertical="center"/>
    </xf>
    <xf numFmtId="0" fontId="22" fillId="2" borderId="12" xfId="0" applyFont="1" applyFill="1" applyBorder="1" applyAlignment="1">
      <alignment vertical="center" wrapText="1"/>
    </xf>
    <xf numFmtId="0" fontId="22" fillId="2" borderId="16" xfId="0" applyFont="1" applyFill="1" applyBorder="1" applyAlignment="1">
      <alignment vertical="center" wrapText="1"/>
    </xf>
    <xf numFmtId="0" fontId="10" fillId="3" borderId="10" xfId="0" applyFont="1" applyFill="1" applyBorder="1" applyAlignment="1">
      <alignment vertical="center"/>
    </xf>
    <xf numFmtId="0" fontId="10" fillId="0" borderId="10" xfId="0" applyFont="1" applyBorder="1" applyAlignment="1">
      <alignment vertical="center"/>
    </xf>
    <xf numFmtId="0" fontId="10" fillId="0" borderId="7"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10" fillId="0" borderId="52" xfId="0" applyFont="1" applyBorder="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0" fillId="0" borderId="6" xfId="0" applyFont="1" applyBorder="1" applyAlignment="1">
      <alignment vertical="center"/>
    </xf>
    <xf numFmtId="49" fontId="50" fillId="3" borderId="3" xfId="0" applyNumberFormat="1" applyFont="1" applyFill="1" applyBorder="1" applyAlignment="1">
      <alignment vertical="center"/>
    </xf>
    <xf numFmtId="49" fontId="17" fillId="3" borderId="0" xfId="0" applyNumberFormat="1" applyFont="1" applyFill="1" applyAlignment="1">
      <alignment vertical="center"/>
    </xf>
    <xf numFmtId="0" fontId="0" fillId="0" borderId="107" xfId="0" applyBorder="1" applyAlignment="1" applyProtection="1">
      <alignment vertical="center"/>
      <protection locked="0"/>
    </xf>
    <xf numFmtId="0" fontId="0" fillId="0" borderId="26" xfId="0" applyBorder="1" applyAlignment="1" applyProtection="1">
      <alignment vertical="center"/>
      <protection locked="0"/>
    </xf>
    <xf numFmtId="0" fontId="13" fillId="0" borderId="0" xfId="0" applyFont="1" applyAlignment="1" applyProtection="1">
      <alignment vertical="center"/>
      <protection locked="0"/>
    </xf>
    <xf numFmtId="0" fontId="13" fillId="0" borderId="26"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102" xfId="0" applyFont="1" applyBorder="1" applyAlignment="1" applyProtection="1">
      <alignment vertical="center"/>
      <protection locked="0"/>
    </xf>
    <xf numFmtId="49" fontId="13" fillId="0" borderId="0" xfId="0" applyNumberFormat="1" applyFont="1" applyAlignment="1" applyProtection="1">
      <alignment vertical="center"/>
      <protection locked="0"/>
    </xf>
    <xf numFmtId="49" fontId="13" fillId="0" borderId="26" xfId="0" applyNumberFormat="1" applyFont="1" applyBorder="1" applyAlignment="1" applyProtection="1">
      <alignment vertical="center"/>
      <protection locked="0"/>
    </xf>
    <xf numFmtId="0" fontId="14" fillId="0" borderId="12" xfId="0" applyFont="1" applyBorder="1" applyAlignment="1" applyProtection="1">
      <alignment vertical="center"/>
      <protection locked="0"/>
    </xf>
    <xf numFmtId="0" fontId="14" fillId="0" borderId="16"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40" xfId="0" applyBorder="1" applyAlignment="1" applyProtection="1">
      <alignment vertical="center"/>
      <protection locked="0"/>
    </xf>
    <xf numFmtId="0" fontId="0" fillId="0" borderId="29" xfId="0" applyBorder="1" applyAlignment="1" applyProtection="1">
      <alignment vertical="center"/>
      <protection locked="0"/>
    </xf>
    <xf numFmtId="0" fontId="13" fillId="0" borderId="29" xfId="0" applyFont="1" applyBorder="1" applyAlignment="1" applyProtection="1">
      <alignment vertical="center"/>
      <protection locked="0"/>
    </xf>
    <xf numFmtId="0" fontId="13" fillId="0" borderId="30" xfId="0" applyFont="1" applyBorder="1" applyAlignment="1" applyProtection="1">
      <alignment vertical="center"/>
      <protection locked="0"/>
    </xf>
    <xf numFmtId="0" fontId="13" fillId="0" borderId="40" xfId="0" applyFont="1" applyBorder="1" applyAlignment="1" applyProtection="1">
      <alignment vertical="center"/>
      <protection locked="0"/>
    </xf>
    <xf numFmtId="0" fontId="14" fillId="0" borderId="29" xfId="0" applyFont="1" applyBorder="1" applyAlignment="1" applyProtection="1">
      <alignment vertical="center"/>
      <protection locked="0"/>
    </xf>
    <xf numFmtId="0" fontId="14" fillId="0" borderId="30" xfId="0" applyFont="1" applyBorder="1" applyAlignment="1" applyProtection="1">
      <alignment vertical="center"/>
      <protection locked="0"/>
    </xf>
    <xf numFmtId="0" fontId="14" fillId="0" borderId="104" xfId="0" applyFont="1" applyBorder="1" applyAlignment="1" applyProtection="1">
      <alignment vertical="center"/>
      <protection locked="0"/>
    </xf>
    <xf numFmtId="0" fontId="0" fillId="0" borderId="100" xfId="0" applyBorder="1" applyAlignment="1" applyProtection="1">
      <alignment vertical="center"/>
      <protection locked="0"/>
    </xf>
    <xf numFmtId="49" fontId="13" fillId="0" borderId="29" xfId="0" applyNumberFormat="1" applyFont="1" applyBorder="1" applyAlignment="1" applyProtection="1">
      <alignment vertical="center"/>
      <protection locked="0"/>
    </xf>
    <xf numFmtId="49" fontId="13" fillId="0" borderId="30" xfId="0" applyNumberFormat="1" applyFont="1" applyBorder="1" applyAlignment="1" applyProtection="1">
      <alignment vertical="center"/>
      <protection locked="0"/>
    </xf>
    <xf numFmtId="49" fontId="13" fillId="0" borderId="40" xfId="0" applyNumberFormat="1" applyFont="1" applyBorder="1" applyAlignment="1" applyProtection="1">
      <alignment vertical="center"/>
      <protection locked="0"/>
    </xf>
    <xf numFmtId="0" fontId="14" fillId="0" borderId="28"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0" fillId="0" borderId="77" xfId="0" applyBorder="1" applyAlignment="1" applyProtection="1">
      <alignment vertical="center"/>
      <protection locked="0"/>
    </xf>
    <xf numFmtId="0" fontId="14" fillId="0" borderId="76" xfId="0" applyFont="1" applyBorder="1" applyAlignment="1" applyProtection="1">
      <alignment vertical="center"/>
      <protection locked="0"/>
    </xf>
    <xf numFmtId="0" fontId="14" fillId="0" borderId="103" xfId="0" applyFont="1" applyBorder="1" applyAlignment="1" applyProtection="1">
      <alignment vertical="center"/>
      <protection locked="0"/>
    </xf>
    <xf numFmtId="0" fontId="14" fillId="0" borderId="97" xfId="0" applyFont="1" applyBorder="1" applyAlignment="1" applyProtection="1">
      <alignment vertical="center"/>
      <protection locked="0"/>
    </xf>
    <xf numFmtId="0" fontId="14" fillId="0" borderId="98" xfId="0" applyFont="1" applyBorder="1" applyAlignment="1" applyProtection="1">
      <alignment vertical="center"/>
      <protection locked="0"/>
    </xf>
    <xf numFmtId="0" fontId="0" fillId="0" borderId="3" xfId="0" applyBorder="1" applyAlignment="1" applyProtection="1">
      <alignment vertical="center"/>
      <protection locked="0"/>
    </xf>
    <xf numFmtId="0" fontId="0" fillId="0" borderId="28" xfId="0" applyBorder="1" applyAlignment="1" applyProtection="1">
      <alignment vertical="center"/>
      <protection locked="0"/>
    </xf>
    <xf numFmtId="0" fontId="0" fillId="0" borderId="101" xfId="0" applyBorder="1" applyAlignment="1" applyProtection="1">
      <alignment vertical="center"/>
      <protection locked="0"/>
    </xf>
    <xf numFmtId="0" fontId="13" fillId="0" borderId="76" xfId="0" applyFont="1" applyBorder="1" applyAlignment="1" applyProtection="1">
      <alignment vertical="center"/>
      <protection locked="0"/>
    </xf>
    <xf numFmtId="0" fontId="13" fillId="0" borderId="77" xfId="0" applyFont="1" applyBorder="1" applyAlignment="1" applyProtection="1">
      <alignment vertical="center"/>
      <protection locked="0"/>
    </xf>
    <xf numFmtId="49" fontId="13" fillId="0" borderId="76" xfId="0" applyNumberFormat="1" applyFont="1" applyBorder="1" applyAlignment="1" applyProtection="1">
      <alignment vertical="center"/>
      <protection locked="0"/>
    </xf>
    <xf numFmtId="49" fontId="13" fillId="0" borderId="77" xfId="0" applyNumberFormat="1" applyFont="1" applyBorder="1" applyAlignment="1" applyProtection="1">
      <alignment vertical="center"/>
      <protection locked="0"/>
    </xf>
    <xf numFmtId="0" fontId="0" fillId="0" borderId="17" xfId="0" applyBorder="1" applyAlignment="1" applyProtection="1">
      <alignment vertical="center"/>
      <protection locked="0"/>
    </xf>
    <xf numFmtId="0" fontId="0" fillId="0" borderId="96" xfId="0" applyBorder="1" applyAlignment="1" applyProtection="1">
      <alignment vertical="center"/>
      <protection locked="0"/>
    </xf>
    <xf numFmtId="0" fontId="0" fillId="0" borderId="95" xfId="0" applyBorder="1" applyAlignment="1" applyProtection="1">
      <alignment vertical="center"/>
      <protection locked="0"/>
    </xf>
    <xf numFmtId="0" fontId="13" fillId="0" borderId="95" xfId="0" applyFont="1" applyBorder="1" applyAlignment="1" applyProtection="1">
      <alignment vertical="center"/>
      <protection locked="0"/>
    </xf>
    <xf numFmtId="0" fontId="13" fillId="0" borderId="4" xfId="0" applyFont="1" applyBorder="1" applyAlignment="1" applyProtection="1">
      <alignment vertical="center"/>
      <protection locked="0"/>
    </xf>
    <xf numFmtId="0" fontId="13" fillId="0" borderId="96" xfId="0" applyFont="1" applyBorder="1" applyAlignment="1" applyProtection="1">
      <alignment vertical="center"/>
      <protection locked="0"/>
    </xf>
    <xf numFmtId="0" fontId="14" fillId="0" borderId="95"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14" fillId="0" borderId="110" xfId="0" applyFont="1" applyBorder="1" applyAlignment="1" applyProtection="1">
      <alignment vertical="center"/>
      <protection locked="0"/>
    </xf>
    <xf numFmtId="0" fontId="0" fillId="0" borderId="109" xfId="0" applyBorder="1" applyAlignment="1" applyProtection="1">
      <alignment vertical="center"/>
      <protection locked="0"/>
    </xf>
    <xf numFmtId="49" fontId="13" fillId="0" borderId="95" xfId="0" applyNumberFormat="1" applyFont="1" applyBorder="1" applyAlignment="1" applyProtection="1">
      <alignment vertical="center"/>
      <protection locked="0"/>
    </xf>
    <xf numFmtId="49" fontId="13" fillId="0" borderId="4" xfId="0" applyNumberFormat="1" applyFont="1" applyBorder="1" applyAlignment="1" applyProtection="1">
      <alignment vertical="center"/>
      <protection locked="0"/>
    </xf>
    <xf numFmtId="49" fontId="13" fillId="0" borderId="96" xfId="0" applyNumberFormat="1" applyFont="1" applyBorder="1" applyAlignment="1" applyProtection="1">
      <alignment vertical="center"/>
      <protection locked="0"/>
    </xf>
    <xf numFmtId="0" fontId="14" fillId="0" borderId="24" xfId="0" applyFont="1" applyBorder="1" applyAlignment="1" applyProtection="1">
      <alignment vertical="center"/>
      <protection locked="0"/>
    </xf>
    <xf numFmtId="0" fontId="1" fillId="10" borderId="71" xfId="0" applyFont="1" applyFill="1" applyBorder="1" applyAlignment="1" applyProtection="1">
      <alignment horizontal="center" vertical="center"/>
      <protection hidden="1"/>
    </xf>
    <xf numFmtId="0" fontId="1" fillId="10" borderId="69" xfId="0" applyFont="1" applyFill="1" applyBorder="1" applyAlignment="1" applyProtection="1">
      <alignment horizontal="center" vertical="center"/>
      <protection hidden="1"/>
    </xf>
    <xf numFmtId="0" fontId="1" fillId="10" borderId="73" xfId="0" applyFont="1" applyFill="1" applyBorder="1" applyAlignment="1" applyProtection="1">
      <alignment horizontal="center" vertical="center"/>
      <protection hidden="1"/>
    </xf>
    <xf numFmtId="0" fontId="4" fillId="2" borderId="68" xfId="0" applyFont="1" applyFill="1" applyBorder="1" applyAlignment="1">
      <alignment vertical="center"/>
    </xf>
    <xf numFmtId="0" fontId="4" fillId="2" borderId="69" xfId="0" applyFont="1" applyFill="1" applyBorder="1" applyAlignment="1">
      <alignment vertical="center"/>
    </xf>
    <xf numFmtId="0" fontId="4" fillId="2" borderId="70"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CC"/>
      <color rgb="FFFF99FF"/>
      <color rgb="FF3399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AN$187"/>
</file>

<file path=xl/ctrlProps/ctrlProp2.xml><?xml version="1.0" encoding="utf-8"?>
<formControlPr xmlns="http://schemas.microsoft.com/office/spreadsheetml/2009/9/main" objectType="CheckBox" fmlaLink="$AN$23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186</xdr:row>
          <xdr:rowOff>12700</xdr:rowOff>
        </xdr:from>
        <xdr:to>
          <xdr:col>6</xdr:col>
          <xdr:colOff>0</xdr:colOff>
          <xdr:row>187</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238</xdr:row>
          <xdr:rowOff>12700</xdr:rowOff>
        </xdr:from>
        <xdr:to>
          <xdr:col>6</xdr:col>
          <xdr:colOff>0</xdr:colOff>
          <xdr:row>239</xdr:row>
          <xdr:rowOff>12700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9525</xdr:colOff>
      <xdr:row>186</xdr:row>
      <xdr:rowOff>9525</xdr:rowOff>
    </xdr:from>
    <xdr:to>
      <xdr:col>7</xdr:col>
      <xdr:colOff>164523</xdr:colOff>
      <xdr:row>186</xdr:row>
      <xdr:rowOff>243050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90525" y="44919900"/>
          <a:ext cx="2544907" cy="233525"/>
        </a:xfrm>
        <a:prstGeom prst="roundRect">
          <a:avLst/>
        </a:prstGeom>
        <a:solidFill>
          <a:srgbClr val="FFFF99"/>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a:p>
      </xdr:txBody>
    </xdr:sp>
    <xdr:clientData/>
  </xdr:twoCellAnchor>
  <xdr:twoCellAnchor>
    <xdr:from>
      <xdr:col>1</xdr:col>
      <xdr:colOff>11206</xdr:colOff>
      <xdr:row>238</xdr:row>
      <xdr:rowOff>11206</xdr:rowOff>
    </xdr:from>
    <xdr:to>
      <xdr:col>7</xdr:col>
      <xdr:colOff>166204</xdr:colOff>
      <xdr:row>239</xdr:row>
      <xdr:rowOff>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391290" y="55810305"/>
          <a:ext cx="2545407" cy="226919"/>
        </a:xfrm>
        <a:prstGeom prst="roundRect">
          <a:avLst/>
        </a:prstGeom>
        <a:solidFill>
          <a:srgbClr val="FFFF99"/>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a:p>
      </xdr:txBody>
    </xdr:sp>
    <xdr:clientData/>
  </xdr:twoCellAnchor>
  <xdr:twoCellAnchor>
    <xdr:from>
      <xdr:col>2</xdr:col>
      <xdr:colOff>34925</xdr:colOff>
      <xdr:row>12</xdr:row>
      <xdr:rowOff>66675</xdr:rowOff>
    </xdr:from>
    <xdr:to>
      <xdr:col>37</xdr:col>
      <xdr:colOff>133350</xdr:colOff>
      <xdr:row>22</xdr:row>
      <xdr:rowOff>276224</xdr:rowOff>
    </xdr:to>
    <xdr:sp macro="" textlink="">
      <xdr:nvSpPr>
        <xdr:cNvPr id="2" name="角丸四角形 1">
          <a:extLst>
            <a:ext uri="{FF2B5EF4-FFF2-40B4-BE49-F238E27FC236}">
              <a16:creationId xmlns:a16="http://schemas.microsoft.com/office/drawing/2014/main" id="{8FEC0385-F929-4EF6-AB25-5012E8B657E8}"/>
            </a:ext>
          </a:extLst>
        </xdr:cNvPr>
        <xdr:cNvSpPr/>
      </xdr:nvSpPr>
      <xdr:spPr>
        <a:xfrm>
          <a:off x="1016000" y="5010150"/>
          <a:ext cx="7899400" cy="2057399"/>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54551</xdr:colOff>
      <xdr:row>95</xdr:row>
      <xdr:rowOff>152400</xdr:rowOff>
    </xdr:from>
    <xdr:to>
      <xdr:col>30</xdr:col>
      <xdr:colOff>205560</xdr:colOff>
      <xdr:row>102</xdr:row>
      <xdr:rowOff>104250</xdr:rowOff>
    </xdr:to>
    <xdr:sp macro="" textlink="">
      <xdr:nvSpPr>
        <xdr:cNvPr id="3073" name="Oval 1">
          <a:extLst>
            <a:ext uri="{FF2B5EF4-FFF2-40B4-BE49-F238E27FC236}">
              <a16:creationId xmlns:a16="http://schemas.microsoft.com/office/drawing/2014/main" id="{00000000-0008-0000-0400-0000010C0000}"/>
            </a:ext>
          </a:extLst>
        </xdr:cNvPr>
        <xdr:cNvSpPr>
          <a:spLocks noChangeAspect="1" noChangeArrowheads="1"/>
        </xdr:cNvSpPr>
      </xdr:nvSpPr>
      <xdr:spPr bwMode="auto">
        <a:xfrm>
          <a:off x="5033528" y="39724445"/>
          <a:ext cx="1155464" cy="1164123"/>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endParaRPr lang="ja-JP" altLang="en-US"/>
        </a:p>
      </xdr:txBody>
    </xdr:sp>
    <xdr:clientData/>
  </xdr:twoCellAnchor>
  <xdr:twoCellAnchor>
    <xdr:from>
      <xdr:col>25</xdr:col>
      <xdr:colOff>56283</xdr:colOff>
      <xdr:row>110</xdr:row>
      <xdr:rowOff>57150</xdr:rowOff>
    </xdr:from>
    <xdr:to>
      <xdr:col>30</xdr:col>
      <xdr:colOff>207292</xdr:colOff>
      <xdr:row>117</xdr:row>
      <xdr:rowOff>9000</xdr:rowOff>
    </xdr:to>
    <xdr:sp macro="" textlink="">
      <xdr:nvSpPr>
        <xdr:cNvPr id="3077" name="Oval 5">
          <a:extLst>
            <a:ext uri="{FF2B5EF4-FFF2-40B4-BE49-F238E27FC236}">
              <a16:creationId xmlns:a16="http://schemas.microsoft.com/office/drawing/2014/main" id="{00000000-0008-0000-0400-0000050C0000}"/>
            </a:ext>
          </a:extLst>
        </xdr:cNvPr>
        <xdr:cNvSpPr>
          <a:spLocks noChangeArrowheads="1"/>
        </xdr:cNvSpPr>
      </xdr:nvSpPr>
      <xdr:spPr bwMode="auto">
        <a:xfrm>
          <a:off x="5035260" y="42226923"/>
          <a:ext cx="1155464" cy="1164122"/>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使用印</a:t>
          </a:r>
          <a:endParaRPr lang="ja-JP" altLang="en-US"/>
        </a:p>
      </xdr:txBody>
    </xdr:sp>
    <xdr:clientData/>
  </xdr:twoCellAnchor>
  <xdr:twoCellAnchor>
    <xdr:from>
      <xdr:col>28</xdr:col>
      <xdr:colOff>55418</xdr:colOff>
      <xdr:row>20</xdr:row>
      <xdr:rowOff>5193</xdr:rowOff>
    </xdr:from>
    <xdr:to>
      <xdr:col>33</xdr:col>
      <xdr:colOff>188243</xdr:colOff>
      <xdr:row>26</xdr:row>
      <xdr:rowOff>125896</xdr:rowOff>
    </xdr:to>
    <xdr:sp macro="" textlink="">
      <xdr:nvSpPr>
        <xdr:cNvPr id="3078" name="Oval 6">
          <a:extLst>
            <a:ext uri="{FF2B5EF4-FFF2-40B4-BE49-F238E27FC236}">
              <a16:creationId xmlns:a16="http://schemas.microsoft.com/office/drawing/2014/main" id="{00000000-0008-0000-0400-0000060C0000}"/>
            </a:ext>
          </a:extLst>
        </xdr:cNvPr>
        <xdr:cNvSpPr>
          <a:spLocks noChangeArrowheads="1"/>
        </xdr:cNvSpPr>
      </xdr:nvSpPr>
      <xdr:spPr bwMode="auto">
        <a:xfrm>
          <a:off x="5631873" y="47967898"/>
          <a:ext cx="1145938" cy="1159793"/>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r>
            <a:rPr lang="ja-JP" altLang="en-US" sz="900" b="0" i="0" u="none" strike="noStrike" baseline="0">
              <a:solidFill>
                <a:srgbClr val="000000"/>
              </a:solidFill>
              <a:latin typeface="ＭＳ Ｐ明朝"/>
              <a:ea typeface="ＭＳ Ｐ明朝"/>
            </a:rPr>
            <a:t> </a:t>
          </a:r>
          <a:endParaRPr lang="ja-JP" altLang="en-US"/>
        </a:p>
      </xdr:txBody>
    </xdr:sp>
    <xdr:clientData/>
  </xdr:twoCellAnchor>
  <xdr:twoCellAnchor>
    <xdr:from>
      <xdr:col>2</xdr:col>
      <xdr:colOff>0</xdr:colOff>
      <xdr:row>92</xdr:row>
      <xdr:rowOff>66675</xdr:rowOff>
    </xdr:from>
    <xdr:to>
      <xdr:col>31</xdr:col>
      <xdr:colOff>190500</xdr:colOff>
      <xdr:row>103</xdr:row>
      <xdr:rowOff>66675</xdr:rowOff>
    </xdr:to>
    <xdr:sp macro="" textlink="">
      <xdr:nvSpPr>
        <xdr:cNvPr id="24903" name="Rectangle 12">
          <a:extLst>
            <a:ext uri="{FF2B5EF4-FFF2-40B4-BE49-F238E27FC236}">
              <a16:creationId xmlns:a16="http://schemas.microsoft.com/office/drawing/2014/main" id="{00000000-0008-0000-0400-000047610000}"/>
            </a:ext>
          </a:extLst>
        </xdr:cNvPr>
        <xdr:cNvSpPr>
          <a:spLocks noChangeArrowheads="1"/>
        </xdr:cNvSpPr>
      </xdr:nvSpPr>
      <xdr:spPr bwMode="auto">
        <a:xfrm>
          <a:off x="400050" y="50463450"/>
          <a:ext cx="6010275" cy="1885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85726</xdr:colOff>
      <xdr:row>36</xdr:row>
      <xdr:rowOff>85724</xdr:rowOff>
    </xdr:from>
    <xdr:to>
      <xdr:col>19</xdr:col>
      <xdr:colOff>89551</xdr:colOff>
      <xdr:row>44</xdr:row>
      <xdr:rowOff>118124</xdr:rowOff>
    </xdr:to>
    <xdr:sp macro="" textlink="">
      <xdr:nvSpPr>
        <xdr:cNvPr id="2" name="Oval 6">
          <a:extLst>
            <a:ext uri="{FF2B5EF4-FFF2-40B4-BE49-F238E27FC236}">
              <a16:creationId xmlns:a16="http://schemas.microsoft.com/office/drawing/2014/main" id="{00000000-0008-0000-0400-000002000000}"/>
            </a:ext>
          </a:extLst>
        </xdr:cNvPr>
        <xdr:cNvSpPr>
          <a:spLocks noChangeArrowheads="1"/>
        </xdr:cNvSpPr>
      </xdr:nvSpPr>
      <xdr:spPr bwMode="auto">
        <a:xfrm>
          <a:off x="2486026" y="50844449"/>
          <a:ext cx="1404000" cy="1404000"/>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63499</xdr:colOff>
      <xdr:row>6</xdr:row>
      <xdr:rowOff>133349</xdr:rowOff>
    </xdr:from>
    <xdr:to>
      <xdr:col>30</xdr:col>
      <xdr:colOff>152400</xdr:colOff>
      <xdr:row>9</xdr:row>
      <xdr:rowOff>136724</xdr:rowOff>
    </xdr:to>
    <xdr:sp macro="" textlink="">
      <xdr:nvSpPr>
        <xdr:cNvPr id="8628" name="AutoShape 6">
          <a:extLst>
            <a:ext uri="{FF2B5EF4-FFF2-40B4-BE49-F238E27FC236}">
              <a16:creationId xmlns:a16="http://schemas.microsoft.com/office/drawing/2014/main" id="{00000000-0008-0000-0600-0000B4210000}"/>
            </a:ext>
          </a:extLst>
        </xdr:cNvPr>
        <xdr:cNvSpPr>
          <a:spLocks/>
        </xdr:cNvSpPr>
      </xdr:nvSpPr>
      <xdr:spPr bwMode="auto">
        <a:xfrm>
          <a:off x="5206999" y="1359693"/>
          <a:ext cx="1374776" cy="432000"/>
        </a:xfrm>
        <a:prstGeom prst="borderCallout2">
          <a:avLst>
            <a:gd name="adj1" fmla="val 23079"/>
            <a:gd name="adj2" fmla="val -6722"/>
            <a:gd name="adj3" fmla="val 23079"/>
            <a:gd name="adj4" fmla="val -84875"/>
            <a:gd name="adj5" fmla="val 138664"/>
            <a:gd name="adj6" fmla="val -112435"/>
          </a:avLst>
        </a:prstGeom>
        <a:solidFill>
          <a:srgbClr val="FFFFFF"/>
        </a:solidFill>
        <a:ln w="9525">
          <a:solidFill>
            <a:srgbClr val="000000"/>
          </a:solidFill>
          <a:miter lim="800000"/>
          <a:headEnd/>
          <a:tailEnd/>
        </a:ln>
      </xdr:spPr>
      <xdr:txBody>
        <a:bodyPr vertOverflow="clip" wrap="square" lIns="36576" tIns="18288" rIns="0" bIns="0" anchor="t"/>
        <a:lstStyle/>
        <a:p>
          <a:pPr algn="l" rtl="0">
            <a:lnSpc>
              <a:spcPts val="1300"/>
            </a:lnSpc>
            <a:defRPr sz="1000"/>
          </a:pPr>
          <a:r>
            <a:rPr lang="ja-JP" altLang="en-US" sz="1100" b="1" i="0" u="none" strike="noStrike" baseline="0">
              <a:solidFill>
                <a:srgbClr val="000000"/>
              </a:solidFill>
              <a:latin typeface="ＭＳ Ｐゴシック"/>
              <a:ea typeface="ＭＳ Ｐゴシック"/>
            </a:rPr>
            <a:t>全角</a:t>
          </a:r>
          <a:r>
            <a:rPr lang="en-US" altLang="ja-JP" sz="1100" b="1" i="0" u="none" strike="noStrike" baseline="0">
              <a:solidFill>
                <a:srgbClr val="000000"/>
              </a:solidFill>
              <a:latin typeface="ＭＳ Ｐゴシック"/>
              <a:ea typeface="ＭＳ Ｐゴシック"/>
            </a:rPr>
            <a:t>30</a:t>
          </a:r>
          <a:r>
            <a:rPr lang="ja-JP" altLang="en-US" sz="1100" b="1" i="0" u="none" strike="noStrike" baseline="0">
              <a:solidFill>
                <a:srgbClr val="000000"/>
              </a:solidFill>
              <a:latin typeface="ＭＳ Ｐゴシック"/>
              <a:ea typeface="ＭＳ Ｐゴシック"/>
            </a:rPr>
            <a:t>字以内で入力してください。</a:t>
          </a:r>
        </a:p>
      </xdr:txBody>
    </xdr:sp>
    <xdr:clientData/>
  </xdr:twoCellAnchor>
  <xdr:twoCellAnchor>
    <xdr:from>
      <xdr:col>24</xdr:col>
      <xdr:colOff>82550</xdr:colOff>
      <xdr:row>16</xdr:row>
      <xdr:rowOff>142875</xdr:rowOff>
    </xdr:from>
    <xdr:to>
      <xdr:col>29</xdr:col>
      <xdr:colOff>131233</xdr:colOff>
      <xdr:row>19</xdr:row>
      <xdr:rowOff>84667</xdr:rowOff>
    </xdr:to>
    <xdr:sp macro="" textlink="">
      <xdr:nvSpPr>
        <xdr:cNvPr id="8629" name="AutoShape 7">
          <a:extLst>
            <a:ext uri="{FF2B5EF4-FFF2-40B4-BE49-F238E27FC236}">
              <a16:creationId xmlns:a16="http://schemas.microsoft.com/office/drawing/2014/main" id="{00000000-0008-0000-0600-0000B5210000}"/>
            </a:ext>
          </a:extLst>
        </xdr:cNvPr>
        <xdr:cNvSpPr>
          <a:spLocks/>
        </xdr:cNvSpPr>
      </xdr:nvSpPr>
      <xdr:spPr bwMode="auto">
        <a:xfrm>
          <a:off x="5264150" y="3101975"/>
          <a:ext cx="1128183" cy="475192"/>
        </a:xfrm>
        <a:prstGeom prst="borderCallout2">
          <a:avLst>
            <a:gd name="adj1" fmla="val 26088"/>
            <a:gd name="adj2" fmla="val -7144"/>
            <a:gd name="adj3" fmla="val 26088"/>
            <a:gd name="adj4" fmla="val -41069"/>
            <a:gd name="adj5" fmla="val -171355"/>
            <a:gd name="adj6" fmla="val -62618"/>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1" i="0" u="none" strike="noStrike" baseline="0">
              <a:solidFill>
                <a:srgbClr val="000000"/>
              </a:solidFill>
              <a:latin typeface="ＭＳ Ｐゴシック"/>
              <a:ea typeface="ＭＳ Ｐゴシック"/>
            </a:rPr>
            <a:t>全角</a:t>
          </a:r>
          <a:r>
            <a:rPr lang="en-US" altLang="ja-JP" sz="1100" b="1" i="0" u="none" strike="noStrike" baseline="0">
              <a:solidFill>
                <a:srgbClr val="000000"/>
              </a:solidFill>
              <a:latin typeface="ＭＳ Ｐゴシック"/>
              <a:ea typeface="ＭＳ Ｐゴシック"/>
            </a:rPr>
            <a:t>20</a:t>
          </a:r>
          <a:r>
            <a:rPr lang="ja-JP" altLang="en-US" sz="1100" b="1" i="0" u="none" strike="noStrike" baseline="0">
              <a:solidFill>
                <a:srgbClr val="000000"/>
              </a:solidFill>
              <a:latin typeface="ＭＳ Ｐゴシック"/>
              <a:ea typeface="ＭＳ Ｐゴシック"/>
            </a:rPr>
            <a:t>字以内で入力してください。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hon02f04om\02_&#22865;&#32004;&#35506;&#29289;&#21697;&#22865;&#32004;&#20418;\02%20&#26989;&#32773;&#30331;&#37682;\&#23450;&#26399;&#30331;&#37682;&#38306;&#20418;&#65288;H29&#65374;H31&#65289;\&#32153;&#32154;&#30003;&#35531;&#12398;&#12288;&#12495;&#12460;&#12461;&#34920;&#12539;&#35023;&#12288;&#30003;&#35531;&#35201;&#38936;&#12288;&#20837;&#21147;&#12471;&#12540;&#12488;\H28.12.1&#12450;&#12483;&#12503;&#29256;&#12288;&#20104;&#23450;&#31295;&#12288;&#20869;&#23481;&#20877;&#24230;&#30906;&#35469;&#12375;&#12390;&#12363;&#12425;\&#29289;&#21697;&#30331;&#37682;&#30003;&#35531;&#29992;&#20837;&#21147;&#12471;&#12540;&#12488;&#65288;&#12458;&#12522;&#12472;&#12490;&#1252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要領"/>
      <sheetName val="入力シート"/>
      <sheetName val="営業種目コード一覧表"/>
      <sheetName val="品目・業務入力例シート"/>
      <sheetName val="主要品目･業務入力シート"/>
      <sheetName val="業務経歴入力シート"/>
      <sheetName val="出力シート１"/>
      <sheetName val="出力シート２"/>
      <sheetName val="リストシート"/>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J113"/>
  <sheetViews>
    <sheetView tabSelected="1" view="pageBreakPreview" zoomScaleNormal="100" zoomScaleSheetLayoutView="100" workbookViewId="0">
      <selection sqref="A1:I1"/>
    </sheetView>
  </sheetViews>
  <sheetFormatPr defaultColWidth="9" defaultRowHeight="12.95"/>
  <cols>
    <col min="1" max="1" width="9" style="170"/>
    <col min="2" max="2" width="9" style="169" customWidth="1"/>
    <col min="3" max="3" width="10.140625" style="169" customWidth="1"/>
    <col min="4" max="4" width="9" style="169"/>
    <col min="5" max="5" width="9" style="169" customWidth="1"/>
    <col min="6" max="6" width="9" style="169"/>
    <col min="7" max="7" width="10.28515625" style="169" customWidth="1"/>
    <col min="8" max="8" width="11.42578125" style="169" customWidth="1"/>
    <col min="9" max="9" width="14" style="169" customWidth="1"/>
    <col min="10" max="16384" width="9" style="169"/>
  </cols>
  <sheetData>
    <row r="1" spans="1:9" s="168" customFormat="1">
      <c r="A1" s="203"/>
      <c r="B1" s="204"/>
      <c r="C1" s="204"/>
      <c r="D1" s="204"/>
      <c r="E1" s="204"/>
      <c r="F1" s="204"/>
      <c r="G1" s="204"/>
      <c r="H1" s="204"/>
      <c r="I1" s="205"/>
    </row>
    <row r="2" spans="1:9" ht="18.95">
      <c r="A2" s="206" t="s">
        <v>0</v>
      </c>
      <c r="B2" s="207"/>
      <c r="C2" s="207"/>
      <c r="D2" s="207"/>
      <c r="E2" s="207"/>
      <c r="F2" s="207"/>
      <c r="G2" s="207"/>
      <c r="H2" s="207"/>
      <c r="I2" s="208"/>
    </row>
    <row r="3" spans="1:9" ht="18.95">
      <c r="A3" s="206" t="s">
        <v>1</v>
      </c>
      <c r="B3" s="207"/>
      <c r="C3" s="207"/>
      <c r="D3" s="207"/>
      <c r="E3" s="207"/>
      <c r="F3" s="207"/>
      <c r="G3" s="207"/>
      <c r="H3" s="207"/>
      <c r="I3" s="208"/>
    </row>
    <row r="4" spans="1:9" ht="18.95">
      <c r="A4" s="206" t="s">
        <v>2</v>
      </c>
      <c r="B4" s="207"/>
      <c r="C4" s="207"/>
      <c r="D4" s="207"/>
      <c r="E4" s="207"/>
      <c r="F4" s="207"/>
      <c r="G4" s="207"/>
      <c r="H4" s="207"/>
      <c r="I4" s="208"/>
    </row>
    <row r="5" spans="1:9" ht="23.25" customHeight="1">
      <c r="A5" s="185" t="s">
        <v>3</v>
      </c>
      <c r="B5" s="186"/>
      <c r="C5" s="186"/>
      <c r="D5" s="186"/>
      <c r="E5" s="186"/>
      <c r="F5" s="186"/>
      <c r="G5" s="186"/>
      <c r="H5" s="186"/>
      <c r="I5" s="187"/>
    </row>
    <row r="6" spans="1:9" ht="23.25" customHeight="1">
      <c r="A6" s="179" t="s">
        <v>4</v>
      </c>
      <c r="B6" s="180"/>
      <c r="C6" s="180"/>
      <c r="D6" s="180"/>
      <c r="E6" s="180"/>
      <c r="F6" s="180"/>
      <c r="G6" s="180"/>
      <c r="H6" s="180"/>
      <c r="I6" s="181"/>
    </row>
    <row r="7" spans="1:9" ht="23.25" customHeight="1">
      <c r="A7" s="185" t="s">
        <v>5</v>
      </c>
      <c r="B7" s="186"/>
      <c r="C7" s="186"/>
      <c r="D7" s="186"/>
      <c r="E7" s="186"/>
      <c r="F7" s="186"/>
      <c r="G7" s="186"/>
      <c r="H7" s="186"/>
      <c r="I7" s="187"/>
    </row>
    <row r="8" spans="1:9" ht="23.25" customHeight="1">
      <c r="A8" s="179" t="s">
        <v>6</v>
      </c>
      <c r="B8" s="186"/>
      <c r="C8" s="186"/>
      <c r="D8" s="186"/>
      <c r="E8" s="186"/>
      <c r="F8" s="186"/>
      <c r="G8" s="186"/>
      <c r="H8" s="186"/>
      <c r="I8" s="187"/>
    </row>
    <row r="9" spans="1:9" ht="23.25" customHeight="1">
      <c r="A9" s="179" t="s">
        <v>7</v>
      </c>
      <c r="B9" s="180"/>
      <c r="C9" s="180"/>
      <c r="D9" s="180"/>
      <c r="E9" s="180"/>
      <c r="F9" s="180"/>
      <c r="G9" s="180"/>
      <c r="H9" s="180"/>
      <c r="I9" s="181"/>
    </row>
    <row r="10" spans="1:9" ht="23.25" customHeight="1">
      <c r="A10" s="200" t="s">
        <v>8</v>
      </c>
      <c r="B10" s="201"/>
      <c r="C10" s="201"/>
      <c r="D10" s="201"/>
      <c r="E10" s="201"/>
      <c r="F10" s="201"/>
      <c r="G10" s="201"/>
      <c r="H10" s="201"/>
      <c r="I10" s="202"/>
    </row>
    <row r="11" spans="1:9" ht="23.25" customHeight="1">
      <c r="A11" s="200" t="s">
        <v>9</v>
      </c>
      <c r="B11" s="201"/>
      <c r="C11" s="201"/>
      <c r="D11" s="201"/>
      <c r="E11" s="201"/>
      <c r="F11" s="201"/>
      <c r="G11" s="201"/>
      <c r="H11" s="201"/>
      <c r="I11" s="202"/>
    </row>
    <row r="12" spans="1:9" ht="23.25" customHeight="1">
      <c r="A12" s="200" t="s">
        <v>10</v>
      </c>
      <c r="B12" s="201"/>
      <c r="C12" s="201"/>
      <c r="D12" s="201"/>
      <c r="E12" s="201"/>
      <c r="F12" s="201"/>
      <c r="G12" s="201"/>
      <c r="H12" s="201"/>
      <c r="I12" s="202"/>
    </row>
    <row r="13" spans="1:9" ht="23.25" customHeight="1">
      <c r="A13" s="200" t="s">
        <v>11</v>
      </c>
      <c r="B13" s="201"/>
      <c r="C13" s="201"/>
      <c r="D13" s="201"/>
      <c r="E13" s="201"/>
      <c r="F13" s="201"/>
      <c r="G13" s="201"/>
      <c r="H13" s="201"/>
      <c r="I13" s="202"/>
    </row>
    <row r="14" spans="1:9" ht="23.25" customHeight="1">
      <c r="A14" s="200" t="s">
        <v>12</v>
      </c>
      <c r="B14" s="201"/>
      <c r="C14" s="201"/>
      <c r="D14" s="201"/>
      <c r="E14" s="201"/>
      <c r="F14" s="201"/>
      <c r="G14" s="201"/>
      <c r="H14" s="201"/>
      <c r="I14" s="202"/>
    </row>
    <row r="15" spans="1:9" ht="23.25" customHeight="1">
      <c r="A15" s="200" t="s">
        <v>13</v>
      </c>
      <c r="B15" s="201"/>
      <c r="C15" s="201"/>
      <c r="D15" s="201"/>
      <c r="E15" s="201"/>
      <c r="F15" s="201"/>
      <c r="G15" s="201"/>
      <c r="H15" s="201"/>
      <c r="I15" s="202"/>
    </row>
    <row r="16" spans="1:9" ht="23.25" customHeight="1">
      <c r="A16" s="179" t="s">
        <v>14</v>
      </c>
      <c r="B16" s="180"/>
      <c r="C16" s="180"/>
      <c r="D16" s="180"/>
      <c r="E16" s="180"/>
      <c r="F16" s="180"/>
      <c r="G16" s="180"/>
      <c r="H16" s="180"/>
      <c r="I16" s="181"/>
    </row>
    <row r="17" spans="1:10" ht="23.25" customHeight="1">
      <c r="A17" s="179" t="s">
        <v>15</v>
      </c>
      <c r="B17" s="180"/>
      <c r="C17" s="180"/>
      <c r="D17" s="180"/>
      <c r="E17" s="180"/>
      <c r="F17" s="180"/>
      <c r="G17" s="180"/>
      <c r="H17" s="180"/>
      <c r="I17" s="181"/>
    </row>
    <row r="18" spans="1:10" ht="23.25" customHeight="1">
      <c r="A18" s="179" t="s">
        <v>16</v>
      </c>
      <c r="B18" s="180"/>
      <c r="C18" s="180"/>
      <c r="D18" s="180"/>
      <c r="E18" s="180"/>
      <c r="F18" s="180"/>
      <c r="G18" s="180"/>
      <c r="H18" s="180"/>
      <c r="I18" s="181"/>
    </row>
    <row r="19" spans="1:10" ht="23.25" customHeight="1">
      <c r="A19" s="179" t="s">
        <v>17</v>
      </c>
      <c r="B19" s="180"/>
      <c r="C19" s="180"/>
      <c r="D19" s="180"/>
      <c r="E19" s="180"/>
      <c r="F19" s="180"/>
      <c r="G19" s="180"/>
      <c r="H19" s="180"/>
      <c r="I19" s="181"/>
    </row>
    <row r="20" spans="1:10" ht="23.25" customHeight="1">
      <c r="A20" s="159" t="s">
        <v>18</v>
      </c>
      <c r="B20" s="160"/>
      <c r="C20" s="160"/>
      <c r="D20" s="160"/>
      <c r="E20" s="160"/>
      <c r="F20" s="160"/>
      <c r="G20" s="160"/>
      <c r="H20" s="160"/>
      <c r="I20" s="161"/>
      <c r="J20" s="170"/>
    </row>
    <row r="21" spans="1:10" ht="23.25" customHeight="1">
      <c r="A21" s="159" t="s">
        <v>19</v>
      </c>
      <c r="B21" s="160"/>
      <c r="C21" s="160"/>
      <c r="D21" s="160"/>
      <c r="E21" s="160"/>
      <c r="F21" s="160"/>
      <c r="G21" s="160"/>
      <c r="H21" s="160"/>
      <c r="I21" s="161"/>
    </row>
    <row r="22" spans="1:10" ht="23.25" customHeight="1">
      <c r="A22" s="179" t="s">
        <v>20</v>
      </c>
      <c r="B22" s="180"/>
      <c r="C22" s="180"/>
      <c r="D22" s="180"/>
      <c r="E22" s="180"/>
      <c r="F22" s="180"/>
      <c r="G22" s="180"/>
      <c r="H22" s="180"/>
      <c r="I22" s="181"/>
    </row>
    <row r="23" spans="1:10" ht="23.25" customHeight="1">
      <c r="A23" s="159" t="s">
        <v>21</v>
      </c>
      <c r="B23" s="160"/>
      <c r="C23" s="160"/>
      <c r="D23" s="160"/>
      <c r="E23" s="160"/>
      <c r="F23" s="160"/>
      <c r="G23" s="160"/>
      <c r="H23" s="160"/>
      <c r="I23" s="161"/>
      <c r="J23" s="170"/>
    </row>
    <row r="24" spans="1:10" ht="23.25" customHeight="1">
      <c r="A24" s="159" t="s">
        <v>22</v>
      </c>
      <c r="B24" s="160"/>
      <c r="C24" s="160"/>
      <c r="D24" s="160"/>
      <c r="E24" s="160"/>
      <c r="F24" s="160"/>
      <c r="G24" s="160"/>
      <c r="H24" s="160"/>
      <c r="I24" s="161"/>
    </row>
    <row r="25" spans="1:10" ht="23.25" customHeight="1">
      <c r="A25" s="159" t="s">
        <v>23</v>
      </c>
      <c r="B25" s="160"/>
      <c r="C25" s="160"/>
      <c r="D25" s="160"/>
      <c r="E25" s="160"/>
      <c r="F25" s="160"/>
      <c r="G25" s="160"/>
      <c r="H25" s="160"/>
      <c r="I25" s="161"/>
      <c r="J25" s="170"/>
    </row>
    <row r="26" spans="1:10" ht="23.25" customHeight="1">
      <c r="A26" s="159" t="s">
        <v>24</v>
      </c>
      <c r="B26" s="160"/>
      <c r="C26" s="160"/>
      <c r="D26" s="160"/>
      <c r="E26" s="160"/>
      <c r="F26" s="160"/>
      <c r="G26" s="160"/>
      <c r="H26" s="160"/>
      <c r="I26" s="161"/>
    </row>
    <row r="27" spans="1:10" ht="23.25" customHeight="1">
      <c r="A27" s="159" t="s">
        <v>25</v>
      </c>
      <c r="B27" s="160"/>
      <c r="C27" s="160"/>
      <c r="D27" s="160"/>
      <c r="E27" s="160"/>
      <c r="F27" s="160"/>
      <c r="G27" s="160"/>
      <c r="H27" s="160"/>
      <c r="I27" s="161"/>
    </row>
    <row r="28" spans="1:10" ht="23.25" customHeight="1">
      <c r="A28" s="185" t="s">
        <v>26</v>
      </c>
      <c r="B28" s="180"/>
      <c r="C28" s="180"/>
      <c r="D28" s="180"/>
      <c r="E28" s="180"/>
      <c r="F28" s="180"/>
      <c r="G28" s="180"/>
      <c r="H28" s="180"/>
      <c r="I28" s="181"/>
    </row>
    <row r="29" spans="1:10" ht="23.25" customHeight="1">
      <c r="A29" s="159" t="s">
        <v>27</v>
      </c>
      <c r="B29" s="99"/>
      <c r="C29" s="99"/>
      <c r="D29" s="99"/>
      <c r="E29" s="99"/>
      <c r="F29" s="99"/>
      <c r="G29" s="99"/>
      <c r="H29" s="99"/>
      <c r="I29" s="100"/>
    </row>
    <row r="30" spans="1:10" ht="23.25" customHeight="1">
      <c r="A30" s="101" t="s">
        <v>28</v>
      </c>
      <c r="B30" s="99"/>
      <c r="C30" s="99"/>
      <c r="D30" s="99"/>
      <c r="E30" s="99"/>
      <c r="F30" s="99"/>
      <c r="G30" s="99"/>
      <c r="H30" s="99"/>
      <c r="I30" s="100"/>
    </row>
    <row r="31" spans="1:10" ht="23.25" customHeight="1">
      <c r="A31" s="101" t="s">
        <v>29</v>
      </c>
      <c r="B31" s="99"/>
      <c r="C31" s="99"/>
      <c r="D31" s="99"/>
      <c r="E31" s="99"/>
      <c r="F31" s="99"/>
      <c r="G31" s="99"/>
      <c r="H31" s="99"/>
      <c r="I31" s="100"/>
    </row>
    <row r="32" spans="1:10" ht="23.25" customHeight="1">
      <c r="A32" s="101" t="s">
        <v>30</v>
      </c>
      <c r="B32" s="99"/>
      <c r="C32" s="99"/>
      <c r="D32" s="99"/>
      <c r="E32" s="99"/>
      <c r="F32" s="99"/>
      <c r="G32" s="99"/>
      <c r="H32" s="99"/>
      <c r="I32" s="100"/>
      <c r="J32" s="170"/>
    </row>
    <row r="33" spans="1:10" ht="21.95" customHeight="1">
      <c r="A33" s="101" t="s">
        <v>31</v>
      </c>
      <c r="B33" s="99"/>
      <c r="C33" s="99"/>
      <c r="D33" s="99"/>
      <c r="E33" s="99"/>
      <c r="F33" s="99"/>
      <c r="G33" s="99"/>
      <c r="I33" s="100"/>
      <c r="J33" s="170"/>
    </row>
    <row r="34" spans="1:10" ht="21.95" customHeight="1">
      <c r="A34" s="101" t="s">
        <v>32</v>
      </c>
      <c r="B34" s="99"/>
      <c r="C34" s="99"/>
      <c r="D34" s="99"/>
      <c r="E34" s="99"/>
      <c r="F34" s="99"/>
      <c r="G34" s="99"/>
      <c r="I34" s="100"/>
      <c r="J34" s="170"/>
    </row>
    <row r="35" spans="1:10" ht="23.25" customHeight="1">
      <c r="A35" s="174" t="s">
        <v>33</v>
      </c>
      <c r="B35" s="160"/>
      <c r="C35" s="160"/>
      <c r="D35" s="160"/>
      <c r="E35" s="160"/>
      <c r="F35" s="160"/>
      <c r="G35" s="160"/>
      <c r="H35" s="160"/>
      <c r="I35" s="175"/>
    </row>
    <row r="36" spans="1:10" ht="23.25" customHeight="1">
      <c r="A36" s="159" t="s">
        <v>34</v>
      </c>
      <c r="B36" s="160"/>
      <c r="C36" s="160"/>
      <c r="D36" s="160"/>
      <c r="E36" s="160"/>
      <c r="F36" s="160"/>
      <c r="G36" s="160"/>
      <c r="H36" s="160"/>
      <c r="I36" s="161"/>
    </row>
    <row r="37" spans="1:10" ht="23.25" customHeight="1">
      <c r="A37" s="159" t="s">
        <v>35</v>
      </c>
      <c r="B37" s="160"/>
      <c r="C37" s="160"/>
      <c r="D37" s="160"/>
      <c r="E37" s="160"/>
      <c r="F37" s="160"/>
      <c r="G37" s="160"/>
      <c r="H37" s="160"/>
      <c r="I37" s="161"/>
    </row>
    <row r="38" spans="1:10" ht="23.25" customHeight="1">
      <c r="A38" s="159" t="s">
        <v>36</v>
      </c>
      <c r="B38" s="160"/>
      <c r="C38" s="160"/>
      <c r="D38" s="160"/>
      <c r="E38" s="160"/>
      <c r="F38" s="160"/>
      <c r="G38" s="160"/>
      <c r="H38" s="160"/>
      <c r="I38" s="161"/>
    </row>
    <row r="39" spans="1:10" ht="23.25" customHeight="1">
      <c r="A39" s="159" t="s">
        <v>37</v>
      </c>
      <c r="B39" s="160"/>
      <c r="C39" s="160"/>
      <c r="D39" s="160"/>
      <c r="E39" s="160"/>
      <c r="F39" s="160"/>
      <c r="G39" s="160"/>
      <c r="H39" s="160"/>
      <c r="I39" s="161"/>
    </row>
    <row r="40" spans="1:10" ht="23.25" customHeight="1">
      <c r="A40" s="159" t="s">
        <v>38</v>
      </c>
      <c r="B40" s="160"/>
      <c r="C40" s="160"/>
      <c r="D40" s="160"/>
      <c r="E40" s="160"/>
      <c r="F40" s="160"/>
      <c r="G40" s="160"/>
      <c r="H40" s="160"/>
      <c r="I40" s="161"/>
    </row>
    <row r="41" spans="1:10" ht="23.25" customHeight="1">
      <c r="A41" s="159" t="s">
        <v>39</v>
      </c>
      <c r="B41" s="160"/>
      <c r="C41" s="160"/>
      <c r="D41" s="160"/>
      <c r="E41" s="160"/>
      <c r="F41" s="160"/>
      <c r="G41" s="160"/>
      <c r="H41" s="160"/>
      <c r="I41" s="161"/>
    </row>
    <row r="42" spans="1:10" ht="23.25" customHeight="1">
      <c r="A42" s="179" t="s">
        <v>40</v>
      </c>
      <c r="B42" s="180"/>
      <c r="C42" s="180"/>
      <c r="D42" s="180"/>
      <c r="E42" s="180"/>
      <c r="F42" s="180"/>
      <c r="G42" s="180"/>
      <c r="H42" s="180"/>
      <c r="I42" s="181"/>
    </row>
    <row r="43" spans="1:10" ht="23.25" customHeight="1">
      <c r="A43" s="209" t="s">
        <v>41</v>
      </c>
      <c r="B43" s="210"/>
      <c r="C43" s="210"/>
      <c r="D43" s="210"/>
      <c r="E43" s="210"/>
      <c r="F43" s="210"/>
      <c r="G43" s="210"/>
      <c r="H43" s="210"/>
      <c r="I43" s="211"/>
    </row>
    <row r="44" spans="1:10" ht="23.25" customHeight="1">
      <c r="A44" s="179" t="s">
        <v>42</v>
      </c>
      <c r="B44" s="180"/>
      <c r="C44" s="180"/>
      <c r="D44" s="180"/>
      <c r="E44" s="180"/>
      <c r="F44" s="180"/>
      <c r="G44" s="180"/>
      <c r="H44" s="180"/>
      <c r="I44" s="181"/>
    </row>
    <row r="45" spans="1:10" ht="23.25" customHeight="1">
      <c r="A45" s="101" t="s">
        <v>43</v>
      </c>
      <c r="B45" s="162"/>
      <c r="C45" s="162"/>
      <c r="D45" s="162"/>
      <c r="E45" s="162"/>
      <c r="F45" s="162"/>
      <c r="G45" s="162"/>
      <c r="H45" s="162"/>
      <c r="I45" s="163"/>
    </row>
    <row r="46" spans="1:10" ht="23.25" customHeight="1">
      <c r="A46" s="196" t="s">
        <v>44</v>
      </c>
      <c r="B46" s="197"/>
      <c r="C46" s="197"/>
      <c r="D46" s="197"/>
      <c r="E46" s="197"/>
      <c r="F46" s="197"/>
      <c r="G46" s="197"/>
      <c r="H46" s="197"/>
      <c r="I46" s="198"/>
    </row>
    <row r="47" spans="1:10" ht="23.25" customHeight="1">
      <c r="A47" s="179" t="s">
        <v>45</v>
      </c>
      <c r="B47" s="180"/>
      <c r="C47" s="180"/>
      <c r="D47" s="180"/>
      <c r="E47" s="180"/>
      <c r="F47" s="180"/>
      <c r="G47" s="180"/>
      <c r="H47" s="180"/>
      <c r="I47" s="181"/>
    </row>
    <row r="48" spans="1:10" ht="23.25" customHeight="1">
      <c r="A48" s="179" t="s">
        <v>46</v>
      </c>
      <c r="B48" s="180"/>
      <c r="C48" s="180"/>
      <c r="D48" s="180"/>
      <c r="E48" s="180"/>
      <c r="F48" s="180"/>
      <c r="G48" s="180"/>
      <c r="H48" s="180"/>
      <c r="I48" s="181"/>
    </row>
    <row r="49" spans="1:9" ht="23.25" customHeight="1">
      <c r="A49" s="101" t="s">
        <v>47</v>
      </c>
      <c r="B49" s="160"/>
      <c r="C49" s="160"/>
      <c r="D49" s="160"/>
      <c r="E49" s="160"/>
      <c r="F49" s="160"/>
      <c r="G49" s="160"/>
      <c r="H49" s="160"/>
      <c r="I49" s="161"/>
    </row>
    <row r="50" spans="1:9" ht="23.25" customHeight="1">
      <c r="A50" s="199" t="s">
        <v>48</v>
      </c>
      <c r="B50" s="194"/>
      <c r="C50" s="194"/>
      <c r="D50" s="194"/>
      <c r="E50" s="194"/>
      <c r="F50" s="194"/>
      <c r="G50" s="194"/>
      <c r="H50" s="194"/>
      <c r="I50" s="195"/>
    </row>
    <row r="51" spans="1:9" ht="23.25" customHeight="1">
      <c r="A51" s="199" t="s">
        <v>49</v>
      </c>
      <c r="B51" s="194"/>
      <c r="C51" s="194"/>
      <c r="D51" s="194"/>
      <c r="E51" s="194"/>
      <c r="F51" s="194"/>
      <c r="G51" s="194"/>
      <c r="H51" s="194"/>
      <c r="I51" s="195"/>
    </row>
    <row r="52" spans="1:9" ht="23.25" customHeight="1">
      <c r="A52" s="188" t="s">
        <v>50</v>
      </c>
      <c r="B52" s="189"/>
      <c r="C52" s="190"/>
      <c r="D52" s="191">
        <v>46296</v>
      </c>
      <c r="E52" s="192"/>
      <c r="F52" s="193" t="s">
        <v>51</v>
      </c>
      <c r="G52" s="194"/>
      <c r="H52" s="194"/>
      <c r="I52" s="195"/>
    </row>
    <row r="53" spans="1:9" ht="23.25" customHeight="1">
      <c r="A53" s="185" t="s">
        <v>52</v>
      </c>
      <c r="B53" s="186"/>
      <c r="C53" s="186"/>
      <c r="D53" s="186"/>
      <c r="E53" s="186"/>
      <c r="F53" s="186"/>
      <c r="G53" s="186"/>
      <c r="H53" s="186"/>
      <c r="I53" s="187"/>
    </row>
    <row r="54" spans="1:9" ht="23.25" customHeight="1">
      <c r="A54" s="159" t="s">
        <v>53</v>
      </c>
      <c r="B54" s="171"/>
      <c r="C54" s="171"/>
      <c r="D54" s="171"/>
      <c r="E54" s="171"/>
      <c r="F54" s="171"/>
      <c r="G54" s="171"/>
      <c r="H54" s="171"/>
      <c r="I54" s="172"/>
    </row>
    <row r="55" spans="1:9" ht="23.25" customHeight="1">
      <c r="A55" s="159" t="s">
        <v>54</v>
      </c>
      <c r="B55" s="171"/>
      <c r="C55" s="171"/>
      <c r="D55" s="171"/>
      <c r="E55" s="171"/>
      <c r="F55" s="171"/>
      <c r="G55" s="171"/>
      <c r="H55" s="171"/>
      <c r="I55" s="172"/>
    </row>
    <row r="56" spans="1:9" ht="23.25" customHeight="1">
      <c r="A56" s="159" t="s">
        <v>55</v>
      </c>
      <c r="B56" s="171"/>
      <c r="C56" s="171"/>
      <c r="D56" s="171"/>
      <c r="E56" s="171"/>
      <c r="F56" s="171"/>
      <c r="G56" s="171"/>
      <c r="H56" s="171"/>
      <c r="I56" s="172"/>
    </row>
    <row r="57" spans="1:9" ht="23.25" customHeight="1">
      <c r="A57" s="159" t="s">
        <v>56</v>
      </c>
      <c r="B57" s="171"/>
      <c r="C57" s="171"/>
      <c r="D57" s="171"/>
      <c r="E57" s="171"/>
      <c r="F57" s="171"/>
      <c r="G57" s="171"/>
      <c r="H57" s="171"/>
      <c r="I57" s="172"/>
    </row>
    <row r="58" spans="1:9" ht="23.25" customHeight="1">
      <c r="A58" s="159" t="s">
        <v>57</v>
      </c>
      <c r="B58" s="171"/>
      <c r="C58" s="171"/>
      <c r="D58" s="171"/>
      <c r="E58" s="171"/>
      <c r="F58" s="171"/>
      <c r="G58" s="171"/>
      <c r="H58" s="171"/>
      <c r="I58" s="172"/>
    </row>
    <row r="59" spans="1:9" ht="23.25" customHeight="1">
      <c r="A59" s="176" t="s">
        <v>58</v>
      </c>
      <c r="B59" s="171"/>
      <c r="C59" s="171"/>
      <c r="D59" s="171"/>
      <c r="E59" s="171"/>
      <c r="F59" s="171"/>
      <c r="G59" s="171"/>
      <c r="H59" s="171"/>
      <c r="I59" s="172"/>
    </row>
    <row r="60" spans="1:9" ht="23.25" customHeight="1">
      <c r="A60" s="176" t="s">
        <v>59</v>
      </c>
      <c r="B60" s="171"/>
      <c r="C60" s="171"/>
      <c r="D60" s="171"/>
      <c r="E60" s="171"/>
      <c r="F60" s="171"/>
      <c r="G60" s="171"/>
      <c r="H60" s="171"/>
      <c r="I60" s="172"/>
    </row>
    <row r="61" spans="1:9" ht="23.25" customHeight="1">
      <c r="A61" s="176" t="s">
        <v>57</v>
      </c>
      <c r="B61" s="171"/>
      <c r="C61" s="171"/>
      <c r="D61" s="171"/>
      <c r="E61" s="171"/>
      <c r="F61" s="171"/>
      <c r="G61" s="171"/>
      <c r="H61" s="171"/>
      <c r="I61" s="172"/>
    </row>
    <row r="62" spans="1:9" ht="23.25" customHeight="1">
      <c r="A62" s="159" t="s">
        <v>60</v>
      </c>
      <c r="B62" s="171"/>
      <c r="C62" s="171"/>
      <c r="D62" s="171"/>
      <c r="E62" s="171"/>
      <c r="F62" s="171"/>
      <c r="G62" s="171"/>
      <c r="H62" s="171"/>
      <c r="I62" s="172"/>
    </row>
    <row r="63" spans="1:9" ht="23.25" customHeight="1">
      <c r="A63" s="159" t="s">
        <v>61</v>
      </c>
      <c r="B63" s="160"/>
      <c r="C63" s="160"/>
      <c r="D63" s="160"/>
      <c r="E63" s="160"/>
      <c r="F63" s="160"/>
      <c r="G63" s="160"/>
      <c r="H63" s="160"/>
      <c r="I63" s="161"/>
    </row>
    <row r="64" spans="1:9" ht="23.25" customHeight="1">
      <c r="A64" s="159" t="s">
        <v>62</v>
      </c>
      <c r="B64" s="160"/>
      <c r="C64" s="160"/>
      <c r="D64" s="160"/>
      <c r="E64" s="160"/>
      <c r="F64" s="160"/>
      <c r="G64" s="160"/>
      <c r="H64" s="160"/>
      <c r="I64" s="161"/>
    </row>
    <row r="65" spans="1:9" ht="23.25" customHeight="1">
      <c r="A65" s="159" t="s">
        <v>63</v>
      </c>
      <c r="B65" s="160"/>
      <c r="C65" s="160"/>
      <c r="D65" s="160"/>
      <c r="E65" s="160"/>
      <c r="F65" s="160"/>
      <c r="G65" s="160"/>
      <c r="H65" s="160"/>
      <c r="I65" s="161"/>
    </row>
    <row r="66" spans="1:9" ht="23.25" customHeight="1">
      <c r="A66" s="159" t="s">
        <v>64</v>
      </c>
      <c r="B66" s="160"/>
      <c r="C66" s="160"/>
      <c r="D66" s="160"/>
      <c r="E66" s="160"/>
      <c r="F66" s="160"/>
      <c r="G66" s="160"/>
      <c r="H66" s="160"/>
      <c r="I66" s="161"/>
    </row>
    <row r="67" spans="1:9" ht="23.25" customHeight="1">
      <c r="A67" s="159" t="s">
        <v>65</v>
      </c>
      <c r="B67" s="160"/>
      <c r="C67" s="160"/>
      <c r="D67" s="160"/>
      <c r="E67" s="160"/>
      <c r="F67" s="160"/>
      <c r="G67" s="160"/>
      <c r="H67" s="160"/>
      <c r="I67" s="161"/>
    </row>
    <row r="68" spans="1:9" ht="23.25" customHeight="1">
      <c r="A68" s="159" t="s">
        <v>66</v>
      </c>
      <c r="B68" s="160"/>
      <c r="C68" s="160"/>
      <c r="D68" s="160"/>
      <c r="E68" s="160"/>
      <c r="F68" s="160"/>
      <c r="G68" s="160"/>
      <c r="H68" s="160"/>
      <c r="I68" s="161"/>
    </row>
    <row r="69" spans="1:9" ht="23.25" customHeight="1">
      <c r="A69" s="159" t="s">
        <v>67</v>
      </c>
      <c r="B69" s="160"/>
      <c r="C69" s="160"/>
      <c r="D69" s="160"/>
      <c r="E69" s="160"/>
      <c r="F69" s="160"/>
      <c r="G69" s="160"/>
      <c r="H69" s="160"/>
      <c r="I69" s="161"/>
    </row>
    <row r="70" spans="1:9" ht="23.25" customHeight="1">
      <c r="A70" s="159" t="s">
        <v>68</v>
      </c>
      <c r="B70" s="160"/>
      <c r="C70" s="160"/>
      <c r="D70" s="160"/>
      <c r="E70" s="160"/>
      <c r="F70" s="160"/>
      <c r="G70" s="160"/>
      <c r="H70" s="160"/>
      <c r="I70" s="161"/>
    </row>
    <row r="71" spans="1:9" ht="23.25" customHeight="1">
      <c r="A71" s="159" t="s">
        <v>69</v>
      </c>
      <c r="B71" s="160"/>
      <c r="C71" s="160"/>
      <c r="D71" s="160"/>
      <c r="E71" s="160"/>
      <c r="F71" s="160"/>
      <c r="G71" s="160"/>
      <c r="H71" s="160"/>
      <c r="I71" s="161"/>
    </row>
    <row r="72" spans="1:9" ht="23.1" customHeight="1">
      <c r="A72" s="159" t="s">
        <v>70</v>
      </c>
      <c r="B72" s="160"/>
      <c r="C72" s="160"/>
      <c r="D72" s="160"/>
      <c r="E72" s="160"/>
      <c r="F72" s="160"/>
      <c r="G72" s="160"/>
      <c r="H72" s="160"/>
      <c r="I72" s="161"/>
    </row>
    <row r="73" spans="1:9" ht="23.25" customHeight="1">
      <c r="A73" s="159" t="s">
        <v>71</v>
      </c>
      <c r="B73" s="160"/>
      <c r="C73" s="160"/>
      <c r="D73" s="160"/>
      <c r="E73" s="160"/>
      <c r="F73" s="160"/>
      <c r="G73" s="160"/>
      <c r="H73" s="160"/>
      <c r="I73" s="161"/>
    </row>
    <row r="74" spans="1:9" ht="23.25" customHeight="1">
      <c r="A74" s="159" t="s">
        <v>66</v>
      </c>
      <c r="B74" s="160"/>
      <c r="C74" s="160"/>
      <c r="D74" s="160"/>
      <c r="E74" s="160"/>
      <c r="F74" s="160"/>
      <c r="G74" s="160"/>
      <c r="H74" s="160"/>
      <c r="I74" s="161"/>
    </row>
    <row r="75" spans="1:9" ht="23.25" customHeight="1">
      <c r="A75" s="159" t="s">
        <v>72</v>
      </c>
      <c r="B75" s="160"/>
      <c r="C75" s="160"/>
      <c r="D75" s="160"/>
      <c r="E75" s="160"/>
      <c r="F75" s="160"/>
      <c r="G75" s="160"/>
      <c r="H75" s="160"/>
      <c r="I75" s="161"/>
    </row>
    <row r="76" spans="1:9" ht="23.25" customHeight="1">
      <c r="A76" s="159" t="s">
        <v>73</v>
      </c>
      <c r="B76" s="160"/>
      <c r="C76" s="160"/>
      <c r="D76" s="160"/>
      <c r="E76" s="160"/>
      <c r="F76" s="160"/>
      <c r="G76" s="160"/>
      <c r="H76" s="160"/>
      <c r="I76" s="161"/>
    </row>
    <row r="77" spans="1:9" ht="23.25" customHeight="1">
      <c r="A77" s="159" t="s">
        <v>74</v>
      </c>
      <c r="B77" s="160"/>
      <c r="C77" s="160"/>
      <c r="D77" s="160"/>
      <c r="E77" s="160"/>
      <c r="F77" s="160"/>
      <c r="G77" s="160"/>
      <c r="H77" s="160"/>
      <c r="I77" s="161"/>
    </row>
    <row r="78" spans="1:9" ht="23.25" customHeight="1">
      <c r="A78" s="159" t="s">
        <v>75</v>
      </c>
      <c r="B78" s="160"/>
      <c r="C78" s="160"/>
      <c r="D78" s="160"/>
      <c r="E78" s="160"/>
      <c r="F78" s="160"/>
      <c r="G78" s="160"/>
      <c r="H78" s="160"/>
      <c r="I78" s="161"/>
    </row>
    <row r="79" spans="1:9" ht="23.25" customHeight="1">
      <c r="A79" s="179" t="s">
        <v>76</v>
      </c>
      <c r="B79" s="180"/>
      <c r="C79" s="180"/>
      <c r="D79" s="180"/>
      <c r="E79" s="180"/>
      <c r="F79" s="180"/>
      <c r="G79" s="180"/>
      <c r="H79" s="180"/>
      <c r="I79" s="181"/>
    </row>
    <row r="80" spans="1:9" ht="23.25" customHeight="1">
      <c r="A80" s="179" t="s">
        <v>77</v>
      </c>
      <c r="B80" s="180"/>
      <c r="C80" s="180"/>
      <c r="D80" s="180"/>
      <c r="E80" s="180"/>
      <c r="F80" s="180"/>
      <c r="G80" s="180"/>
      <c r="H80" s="180"/>
      <c r="I80" s="181"/>
    </row>
    <row r="81" spans="1:10" ht="23.25" customHeight="1">
      <c r="A81" s="179" t="s">
        <v>78</v>
      </c>
      <c r="B81" s="180"/>
      <c r="C81" s="180"/>
      <c r="D81" s="180"/>
      <c r="E81" s="180"/>
      <c r="F81" s="180"/>
      <c r="G81" s="180"/>
      <c r="H81" s="180"/>
      <c r="I81" s="181"/>
    </row>
    <row r="82" spans="1:10" ht="23.25" customHeight="1">
      <c r="A82" s="185" t="s">
        <v>79</v>
      </c>
      <c r="B82" s="186"/>
      <c r="C82" s="186"/>
      <c r="D82" s="186"/>
      <c r="E82" s="186"/>
      <c r="F82" s="186"/>
      <c r="G82" s="186"/>
      <c r="H82" s="186"/>
      <c r="I82" s="187"/>
    </row>
    <row r="83" spans="1:10" ht="23.25" customHeight="1">
      <c r="A83" s="179" t="s">
        <v>80</v>
      </c>
      <c r="B83" s="180"/>
      <c r="C83" s="180"/>
      <c r="D83" s="180"/>
      <c r="E83" s="180"/>
      <c r="F83" s="180"/>
      <c r="G83" s="180"/>
      <c r="H83" s="180"/>
      <c r="I83" s="181"/>
    </row>
    <row r="84" spans="1:10" ht="23.25" customHeight="1">
      <c r="A84" s="179" t="s">
        <v>81</v>
      </c>
      <c r="B84" s="180"/>
      <c r="C84" s="180"/>
      <c r="D84" s="180"/>
      <c r="E84" s="180"/>
      <c r="F84" s="180"/>
      <c r="G84" s="180"/>
      <c r="H84" s="180"/>
      <c r="I84" s="181"/>
    </row>
    <row r="85" spans="1:10" ht="23.25" customHeight="1">
      <c r="A85" s="179" t="s">
        <v>82</v>
      </c>
      <c r="B85" s="180"/>
      <c r="C85" s="180"/>
      <c r="D85" s="180"/>
      <c r="E85" s="180"/>
      <c r="F85" s="180"/>
      <c r="G85" s="180"/>
      <c r="H85" s="180"/>
      <c r="I85" s="181"/>
    </row>
    <row r="86" spans="1:10" ht="23.25" customHeight="1">
      <c r="A86" s="179" t="s">
        <v>83</v>
      </c>
      <c r="B86" s="180"/>
      <c r="C86" s="180"/>
      <c r="D86" s="180"/>
      <c r="E86" s="180"/>
      <c r="F86" s="180"/>
      <c r="G86" s="180"/>
      <c r="H86" s="180"/>
      <c r="I86" s="181"/>
    </row>
    <row r="87" spans="1:10" ht="23.25" customHeight="1">
      <c r="A87" s="179" t="s">
        <v>84</v>
      </c>
      <c r="B87" s="180"/>
      <c r="C87" s="180"/>
      <c r="D87" s="180"/>
      <c r="E87" s="180"/>
      <c r="F87" s="180"/>
      <c r="G87" s="180"/>
      <c r="H87" s="180"/>
      <c r="I87" s="181"/>
    </row>
    <row r="88" spans="1:10" ht="23.25" customHeight="1">
      <c r="A88" s="179" t="s">
        <v>85</v>
      </c>
      <c r="B88" s="180"/>
      <c r="C88" s="180"/>
      <c r="D88" s="180"/>
      <c r="E88" s="180"/>
      <c r="F88" s="180"/>
      <c r="G88" s="180"/>
      <c r="H88" s="180"/>
      <c r="I88" s="181"/>
    </row>
    <row r="89" spans="1:10" ht="23.25" customHeight="1">
      <c r="A89" s="185" t="s">
        <v>86</v>
      </c>
      <c r="B89" s="180"/>
      <c r="C89" s="180"/>
      <c r="D89" s="180"/>
      <c r="E89" s="180"/>
      <c r="F89" s="180"/>
      <c r="G89" s="180"/>
      <c r="H89" s="180"/>
      <c r="I89" s="181"/>
    </row>
    <row r="90" spans="1:10" ht="23.25" customHeight="1">
      <c r="A90" s="173" t="s">
        <v>87</v>
      </c>
      <c r="B90" s="160"/>
      <c r="C90" s="160"/>
      <c r="D90" s="160"/>
      <c r="E90" s="160"/>
      <c r="F90" s="160"/>
      <c r="G90" s="160"/>
      <c r="H90" s="160"/>
      <c r="I90" s="161"/>
      <c r="J90" s="170"/>
    </row>
    <row r="91" spans="1:10" ht="23.25" customHeight="1">
      <c r="A91" s="177" t="s">
        <v>88</v>
      </c>
      <c r="B91" s="160"/>
      <c r="C91" s="160"/>
      <c r="D91" s="160"/>
      <c r="E91" s="160"/>
      <c r="F91" s="160"/>
      <c r="G91" s="160"/>
      <c r="H91" s="160"/>
      <c r="I91" s="161"/>
    </row>
    <row r="92" spans="1:10" ht="23.25" customHeight="1">
      <c r="A92" s="159" t="s">
        <v>89</v>
      </c>
      <c r="B92" s="160"/>
      <c r="C92" s="160"/>
      <c r="D92" s="160"/>
      <c r="E92" s="160"/>
      <c r="F92" s="160"/>
      <c r="G92" s="160"/>
      <c r="H92" s="160"/>
      <c r="I92" s="161"/>
    </row>
    <row r="93" spans="1:10" ht="23.25" customHeight="1">
      <c r="A93" s="159" t="s">
        <v>90</v>
      </c>
      <c r="B93" s="160"/>
      <c r="C93" s="160"/>
      <c r="D93" s="160"/>
      <c r="E93" s="160"/>
      <c r="F93" s="160"/>
      <c r="G93" s="160"/>
      <c r="H93" s="160"/>
      <c r="I93" s="161"/>
    </row>
    <row r="94" spans="1:10" ht="23.25" customHeight="1">
      <c r="A94" s="159" t="s">
        <v>91</v>
      </c>
      <c r="B94" s="160"/>
      <c r="C94" s="160"/>
      <c r="D94" s="160"/>
      <c r="E94" s="160"/>
      <c r="F94" s="160"/>
      <c r="G94" s="160"/>
      <c r="H94" s="160"/>
      <c r="I94" s="161"/>
    </row>
    <row r="95" spans="1:10" ht="23.25" customHeight="1">
      <c r="A95" s="159" t="s">
        <v>92</v>
      </c>
      <c r="B95" s="160"/>
      <c r="C95" s="160"/>
      <c r="D95" s="160"/>
      <c r="E95" s="160"/>
      <c r="F95" s="160"/>
      <c r="G95" s="160"/>
      <c r="H95" s="160"/>
      <c r="I95" s="161"/>
    </row>
    <row r="96" spans="1:10" ht="23.25" customHeight="1">
      <c r="A96" s="159" t="s">
        <v>93</v>
      </c>
      <c r="B96" s="160"/>
      <c r="C96" s="160"/>
      <c r="D96" s="160"/>
      <c r="E96" s="160"/>
      <c r="F96" s="160"/>
      <c r="G96" s="160"/>
      <c r="H96" s="160"/>
      <c r="I96" s="161"/>
    </row>
    <row r="97" spans="1:10" ht="23.25" customHeight="1">
      <c r="A97" s="159" t="s">
        <v>94</v>
      </c>
      <c r="B97" s="160"/>
      <c r="C97" s="160"/>
      <c r="D97" s="160"/>
      <c r="E97" s="160"/>
      <c r="F97" s="160"/>
      <c r="G97" s="160"/>
      <c r="H97" s="160"/>
      <c r="I97" s="161"/>
      <c r="J97" s="170"/>
    </row>
    <row r="98" spans="1:10" ht="23.25" customHeight="1">
      <c r="A98" s="179" t="s">
        <v>95</v>
      </c>
      <c r="B98" s="180"/>
      <c r="C98" s="180"/>
      <c r="D98" s="180"/>
      <c r="E98" s="180"/>
      <c r="F98" s="180"/>
      <c r="G98" s="180"/>
      <c r="H98" s="180"/>
      <c r="I98" s="181"/>
    </row>
    <row r="99" spans="1:10" ht="23.25" customHeight="1">
      <c r="A99" s="179" t="s">
        <v>96</v>
      </c>
      <c r="B99" s="180"/>
      <c r="C99" s="180"/>
      <c r="D99" s="180"/>
      <c r="E99" s="180"/>
      <c r="F99" s="180"/>
      <c r="G99" s="180"/>
      <c r="H99" s="180"/>
      <c r="I99" s="181"/>
    </row>
    <row r="100" spans="1:10" ht="23.25" customHeight="1">
      <c r="A100" s="178" t="s">
        <v>97</v>
      </c>
      <c r="B100" s="160"/>
      <c r="C100" s="160"/>
      <c r="D100" s="160"/>
      <c r="E100" s="160"/>
      <c r="F100" s="160"/>
      <c r="G100" s="160"/>
      <c r="H100" s="160"/>
      <c r="I100" s="161"/>
    </row>
    <row r="101" spans="1:10" ht="23.25" customHeight="1">
      <c r="A101" s="178" t="s">
        <v>98</v>
      </c>
      <c r="B101" s="160"/>
      <c r="C101" s="160"/>
      <c r="D101" s="160"/>
      <c r="E101" s="160"/>
      <c r="F101" s="160"/>
      <c r="G101" s="160"/>
      <c r="H101" s="160"/>
      <c r="I101" s="161"/>
    </row>
    <row r="102" spans="1:10" ht="23.25" customHeight="1">
      <c r="A102" s="179" t="s">
        <v>99</v>
      </c>
      <c r="B102" s="180"/>
      <c r="C102" s="180"/>
      <c r="D102" s="180"/>
      <c r="E102" s="180"/>
      <c r="F102" s="180"/>
      <c r="G102" s="180"/>
      <c r="H102" s="180"/>
      <c r="I102" s="181"/>
    </row>
    <row r="103" spans="1:10" ht="23.25" customHeight="1">
      <c r="A103" s="179" t="s">
        <v>100</v>
      </c>
      <c r="B103" s="180"/>
      <c r="C103" s="180"/>
      <c r="D103" s="180"/>
      <c r="E103" s="180"/>
      <c r="F103" s="180"/>
      <c r="G103" s="180"/>
      <c r="H103" s="180"/>
      <c r="I103" s="181"/>
    </row>
    <row r="104" spans="1:10" ht="23.25" customHeight="1">
      <c r="A104" s="179" t="s">
        <v>101</v>
      </c>
      <c r="B104" s="180"/>
      <c r="C104" s="180"/>
      <c r="D104" s="180"/>
      <c r="E104" s="180"/>
      <c r="F104" s="180"/>
      <c r="G104" s="180"/>
      <c r="H104" s="180"/>
      <c r="I104" s="181"/>
    </row>
    <row r="105" spans="1:10" ht="23.25" customHeight="1" thickBot="1">
      <c r="A105" s="182" t="s">
        <v>102</v>
      </c>
      <c r="B105" s="183"/>
      <c r="C105" s="183"/>
      <c r="D105" s="183"/>
      <c r="E105" s="183"/>
      <c r="F105" s="183"/>
      <c r="G105" s="183"/>
      <c r="H105" s="183"/>
      <c r="I105" s="184"/>
    </row>
    <row r="106" spans="1:10" ht="23.25" customHeight="1">
      <c r="A106" s="179"/>
      <c r="B106" s="180"/>
      <c r="C106" s="180"/>
      <c r="D106" s="180"/>
      <c r="E106" s="180"/>
      <c r="F106" s="180"/>
      <c r="G106" s="180"/>
      <c r="H106" s="180"/>
      <c r="I106" s="180"/>
    </row>
    <row r="107" spans="1:10" ht="23.25" customHeight="1">
      <c r="A107" s="179"/>
      <c r="B107" s="180"/>
      <c r="C107" s="180"/>
      <c r="D107" s="180"/>
      <c r="E107" s="180"/>
      <c r="F107" s="180"/>
      <c r="G107" s="180"/>
      <c r="H107" s="180"/>
      <c r="I107" s="180"/>
    </row>
    <row r="108" spans="1:10">
      <c r="A108" s="179"/>
      <c r="B108" s="180"/>
      <c r="C108" s="180"/>
      <c r="D108" s="180"/>
      <c r="E108" s="180"/>
      <c r="F108" s="180"/>
      <c r="G108" s="180"/>
      <c r="H108" s="180"/>
      <c r="I108" s="180"/>
    </row>
    <row r="109" spans="1:10">
      <c r="A109" s="179"/>
      <c r="B109" s="180"/>
      <c r="C109" s="180"/>
      <c r="D109" s="180"/>
      <c r="E109" s="180"/>
      <c r="F109" s="180"/>
      <c r="G109" s="180"/>
      <c r="H109" s="180"/>
      <c r="I109" s="180"/>
    </row>
    <row r="110" spans="1:10">
      <c r="A110" s="179"/>
      <c r="B110" s="180"/>
      <c r="C110" s="180"/>
      <c r="D110" s="180"/>
      <c r="E110" s="180"/>
      <c r="F110" s="180"/>
      <c r="G110" s="180"/>
      <c r="H110" s="180"/>
      <c r="I110" s="180"/>
    </row>
    <row r="111" spans="1:10">
      <c r="A111" s="179"/>
      <c r="B111" s="180"/>
      <c r="C111" s="180"/>
      <c r="D111" s="180"/>
      <c r="E111" s="180"/>
      <c r="F111" s="180"/>
      <c r="G111" s="180"/>
      <c r="H111" s="180"/>
      <c r="I111" s="180"/>
    </row>
    <row r="112" spans="1:10">
      <c r="A112" s="179"/>
      <c r="B112" s="180"/>
      <c r="C112" s="180"/>
      <c r="D112" s="180"/>
      <c r="E112" s="180"/>
      <c r="F112" s="180"/>
      <c r="G112" s="180"/>
      <c r="H112" s="180"/>
      <c r="I112" s="180"/>
    </row>
    <row r="113" spans="1:9">
      <c r="A113" s="179"/>
      <c r="B113" s="180"/>
      <c r="C113" s="180"/>
      <c r="D113" s="180"/>
      <c r="E113" s="180"/>
      <c r="F113" s="180"/>
      <c r="G113" s="180"/>
      <c r="H113" s="180"/>
      <c r="I113" s="180"/>
    </row>
  </sheetData>
  <sheetProtection algorithmName="SHA-512" hashValue="ZyWG+t9qMe7sV/mc/VM/aDIc9aqZUMulfgFqJrNwNZv3q8VwgKqIROAM8HB2WdmHRne6ZrUtDGtIqtrc1FVk2A==" saltValue="0A98P1KGO293lg+qFn3+pA==" spinCount="100000" sheet="1" objects="1" scenarios="1"/>
  <mergeCells count="58">
    <mergeCell ref="A11:I11"/>
    <mergeCell ref="A13:I13"/>
    <mergeCell ref="A17:I17"/>
    <mergeCell ref="A12:I12"/>
    <mergeCell ref="A113:I113"/>
    <mergeCell ref="A109:I109"/>
    <mergeCell ref="A110:I110"/>
    <mergeCell ref="A111:I111"/>
    <mergeCell ref="A112:I112"/>
    <mergeCell ref="A108:I108"/>
    <mergeCell ref="A107:I107"/>
    <mergeCell ref="A106:I106"/>
    <mergeCell ref="A28:I28"/>
    <mergeCell ref="A42:I42"/>
    <mergeCell ref="A43:I43"/>
    <mergeCell ref="A44:I44"/>
    <mergeCell ref="A8:I8"/>
    <mergeCell ref="A14:I14"/>
    <mergeCell ref="A1:I1"/>
    <mergeCell ref="A22:I22"/>
    <mergeCell ref="A10:I10"/>
    <mergeCell ref="A2:I2"/>
    <mergeCell ref="A4:I4"/>
    <mergeCell ref="A19:I19"/>
    <mergeCell ref="A15:I15"/>
    <mergeCell ref="A3:I3"/>
    <mergeCell ref="A16:I16"/>
    <mergeCell ref="A18:I18"/>
    <mergeCell ref="A5:I5"/>
    <mergeCell ref="A6:I6"/>
    <mergeCell ref="A7:I7"/>
    <mergeCell ref="A9:I9"/>
    <mergeCell ref="A52:C52"/>
    <mergeCell ref="D52:E52"/>
    <mergeCell ref="F52:I52"/>
    <mergeCell ref="A53:I53"/>
    <mergeCell ref="A46:I46"/>
    <mergeCell ref="A47:I47"/>
    <mergeCell ref="A48:I48"/>
    <mergeCell ref="A50:I50"/>
    <mergeCell ref="A51:I51"/>
    <mergeCell ref="A79:I79"/>
    <mergeCell ref="A80:I80"/>
    <mergeCell ref="A81:I81"/>
    <mergeCell ref="A82:I82"/>
    <mergeCell ref="A83:I83"/>
    <mergeCell ref="A84:I84"/>
    <mergeCell ref="A85:I85"/>
    <mergeCell ref="A86:I86"/>
    <mergeCell ref="A102:I102"/>
    <mergeCell ref="A103:I103"/>
    <mergeCell ref="A104:I104"/>
    <mergeCell ref="A105:I105"/>
    <mergeCell ref="A87:I87"/>
    <mergeCell ref="A88:I88"/>
    <mergeCell ref="A89:I89"/>
    <mergeCell ref="A98:I98"/>
    <mergeCell ref="A99:I99"/>
  </mergeCells>
  <phoneticPr fontId="2"/>
  <printOptions horizontalCentered="1"/>
  <pageMargins left="0.25" right="0.25" top="0.75" bottom="0.75" header="0.3" footer="0.3"/>
  <pageSetup paperSize="9" fitToHeight="0" orientation="portrait" r:id="rId1"/>
  <headerFooter alignWithMargins="0"/>
  <rowBreaks count="3" manualBreakCount="3">
    <brk id="34" max="8" man="1"/>
    <brk id="67" max="8" man="1"/>
    <brk id="10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1"/>
  <sheetViews>
    <sheetView view="pageBreakPreview" zoomScaleNormal="100" zoomScaleSheetLayoutView="100" workbookViewId="0"/>
  </sheetViews>
  <sheetFormatPr defaultColWidth="9" defaultRowHeight="12.95"/>
  <cols>
    <col min="1" max="29" width="2.5703125" style="102" customWidth="1"/>
    <col min="30" max="31" width="2.7109375" style="102" customWidth="1"/>
    <col min="32" max="34" width="2.5703125" style="102" customWidth="1"/>
    <col min="35" max="35" width="9.140625" style="104" customWidth="1"/>
    <col min="36" max="39" width="9" style="104" customWidth="1"/>
    <col min="40" max="43" width="9" style="102" customWidth="1"/>
    <col min="44" max="16384" width="9" style="102"/>
  </cols>
  <sheetData>
    <row r="1" spans="1:39" s="135" customFormat="1">
      <c r="AI1" s="123"/>
      <c r="AJ1" s="123"/>
      <c r="AK1" s="123"/>
      <c r="AL1" s="123"/>
      <c r="AM1" s="123"/>
    </row>
    <row r="2" spans="1:39" s="135" customFormat="1">
      <c r="AI2" s="123"/>
      <c r="AJ2" s="123"/>
      <c r="AK2" s="123"/>
      <c r="AL2" s="123"/>
      <c r="AM2" s="123"/>
    </row>
    <row r="3" spans="1:39" ht="16.5">
      <c r="A3" s="242" t="s">
        <v>103</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row>
    <row r="4" spans="1:39" ht="11.25" customHeight="1">
      <c r="A4" s="141"/>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9" ht="21">
      <c r="A5" s="243" t="s">
        <v>104</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row>
    <row r="6" spans="1:39" ht="14.25" customHeight="1">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row>
    <row r="7" spans="1:39" ht="16.5">
      <c r="A7" s="106"/>
      <c r="X7" s="244" t="str">
        <f>IF(入力シート!G10=0,"",入力シート!E10&amp;IF(入力シート!G10=0,"　　",入力シート!G10)&amp;入力シート!I10&amp;IF(入力シート!J10=0,"　　",入力シート!J10)&amp;入力シート!L10&amp;IF(入力シート!M10=0,"　　",入力シート!M10)&amp;入力シート!O10)</f>
        <v/>
      </c>
      <c r="Y7" s="244"/>
      <c r="Z7" s="244"/>
      <c r="AA7" s="244"/>
      <c r="AB7" s="244"/>
      <c r="AC7" s="244"/>
      <c r="AD7" s="244"/>
      <c r="AE7" s="244"/>
      <c r="AF7" s="244"/>
      <c r="AJ7" s="105"/>
    </row>
    <row r="8" spans="1:39" ht="16.5">
      <c r="A8" s="141"/>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row>
    <row r="9" spans="1:39">
      <c r="A9" s="102" t="s">
        <v>105</v>
      </c>
    </row>
    <row r="10" spans="1:39" ht="16.5">
      <c r="A10" s="106" t="s">
        <v>106</v>
      </c>
    </row>
    <row r="11" spans="1:39" ht="16.5">
      <c r="A11" s="106" t="s">
        <v>107</v>
      </c>
    </row>
    <row r="12" spans="1:39" ht="16.5">
      <c r="A12" s="106" t="s">
        <v>108</v>
      </c>
    </row>
    <row r="13" spans="1:39" ht="16.5">
      <c r="A13" s="106" t="s">
        <v>109</v>
      </c>
      <c r="M13" s="136"/>
      <c r="R13" s="245" t="str">
        <f>IF(入力シート!E124=0,"","(登)"&amp;IF(LEFT(入力シート!E124,2)="04",入力シート!E131,MID(入力シート!E124,4,4)&amp;入力シート!E131))</f>
        <v/>
      </c>
      <c r="S13" s="245"/>
      <c r="T13" s="245"/>
      <c r="U13" s="245"/>
      <c r="V13" s="245"/>
      <c r="W13" s="245"/>
      <c r="X13" s="245"/>
      <c r="Y13" s="245"/>
      <c r="Z13" s="245"/>
      <c r="AA13" s="245"/>
      <c r="AB13" s="245"/>
      <c r="AC13" s="245"/>
      <c r="AD13" s="245"/>
      <c r="AE13" s="245"/>
      <c r="AF13" s="245"/>
      <c r="AG13" s="245"/>
    </row>
    <row r="14" spans="1:39" ht="16.5">
      <c r="A14" s="106" t="s">
        <v>110</v>
      </c>
      <c r="R14" s="245"/>
      <c r="S14" s="245"/>
      <c r="T14" s="245"/>
      <c r="U14" s="245"/>
      <c r="V14" s="245"/>
      <c r="W14" s="245"/>
      <c r="X14" s="245"/>
      <c r="Y14" s="245"/>
      <c r="Z14" s="245"/>
      <c r="AA14" s="245"/>
      <c r="AB14" s="245"/>
      <c r="AC14" s="245"/>
      <c r="AD14" s="245"/>
      <c r="AE14" s="245"/>
      <c r="AF14" s="245"/>
      <c r="AG14" s="245"/>
    </row>
    <row r="15" spans="1:39">
      <c r="R15" s="245"/>
      <c r="S15" s="245"/>
      <c r="T15" s="245"/>
      <c r="U15" s="245"/>
      <c r="V15" s="245"/>
      <c r="W15" s="245"/>
      <c r="X15" s="245"/>
      <c r="Y15" s="245"/>
      <c r="Z15" s="245"/>
      <c r="AA15" s="245"/>
      <c r="AB15" s="245"/>
      <c r="AC15" s="245"/>
      <c r="AD15" s="245"/>
      <c r="AE15" s="245"/>
      <c r="AF15" s="245"/>
      <c r="AG15" s="245"/>
    </row>
    <row r="16" spans="1:39">
      <c r="R16" s="246" t="str">
        <f>IF(LEFT(入力シート!E103,2)="04",入力シート!E110,MID(入力シート!E103,4,4)&amp;入力シート!E110)</f>
        <v/>
      </c>
      <c r="S16" s="246"/>
      <c r="T16" s="246"/>
      <c r="U16" s="246"/>
      <c r="V16" s="246"/>
      <c r="W16" s="246"/>
      <c r="X16" s="246"/>
      <c r="Y16" s="246"/>
      <c r="Z16" s="246"/>
      <c r="AA16" s="246"/>
      <c r="AB16" s="246"/>
      <c r="AC16" s="246"/>
      <c r="AD16" s="246"/>
      <c r="AE16" s="246"/>
      <c r="AF16" s="246"/>
      <c r="AG16" s="246"/>
    </row>
    <row r="17" spans="2:40" ht="17.25" customHeight="1">
      <c r="L17" s="237" t="s">
        <v>111</v>
      </c>
      <c r="M17" s="237"/>
      <c r="N17" s="237"/>
      <c r="O17" s="237"/>
      <c r="P17" s="237"/>
      <c r="R17" s="246"/>
      <c r="S17" s="246"/>
      <c r="T17" s="246"/>
      <c r="U17" s="246"/>
      <c r="V17" s="246"/>
      <c r="W17" s="246"/>
      <c r="X17" s="246"/>
      <c r="Y17" s="246"/>
      <c r="Z17" s="246"/>
      <c r="AA17" s="246"/>
      <c r="AB17" s="246"/>
      <c r="AC17" s="246"/>
      <c r="AD17" s="246"/>
      <c r="AE17" s="246"/>
      <c r="AF17" s="246"/>
      <c r="AG17" s="246"/>
    </row>
    <row r="18" spans="2:40" ht="17.25" customHeight="1">
      <c r="R18" s="246"/>
      <c r="S18" s="246"/>
      <c r="T18" s="246"/>
      <c r="U18" s="246"/>
      <c r="V18" s="246"/>
      <c r="W18" s="246"/>
      <c r="X18" s="246"/>
      <c r="Y18" s="246"/>
      <c r="Z18" s="246"/>
      <c r="AA18" s="246"/>
      <c r="AB18" s="246"/>
      <c r="AC18" s="246"/>
      <c r="AD18" s="246"/>
      <c r="AE18" s="246"/>
      <c r="AF18" s="246"/>
      <c r="AG18" s="246"/>
    </row>
    <row r="19" spans="2:40" ht="17.25" customHeight="1">
      <c r="L19" s="237" t="s">
        <v>112</v>
      </c>
      <c r="M19" s="237"/>
      <c r="N19" s="237"/>
      <c r="O19" s="237"/>
      <c r="P19" s="237"/>
      <c r="R19" s="238" t="str">
        <f>IF(入力シート!E65=0,"",入力シート!E65)</f>
        <v/>
      </c>
      <c r="S19" s="238"/>
      <c r="T19" s="238"/>
      <c r="U19" s="238"/>
      <c r="V19" s="238"/>
      <c r="W19" s="238"/>
      <c r="X19" s="238"/>
      <c r="Y19" s="238"/>
      <c r="Z19" s="238"/>
      <c r="AA19" s="238"/>
      <c r="AB19" s="238"/>
      <c r="AC19" s="238"/>
      <c r="AD19" s="238"/>
      <c r="AE19" s="238"/>
      <c r="AF19" s="238"/>
      <c r="AG19" s="238"/>
    </row>
    <row r="20" spans="2:40" ht="13.5" customHeight="1">
      <c r="F20" s="108"/>
      <c r="G20" s="104"/>
      <c r="H20" s="104"/>
      <c r="I20" s="104"/>
      <c r="J20" s="104"/>
      <c r="R20" s="238"/>
      <c r="S20" s="238"/>
      <c r="T20" s="238"/>
      <c r="U20" s="238"/>
      <c r="V20" s="238"/>
      <c r="W20" s="238"/>
      <c r="X20" s="238"/>
      <c r="Y20" s="238"/>
      <c r="Z20" s="238"/>
      <c r="AA20" s="238"/>
      <c r="AB20" s="238"/>
      <c r="AC20" s="238"/>
      <c r="AD20" s="238"/>
      <c r="AE20" s="238"/>
      <c r="AF20" s="238"/>
      <c r="AG20" s="238"/>
    </row>
    <row r="21" spans="2:40">
      <c r="O21" s="239" t="s">
        <v>113</v>
      </c>
      <c r="P21" s="239"/>
      <c r="R21" s="240" t="str">
        <f>IF(入力シート!E85=0,"",入力シート!E85)</f>
        <v/>
      </c>
      <c r="S21" s="240"/>
      <c r="T21" s="240"/>
      <c r="U21" s="240"/>
      <c r="V21" s="240"/>
      <c r="W21" s="240"/>
      <c r="X21" s="240"/>
      <c r="Y21" s="240"/>
      <c r="Z21" s="240"/>
      <c r="AA21" s="240"/>
      <c r="AB21" s="240"/>
      <c r="AC21" s="240"/>
      <c r="AD21" s="240"/>
      <c r="AE21" s="240"/>
      <c r="AF21" s="240"/>
      <c r="AG21" s="240"/>
      <c r="AH21" s="143"/>
    </row>
    <row r="22" spans="2:40" ht="17.25" customHeight="1">
      <c r="L22" s="212" t="s">
        <v>114</v>
      </c>
      <c r="M22" s="212"/>
      <c r="N22" s="212"/>
      <c r="O22" s="212"/>
      <c r="P22" s="212"/>
      <c r="R22" s="241" t="str">
        <f>IF(入力シート!E75=0,"",入力シート!E75)&amp;" "&amp;IF(入力シート!E80=0,"",入力シート!E80)</f>
        <v xml:space="preserve"> </v>
      </c>
      <c r="S22" s="241"/>
      <c r="T22" s="241"/>
      <c r="U22" s="241"/>
      <c r="V22" s="241"/>
      <c r="W22" s="241"/>
      <c r="X22" s="241"/>
      <c r="Y22" s="241"/>
      <c r="Z22" s="241"/>
      <c r="AA22" s="241"/>
      <c r="AB22" s="241"/>
      <c r="AC22" s="241"/>
      <c r="AD22" s="241"/>
      <c r="AE22" s="241"/>
      <c r="AF22" s="241"/>
      <c r="AG22" s="241"/>
      <c r="AK22" s="131"/>
    </row>
    <row r="23" spans="2:40">
      <c r="L23" s="235" t="s">
        <v>115</v>
      </c>
      <c r="M23" s="235"/>
      <c r="N23" s="235"/>
      <c r="O23" s="235"/>
      <c r="P23" s="235"/>
      <c r="R23" s="236" t="str">
        <f>IF(入力シート!E89=0,"",入力シート!E89)</f>
        <v/>
      </c>
      <c r="S23" s="236"/>
      <c r="T23" s="236" t="str">
        <f>IF(入力シート!G89=0,"",入力シート!G89)</f>
        <v/>
      </c>
      <c r="U23" s="236"/>
      <c r="V23" s="102" t="s">
        <v>116</v>
      </c>
      <c r="W23" s="236" t="str">
        <f>IF(入力シート!J89=0,"",入力シート!J89)</f>
        <v/>
      </c>
      <c r="X23" s="236"/>
      <c r="Y23" s="102" t="s">
        <v>117</v>
      </c>
      <c r="Z23" s="236" t="str">
        <f>IF(入力シート!M89=0,"",入力シート!M89)</f>
        <v/>
      </c>
      <c r="AA23" s="236"/>
      <c r="AB23" s="102" t="s">
        <v>118</v>
      </c>
      <c r="AC23" s="135"/>
      <c r="AD23" s="135"/>
      <c r="AE23" s="135"/>
    </row>
    <row r="24" spans="2:40">
      <c r="L24" s="235" t="s">
        <v>119</v>
      </c>
      <c r="M24" s="235"/>
      <c r="N24" s="235"/>
      <c r="O24" s="235"/>
      <c r="P24" s="235"/>
      <c r="R24" s="236" t="str">
        <f>IF(入力シート!E93=0,"",入力シート!E93)</f>
        <v/>
      </c>
      <c r="S24" s="236"/>
      <c r="T24" s="236" t="s">
        <v>120</v>
      </c>
      <c r="U24" s="236"/>
    </row>
    <row r="27" spans="2:40">
      <c r="C27" s="102" t="s">
        <v>121</v>
      </c>
      <c r="AN27" s="104"/>
    </row>
    <row r="28" spans="2:40">
      <c r="B28" s="212" t="s">
        <v>122</v>
      </c>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N28" s="104"/>
    </row>
    <row r="29" spans="2:40">
      <c r="B29" s="102" t="s">
        <v>123</v>
      </c>
      <c r="AN29" s="104"/>
    </row>
    <row r="30" spans="2:40">
      <c r="AN30" s="104"/>
    </row>
    <row r="31" spans="2:40">
      <c r="AN31" s="104"/>
    </row>
    <row r="32" spans="2:40">
      <c r="B32" s="102" t="s">
        <v>124</v>
      </c>
      <c r="AN32" s="104"/>
    </row>
    <row r="33" spans="2:40">
      <c r="AN33" s="104"/>
    </row>
    <row r="34" spans="2:40">
      <c r="C34" s="102" t="s">
        <v>125</v>
      </c>
      <c r="AN34" s="104"/>
    </row>
    <row r="35" spans="2:40">
      <c r="AN35" s="104"/>
    </row>
    <row r="36" spans="2:40">
      <c r="C36" s="102" t="s">
        <v>126</v>
      </c>
      <c r="AN36" s="104"/>
    </row>
    <row r="37" spans="2:40">
      <c r="C37" s="102" t="s">
        <v>127</v>
      </c>
      <c r="AN37" s="104"/>
    </row>
    <row r="38" spans="2:40">
      <c r="C38" s="102" t="s">
        <v>128</v>
      </c>
      <c r="AN38" s="104"/>
    </row>
    <row r="39" spans="2:40">
      <c r="AN39" s="104"/>
    </row>
    <row r="40" spans="2:40">
      <c r="C40" s="102" t="s">
        <v>129</v>
      </c>
      <c r="AN40" s="104"/>
    </row>
    <row r="41" spans="2:40">
      <c r="C41" s="102" t="s">
        <v>130</v>
      </c>
      <c r="AN41" s="104"/>
    </row>
    <row r="42" spans="2:40">
      <c r="C42" s="102" t="s">
        <v>131</v>
      </c>
      <c r="AN42" s="104"/>
    </row>
    <row r="43" spans="2:40">
      <c r="C43" s="102" t="s">
        <v>132</v>
      </c>
      <c r="AN43" s="104"/>
    </row>
    <row r="44" spans="2:40">
      <c r="AN44" s="104"/>
    </row>
    <row r="45" spans="2:40">
      <c r="AN45" s="104"/>
    </row>
    <row r="46" spans="2:40">
      <c r="B46" s="102" t="s">
        <v>133</v>
      </c>
      <c r="AN46" s="104"/>
    </row>
    <row r="47" spans="2:40">
      <c r="C47" s="102" t="s">
        <v>134</v>
      </c>
      <c r="AN47" s="104"/>
    </row>
    <row r="48" spans="2:40">
      <c r="C48" s="102" t="s">
        <v>135</v>
      </c>
      <c r="AN48" s="104"/>
    </row>
    <row r="49" spans="1:43">
      <c r="C49" s="102" t="s">
        <v>136</v>
      </c>
      <c r="AN49" s="104"/>
    </row>
    <row r="50" spans="1:43">
      <c r="AN50" s="104"/>
    </row>
    <row r="51" spans="1:43">
      <c r="C51" s="102" t="s">
        <v>137</v>
      </c>
      <c r="AN51" s="104"/>
    </row>
    <row r="52" spans="1:43">
      <c r="C52" s="102" t="s">
        <v>138</v>
      </c>
      <c r="AN52" s="104"/>
    </row>
    <row r="53" spans="1:43">
      <c r="C53" s="102" t="s">
        <v>139</v>
      </c>
      <c r="AN53" s="104"/>
    </row>
    <row r="55" spans="1:43">
      <c r="A55" s="144" t="s">
        <v>140</v>
      </c>
    </row>
    <row r="56" spans="1:43" ht="15" customHeight="1">
      <c r="A56" s="215" t="s">
        <v>141</v>
      </c>
      <c r="B56" s="216"/>
      <c r="C56" s="219" t="str">
        <f>IF(入力シート!E29=0,"",入力シート!E29)</f>
        <v/>
      </c>
      <c r="D56" s="220"/>
      <c r="E56" s="220"/>
      <c r="F56" s="220"/>
      <c r="G56" s="221"/>
      <c r="H56" s="215" t="s">
        <v>142</v>
      </c>
      <c r="I56" s="216"/>
      <c r="J56" s="225" t="str">
        <f>IF(入力シート!E39=0,"",入力シート!E39)</f>
        <v/>
      </c>
      <c r="K56" s="226"/>
      <c r="L56" s="226"/>
      <c r="M56" s="226"/>
      <c r="N56" s="226"/>
      <c r="O56" s="226"/>
      <c r="P56" s="226"/>
      <c r="Q56" s="227"/>
      <c r="R56" s="215" t="s">
        <v>143</v>
      </c>
      <c r="S56" s="216"/>
      <c r="T56" s="228" t="str">
        <f>IF(入力シート!E44=0,"",入力シート!E44)</f>
        <v/>
      </c>
      <c r="U56" s="229"/>
      <c r="V56" s="229"/>
      <c r="W56" s="229"/>
      <c r="X56" s="229"/>
      <c r="Y56" s="229"/>
      <c r="Z56" s="230"/>
      <c r="AA56" s="155"/>
      <c r="AB56" s="234"/>
      <c r="AC56" s="234"/>
      <c r="AD56" s="234"/>
      <c r="AE56" s="234"/>
      <c r="AF56" s="234"/>
      <c r="AG56" s="234"/>
      <c r="AH56" s="234"/>
    </row>
    <row r="57" spans="1:43" ht="15" customHeight="1">
      <c r="A57" s="217"/>
      <c r="B57" s="218"/>
      <c r="C57" s="222"/>
      <c r="D57" s="223"/>
      <c r="E57" s="223"/>
      <c r="F57" s="223"/>
      <c r="G57" s="224"/>
      <c r="H57" s="217"/>
      <c r="I57" s="218"/>
      <c r="J57" s="225" t="str">
        <f>IF(入力シート!E34=0,"",入力シート!E34)</f>
        <v/>
      </c>
      <c r="K57" s="226"/>
      <c r="L57" s="226"/>
      <c r="M57" s="226"/>
      <c r="N57" s="226"/>
      <c r="O57" s="226"/>
      <c r="P57" s="226"/>
      <c r="Q57" s="227"/>
      <c r="R57" s="217"/>
      <c r="S57" s="218"/>
      <c r="T57" s="231"/>
      <c r="U57" s="232"/>
      <c r="V57" s="232"/>
      <c r="W57" s="232"/>
      <c r="X57" s="232"/>
      <c r="Y57" s="232"/>
      <c r="Z57" s="233"/>
      <c r="AA57" s="156"/>
      <c r="AB57" s="157"/>
      <c r="AC57" s="145"/>
      <c r="AD57" s="145"/>
      <c r="AE57" s="145"/>
      <c r="AQ57" s="146"/>
    </row>
    <row r="58" spans="1:43">
      <c r="A58" s="147"/>
      <c r="B58" s="147"/>
      <c r="C58" s="148"/>
      <c r="D58" s="148"/>
      <c r="E58" s="148"/>
      <c r="F58" s="148"/>
      <c r="G58" s="148"/>
      <c r="H58" s="149"/>
      <c r="I58" s="149"/>
      <c r="J58" s="150"/>
      <c r="K58" s="150"/>
      <c r="L58" s="150"/>
      <c r="M58" s="150"/>
      <c r="N58" s="150"/>
      <c r="O58" s="150"/>
      <c r="P58" s="150"/>
      <c r="Q58" s="150"/>
      <c r="R58" s="147"/>
      <c r="S58" s="147"/>
      <c r="T58" s="151"/>
      <c r="U58" s="151"/>
      <c r="V58" s="151"/>
      <c r="W58" s="151"/>
      <c r="X58" s="151"/>
      <c r="Y58" s="151"/>
      <c r="Z58" s="151"/>
      <c r="AA58" s="155"/>
      <c r="AB58" s="152"/>
      <c r="AC58" s="152"/>
      <c r="AE58" s="153"/>
      <c r="AQ58" s="146"/>
    </row>
    <row r="59" spans="1:43">
      <c r="A59" s="147"/>
      <c r="B59" s="147"/>
      <c r="C59" s="148"/>
      <c r="D59" s="148"/>
      <c r="E59" s="148"/>
      <c r="F59" s="148"/>
      <c r="G59" s="148"/>
      <c r="H59" s="149"/>
      <c r="I59" s="149"/>
      <c r="J59" s="150"/>
      <c r="K59" s="150"/>
      <c r="L59" s="150"/>
      <c r="M59" s="150"/>
      <c r="N59" s="150"/>
      <c r="O59" s="150"/>
      <c r="P59" s="150"/>
      <c r="Q59" s="150"/>
      <c r="R59" s="147"/>
      <c r="S59" s="147"/>
      <c r="T59" s="151"/>
      <c r="U59" s="151"/>
      <c r="V59" s="151"/>
      <c r="W59" s="151"/>
      <c r="X59" s="151"/>
      <c r="Y59" s="151"/>
      <c r="Z59" s="151"/>
      <c r="AA59" s="155"/>
      <c r="AH59" s="158"/>
      <c r="AQ59" s="146"/>
    </row>
    <row r="60" spans="1:43">
      <c r="A60" s="212"/>
      <c r="B60" s="212"/>
      <c r="C60" s="212"/>
      <c r="D60" s="212"/>
      <c r="E60" s="212"/>
      <c r="F60" s="212"/>
      <c r="R60" s="213" t="str">
        <f ca="1">入力シート!N279</f>
        <v/>
      </c>
      <c r="S60" s="213"/>
      <c r="T60" s="213"/>
      <c r="U60" s="213"/>
      <c r="V60" s="214" t="str">
        <f ca="1">入力シート!U279</f>
        <v/>
      </c>
      <c r="W60" s="214"/>
      <c r="X60" s="214"/>
      <c r="Y60" s="119"/>
      <c r="Z60" s="119"/>
      <c r="AH60" s="154"/>
    </row>
    <row r="61" spans="1:43" ht="13.5" customHeight="1">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J61" s="123"/>
    </row>
  </sheetData>
  <sheetProtection algorithmName="SHA-512" hashValue="HbOvAQsVq7P+/XUZoN8aB71y82lYeAzD6/HsCYNIC88ufnAMLkZFlmM79fOIeQPkVYsVEv/H7njBHxdKfISxgQ==" saltValue="9+v8s87Y+eVczDWyQHFDHg==" spinCount="100000" sheet="1" selectLockedCells="1" selectUnlockedCells="1"/>
  <mergeCells count="32">
    <mergeCell ref="A3:AH3"/>
    <mergeCell ref="A5:AH5"/>
    <mergeCell ref="X7:AF7"/>
    <mergeCell ref="R13:AG15"/>
    <mergeCell ref="R16:AG18"/>
    <mergeCell ref="L17:P17"/>
    <mergeCell ref="L24:P24"/>
    <mergeCell ref="R24:S24"/>
    <mergeCell ref="T24:U24"/>
    <mergeCell ref="L19:P19"/>
    <mergeCell ref="R19:AG20"/>
    <mergeCell ref="O21:P21"/>
    <mergeCell ref="R21:AG21"/>
    <mergeCell ref="L22:P22"/>
    <mergeCell ref="R22:AG22"/>
    <mergeCell ref="L23:P23"/>
    <mergeCell ref="R23:S23"/>
    <mergeCell ref="T23:U23"/>
    <mergeCell ref="W23:X23"/>
    <mergeCell ref="Z23:AA23"/>
    <mergeCell ref="A60:F60"/>
    <mergeCell ref="R60:U60"/>
    <mergeCell ref="V60:X60"/>
    <mergeCell ref="B28:AG28"/>
    <mergeCell ref="A56:B57"/>
    <mergeCell ref="C56:G57"/>
    <mergeCell ref="H56:I57"/>
    <mergeCell ref="J56:Q56"/>
    <mergeCell ref="R56:S57"/>
    <mergeCell ref="T56:Z57"/>
    <mergeCell ref="AB56:AH56"/>
    <mergeCell ref="J57:Q57"/>
  </mergeCells>
  <phoneticPr fontId="2"/>
  <printOptions horizontalCentered="1"/>
  <pageMargins left="0.47244094488188981" right="0.47244094488188981" top="0.55118110236220474" bottom="0.55118110236220474"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BF281"/>
  <sheetViews>
    <sheetView view="pageBreakPreview" zoomScaleNormal="100" zoomScaleSheetLayoutView="100" workbookViewId="0">
      <selection activeCell="G10" sqref="G10:H10"/>
    </sheetView>
  </sheetViews>
  <sheetFormatPr defaultColWidth="9" defaultRowHeight="16.5"/>
  <cols>
    <col min="1" max="1" width="5" style="14" customWidth="1"/>
    <col min="2" max="2" width="9" style="14"/>
    <col min="3" max="3" width="5.28515625" style="14" customWidth="1"/>
    <col min="4" max="4" width="7.85546875" style="14" customWidth="1"/>
    <col min="5" max="5" width="3.42578125" style="14" customWidth="1"/>
    <col min="6" max="6" width="2.5703125" style="14" customWidth="1"/>
    <col min="7" max="8" width="3.140625" style="14" customWidth="1"/>
    <col min="9" max="16" width="2.5703125" style="14" customWidth="1"/>
    <col min="17" max="17" width="2.7109375" style="14" customWidth="1"/>
    <col min="18" max="37" width="3.140625" style="14" customWidth="1"/>
    <col min="38" max="38" width="4" style="14" customWidth="1"/>
    <col min="39" max="39" width="2.5703125" style="14" customWidth="1"/>
    <col min="40" max="40" width="5.7109375" style="39" hidden="1" customWidth="1"/>
    <col min="41" max="41" width="6.5703125" style="39" hidden="1" customWidth="1"/>
    <col min="42" max="45" width="2.5703125" style="39" hidden="1" customWidth="1"/>
    <col min="46" max="50" width="2.5703125" style="39" customWidth="1"/>
    <col min="51" max="51" width="3.28515625" style="39" customWidth="1"/>
    <col min="52" max="52" width="2.5703125" style="14" customWidth="1"/>
    <col min="53" max="53" width="4.5703125" style="14" customWidth="1"/>
    <col min="54" max="54" width="4.42578125" style="14" customWidth="1"/>
    <col min="55" max="55" width="5.140625" style="14" customWidth="1"/>
    <col min="56" max="57" width="4.42578125" style="14" customWidth="1"/>
    <col min="58" max="62" width="9" style="14" customWidth="1"/>
    <col min="63" max="63" width="1.28515625" style="14" customWidth="1"/>
    <col min="64" max="16384" width="9" style="14"/>
  </cols>
  <sheetData>
    <row r="1" spans="1:41" ht="75" customHeight="1">
      <c r="A1" s="449" t="s">
        <v>144</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1"/>
      <c r="AM1" s="20"/>
      <c r="AN1" s="44"/>
      <c r="AO1" s="44"/>
    </row>
    <row r="2" spans="1:41" ht="19.5" customHeight="1">
      <c r="A2" s="454" t="s">
        <v>145</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6"/>
    </row>
    <row r="3" spans="1:41" ht="20.100000000000001" customHeight="1">
      <c r="A3" s="521" t="s">
        <v>146</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3"/>
    </row>
    <row r="4" spans="1:41" ht="127.5" customHeight="1">
      <c r="A4" s="529" t="s">
        <v>147</v>
      </c>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1"/>
      <c r="AM4" s="21"/>
      <c r="AN4" s="45"/>
      <c r="AO4" s="45"/>
    </row>
    <row r="5" spans="1:41" ht="30" customHeight="1">
      <c r="A5" s="267" t="s">
        <v>148</v>
      </c>
      <c r="B5" s="511"/>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2"/>
    </row>
    <row r="6" spans="1:41" ht="7.5" customHeight="1">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89"/>
      <c r="AN6" s="89"/>
      <c r="AO6" s="89"/>
    </row>
    <row r="7" spans="1:41" ht="30" customHeight="1">
      <c r="A7" s="433" t="s">
        <v>149</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9"/>
      <c r="AM7" s="94"/>
    </row>
    <row r="8" spans="1:41" ht="11.25" customHeight="1">
      <c r="A8" s="434" t="s">
        <v>150</v>
      </c>
      <c r="B8" s="435"/>
      <c r="C8" s="260" t="s">
        <v>151</v>
      </c>
      <c r="D8" s="261"/>
      <c r="E8" s="292" t="s">
        <v>152</v>
      </c>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4"/>
      <c r="AM8" s="95"/>
      <c r="AN8" s="45"/>
      <c r="AO8" s="45"/>
    </row>
    <row r="9" spans="1:41" ht="7.5" customHeight="1" thickBot="1">
      <c r="A9" s="434"/>
      <c r="B9" s="435"/>
      <c r="C9" s="262"/>
      <c r="D9" s="263"/>
      <c r="E9" s="286"/>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5"/>
      <c r="AM9" s="95"/>
      <c r="AN9" s="45"/>
      <c r="AO9" s="45"/>
    </row>
    <row r="10" spans="1:41" ht="23.25" customHeight="1">
      <c r="A10" s="436"/>
      <c r="B10" s="437"/>
      <c r="C10" s="258" t="s">
        <v>153</v>
      </c>
      <c r="D10" s="432"/>
      <c r="E10" s="313" t="s">
        <v>154</v>
      </c>
      <c r="F10" s="265"/>
      <c r="G10" s="452"/>
      <c r="H10" s="453"/>
      <c r="I10" s="17" t="s">
        <v>116</v>
      </c>
      <c r="J10" s="452"/>
      <c r="K10" s="453"/>
      <c r="L10" s="18" t="s">
        <v>155</v>
      </c>
      <c r="M10" s="452"/>
      <c r="N10" s="453"/>
      <c r="O10" s="19" t="s">
        <v>156</v>
      </c>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4"/>
    </row>
    <row r="11" spans="1:41" ht="7.5" customHeight="1">
      <c r="A11" s="457"/>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89"/>
      <c r="AN11" s="89"/>
      <c r="AO11" s="89"/>
    </row>
    <row r="12" spans="1:41" ht="30" customHeight="1">
      <c r="A12" s="433" t="s">
        <v>157</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9"/>
      <c r="AM12" s="94"/>
    </row>
    <row r="13" spans="1:41" ht="11.25" customHeight="1">
      <c r="A13" s="524"/>
      <c r="B13" s="532" t="s">
        <v>158</v>
      </c>
      <c r="C13" s="260" t="s">
        <v>151</v>
      </c>
      <c r="D13" s="261"/>
      <c r="E13" s="292" t="s">
        <v>159</v>
      </c>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c r="AM13" s="23"/>
      <c r="AN13" s="45"/>
      <c r="AO13" s="460"/>
    </row>
    <row r="14" spans="1:41" ht="7.5" customHeight="1" thickBot="1">
      <c r="A14" s="525"/>
      <c r="B14" s="827"/>
      <c r="C14" s="299"/>
      <c r="D14" s="300"/>
      <c r="E14" s="286"/>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5"/>
      <c r="AM14" s="23"/>
      <c r="AN14" s="45"/>
      <c r="AO14" s="460"/>
    </row>
    <row r="15" spans="1:41" ht="22.5" customHeight="1" thickBot="1">
      <c r="A15" s="525"/>
      <c r="B15" s="828"/>
      <c r="C15" s="295" t="s">
        <v>153</v>
      </c>
      <c r="D15" s="296"/>
      <c r="E15" s="270" t="s">
        <v>160</v>
      </c>
      <c r="F15" s="271"/>
      <c r="G15" s="271"/>
      <c r="H15" s="272"/>
      <c r="I15" s="278"/>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4"/>
      <c r="AM15" s="15"/>
      <c r="AN15" s="40"/>
      <c r="AO15" s="40"/>
    </row>
    <row r="16" spans="1:41" ht="7.5" customHeight="1">
      <c r="A16" s="525"/>
      <c r="B16" s="520"/>
      <c r="C16" s="520"/>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c r="AK16" s="520"/>
      <c r="AL16" s="520"/>
    </row>
    <row r="17" spans="1:41" ht="18.75" customHeight="1">
      <c r="A17" s="525"/>
      <c r="B17" s="328" t="s">
        <v>161</v>
      </c>
      <c r="C17" s="298" t="s">
        <v>162</v>
      </c>
      <c r="D17" s="297"/>
      <c r="E17" s="248" t="s">
        <v>163</v>
      </c>
      <c r="F17" s="249"/>
      <c r="G17" s="249"/>
      <c r="H17" s="249"/>
      <c r="I17" s="249"/>
      <c r="J17" s="249"/>
      <c r="K17" s="249"/>
      <c r="L17" s="249"/>
      <c r="M17" s="250"/>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7"/>
      <c r="AM17" s="15"/>
    </row>
    <row r="18" spans="1:41" ht="17.25" customHeight="1">
      <c r="A18" s="525"/>
      <c r="B18" s="297"/>
      <c r="C18" s="260" t="s">
        <v>151</v>
      </c>
      <c r="D18" s="261"/>
      <c r="E18" s="292" t="s">
        <v>164</v>
      </c>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4"/>
      <c r="AM18" s="23"/>
      <c r="AN18" s="39" t="s">
        <v>165</v>
      </c>
      <c r="AO18" s="45"/>
    </row>
    <row r="19" spans="1:41">
      <c r="A19" s="525"/>
      <c r="B19" s="297"/>
      <c r="C19" s="262"/>
      <c r="D19" s="263"/>
      <c r="E19" s="286"/>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5"/>
      <c r="AM19" s="23"/>
      <c r="AN19" s="39" t="s">
        <v>166</v>
      </c>
      <c r="AO19" s="45"/>
    </row>
    <row r="20" spans="1:41" ht="18.75" customHeight="1" thickBot="1">
      <c r="A20" s="525"/>
      <c r="B20" s="297"/>
      <c r="C20" s="262"/>
      <c r="D20" s="263"/>
      <c r="E20" s="286"/>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5"/>
      <c r="AM20" s="23"/>
      <c r="AN20" s="39" t="s">
        <v>167</v>
      </c>
      <c r="AO20" s="45"/>
    </row>
    <row r="21" spans="1:41" ht="22.5" customHeight="1" thickBot="1">
      <c r="A21" s="525"/>
      <c r="B21" s="297"/>
      <c r="C21" s="472" t="s">
        <v>168</v>
      </c>
      <c r="D21" s="473"/>
      <c r="E21" s="467"/>
      <c r="F21" s="468"/>
      <c r="G21" s="468"/>
      <c r="H21" s="468"/>
      <c r="I21" s="468"/>
      <c r="J21" s="468"/>
      <c r="K21" s="468"/>
      <c r="L21" s="468"/>
      <c r="M21" s="469"/>
      <c r="N21" s="66"/>
      <c r="O21" s="829" t="str">
        <f>IF(E15="","",IF(E15="新規",AN19,IF(AND(E15="継続",E21=""),AN21,"")))</f>
        <v>新規申請の方は入力しないでください。</v>
      </c>
      <c r="P21" s="829"/>
      <c r="Q21" s="829"/>
      <c r="R21" s="829"/>
      <c r="S21" s="829"/>
      <c r="T21" s="829"/>
      <c r="U21" s="829"/>
      <c r="V21" s="829"/>
      <c r="W21" s="829"/>
      <c r="X21" s="829"/>
      <c r="Y21" s="829"/>
      <c r="Z21" s="829"/>
      <c r="AA21" s="829"/>
      <c r="AB21" s="829"/>
      <c r="AC21" s="829"/>
      <c r="AD21" s="829"/>
      <c r="AE21" s="829"/>
      <c r="AF21" s="829"/>
      <c r="AG21" s="829"/>
      <c r="AH21" s="829"/>
      <c r="AI21" s="829"/>
      <c r="AJ21" s="829"/>
      <c r="AK21" s="829"/>
      <c r="AL21" s="830"/>
      <c r="AM21" s="23"/>
      <c r="AN21" s="39" t="s">
        <v>169</v>
      </c>
      <c r="AO21" s="45"/>
    </row>
    <row r="22" spans="1:41" ht="3" customHeight="1" thickBot="1">
      <c r="A22" s="525"/>
      <c r="B22" s="297"/>
      <c r="C22" s="9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1"/>
      <c r="AM22" s="23"/>
      <c r="AO22" s="45"/>
    </row>
    <row r="23" spans="1:41" ht="22.5" customHeight="1" thickBot="1">
      <c r="A23" s="526"/>
      <c r="B23" s="297"/>
      <c r="C23" s="295" t="s">
        <v>170</v>
      </c>
      <c r="D23" s="296"/>
      <c r="E23" s="467"/>
      <c r="F23" s="468"/>
      <c r="G23" s="468"/>
      <c r="H23" s="468"/>
      <c r="I23" s="468"/>
      <c r="J23" s="468"/>
      <c r="K23" s="468"/>
      <c r="L23" s="468"/>
      <c r="M23" s="469"/>
      <c r="N23" s="96"/>
      <c r="O23" s="447" t="str">
        <f>IF(E15="","",IF(E15="新規",AN19,IF(AND(E15="継続",E23=""),AN20,"")))</f>
        <v>新規申請の方は入力しないでください。</v>
      </c>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M23" s="63"/>
      <c r="AN23" s="46"/>
      <c r="AO23" s="44"/>
    </row>
    <row r="24" spans="1:41" ht="7.5" customHeight="1">
      <c r="A24" s="502"/>
      <c r="B24" s="502"/>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459"/>
      <c r="AN24" s="459"/>
      <c r="AO24" s="459"/>
    </row>
    <row r="25" spans="1:41" ht="60" customHeight="1">
      <c r="A25" s="267" t="s">
        <v>171</v>
      </c>
      <c r="B25" s="511"/>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511"/>
      <c r="AK25" s="511"/>
      <c r="AL25" s="512"/>
    </row>
    <row r="26" spans="1:41" ht="18.75" customHeight="1">
      <c r="A26" s="307" t="s">
        <v>172</v>
      </c>
      <c r="B26" s="443" t="s">
        <v>173</v>
      </c>
      <c r="C26" s="298" t="s">
        <v>162</v>
      </c>
      <c r="D26" s="297"/>
      <c r="E26" s="289" t="s">
        <v>174</v>
      </c>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1"/>
    </row>
    <row r="27" spans="1:41" ht="17.25" customHeight="1">
      <c r="A27" s="308"/>
      <c r="B27" s="343"/>
      <c r="C27" s="260" t="s">
        <v>151</v>
      </c>
      <c r="D27" s="261"/>
      <c r="E27" s="461" t="s">
        <v>175</v>
      </c>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3"/>
    </row>
    <row r="28" spans="1:41" ht="21" customHeight="1" thickBot="1">
      <c r="A28" s="308"/>
      <c r="B28" s="343"/>
      <c r="C28" s="299"/>
      <c r="D28" s="300"/>
      <c r="E28" s="464"/>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6"/>
    </row>
    <row r="29" spans="1:41" ht="22.5" customHeight="1" thickBot="1">
      <c r="A29" s="308"/>
      <c r="B29" s="344"/>
      <c r="C29" s="295" t="s">
        <v>153</v>
      </c>
      <c r="D29" s="458"/>
      <c r="E29" s="275"/>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516"/>
    </row>
    <row r="30" spans="1:41" ht="7.5" customHeight="1">
      <c r="A30" s="308"/>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499"/>
    </row>
    <row r="31" spans="1:41" ht="18.75" customHeight="1">
      <c r="A31" s="308"/>
      <c r="B31" s="443" t="s">
        <v>176</v>
      </c>
      <c r="C31" s="298" t="s">
        <v>162</v>
      </c>
      <c r="D31" s="297"/>
      <c r="E31" s="289" t="s">
        <v>177</v>
      </c>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1"/>
    </row>
    <row r="32" spans="1:41" ht="11.25" customHeight="1">
      <c r="A32" s="308"/>
      <c r="B32" s="343"/>
      <c r="C32" s="260" t="s">
        <v>151</v>
      </c>
      <c r="D32" s="261"/>
      <c r="E32" s="292" t="s">
        <v>178</v>
      </c>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4"/>
    </row>
    <row r="33" spans="1:41" ht="7.5" customHeight="1" thickBot="1">
      <c r="A33" s="308"/>
      <c r="B33" s="343"/>
      <c r="C33" s="299"/>
      <c r="D33" s="300"/>
      <c r="E33" s="517"/>
      <c r="F33" s="518"/>
      <c r="G33" s="518"/>
      <c r="H33" s="518"/>
      <c r="I33" s="518"/>
      <c r="J33" s="518"/>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9"/>
    </row>
    <row r="34" spans="1:41" ht="22.5" customHeight="1" thickBot="1">
      <c r="A34" s="308"/>
      <c r="B34" s="344"/>
      <c r="C34" s="295" t="s">
        <v>153</v>
      </c>
      <c r="D34" s="458"/>
      <c r="E34" s="275"/>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516"/>
    </row>
    <row r="35" spans="1:41" ht="7.5" customHeight="1">
      <c r="A35" s="308"/>
      <c r="B35" s="281"/>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499"/>
    </row>
    <row r="36" spans="1:41" ht="18.75" customHeight="1">
      <c r="A36" s="308"/>
      <c r="B36" s="443" t="s">
        <v>113</v>
      </c>
      <c r="C36" s="298" t="s">
        <v>162</v>
      </c>
      <c r="D36" s="297"/>
      <c r="E36" s="289" t="s">
        <v>179</v>
      </c>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1"/>
    </row>
    <row r="37" spans="1:41" ht="11.25" customHeight="1">
      <c r="A37" s="308"/>
      <c r="B37" s="343"/>
      <c r="C37" s="260" t="s">
        <v>151</v>
      </c>
      <c r="D37" s="261"/>
      <c r="E37" s="292" t="s">
        <v>180</v>
      </c>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4"/>
    </row>
    <row r="38" spans="1:41" ht="7.5" customHeight="1" thickBot="1">
      <c r="A38" s="308"/>
      <c r="B38" s="343"/>
      <c r="C38" s="299"/>
      <c r="D38" s="300"/>
      <c r="E38" s="517"/>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9"/>
    </row>
    <row r="39" spans="1:41" ht="22.5" customHeight="1" thickBot="1">
      <c r="A39" s="308"/>
      <c r="B39" s="344"/>
      <c r="C39" s="295" t="s">
        <v>153</v>
      </c>
      <c r="D39" s="458"/>
      <c r="E39" s="275"/>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516"/>
    </row>
    <row r="40" spans="1:41" ht="7.5" customHeight="1">
      <c r="A40" s="308"/>
      <c r="B40" s="281"/>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499"/>
    </row>
    <row r="41" spans="1:41" ht="18.75" customHeight="1" thickBot="1">
      <c r="A41" s="308"/>
      <c r="B41" s="415" t="s">
        <v>181</v>
      </c>
      <c r="C41" s="527" t="s">
        <v>151</v>
      </c>
      <c r="D41" s="528"/>
      <c r="E41" s="548" t="s">
        <v>182</v>
      </c>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50"/>
    </row>
    <row r="42" spans="1:41" ht="25.5" customHeight="1" thickBot="1">
      <c r="A42" s="308"/>
      <c r="B42" s="396"/>
      <c r="C42" s="472" t="s">
        <v>183</v>
      </c>
      <c r="D42" s="551"/>
      <c r="E42" s="552"/>
      <c r="F42" s="553"/>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4"/>
    </row>
    <row r="43" spans="1:41" ht="7.5" customHeight="1" thickBot="1">
      <c r="A43" s="308"/>
      <c r="B43" s="544"/>
      <c r="C43" s="545"/>
      <c r="D43" s="545"/>
      <c r="E43" s="546"/>
      <c r="F43" s="546"/>
      <c r="G43" s="546"/>
      <c r="H43" s="546"/>
      <c r="I43" s="546"/>
      <c r="J43" s="546"/>
      <c r="K43" s="546"/>
      <c r="L43" s="546"/>
      <c r="M43" s="546"/>
      <c r="N43" s="546"/>
      <c r="O43" s="546"/>
      <c r="P43" s="546"/>
      <c r="Q43" s="546"/>
      <c r="R43" s="546"/>
      <c r="S43" s="546"/>
      <c r="T43" s="546"/>
      <c r="U43" s="546"/>
      <c r="V43" s="546"/>
      <c r="W43" s="546"/>
      <c r="X43" s="546"/>
      <c r="Y43" s="546"/>
      <c r="Z43" s="546"/>
      <c r="AA43" s="546"/>
      <c r="AB43" s="546"/>
      <c r="AC43" s="546"/>
      <c r="AD43" s="546"/>
      <c r="AE43" s="546"/>
      <c r="AF43" s="546"/>
      <c r="AG43" s="546"/>
      <c r="AH43" s="546"/>
      <c r="AI43" s="546"/>
      <c r="AJ43" s="546"/>
      <c r="AK43" s="546"/>
      <c r="AL43" s="547"/>
    </row>
    <row r="44" spans="1:41" ht="22.5" customHeight="1" thickBot="1">
      <c r="A44" s="308"/>
      <c r="B44" s="32" t="s">
        <v>184</v>
      </c>
      <c r="C44" s="258" t="s">
        <v>153</v>
      </c>
      <c r="D44" s="555"/>
      <c r="E44" s="275"/>
      <c r="F44" s="276"/>
      <c r="G44" s="276"/>
      <c r="H44" s="276"/>
      <c r="I44" s="276"/>
      <c r="J44" s="276"/>
      <c r="K44" s="276"/>
      <c r="L44" s="276"/>
      <c r="M44" s="276"/>
      <c r="N44" s="276"/>
      <c r="O44" s="276"/>
      <c r="P44" s="276"/>
      <c r="Q44" s="276"/>
      <c r="R44" s="277"/>
      <c r="S44" s="538" t="s">
        <v>185</v>
      </c>
      <c r="T44" s="539"/>
      <c r="U44" s="539"/>
      <c r="V44" s="539"/>
      <c r="W44" s="539"/>
      <c r="X44" s="539"/>
      <c r="Y44" s="539"/>
      <c r="Z44" s="539"/>
      <c r="AA44" s="539"/>
      <c r="AB44" s="539"/>
      <c r="AC44" s="539"/>
      <c r="AD44" s="539"/>
      <c r="AE44" s="539"/>
      <c r="AF44" s="539"/>
      <c r="AG44" s="539"/>
      <c r="AH44" s="539"/>
      <c r="AI44" s="539"/>
      <c r="AJ44" s="539"/>
      <c r="AK44" s="539"/>
      <c r="AL44" s="540"/>
    </row>
    <row r="45" spans="1:41" ht="22.5" customHeight="1" thickBot="1">
      <c r="A45" s="309"/>
      <c r="B45" s="24" t="s">
        <v>186</v>
      </c>
      <c r="C45" s="295" t="s">
        <v>153</v>
      </c>
      <c r="D45" s="458"/>
      <c r="E45" s="275"/>
      <c r="F45" s="276"/>
      <c r="G45" s="276"/>
      <c r="H45" s="276"/>
      <c r="I45" s="276"/>
      <c r="J45" s="276"/>
      <c r="K45" s="276"/>
      <c r="L45" s="276"/>
      <c r="M45" s="276"/>
      <c r="N45" s="276"/>
      <c r="O45" s="276"/>
      <c r="P45" s="276"/>
      <c r="Q45" s="276"/>
      <c r="R45" s="277"/>
      <c r="S45" s="541"/>
      <c r="T45" s="542"/>
      <c r="U45" s="542"/>
      <c r="V45" s="542"/>
      <c r="W45" s="542"/>
      <c r="X45" s="542"/>
      <c r="Y45" s="542"/>
      <c r="Z45" s="542"/>
      <c r="AA45" s="542"/>
      <c r="AB45" s="542"/>
      <c r="AC45" s="542"/>
      <c r="AD45" s="542"/>
      <c r="AE45" s="542"/>
      <c r="AF45" s="542"/>
      <c r="AG45" s="542"/>
      <c r="AH45" s="542"/>
      <c r="AI45" s="542"/>
      <c r="AJ45" s="542"/>
      <c r="AK45" s="542"/>
      <c r="AL45" s="543"/>
    </row>
    <row r="46" spans="1:41" ht="30" customHeight="1">
      <c r="A46" s="459"/>
      <c r="B46" s="459"/>
      <c r="C46" s="459"/>
      <c r="D46" s="459"/>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row>
    <row r="47" spans="1:41" ht="30" customHeight="1">
      <c r="A47" s="267" t="s">
        <v>187</v>
      </c>
      <c r="B47" s="511"/>
      <c r="C47" s="511"/>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1"/>
      <c r="AF47" s="511"/>
      <c r="AG47" s="511"/>
      <c r="AH47" s="511"/>
      <c r="AI47" s="511"/>
      <c r="AJ47" s="511"/>
      <c r="AK47" s="511"/>
      <c r="AL47" s="512"/>
    </row>
    <row r="48" spans="1:41" ht="7.5" customHeight="1">
      <c r="A48" s="457"/>
      <c r="B48" s="457"/>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9"/>
      <c r="AN48" s="459"/>
      <c r="AO48" s="459"/>
    </row>
    <row r="49" spans="1:41" ht="30" customHeight="1">
      <c r="A49" s="433" t="s">
        <v>188</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9"/>
      <c r="AM49" s="22"/>
    </row>
    <row r="50" spans="1:41" ht="11.25" customHeight="1">
      <c r="A50" s="524"/>
      <c r="B50" s="415" t="s">
        <v>189</v>
      </c>
      <c r="C50" s="260" t="s">
        <v>151</v>
      </c>
      <c r="D50" s="261"/>
      <c r="E50" s="292" t="s">
        <v>190</v>
      </c>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4"/>
      <c r="AM50" s="23"/>
      <c r="AN50" s="45"/>
      <c r="AO50" s="460"/>
    </row>
    <row r="51" spans="1:41" ht="7.5" customHeight="1" thickBot="1">
      <c r="A51" s="831"/>
      <c r="B51" s="832"/>
      <c r="C51" s="299"/>
      <c r="D51" s="300"/>
      <c r="E51" s="286"/>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5"/>
      <c r="AM51" s="23"/>
      <c r="AN51" s="45"/>
      <c r="AO51" s="460"/>
    </row>
    <row r="52" spans="1:41" ht="22.5" customHeight="1" thickBot="1">
      <c r="A52" s="831"/>
      <c r="B52" s="833"/>
      <c r="C52" s="295" t="s">
        <v>153</v>
      </c>
      <c r="D52" s="296"/>
      <c r="E52" s="270"/>
      <c r="F52" s="271"/>
      <c r="G52" s="271"/>
      <c r="H52" s="272"/>
      <c r="I52" s="535"/>
      <c r="J52" s="536"/>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6"/>
      <c r="AK52" s="536"/>
      <c r="AL52" s="537"/>
      <c r="AM52" s="15"/>
      <c r="AN52" s="40"/>
      <c r="AO52" s="40"/>
    </row>
    <row r="53" spans="1:41" ht="7.5" customHeight="1">
      <c r="A53" s="97"/>
      <c r="B53" s="281"/>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row>
    <row r="54" spans="1:41" ht="18.75" customHeight="1">
      <c r="A54" s="97"/>
      <c r="B54" s="443" t="s">
        <v>191</v>
      </c>
      <c r="C54" s="298" t="s">
        <v>162</v>
      </c>
      <c r="D54" s="297"/>
      <c r="E54" s="289" t="s">
        <v>192</v>
      </c>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1"/>
    </row>
    <row r="55" spans="1:41" ht="11.25" customHeight="1">
      <c r="A55" s="97"/>
      <c r="B55" s="343"/>
      <c r="C55" s="260" t="s">
        <v>151</v>
      </c>
      <c r="D55" s="261"/>
      <c r="E55" s="292" t="s">
        <v>193</v>
      </c>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4"/>
    </row>
    <row r="56" spans="1:41" ht="7.5" customHeight="1" thickBot="1">
      <c r="A56" s="97"/>
      <c r="B56" s="343"/>
      <c r="C56" s="299"/>
      <c r="D56" s="300"/>
      <c r="E56" s="517"/>
      <c r="F56" s="518"/>
      <c r="G56" s="518"/>
      <c r="H56" s="518"/>
      <c r="I56" s="518"/>
      <c r="J56" s="518"/>
      <c r="K56" s="518"/>
      <c r="L56" s="518"/>
      <c r="M56" s="518"/>
      <c r="N56" s="518"/>
      <c r="O56" s="518"/>
      <c r="P56" s="518"/>
      <c r="Q56" s="518"/>
      <c r="R56" s="518"/>
      <c r="S56" s="518"/>
      <c r="T56" s="518"/>
      <c r="U56" s="518"/>
      <c r="V56" s="518"/>
      <c r="W56" s="518"/>
      <c r="X56" s="518"/>
      <c r="Y56" s="518"/>
      <c r="Z56" s="518"/>
      <c r="AA56" s="518"/>
      <c r="AB56" s="518"/>
      <c r="AC56" s="518"/>
      <c r="AD56" s="518"/>
      <c r="AE56" s="518"/>
      <c r="AF56" s="518"/>
      <c r="AG56" s="518"/>
      <c r="AH56" s="518"/>
      <c r="AI56" s="518"/>
      <c r="AJ56" s="518"/>
      <c r="AK56" s="518"/>
      <c r="AL56" s="519"/>
    </row>
    <row r="57" spans="1:41" ht="22.5" customHeight="1" thickBot="1">
      <c r="A57" s="98"/>
      <c r="B57" s="344"/>
      <c r="C57" s="295" t="s">
        <v>153</v>
      </c>
      <c r="D57" s="458"/>
      <c r="E57" s="275"/>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7"/>
    </row>
    <row r="58" spans="1:41" ht="7.5" customHeight="1">
      <c r="A58" s="515"/>
      <c r="B58" s="834"/>
      <c r="C58" s="834"/>
      <c r="D58" s="834"/>
      <c r="E58" s="835"/>
      <c r="F58" s="835"/>
      <c r="G58" s="835"/>
      <c r="H58" s="835"/>
      <c r="I58" s="834"/>
      <c r="J58" s="834"/>
      <c r="K58" s="834"/>
      <c r="L58" s="834"/>
      <c r="M58" s="834"/>
      <c r="N58" s="834"/>
      <c r="O58" s="834"/>
      <c r="P58" s="834"/>
      <c r="Q58" s="834"/>
      <c r="R58" s="834"/>
      <c r="S58" s="834"/>
      <c r="T58" s="834"/>
      <c r="U58" s="834"/>
      <c r="V58" s="834"/>
      <c r="W58" s="834"/>
      <c r="X58" s="834"/>
      <c r="Y58" s="834"/>
      <c r="Z58" s="834"/>
      <c r="AA58" s="834"/>
      <c r="AB58" s="834"/>
      <c r="AC58" s="834"/>
      <c r="AD58" s="834"/>
      <c r="AE58" s="834"/>
      <c r="AF58" s="834"/>
      <c r="AG58" s="834"/>
      <c r="AH58" s="834"/>
      <c r="AI58" s="834"/>
      <c r="AJ58" s="834"/>
      <c r="AK58" s="834"/>
      <c r="AL58" s="834"/>
    </row>
    <row r="59" spans="1:41" ht="18.75" customHeight="1">
      <c r="A59" s="557" t="s">
        <v>194</v>
      </c>
      <c r="B59" s="397" t="s">
        <v>195</v>
      </c>
      <c r="C59" s="298" t="s">
        <v>162</v>
      </c>
      <c r="D59" s="297"/>
      <c r="E59" s="289" t="s">
        <v>196</v>
      </c>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1"/>
      <c r="AM59" s="15"/>
    </row>
    <row r="60" spans="1:41" ht="17.25" customHeight="1">
      <c r="A60" s="557"/>
      <c r="B60" s="397"/>
      <c r="C60" s="260" t="s">
        <v>151</v>
      </c>
      <c r="D60" s="261"/>
      <c r="E60" s="292" t="s">
        <v>197</v>
      </c>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4"/>
      <c r="AM60" s="23"/>
      <c r="AN60" s="45"/>
      <c r="AO60" s="45"/>
    </row>
    <row r="61" spans="1:41">
      <c r="A61" s="557"/>
      <c r="B61" s="397"/>
      <c r="C61" s="262"/>
      <c r="D61" s="263"/>
      <c r="E61" s="286"/>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5"/>
      <c r="AM61" s="23"/>
      <c r="AN61" s="45"/>
      <c r="AO61" s="45"/>
    </row>
    <row r="62" spans="1:41">
      <c r="A62" s="557"/>
      <c r="B62" s="397"/>
      <c r="C62" s="262"/>
      <c r="D62" s="263"/>
      <c r="E62" s="286"/>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5"/>
      <c r="AM62" s="23"/>
      <c r="AN62" s="45"/>
      <c r="AO62" s="45"/>
    </row>
    <row r="63" spans="1:41">
      <c r="A63" s="557"/>
      <c r="B63" s="397"/>
      <c r="C63" s="262"/>
      <c r="D63" s="263"/>
      <c r="E63" s="286"/>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5"/>
      <c r="AM63" s="23"/>
      <c r="AN63" s="45"/>
      <c r="AO63" s="45"/>
    </row>
    <row r="64" spans="1:41" ht="17.100000000000001" thickBot="1">
      <c r="A64" s="557"/>
      <c r="B64" s="397"/>
      <c r="C64" s="299"/>
      <c r="D64" s="300"/>
      <c r="E64" s="286"/>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5"/>
      <c r="AM64" s="23"/>
      <c r="AN64" s="45"/>
      <c r="AO64" s="45"/>
    </row>
    <row r="65" spans="1:41" ht="22.5" customHeight="1" thickBot="1">
      <c r="A65" s="557"/>
      <c r="B65" s="397"/>
      <c r="C65" s="295" t="s">
        <v>153</v>
      </c>
      <c r="D65" s="296"/>
      <c r="E65" s="508"/>
      <c r="F65" s="509"/>
      <c r="G65" s="509"/>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09"/>
      <c r="AL65" s="510"/>
      <c r="AM65" s="63"/>
      <c r="AN65" s="47"/>
      <c r="AO65" s="44"/>
    </row>
    <row r="66" spans="1:41" ht="7.5" customHeight="1">
      <c r="A66" s="557"/>
      <c r="B66" s="301"/>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row>
    <row r="67" spans="1:41" ht="18.75" customHeight="1">
      <c r="A67" s="557"/>
      <c r="B67" s="397" t="s">
        <v>113</v>
      </c>
      <c r="C67" s="298" t="s">
        <v>162</v>
      </c>
      <c r="D67" s="297"/>
      <c r="E67" s="289" t="s">
        <v>198</v>
      </c>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1"/>
      <c r="AM67" s="15"/>
    </row>
    <row r="68" spans="1:41" ht="17.25" customHeight="1">
      <c r="A68" s="557"/>
      <c r="B68" s="397"/>
      <c r="C68" s="260" t="s">
        <v>151</v>
      </c>
      <c r="D68" s="261"/>
      <c r="E68" s="461" t="s">
        <v>199</v>
      </c>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4"/>
      <c r="AM68" s="23"/>
      <c r="AN68" s="45"/>
      <c r="AO68" s="45"/>
    </row>
    <row r="69" spans="1:41" ht="17.100000000000001" thickBot="1">
      <c r="A69" s="557"/>
      <c r="B69" s="397"/>
      <c r="C69" s="299"/>
      <c r="D69" s="300"/>
      <c r="E69" s="517"/>
      <c r="F69" s="518"/>
      <c r="G69" s="518"/>
      <c r="H69" s="518"/>
      <c r="I69" s="518"/>
      <c r="J69" s="518"/>
      <c r="K69" s="518"/>
      <c r="L69" s="518"/>
      <c r="M69" s="518"/>
      <c r="N69" s="518"/>
      <c r="O69" s="518"/>
      <c r="P69" s="518"/>
      <c r="Q69" s="518"/>
      <c r="R69" s="518"/>
      <c r="S69" s="518"/>
      <c r="T69" s="518"/>
      <c r="U69" s="518"/>
      <c r="V69" s="518"/>
      <c r="W69" s="518"/>
      <c r="X69" s="518"/>
      <c r="Y69" s="518"/>
      <c r="Z69" s="518"/>
      <c r="AA69" s="518"/>
      <c r="AB69" s="518"/>
      <c r="AC69" s="518"/>
      <c r="AD69" s="518"/>
      <c r="AE69" s="518"/>
      <c r="AF69" s="518"/>
      <c r="AG69" s="518"/>
      <c r="AH69" s="518"/>
      <c r="AI69" s="518"/>
      <c r="AJ69" s="518"/>
      <c r="AK69" s="518"/>
      <c r="AL69" s="519"/>
      <c r="AM69" s="23"/>
      <c r="AN69" s="45"/>
      <c r="AO69" s="45"/>
    </row>
    <row r="70" spans="1:41" ht="22.5" customHeight="1" thickBot="1">
      <c r="A70" s="557"/>
      <c r="B70" s="397"/>
      <c r="C70" s="295" t="s">
        <v>153</v>
      </c>
      <c r="D70" s="296"/>
      <c r="E70" s="508"/>
      <c r="F70" s="509"/>
      <c r="G70" s="509"/>
      <c r="H70" s="509"/>
      <c r="I70" s="509"/>
      <c r="J70" s="509"/>
      <c r="K70" s="509"/>
      <c r="L70" s="509"/>
      <c r="M70" s="509"/>
      <c r="N70" s="509"/>
      <c r="O70" s="509"/>
      <c r="P70" s="509"/>
      <c r="Q70" s="509"/>
      <c r="R70" s="509"/>
      <c r="S70" s="509"/>
      <c r="T70" s="509"/>
      <c r="U70" s="509"/>
      <c r="V70" s="509"/>
      <c r="W70" s="509"/>
      <c r="X70" s="509"/>
      <c r="Y70" s="509"/>
      <c r="Z70" s="509"/>
      <c r="AA70" s="509"/>
      <c r="AB70" s="509"/>
      <c r="AC70" s="509"/>
      <c r="AD70" s="509"/>
      <c r="AE70" s="509"/>
      <c r="AF70" s="509"/>
      <c r="AG70" s="509"/>
      <c r="AH70" s="509"/>
      <c r="AI70" s="509"/>
      <c r="AJ70" s="509"/>
      <c r="AK70" s="509"/>
      <c r="AL70" s="510"/>
      <c r="AN70" s="47"/>
    </row>
    <row r="71" spans="1:41" ht="7.5" customHeight="1">
      <c r="A71" s="556"/>
      <c r="B71" s="556"/>
      <c r="C71" s="556"/>
      <c r="D71" s="556"/>
      <c r="E71" s="556"/>
      <c r="F71" s="556"/>
      <c r="G71" s="556"/>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556"/>
    </row>
    <row r="72" spans="1:41" ht="18.75" customHeight="1">
      <c r="A72" s="307" t="s">
        <v>200</v>
      </c>
      <c r="B72" s="397" t="s">
        <v>201</v>
      </c>
      <c r="C72" s="298" t="s">
        <v>162</v>
      </c>
      <c r="D72" s="297"/>
      <c r="E72" s="289" t="s">
        <v>202</v>
      </c>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1"/>
      <c r="AN72" s="40"/>
    </row>
    <row r="73" spans="1:41" ht="11.25" customHeight="1">
      <c r="A73" s="308"/>
      <c r="B73" s="397"/>
      <c r="C73" s="260" t="s">
        <v>151</v>
      </c>
      <c r="D73" s="261"/>
      <c r="E73" s="292" t="s">
        <v>203</v>
      </c>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4"/>
    </row>
    <row r="74" spans="1:41" ht="7.5" customHeight="1" thickBot="1">
      <c r="A74" s="308"/>
      <c r="B74" s="397"/>
      <c r="C74" s="299"/>
      <c r="D74" s="300"/>
      <c r="E74" s="286"/>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5"/>
    </row>
    <row r="75" spans="1:41" ht="22.5" customHeight="1" thickBot="1">
      <c r="A75" s="308"/>
      <c r="B75" s="397"/>
      <c r="C75" s="295" t="s">
        <v>153</v>
      </c>
      <c r="D75" s="296"/>
      <c r="E75" s="275"/>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7"/>
    </row>
    <row r="76" spans="1:41" ht="7.5" customHeight="1">
      <c r="A76" s="308"/>
      <c r="B76" s="301"/>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row>
    <row r="77" spans="1:41" ht="18.75" customHeight="1">
      <c r="A77" s="308"/>
      <c r="B77" s="397" t="s">
        <v>142</v>
      </c>
      <c r="C77" s="298" t="s">
        <v>162</v>
      </c>
      <c r="D77" s="297"/>
      <c r="E77" s="289" t="s">
        <v>204</v>
      </c>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1"/>
    </row>
    <row r="78" spans="1:41" ht="11.25" customHeight="1">
      <c r="A78" s="308"/>
      <c r="B78" s="397"/>
      <c r="C78" s="260" t="s">
        <v>151</v>
      </c>
      <c r="D78" s="261"/>
      <c r="E78" s="292" t="s">
        <v>205</v>
      </c>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3"/>
      <c r="AL78" s="294"/>
    </row>
    <row r="79" spans="1:41" ht="7.5" customHeight="1" thickBot="1">
      <c r="A79" s="308"/>
      <c r="B79" s="397"/>
      <c r="C79" s="299"/>
      <c r="D79" s="300"/>
      <c r="E79" s="286"/>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5"/>
    </row>
    <row r="80" spans="1:41" ht="22.5" customHeight="1" thickBot="1">
      <c r="A80" s="308"/>
      <c r="B80" s="397"/>
      <c r="C80" s="295" t="s">
        <v>153</v>
      </c>
      <c r="D80" s="296"/>
      <c r="E80" s="275"/>
      <c r="F80" s="276"/>
      <c r="G80" s="276"/>
      <c r="H80" s="276"/>
      <c r="I80" s="276"/>
      <c r="J80" s="276"/>
      <c r="K80" s="276"/>
      <c r="L80" s="276"/>
      <c r="M80" s="276"/>
      <c r="N80" s="276"/>
      <c r="O80" s="276"/>
      <c r="P80" s="276"/>
      <c r="Q80" s="276"/>
      <c r="R80" s="276"/>
      <c r="S80" s="276"/>
      <c r="T80" s="276"/>
      <c r="U80" s="276"/>
      <c r="V80" s="276"/>
      <c r="W80" s="276"/>
      <c r="X80" s="276"/>
      <c r="Y80" s="276"/>
      <c r="Z80" s="276"/>
      <c r="AA80" s="276"/>
      <c r="AB80" s="276"/>
      <c r="AC80" s="276"/>
      <c r="AD80" s="276"/>
      <c r="AE80" s="276"/>
      <c r="AF80" s="276"/>
      <c r="AG80" s="276"/>
      <c r="AH80" s="276"/>
      <c r="AI80" s="276"/>
      <c r="AJ80" s="276"/>
      <c r="AK80" s="276"/>
      <c r="AL80" s="277"/>
      <c r="AO80" s="40"/>
    </row>
    <row r="81" spans="1:40" ht="7.5" customHeight="1">
      <c r="A81" s="308"/>
      <c r="B81" s="281"/>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c r="AJ81" s="282"/>
      <c r="AK81" s="282"/>
      <c r="AL81" s="282"/>
    </row>
    <row r="82" spans="1:40" ht="18.75" customHeight="1">
      <c r="A82" s="308"/>
      <c r="B82" s="397" t="s">
        <v>113</v>
      </c>
      <c r="C82" s="298" t="s">
        <v>162</v>
      </c>
      <c r="D82" s="297"/>
      <c r="E82" s="289" t="s">
        <v>206</v>
      </c>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c r="AK82" s="290"/>
      <c r="AL82" s="291"/>
    </row>
    <row r="83" spans="1:40" ht="11.25" customHeight="1">
      <c r="A83" s="308"/>
      <c r="B83" s="397"/>
      <c r="C83" s="260" t="s">
        <v>151</v>
      </c>
      <c r="D83" s="261"/>
      <c r="E83" s="292" t="s">
        <v>207</v>
      </c>
      <c r="F83" s="293"/>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4"/>
    </row>
    <row r="84" spans="1:40" ht="7.5" customHeight="1" thickBot="1">
      <c r="A84" s="308"/>
      <c r="B84" s="397"/>
      <c r="C84" s="299"/>
      <c r="D84" s="300"/>
      <c r="E84" s="286"/>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c r="AK84" s="284"/>
      <c r="AL84" s="285"/>
    </row>
    <row r="85" spans="1:40" ht="22.5" customHeight="1" thickBot="1">
      <c r="A85" s="308"/>
      <c r="B85" s="397"/>
      <c r="C85" s="295" t="s">
        <v>153</v>
      </c>
      <c r="D85" s="296"/>
      <c r="E85" s="275"/>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L85" s="277"/>
      <c r="AN85" s="48"/>
    </row>
    <row r="86" spans="1:40" ht="7.5" customHeight="1">
      <c r="A86" s="308"/>
      <c r="B86" s="281"/>
      <c r="C86" s="282"/>
      <c r="D86" s="282"/>
      <c r="E86" s="282"/>
      <c r="F86" s="282"/>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row>
    <row r="87" spans="1:40" ht="11.25" customHeight="1">
      <c r="A87" s="308"/>
      <c r="B87" s="443" t="s">
        <v>208</v>
      </c>
      <c r="C87" s="260" t="s">
        <v>151</v>
      </c>
      <c r="D87" s="261"/>
      <c r="E87" s="292" t="s">
        <v>190</v>
      </c>
      <c r="F87" s="293"/>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4"/>
    </row>
    <row r="88" spans="1:40" ht="7.5" customHeight="1" thickBot="1">
      <c r="A88" s="308"/>
      <c r="B88" s="343"/>
      <c r="C88" s="262"/>
      <c r="D88" s="263"/>
      <c r="E88" s="286"/>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5"/>
    </row>
    <row r="89" spans="1:40" ht="22.5" customHeight="1" thickBot="1">
      <c r="A89" s="308"/>
      <c r="B89" s="344"/>
      <c r="C89" s="258" t="s">
        <v>153</v>
      </c>
      <c r="D89" s="259"/>
      <c r="E89" s="270"/>
      <c r="F89" s="272"/>
      <c r="G89" s="270"/>
      <c r="H89" s="272"/>
      <c r="I89" s="17" t="s">
        <v>116</v>
      </c>
      <c r="J89" s="270"/>
      <c r="K89" s="272"/>
      <c r="L89" s="16" t="s">
        <v>155</v>
      </c>
      <c r="M89" s="270"/>
      <c r="N89" s="272"/>
      <c r="O89" s="19" t="s">
        <v>156</v>
      </c>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6"/>
    </row>
    <row r="90" spans="1:40" ht="7.5" customHeight="1">
      <c r="A90" s="308"/>
      <c r="B90" s="281"/>
      <c r="C90" s="282"/>
      <c r="D90" s="282"/>
      <c r="E90" s="282"/>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row>
    <row r="91" spans="1:40" ht="11.25" customHeight="1">
      <c r="A91" s="308"/>
      <c r="B91" s="443" t="s">
        <v>209</v>
      </c>
      <c r="C91" s="260" t="s">
        <v>151</v>
      </c>
      <c r="D91" s="261"/>
      <c r="E91" s="292" t="s">
        <v>190</v>
      </c>
      <c r="F91" s="293"/>
      <c r="G91" s="293"/>
      <c r="H91" s="293"/>
      <c r="I91" s="293"/>
      <c r="J91" s="293"/>
      <c r="K91" s="293"/>
      <c r="L91" s="293"/>
      <c r="M91" s="293"/>
      <c r="N91" s="293"/>
      <c r="O91" s="293"/>
      <c r="P91" s="293"/>
      <c r="Q91" s="293"/>
      <c r="R91" s="293"/>
      <c r="S91" s="293"/>
      <c r="T91" s="293"/>
      <c r="U91" s="293"/>
      <c r="V91" s="293"/>
      <c r="W91" s="293"/>
      <c r="X91" s="293"/>
      <c r="Y91" s="293"/>
      <c r="Z91" s="293"/>
      <c r="AA91" s="293"/>
      <c r="AB91" s="293"/>
      <c r="AC91" s="293"/>
      <c r="AD91" s="293"/>
      <c r="AE91" s="293"/>
      <c r="AF91" s="293"/>
      <c r="AG91" s="293"/>
      <c r="AH91" s="293"/>
      <c r="AI91" s="293"/>
      <c r="AJ91" s="293"/>
      <c r="AK91" s="293"/>
      <c r="AL91" s="294"/>
    </row>
    <row r="92" spans="1:40" ht="7.5" customHeight="1" thickBot="1">
      <c r="A92" s="308"/>
      <c r="B92" s="343"/>
      <c r="C92" s="262"/>
      <c r="D92" s="263"/>
      <c r="E92" s="286"/>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5"/>
    </row>
    <row r="93" spans="1:40" ht="22.5" customHeight="1" thickBot="1">
      <c r="A93" s="309"/>
      <c r="B93" s="344"/>
      <c r="C93" s="258" t="s">
        <v>153</v>
      </c>
      <c r="D93" s="259"/>
      <c r="E93" s="270"/>
      <c r="F93" s="271"/>
      <c r="G93" s="272"/>
      <c r="H93" s="264"/>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6"/>
    </row>
    <row r="94" spans="1:40" ht="7.5" customHeight="1">
      <c r="A94" s="282"/>
      <c r="B94" s="282"/>
      <c r="C94" s="282"/>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2"/>
      <c r="AJ94" s="282"/>
      <c r="AK94" s="282"/>
      <c r="AL94" s="282"/>
    </row>
    <row r="95" spans="1:40" ht="30" customHeight="1">
      <c r="A95" s="433" t="s">
        <v>210</v>
      </c>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9"/>
    </row>
    <row r="96" spans="1:40" ht="18.75" customHeight="1">
      <c r="A96" s="307" t="s">
        <v>211</v>
      </c>
      <c r="B96" s="397" t="s">
        <v>212</v>
      </c>
      <c r="C96" s="298" t="s">
        <v>162</v>
      </c>
      <c r="D96" s="345"/>
      <c r="E96" s="248" t="s">
        <v>213</v>
      </c>
      <c r="F96" s="249"/>
      <c r="G96" s="250"/>
      <c r="H96" s="29" t="s">
        <v>214</v>
      </c>
      <c r="I96" s="248" t="s">
        <v>215</v>
      </c>
      <c r="J96" s="249"/>
      <c r="K96" s="249"/>
      <c r="L96" s="250"/>
      <c r="M96" s="91"/>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3"/>
    </row>
    <row r="97" spans="1:42" ht="11.25" customHeight="1">
      <c r="A97" s="308"/>
      <c r="B97" s="397"/>
      <c r="C97" s="260" t="s">
        <v>151</v>
      </c>
      <c r="D97" s="261"/>
      <c r="E97" s="284" t="s">
        <v>216</v>
      </c>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5"/>
    </row>
    <row r="98" spans="1:42" ht="7.5" customHeight="1" thickBot="1">
      <c r="A98" s="308"/>
      <c r="B98" s="397"/>
      <c r="C98" s="299"/>
      <c r="D98" s="300"/>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5"/>
    </row>
    <row r="99" spans="1:42" ht="22.5" customHeight="1" thickBot="1">
      <c r="A99" s="308"/>
      <c r="B99" s="397"/>
      <c r="C99" s="295" t="s">
        <v>153</v>
      </c>
      <c r="D99" s="296"/>
      <c r="E99" s="340"/>
      <c r="F99" s="341"/>
      <c r="G99" s="342"/>
      <c r="H99" s="25" t="s">
        <v>214</v>
      </c>
      <c r="I99" s="340"/>
      <c r="J99" s="341"/>
      <c r="K99" s="341"/>
      <c r="L99" s="342"/>
      <c r="M99" s="264"/>
      <c r="N99" s="265"/>
      <c r="O99" s="265"/>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6"/>
      <c r="AN99" s="48"/>
      <c r="AO99" s="48"/>
      <c r="AP99" s="48"/>
    </row>
    <row r="100" spans="1:42" ht="7.5" customHeight="1">
      <c r="A100" s="308"/>
      <c r="B100" s="281"/>
      <c r="C100" s="282"/>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row>
    <row r="101" spans="1:42" ht="11.25" customHeight="1">
      <c r="A101" s="308"/>
      <c r="B101" s="396" t="s">
        <v>217</v>
      </c>
      <c r="C101" s="260" t="s">
        <v>151</v>
      </c>
      <c r="D101" s="394"/>
      <c r="E101" s="293" t="s">
        <v>190</v>
      </c>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3"/>
      <c r="AF101" s="293"/>
      <c r="AG101" s="293"/>
      <c r="AH101" s="293"/>
      <c r="AI101" s="293"/>
      <c r="AJ101" s="293"/>
      <c r="AK101" s="293"/>
      <c r="AL101" s="294"/>
    </row>
    <row r="102" spans="1:42" ht="7.5" customHeight="1" thickBot="1">
      <c r="A102" s="308"/>
      <c r="B102" s="397"/>
      <c r="C102" s="299"/>
      <c r="D102" s="395"/>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5"/>
    </row>
    <row r="103" spans="1:42" ht="22.5" customHeight="1" thickBot="1">
      <c r="A103" s="308"/>
      <c r="B103" s="397"/>
      <c r="C103" s="295" t="s">
        <v>153</v>
      </c>
      <c r="D103" s="296"/>
      <c r="E103" s="270"/>
      <c r="F103" s="271"/>
      <c r="G103" s="271"/>
      <c r="H103" s="271"/>
      <c r="I103" s="271"/>
      <c r="J103" s="271"/>
      <c r="K103" s="271"/>
      <c r="L103" s="272"/>
      <c r="M103" s="264"/>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6"/>
      <c r="AN103" s="48"/>
      <c r="AO103" s="48"/>
      <c r="AP103" s="48"/>
    </row>
    <row r="104" spans="1:42" ht="7.5" customHeight="1">
      <c r="A104" s="308"/>
      <c r="B104" s="281"/>
      <c r="C104" s="282"/>
      <c r="D104" s="282"/>
      <c r="E104" s="282"/>
      <c r="F104" s="282"/>
      <c r="G104" s="282"/>
      <c r="H104" s="282"/>
      <c r="I104" s="282"/>
      <c r="J104" s="282"/>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row>
    <row r="105" spans="1:42" ht="18.75" customHeight="1">
      <c r="A105" s="308"/>
      <c r="B105" s="396" t="s">
        <v>218</v>
      </c>
      <c r="C105" s="317" t="s">
        <v>162</v>
      </c>
      <c r="D105" s="274"/>
      <c r="E105" s="428" t="s">
        <v>219</v>
      </c>
      <c r="F105" s="429"/>
      <c r="G105" s="429"/>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30"/>
    </row>
    <row r="106" spans="1:42" ht="17.25" customHeight="1">
      <c r="A106" s="308"/>
      <c r="B106" s="397"/>
      <c r="C106" s="260" t="s">
        <v>151</v>
      </c>
      <c r="D106" s="261"/>
      <c r="E106" s="292" t="s">
        <v>220</v>
      </c>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4"/>
    </row>
    <row r="107" spans="1:42">
      <c r="A107" s="308"/>
      <c r="B107" s="397"/>
      <c r="C107" s="262"/>
      <c r="D107" s="263"/>
      <c r="E107" s="286"/>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5"/>
    </row>
    <row r="108" spans="1:42">
      <c r="A108" s="308"/>
      <c r="B108" s="397"/>
      <c r="C108" s="262"/>
      <c r="D108" s="263"/>
      <c r="E108" s="286"/>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5"/>
    </row>
    <row r="109" spans="1:42" ht="17.100000000000001" thickBot="1">
      <c r="A109" s="308"/>
      <c r="B109" s="397"/>
      <c r="C109" s="299"/>
      <c r="D109" s="300"/>
      <c r="E109" s="286"/>
      <c r="F109" s="284"/>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5"/>
    </row>
    <row r="110" spans="1:42" ht="45" customHeight="1" thickBot="1">
      <c r="A110" s="308"/>
      <c r="B110" s="397"/>
      <c r="C110" s="295" t="s">
        <v>153</v>
      </c>
      <c r="D110" s="296"/>
      <c r="E110" s="438"/>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40"/>
      <c r="AN110" s="40" t="str">
        <f>IF(LEFT(E103,2)="04",E110,MID(E103,4,4)&amp;E110)</f>
        <v/>
      </c>
    </row>
    <row r="111" spans="1:42" ht="17.25" customHeight="1">
      <c r="A111" s="308"/>
      <c r="B111" s="443" t="s">
        <v>221</v>
      </c>
      <c r="C111" s="260" t="s">
        <v>151</v>
      </c>
      <c r="D111" s="261"/>
      <c r="E111" s="292" t="s">
        <v>222</v>
      </c>
      <c r="F111" s="293"/>
      <c r="G111" s="293"/>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293"/>
      <c r="AJ111" s="293"/>
      <c r="AK111" s="293"/>
      <c r="AL111" s="294"/>
    </row>
    <row r="112" spans="1:42">
      <c r="A112" s="308"/>
      <c r="B112" s="343"/>
      <c r="C112" s="262"/>
      <c r="D112" s="263"/>
      <c r="E112" s="286"/>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5"/>
    </row>
    <row r="113" spans="1:42" ht="15" customHeight="1" thickBot="1">
      <c r="A113" s="308"/>
      <c r="B113" s="343"/>
      <c r="C113" s="262"/>
      <c r="D113" s="263"/>
      <c r="E113" s="286"/>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5"/>
    </row>
    <row r="114" spans="1:42" ht="22.5" customHeight="1" thickBot="1">
      <c r="A114" s="309"/>
      <c r="B114" s="344"/>
      <c r="C114" s="295" t="s">
        <v>153</v>
      </c>
      <c r="D114" s="296"/>
      <c r="E114" s="444"/>
      <c r="F114" s="445"/>
      <c r="G114" s="445"/>
      <c r="H114" s="445"/>
      <c r="I114" s="445"/>
      <c r="J114" s="445"/>
      <c r="K114" s="445"/>
      <c r="L114" s="445"/>
      <c r="M114" s="445"/>
      <c r="N114" s="446"/>
      <c r="O114" s="52"/>
      <c r="P114" s="447" t="str">
        <f>IF(E114=0,IF(MID(E110,1,3)="仙台市",AN114,""),"")</f>
        <v/>
      </c>
      <c r="Q114" s="447"/>
      <c r="R114" s="447"/>
      <c r="S114" s="447"/>
      <c r="T114" s="447"/>
      <c r="U114" s="447"/>
      <c r="V114" s="447"/>
      <c r="W114" s="447"/>
      <c r="X114" s="447"/>
      <c r="Y114" s="447"/>
      <c r="Z114" s="447"/>
      <c r="AA114" s="447"/>
      <c r="AB114" s="447"/>
      <c r="AC114" s="447"/>
      <c r="AD114" s="447"/>
      <c r="AE114" s="447"/>
      <c r="AF114" s="447"/>
      <c r="AG114" s="447"/>
      <c r="AH114" s="447"/>
      <c r="AI114" s="447"/>
      <c r="AJ114" s="447"/>
      <c r="AK114" s="447"/>
      <c r="AL114" s="448"/>
      <c r="AN114" s="40" t="s">
        <v>223</v>
      </c>
    </row>
    <row r="115" spans="1:42" ht="7.5" customHeight="1">
      <c r="A115" s="282"/>
      <c r="B115" s="282"/>
      <c r="C115" s="282"/>
      <c r="D115" s="282"/>
      <c r="E115" s="282"/>
      <c r="F115" s="282"/>
      <c r="G115" s="282"/>
      <c r="H115" s="282"/>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82"/>
      <c r="AE115" s="282"/>
      <c r="AF115" s="282"/>
      <c r="AG115" s="282"/>
      <c r="AH115" s="282"/>
      <c r="AI115" s="282"/>
      <c r="AJ115" s="282"/>
      <c r="AK115" s="282"/>
      <c r="AL115" s="282"/>
    </row>
    <row r="116" spans="1:42" ht="60" customHeight="1">
      <c r="A116" s="267" t="s">
        <v>224</v>
      </c>
      <c r="B116" s="268"/>
      <c r="C116" s="268"/>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9"/>
    </row>
    <row r="117" spans="1:42" ht="18.75" customHeight="1">
      <c r="A117" s="307" t="s">
        <v>225</v>
      </c>
      <c r="B117" s="397" t="s">
        <v>212</v>
      </c>
      <c r="C117" s="298" t="s">
        <v>162</v>
      </c>
      <c r="D117" s="345"/>
      <c r="E117" s="248" t="s">
        <v>213</v>
      </c>
      <c r="F117" s="249"/>
      <c r="G117" s="250"/>
      <c r="H117" s="29" t="s">
        <v>214</v>
      </c>
      <c r="I117" s="248" t="s">
        <v>215</v>
      </c>
      <c r="J117" s="249"/>
      <c r="K117" s="249"/>
      <c r="L117" s="250"/>
      <c r="M117" s="442"/>
      <c r="N117" s="311"/>
      <c r="O117" s="311"/>
      <c r="P117" s="311"/>
      <c r="Q117" s="311"/>
      <c r="R117" s="311"/>
      <c r="S117" s="311"/>
      <c r="T117" s="311"/>
      <c r="U117" s="311"/>
      <c r="V117" s="311"/>
      <c r="W117" s="311"/>
      <c r="X117" s="311"/>
      <c r="Y117" s="311"/>
      <c r="Z117" s="311"/>
      <c r="AA117" s="311"/>
      <c r="AB117" s="311"/>
      <c r="AC117" s="311"/>
      <c r="AD117" s="311"/>
      <c r="AE117" s="311"/>
      <c r="AF117" s="311"/>
      <c r="AG117" s="311"/>
      <c r="AH117" s="311"/>
      <c r="AI117" s="311"/>
      <c r="AJ117" s="311"/>
      <c r="AK117" s="311"/>
      <c r="AL117" s="312"/>
    </row>
    <row r="118" spans="1:42" ht="11.25" customHeight="1">
      <c r="A118" s="308"/>
      <c r="B118" s="397"/>
      <c r="C118" s="260" t="s">
        <v>151</v>
      </c>
      <c r="D118" s="394"/>
      <c r="E118" s="284" t="s">
        <v>216</v>
      </c>
      <c r="F118" s="284"/>
      <c r="G118" s="284"/>
      <c r="H118" s="284"/>
      <c r="I118" s="284"/>
      <c r="J118" s="284"/>
      <c r="K118" s="284"/>
      <c r="L118" s="284"/>
      <c r="M118" s="284"/>
      <c r="N118" s="284"/>
      <c r="O118" s="284"/>
      <c r="P118" s="284"/>
      <c r="Q118" s="284"/>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5"/>
    </row>
    <row r="119" spans="1:42" ht="7.5" customHeight="1" thickBot="1">
      <c r="A119" s="308"/>
      <c r="B119" s="397"/>
      <c r="C119" s="299"/>
      <c r="D119" s="395"/>
      <c r="E119" s="284"/>
      <c r="F119" s="284"/>
      <c r="G119" s="284"/>
      <c r="H119" s="284"/>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5"/>
    </row>
    <row r="120" spans="1:42" ht="22.5" customHeight="1" thickBot="1">
      <c r="A120" s="308"/>
      <c r="B120" s="397"/>
      <c r="C120" s="295" t="s">
        <v>153</v>
      </c>
      <c r="D120" s="296"/>
      <c r="E120" s="340"/>
      <c r="F120" s="341"/>
      <c r="G120" s="342"/>
      <c r="H120" s="25" t="s">
        <v>226</v>
      </c>
      <c r="I120" s="340"/>
      <c r="J120" s="341"/>
      <c r="K120" s="341"/>
      <c r="L120" s="342"/>
      <c r="M120" s="264"/>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6"/>
      <c r="AN120" s="48"/>
      <c r="AO120" s="48"/>
      <c r="AP120" s="48"/>
    </row>
    <row r="121" spans="1:42" ht="7.5" customHeight="1">
      <c r="A121" s="308"/>
      <c r="B121" s="281"/>
      <c r="C121" s="282"/>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c r="AJ121" s="282"/>
      <c r="AK121" s="282"/>
      <c r="AL121" s="282"/>
    </row>
    <row r="122" spans="1:42" ht="11.25" customHeight="1">
      <c r="A122" s="308"/>
      <c r="B122" s="396" t="s">
        <v>217</v>
      </c>
      <c r="C122" s="260" t="s">
        <v>151</v>
      </c>
      <c r="D122" s="261"/>
      <c r="E122" s="293" t="s">
        <v>190</v>
      </c>
      <c r="F122" s="293"/>
      <c r="G122" s="293"/>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4"/>
    </row>
    <row r="123" spans="1:42" ht="7.5" customHeight="1" thickBot="1">
      <c r="A123" s="308"/>
      <c r="B123" s="397"/>
      <c r="C123" s="299"/>
      <c r="D123" s="300"/>
      <c r="E123" s="284"/>
      <c r="F123" s="284"/>
      <c r="G123" s="284"/>
      <c r="H123" s="284"/>
      <c r="I123" s="284"/>
      <c r="J123" s="284"/>
      <c r="K123" s="284"/>
      <c r="L123" s="284"/>
      <c r="M123" s="284"/>
      <c r="N123" s="284"/>
      <c r="O123" s="284"/>
      <c r="P123" s="284"/>
      <c r="Q123" s="284"/>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5"/>
    </row>
    <row r="124" spans="1:42" ht="22.5" customHeight="1" thickBot="1">
      <c r="A124" s="308"/>
      <c r="B124" s="397"/>
      <c r="C124" s="295" t="s">
        <v>153</v>
      </c>
      <c r="D124" s="441"/>
      <c r="E124" s="271"/>
      <c r="F124" s="271"/>
      <c r="G124" s="271"/>
      <c r="H124" s="271"/>
      <c r="I124" s="271"/>
      <c r="J124" s="271"/>
      <c r="K124" s="271"/>
      <c r="L124" s="272"/>
      <c r="M124" s="431"/>
      <c r="N124" s="259"/>
      <c r="O124" s="259"/>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c r="AK124" s="259"/>
      <c r="AL124" s="432"/>
      <c r="AN124" s="48"/>
      <c r="AO124" s="48"/>
      <c r="AP124" s="48"/>
    </row>
    <row r="125" spans="1:42" ht="7.5" customHeight="1">
      <c r="A125" s="308"/>
      <c r="B125" s="281"/>
      <c r="C125" s="282"/>
      <c r="D125" s="282"/>
      <c r="E125" s="282"/>
      <c r="F125" s="282"/>
      <c r="G125" s="282"/>
      <c r="H125" s="282"/>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c r="AJ125" s="282"/>
      <c r="AK125" s="282"/>
      <c r="AL125" s="282"/>
    </row>
    <row r="126" spans="1:42" ht="26.25" customHeight="1">
      <c r="A126" s="308"/>
      <c r="B126" s="396" t="s">
        <v>218</v>
      </c>
      <c r="C126" s="317" t="s">
        <v>162</v>
      </c>
      <c r="D126" s="274"/>
      <c r="E126" s="428" t="s">
        <v>227</v>
      </c>
      <c r="F126" s="429"/>
      <c r="G126" s="429"/>
      <c r="H126" s="429"/>
      <c r="I126" s="429"/>
      <c r="J126" s="429"/>
      <c r="K126" s="429"/>
      <c r="L126" s="429"/>
      <c r="M126" s="429"/>
      <c r="N126" s="429"/>
      <c r="O126" s="429"/>
      <c r="P126" s="429"/>
      <c r="Q126" s="429"/>
      <c r="R126" s="429"/>
      <c r="S126" s="429"/>
      <c r="T126" s="429"/>
      <c r="U126" s="429"/>
      <c r="V126" s="429"/>
      <c r="W126" s="429"/>
      <c r="X126" s="429"/>
      <c r="Y126" s="429"/>
      <c r="Z126" s="429"/>
      <c r="AA126" s="429"/>
      <c r="AB126" s="429"/>
      <c r="AC126" s="429"/>
      <c r="AD126" s="429"/>
      <c r="AE126" s="429"/>
      <c r="AF126" s="429"/>
      <c r="AG126" s="429"/>
      <c r="AH126" s="429"/>
      <c r="AI126" s="429"/>
      <c r="AJ126" s="429"/>
      <c r="AK126" s="429"/>
      <c r="AL126" s="430"/>
    </row>
    <row r="127" spans="1:42" ht="17.25" customHeight="1">
      <c r="A127" s="308"/>
      <c r="B127" s="397"/>
      <c r="C127" s="260" t="s">
        <v>151</v>
      </c>
      <c r="D127" s="261"/>
      <c r="E127" s="292" t="s">
        <v>228</v>
      </c>
      <c r="F127" s="293"/>
      <c r="G127" s="293"/>
      <c r="H127" s="293"/>
      <c r="I127" s="293"/>
      <c r="J127" s="293"/>
      <c r="K127" s="293"/>
      <c r="L127" s="293"/>
      <c r="M127" s="293"/>
      <c r="N127" s="293"/>
      <c r="O127" s="293"/>
      <c r="P127" s="293"/>
      <c r="Q127" s="293"/>
      <c r="R127" s="293"/>
      <c r="S127" s="293"/>
      <c r="T127" s="293"/>
      <c r="U127" s="293"/>
      <c r="V127" s="293"/>
      <c r="W127" s="293"/>
      <c r="X127" s="293"/>
      <c r="Y127" s="293"/>
      <c r="Z127" s="293"/>
      <c r="AA127" s="293"/>
      <c r="AB127" s="293"/>
      <c r="AC127" s="293"/>
      <c r="AD127" s="293"/>
      <c r="AE127" s="293"/>
      <c r="AF127" s="293"/>
      <c r="AG127" s="293"/>
      <c r="AH127" s="293"/>
      <c r="AI127" s="293"/>
      <c r="AJ127" s="293"/>
      <c r="AK127" s="293"/>
      <c r="AL127" s="294"/>
    </row>
    <row r="128" spans="1:42">
      <c r="A128" s="308"/>
      <c r="B128" s="397"/>
      <c r="C128" s="262"/>
      <c r="D128" s="263"/>
      <c r="E128" s="286"/>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5"/>
    </row>
    <row r="129" spans="1:41">
      <c r="A129" s="308"/>
      <c r="B129" s="397"/>
      <c r="C129" s="262"/>
      <c r="D129" s="263"/>
      <c r="E129" s="286"/>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5"/>
    </row>
    <row r="130" spans="1:41" ht="17.100000000000001" thickBot="1">
      <c r="A130" s="308"/>
      <c r="B130" s="397"/>
      <c r="C130" s="299"/>
      <c r="D130" s="300"/>
      <c r="E130" s="286"/>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5"/>
    </row>
    <row r="131" spans="1:41" ht="45" customHeight="1" thickBot="1">
      <c r="A131" s="309"/>
      <c r="B131" s="397"/>
      <c r="C131" s="295" t="s">
        <v>153</v>
      </c>
      <c r="D131" s="296"/>
      <c r="E131" s="438"/>
      <c r="F131" s="439"/>
      <c r="G131" s="439"/>
      <c r="H131" s="439"/>
      <c r="I131" s="439"/>
      <c r="J131" s="439"/>
      <c r="K131" s="439"/>
      <c r="L131" s="439"/>
      <c r="M131" s="439"/>
      <c r="N131" s="439"/>
      <c r="O131" s="439"/>
      <c r="P131" s="439"/>
      <c r="Q131" s="439"/>
      <c r="R131" s="439"/>
      <c r="S131" s="439"/>
      <c r="T131" s="439"/>
      <c r="U131" s="439"/>
      <c r="V131" s="439"/>
      <c r="W131" s="439"/>
      <c r="X131" s="439"/>
      <c r="Y131" s="439"/>
      <c r="Z131" s="439"/>
      <c r="AA131" s="439"/>
      <c r="AB131" s="439"/>
      <c r="AC131" s="439"/>
      <c r="AD131" s="439"/>
      <c r="AE131" s="439"/>
      <c r="AF131" s="439"/>
      <c r="AG131" s="439"/>
      <c r="AH131" s="439"/>
      <c r="AI131" s="439"/>
      <c r="AJ131" s="439"/>
      <c r="AK131" s="439"/>
      <c r="AL131" s="440"/>
    </row>
    <row r="132" spans="1:41" ht="7.5" customHeight="1">
      <c r="A132" s="282"/>
      <c r="B132" s="282"/>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282"/>
      <c r="AK132" s="282"/>
      <c r="AL132" s="282"/>
    </row>
    <row r="133" spans="1:41" ht="30" customHeight="1">
      <c r="A133" s="433" t="s">
        <v>229</v>
      </c>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9"/>
    </row>
    <row r="134" spans="1:41" ht="11.25" customHeight="1">
      <c r="A134" s="434" t="s">
        <v>230</v>
      </c>
      <c r="B134" s="435"/>
      <c r="C134" s="260" t="s">
        <v>151</v>
      </c>
      <c r="D134" s="261"/>
      <c r="E134" s="292" t="s">
        <v>231</v>
      </c>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4"/>
      <c r="AM134" s="23"/>
      <c r="AN134" s="45"/>
      <c r="AO134" s="45"/>
    </row>
    <row r="135" spans="1:41" ht="7.5" customHeight="1" thickBot="1">
      <c r="A135" s="434"/>
      <c r="B135" s="435"/>
      <c r="C135" s="262"/>
      <c r="D135" s="263"/>
      <c r="E135" s="286"/>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5"/>
      <c r="AM135" s="23"/>
      <c r="AN135" s="45"/>
      <c r="AO135" s="45"/>
    </row>
    <row r="136" spans="1:41" ht="22.5" customHeight="1" thickBot="1">
      <c r="A136" s="436"/>
      <c r="B136" s="437"/>
      <c r="C136" s="258" t="s">
        <v>153</v>
      </c>
      <c r="D136" s="259"/>
      <c r="E136" s="476"/>
      <c r="F136" s="477"/>
      <c r="G136" s="477"/>
      <c r="H136" s="478"/>
      <c r="I136" s="17" t="s">
        <v>116</v>
      </c>
      <c r="J136" s="270"/>
      <c r="K136" s="272"/>
      <c r="L136" s="16" t="s">
        <v>155</v>
      </c>
      <c r="M136" s="270"/>
      <c r="N136" s="272"/>
      <c r="O136" s="19" t="s">
        <v>156</v>
      </c>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6"/>
      <c r="AM136" s="15"/>
    </row>
    <row r="137" spans="1:41" ht="7.5" customHeight="1">
      <c r="A137" s="308" t="s">
        <v>232</v>
      </c>
      <c r="B137" s="281"/>
      <c r="C137" s="282"/>
      <c r="D137" s="282"/>
      <c r="E137" s="282"/>
      <c r="F137" s="282"/>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c r="AJ137" s="282"/>
      <c r="AK137" s="282"/>
      <c r="AL137" s="282"/>
    </row>
    <row r="138" spans="1:41" ht="18.75" customHeight="1">
      <c r="A138" s="308"/>
      <c r="B138" s="344" t="s">
        <v>232</v>
      </c>
      <c r="C138" s="298" t="s">
        <v>162</v>
      </c>
      <c r="D138" s="345"/>
      <c r="E138" s="420">
        <v>100000</v>
      </c>
      <c r="F138" s="421"/>
      <c r="G138" s="421"/>
      <c r="H138" s="421"/>
      <c r="I138" s="422"/>
      <c r="J138" s="422"/>
      <c r="K138" s="422"/>
      <c r="L138" s="422"/>
      <c r="M138" s="422"/>
      <c r="N138" s="423"/>
      <c r="O138" s="503" t="s">
        <v>233</v>
      </c>
      <c r="P138" s="503"/>
      <c r="Q138" s="503"/>
      <c r="R138" s="503"/>
      <c r="S138" s="503"/>
      <c r="T138" s="503"/>
      <c r="U138" s="503"/>
      <c r="V138" s="503"/>
      <c r="W138" s="503"/>
      <c r="X138" s="503"/>
      <c r="Y138" s="503"/>
      <c r="Z138" s="503"/>
      <c r="AA138" s="503"/>
      <c r="AB138" s="503"/>
      <c r="AC138" s="503"/>
      <c r="AD138" s="503"/>
      <c r="AE138" s="503"/>
      <c r="AF138" s="503"/>
      <c r="AG138" s="503"/>
      <c r="AH138" s="503"/>
      <c r="AI138" s="503"/>
      <c r="AJ138" s="503"/>
      <c r="AK138" s="503"/>
      <c r="AL138" s="504"/>
      <c r="AM138" s="15"/>
      <c r="AO138" s="48"/>
    </row>
    <row r="139" spans="1:41" ht="11.25" customHeight="1">
      <c r="A139" s="308"/>
      <c r="B139" s="397"/>
      <c r="C139" s="260" t="s">
        <v>151</v>
      </c>
      <c r="D139" s="394"/>
      <c r="E139" s="286" t="s">
        <v>234</v>
      </c>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5"/>
      <c r="AM139" s="15"/>
    </row>
    <row r="140" spans="1:41" ht="7.5" customHeight="1" thickBot="1">
      <c r="A140" s="308"/>
      <c r="B140" s="397"/>
      <c r="C140" s="299"/>
      <c r="D140" s="395"/>
      <c r="E140" s="286"/>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5"/>
      <c r="AM140" s="15"/>
    </row>
    <row r="141" spans="1:41" ht="22.5" customHeight="1" thickBot="1">
      <c r="A141" s="308"/>
      <c r="B141" s="397"/>
      <c r="C141" s="295" t="s">
        <v>153</v>
      </c>
      <c r="D141" s="296"/>
      <c r="E141" s="412"/>
      <c r="F141" s="413"/>
      <c r="G141" s="413"/>
      <c r="H141" s="413"/>
      <c r="I141" s="413"/>
      <c r="J141" s="413"/>
      <c r="K141" s="413"/>
      <c r="L141" s="413"/>
      <c r="M141" s="413"/>
      <c r="N141" s="414"/>
      <c r="O141" s="417" t="s">
        <v>233</v>
      </c>
      <c r="P141" s="418"/>
      <c r="Q141" s="418"/>
      <c r="R141" s="418"/>
      <c r="S141" s="418"/>
      <c r="T141" s="418"/>
      <c r="U141" s="418"/>
      <c r="V141" s="418"/>
      <c r="W141" s="418"/>
      <c r="X141" s="418"/>
      <c r="Y141" s="418"/>
      <c r="Z141" s="418"/>
      <c r="AA141" s="418"/>
      <c r="AB141" s="418"/>
      <c r="AC141" s="418"/>
      <c r="AD141" s="418"/>
      <c r="AE141" s="418"/>
      <c r="AF141" s="418"/>
      <c r="AG141" s="418"/>
      <c r="AH141" s="418"/>
      <c r="AI141" s="418"/>
      <c r="AJ141" s="418"/>
      <c r="AK141" s="418"/>
      <c r="AL141" s="419"/>
      <c r="AM141" s="15"/>
    </row>
    <row r="142" spans="1:41" ht="7.5" customHeight="1">
      <c r="A142" s="308"/>
      <c r="B142" s="281"/>
      <c r="C142" s="282"/>
      <c r="D142" s="282"/>
      <c r="E142" s="282"/>
      <c r="F142" s="282"/>
      <c r="G142" s="282"/>
      <c r="H142" s="282"/>
      <c r="I142" s="282"/>
      <c r="J142" s="282"/>
      <c r="K142" s="282"/>
      <c r="L142" s="282"/>
      <c r="M142" s="282"/>
      <c r="N142" s="282"/>
      <c r="O142" s="282"/>
      <c r="P142" s="282"/>
      <c r="Q142" s="282"/>
      <c r="R142" s="282"/>
      <c r="S142" s="282"/>
      <c r="T142" s="282"/>
      <c r="U142" s="282"/>
      <c r="V142" s="282"/>
      <c r="W142" s="282"/>
      <c r="X142" s="282"/>
      <c r="Y142" s="282"/>
      <c r="Z142" s="282"/>
      <c r="AA142" s="282"/>
      <c r="AB142" s="282"/>
      <c r="AC142" s="282"/>
      <c r="AD142" s="282"/>
      <c r="AE142" s="282"/>
      <c r="AF142" s="282"/>
      <c r="AG142" s="282"/>
      <c r="AH142" s="282"/>
      <c r="AI142" s="282"/>
      <c r="AJ142" s="282"/>
      <c r="AK142" s="282"/>
      <c r="AL142" s="282"/>
    </row>
    <row r="143" spans="1:41" ht="18.75" customHeight="1">
      <c r="A143" s="308"/>
      <c r="B143" s="396" t="s">
        <v>235</v>
      </c>
      <c r="C143" s="317" t="s">
        <v>162</v>
      </c>
      <c r="D143" s="318"/>
      <c r="E143" s="506">
        <v>75</v>
      </c>
      <c r="F143" s="422"/>
      <c r="G143" s="423"/>
      <c r="H143" s="398" t="s">
        <v>236</v>
      </c>
      <c r="I143" s="399"/>
      <c r="J143" s="399"/>
      <c r="K143" s="399"/>
      <c r="L143" s="399"/>
      <c r="M143" s="399"/>
      <c r="N143" s="399"/>
      <c r="O143" s="399"/>
      <c r="P143" s="399"/>
      <c r="Q143" s="399"/>
      <c r="R143" s="399"/>
      <c r="S143" s="399"/>
      <c r="T143" s="399"/>
      <c r="U143" s="399"/>
      <c r="V143" s="399"/>
      <c r="W143" s="399"/>
      <c r="X143" s="399"/>
      <c r="Y143" s="399"/>
      <c r="Z143" s="399"/>
      <c r="AA143" s="399"/>
      <c r="AB143" s="399"/>
      <c r="AC143" s="399"/>
      <c r="AD143" s="399"/>
      <c r="AE143" s="399"/>
      <c r="AF143" s="399"/>
      <c r="AG143" s="399"/>
      <c r="AH143" s="399"/>
      <c r="AI143" s="399"/>
      <c r="AJ143" s="399"/>
      <c r="AK143" s="399"/>
      <c r="AL143" s="400"/>
      <c r="AM143" s="15"/>
      <c r="AO143" s="48"/>
    </row>
    <row r="144" spans="1:41" ht="11.25" customHeight="1">
      <c r="A144" s="308"/>
      <c r="B144" s="397"/>
      <c r="C144" s="260" t="s">
        <v>151</v>
      </c>
      <c r="D144" s="394"/>
      <c r="E144" s="286" t="s">
        <v>237</v>
      </c>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5"/>
      <c r="AM144" s="15"/>
    </row>
    <row r="145" spans="1:41" ht="7.5" customHeight="1" thickBot="1">
      <c r="A145" s="308"/>
      <c r="B145" s="397"/>
      <c r="C145" s="299"/>
      <c r="D145" s="395"/>
      <c r="E145" s="286"/>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5"/>
      <c r="AM145" s="15"/>
    </row>
    <row r="146" spans="1:41" ht="22.5" customHeight="1" thickBot="1">
      <c r="A146" s="308"/>
      <c r="B146" s="397"/>
      <c r="C146" s="295" t="s">
        <v>153</v>
      </c>
      <c r="D146" s="296"/>
      <c r="E146" s="412"/>
      <c r="F146" s="413"/>
      <c r="G146" s="414"/>
      <c r="H146" s="401" t="s">
        <v>236</v>
      </c>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J146" s="401"/>
      <c r="AK146" s="401"/>
      <c r="AL146" s="402"/>
    </row>
    <row r="147" spans="1:41" ht="7.5" customHeight="1">
      <c r="A147" s="309"/>
      <c r="B147" s="281"/>
      <c r="C147" s="282"/>
      <c r="D147" s="282"/>
      <c r="E147" s="282"/>
      <c r="F147" s="282"/>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row>
    <row r="148" spans="1:41" ht="18.75" customHeight="1">
      <c r="A148" s="307" t="s">
        <v>238</v>
      </c>
      <c r="B148" s="415" t="s">
        <v>238</v>
      </c>
      <c r="C148" s="317" t="s">
        <v>162</v>
      </c>
      <c r="D148" s="318"/>
      <c r="E148" s="420">
        <v>100000</v>
      </c>
      <c r="F148" s="421"/>
      <c r="G148" s="421"/>
      <c r="H148" s="421"/>
      <c r="I148" s="421"/>
      <c r="J148" s="421"/>
      <c r="K148" s="421"/>
      <c r="L148" s="421"/>
      <c r="M148" s="421"/>
      <c r="N148" s="507"/>
      <c r="O148" s="474" t="s">
        <v>233</v>
      </c>
      <c r="P148" s="474"/>
      <c r="Q148" s="474"/>
      <c r="R148" s="474"/>
      <c r="S148" s="474"/>
      <c r="T148" s="474"/>
      <c r="U148" s="474"/>
      <c r="V148" s="474"/>
      <c r="W148" s="474"/>
      <c r="X148" s="474"/>
      <c r="Y148" s="474"/>
      <c r="Z148" s="474"/>
      <c r="AA148" s="474"/>
      <c r="AB148" s="474"/>
      <c r="AC148" s="474"/>
      <c r="AD148" s="474"/>
      <c r="AE148" s="474"/>
      <c r="AF148" s="474"/>
      <c r="AG148" s="474"/>
      <c r="AH148" s="474"/>
      <c r="AI148" s="474"/>
      <c r="AJ148" s="474"/>
      <c r="AK148" s="474"/>
      <c r="AL148" s="475"/>
      <c r="AM148" s="15"/>
      <c r="AO148" s="48"/>
    </row>
    <row r="149" spans="1:41" ht="11.25" customHeight="1">
      <c r="A149" s="308"/>
      <c r="B149" s="416"/>
      <c r="C149" s="260" t="s">
        <v>151</v>
      </c>
      <c r="D149" s="394"/>
      <c r="E149" s="286" t="s">
        <v>234</v>
      </c>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5"/>
      <c r="AM149" s="15"/>
    </row>
    <row r="150" spans="1:41" ht="7.5" customHeight="1" thickBot="1">
      <c r="A150" s="308"/>
      <c r="B150" s="396"/>
      <c r="C150" s="299"/>
      <c r="D150" s="395"/>
      <c r="E150" s="286"/>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5"/>
      <c r="AM150" s="15"/>
    </row>
    <row r="151" spans="1:41" ht="22.5" customHeight="1" thickBot="1">
      <c r="A151" s="308"/>
      <c r="B151" s="28" t="s">
        <v>239</v>
      </c>
      <c r="C151" s="295" t="s">
        <v>153</v>
      </c>
      <c r="D151" s="296"/>
      <c r="E151" s="412"/>
      <c r="F151" s="413"/>
      <c r="G151" s="413"/>
      <c r="H151" s="413"/>
      <c r="I151" s="413"/>
      <c r="J151" s="413"/>
      <c r="K151" s="413"/>
      <c r="L151" s="413"/>
      <c r="M151" s="413"/>
      <c r="N151" s="414"/>
      <c r="O151" s="505" t="s">
        <v>233</v>
      </c>
      <c r="P151" s="474"/>
      <c r="Q151" s="474"/>
      <c r="R151" s="474"/>
      <c r="S151" s="474"/>
      <c r="T151" s="474"/>
      <c r="U151" s="474"/>
      <c r="V151" s="474"/>
      <c r="W151" s="474"/>
      <c r="X151" s="474"/>
      <c r="Y151" s="474"/>
      <c r="Z151" s="474"/>
      <c r="AA151" s="474"/>
      <c r="AB151" s="474"/>
      <c r="AC151" s="474"/>
      <c r="AD151" s="474"/>
      <c r="AE151" s="474"/>
      <c r="AF151" s="474"/>
      <c r="AG151" s="474"/>
      <c r="AH151" s="474"/>
      <c r="AI151" s="474"/>
      <c r="AJ151" s="474"/>
      <c r="AK151" s="474"/>
      <c r="AL151" s="475"/>
      <c r="AM151" s="15"/>
    </row>
    <row r="152" spans="1:41" ht="22.5" customHeight="1" thickBot="1">
      <c r="A152" s="308"/>
      <c r="B152" s="24" t="s">
        <v>240</v>
      </c>
      <c r="C152" s="295" t="s">
        <v>153</v>
      </c>
      <c r="D152" s="296"/>
      <c r="E152" s="412"/>
      <c r="F152" s="413"/>
      <c r="G152" s="413"/>
      <c r="H152" s="413"/>
      <c r="I152" s="413"/>
      <c r="J152" s="413"/>
      <c r="K152" s="413"/>
      <c r="L152" s="413"/>
      <c r="M152" s="413"/>
      <c r="N152" s="414"/>
      <c r="O152" s="418" t="s">
        <v>233</v>
      </c>
      <c r="P152" s="418"/>
      <c r="Q152" s="418"/>
      <c r="R152" s="418"/>
      <c r="S152" s="418"/>
      <c r="T152" s="418"/>
      <c r="U152" s="418"/>
      <c r="V152" s="418"/>
      <c r="W152" s="418"/>
      <c r="X152" s="418"/>
      <c r="Y152" s="418"/>
      <c r="Z152" s="418"/>
      <c r="AA152" s="418"/>
      <c r="AB152" s="418"/>
      <c r="AC152" s="418"/>
      <c r="AD152" s="418"/>
      <c r="AE152" s="418"/>
      <c r="AF152" s="418"/>
      <c r="AG152" s="418"/>
      <c r="AH152" s="418"/>
      <c r="AI152" s="418"/>
      <c r="AJ152" s="418"/>
      <c r="AK152" s="418"/>
      <c r="AL152" s="419"/>
    </row>
    <row r="153" spans="1:41" ht="7.5" customHeight="1">
      <c r="A153" s="309"/>
      <c r="B153" s="301"/>
      <c r="C153" s="302"/>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2"/>
      <c r="AA153" s="302"/>
      <c r="AB153" s="302"/>
      <c r="AC153" s="302"/>
      <c r="AD153" s="302"/>
      <c r="AE153" s="302"/>
      <c r="AF153" s="302"/>
      <c r="AG153" s="302"/>
      <c r="AH153" s="302"/>
      <c r="AI153" s="302"/>
      <c r="AJ153" s="302"/>
      <c r="AK153" s="302"/>
      <c r="AL153" s="302"/>
    </row>
    <row r="154" spans="1:41" ht="18.75" customHeight="1">
      <c r="A154" s="307" t="s">
        <v>241</v>
      </c>
      <c r="B154" s="30"/>
      <c r="C154" s="298" t="s">
        <v>162</v>
      </c>
      <c r="D154" s="297"/>
      <c r="E154" s="289" t="s">
        <v>242</v>
      </c>
      <c r="F154" s="290"/>
      <c r="G154" s="290"/>
      <c r="H154" s="290"/>
      <c r="I154" s="290"/>
      <c r="J154" s="290"/>
      <c r="K154" s="290"/>
      <c r="L154" s="290"/>
      <c r="M154" s="290"/>
      <c r="N154" s="290"/>
      <c r="O154" s="290"/>
      <c r="P154" s="290"/>
      <c r="Q154" s="290"/>
      <c r="R154" s="291"/>
      <c r="S154" s="442"/>
      <c r="T154" s="311"/>
      <c r="U154" s="311"/>
      <c r="V154" s="311"/>
      <c r="W154" s="311"/>
      <c r="X154" s="311"/>
      <c r="Y154" s="311"/>
      <c r="Z154" s="311"/>
      <c r="AA154" s="311"/>
      <c r="AB154" s="311"/>
      <c r="AC154" s="311"/>
      <c r="AD154" s="311"/>
      <c r="AE154" s="311"/>
      <c r="AF154" s="311"/>
      <c r="AG154" s="311"/>
      <c r="AH154" s="311"/>
      <c r="AI154" s="311"/>
      <c r="AJ154" s="311"/>
      <c r="AK154" s="311"/>
      <c r="AL154" s="312"/>
    </row>
    <row r="155" spans="1:41" ht="11.25" customHeight="1">
      <c r="A155" s="308"/>
      <c r="B155" s="31"/>
      <c r="C155" s="260" t="s">
        <v>151</v>
      </c>
      <c r="D155" s="261"/>
      <c r="E155" s="286" t="s">
        <v>243</v>
      </c>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5"/>
      <c r="AM155" s="15"/>
    </row>
    <row r="156" spans="1:41" ht="7.5" customHeight="1" thickBot="1">
      <c r="A156" s="308"/>
      <c r="B156" s="31"/>
      <c r="C156" s="299"/>
      <c r="D156" s="300"/>
      <c r="E156" s="286"/>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5"/>
      <c r="AM156" s="15"/>
    </row>
    <row r="157" spans="1:41" ht="22.5" customHeight="1" thickBot="1">
      <c r="A157" s="308"/>
      <c r="B157" s="30" t="s">
        <v>244</v>
      </c>
      <c r="C157" s="295" t="s">
        <v>153</v>
      </c>
      <c r="D157" s="296"/>
      <c r="E157" s="275"/>
      <c r="F157" s="276"/>
      <c r="G157" s="276"/>
      <c r="H157" s="276"/>
      <c r="I157" s="276"/>
      <c r="J157" s="276"/>
      <c r="K157" s="276"/>
      <c r="L157" s="276"/>
      <c r="M157" s="276"/>
      <c r="N157" s="276"/>
      <c r="O157" s="276"/>
      <c r="P157" s="276"/>
      <c r="Q157" s="276"/>
      <c r="R157" s="277"/>
      <c r="S157" s="485"/>
      <c r="T157" s="500"/>
      <c r="U157" s="500"/>
      <c r="V157" s="500"/>
      <c r="W157" s="500"/>
      <c r="X157" s="500"/>
      <c r="Y157" s="500"/>
      <c r="Z157" s="500"/>
      <c r="AA157" s="500"/>
      <c r="AB157" s="500"/>
      <c r="AC157" s="500"/>
      <c r="AD157" s="500"/>
      <c r="AE157" s="500"/>
      <c r="AF157" s="500"/>
      <c r="AG157" s="500"/>
      <c r="AH157" s="500"/>
      <c r="AI157" s="500"/>
      <c r="AJ157" s="500"/>
      <c r="AK157" s="500"/>
      <c r="AL157" s="501"/>
    </row>
    <row r="158" spans="1:41" ht="22.5" customHeight="1" thickBot="1">
      <c r="A158" s="308"/>
      <c r="B158" s="24" t="s">
        <v>245</v>
      </c>
      <c r="C158" s="295" t="s">
        <v>153</v>
      </c>
      <c r="D158" s="296"/>
      <c r="E158" s="275"/>
      <c r="F158" s="276"/>
      <c r="G158" s="276"/>
      <c r="H158" s="276"/>
      <c r="I158" s="276"/>
      <c r="J158" s="276"/>
      <c r="K158" s="276"/>
      <c r="L158" s="276"/>
      <c r="M158" s="276"/>
      <c r="N158" s="276"/>
      <c r="O158" s="276"/>
      <c r="P158" s="276"/>
      <c r="Q158" s="276"/>
      <c r="R158" s="277"/>
      <c r="S158" s="264"/>
      <c r="T158" s="265"/>
      <c r="U158" s="265"/>
      <c r="V158" s="265"/>
      <c r="W158" s="265"/>
      <c r="X158" s="265"/>
      <c r="Y158" s="265"/>
      <c r="Z158" s="265"/>
      <c r="AA158" s="265"/>
      <c r="AB158" s="265"/>
      <c r="AC158" s="265"/>
      <c r="AD158" s="265"/>
      <c r="AE158" s="265"/>
      <c r="AF158" s="265"/>
      <c r="AG158" s="265"/>
      <c r="AH158" s="265"/>
      <c r="AI158" s="265"/>
      <c r="AJ158" s="265"/>
      <c r="AK158" s="265"/>
      <c r="AL158" s="266"/>
    </row>
    <row r="159" spans="1:41" ht="7.5" customHeight="1">
      <c r="A159" s="309"/>
      <c r="B159" s="281"/>
      <c r="C159" s="282"/>
      <c r="D159" s="282"/>
      <c r="E159" s="282"/>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row>
    <row r="160" spans="1:41" ht="17.25" customHeight="1">
      <c r="A160" s="409" t="s">
        <v>246</v>
      </c>
      <c r="B160" s="344" t="s">
        <v>246</v>
      </c>
      <c r="C160" s="260" t="s">
        <v>151</v>
      </c>
      <c r="D160" s="261"/>
      <c r="E160" s="293" t="s">
        <v>247</v>
      </c>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c r="AK160" s="293"/>
      <c r="AL160" s="294"/>
    </row>
    <row r="161" spans="1:58" ht="17.100000000000001" thickBot="1">
      <c r="A161" s="410"/>
      <c r="B161" s="397"/>
      <c r="C161" s="299"/>
      <c r="D161" s="300"/>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5"/>
    </row>
    <row r="162" spans="1:58" ht="22.5" customHeight="1" thickBot="1">
      <c r="A162" s="410"/>
      <c r="B162" s="397"/>
      <c r="C162" s="295" t="s">
        <v>153</v>
      </c>
      <c r="D162" s="296"/>
      <c r="E162" s="412"/>
      <c r="F162" s="413"/>
      <c r="G162" s="413"/>
      <c r="H162" s="413"/>
      <c r="I162" s="413"/>
      <c r="J162" s="414"/>
      <c r="K162" s="417" t="s">
        <v>248</v>
      </c>
      <c r="L162" s="418"/>
      <c r="M162" s="418"/>
      <c r="N162" s="418"/>
      <c r="O162" s="418"/>
      <c r="P162" s="418"/>
      <c r="Q162" s="418"/>
      <c r="R162" s="418"/>
      <c r="S162" s="418"/>
      <c r="T162" s="418"/>
      <c r="U162" s="418"/>
      <c r="V162" s="418"/>
      <c r="W162" s="418"/>
      <c r="X162" s="418"/>
      <c r="Y162" s="418"/>
      <c r="Z162" s="418"/>
      <c r="AA162" s="418"/>
      <c r="AB162" s="418"/>
      <c r="AC162" s="418"/>
      <c r="AD162" s="418"/>
      <c r="AE162" s="418"/>
      <c r="AF162" s="418"/>
      <c r="AG162" s="418"/>
      <c r="AH162" s="418"/>
      <c r="AI162" s="418"/>
      <c r="AJ162" s="418"/>
      <c r="AK162" s="418"/>
      <c r="AL162" s="419"/>
    </row>
    <row r="163" spans="1:58" ht="7.5" customHeight="1">
      <c r="A163" s="411"/>
      <c r="B163" s="281"/>
      <c r="C163" s="282"/>
      <c r="D163" s="282"/>
      <c r="E163" s="282"/>
      <c r="F163" s="282"/>
      <c r="G163" s="282"/>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2"/>
      <c r="AJ163" s="282"/>
      <c r="AK163" s="282"/>
      <c r="AL163" s="499"/>
    </row>
    <row r="164" spans="1:58" ht="17.25" hidden="1" customHeight="1">
      <c r="A164" s="35"/>
      <c r="B164" s="396" t="s">
        <v>249</v>
      </c>
      <c r="C164" s="260" t="s">
        <v>151</v>
      </c>
      <c r="D164" s="261"/>
      <c r="E164" s="293" t="s">
        <v>250</v>
      </c>
      <c r="F164" s="293"/>
      <c r="G164" s="293"/>
      <c r="H164" s="293"/>
      <c r="I164" s="293"/>
      <c r="J164" s="293"/>
      <c r="K164" s="293"/>
      <c r="L164" s="293"/>
      <c r="M164" s="293"/>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3"/>
      <c r="AI164" s="293"/>
      <c r="AJ164" s="293"/>
      <c r="AK164" s="293"/>
      <c r="AL164" s="294"/>
    </row>
    <row r="165" spans="1:58" ht="17.100000000000001" hidden="1" thickBot="1">
      <c r="A165" s="35"/>
      <c r="B165" s="397"/>
      <c r="C165" s="299"/>
      <c r="D165" s="300"/>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5"/>
      <c r="AN165" s="39" t="s">
        <v>251</v>
      </c>
    </row>
    <row r="166" spans="1:58" ht="22.5" hidden="1" customHeight="1" thickBot="1">
      <c r="A166" s="35"/>
      <c r="B166" s="397"/>
      <c r="C166" s="295" t="s">
        <v>153</v>
      </c>
      <c r="D166" s="296"/>
      <c r="E166" s="496">
        <v>0</v>
      </c>
      <c r="F166" s="497"/>
      <c r="G166" s="497"/>
      <c r="H166" s="498"/>
      <c r="I166" s="33" t="s">
        <v>248</v>
      </c>
      <c r="J166" s="279" t="str">
        <f>IF(E166=0,"",IF(E162&lt;E166,AN166,""))</f>
        <v/>
      </c>
      <c r="K166" s="279"/>
      <c r="L166" s="279"/>
      <c r="M166" s="279"/>
      <c r="N166" s="279"/>
      <c r="O166" s="279"/>
      <c r="P166" s="279"/>
      <c r="Q166" s="279"/>
      <c r="R166" s="279"/>
      <c r="S166" s="279"/>
      <c r="T166" s="279"/>
      <c r="U166" s="279"/>
      <c r="V166" s="279"/>
      <c r="W166" s="279"/>
      <c r="X166" s="279"/>
      <c r="Y166" s="279"/>
      <c r="Z166" s="279"/>
      <c r="AA166" s="279"/>
      <c r="AB166" s="279"/>
      <c r="AC166" s="279"/>
      <c r="AD166" s="279"/>
      <c r="AE166" s="279"/>
      <c r="AF166" s="279"/>
      <c r="AG166" s="279"/>
      <c r="AH166" s="279"/>
      <c r="AI166" s="279"/>
      <c r="AJ166" s="279"/>
      <c r="AK166" s="279"/>
      <c r="AL166" s="280"/>
      <c r="AN166" s="39" t="s">
        <v>252</v>
      </c>
    </row>
    <row r="167" spans="1:58" ht="7.5" hidden="1" customHeight="1">
      <c r="A167" s="35"/>
      <c r="B167" s="486"/>
      <c r="C167" s="487"/>
      <c r="D167" s="487"/>
      <c r="E167" s="487"/>
      <c r="F167" s="487"/>
      <c r="G167" s="487"/>
      <c r="H167" s="487"/>
      <c r="I167" s="487"/>
      <c r="J167" s="487"/>
      <c r="K167" s="487"/>
      <c r="L167" s="487"/>
      <c r="M167" s="487"/>
      <c r="N167" s="487"/>
      <c r="O167" s="487"/>
      <c r="P167" s="487"/>
      <c r="Q167" s="487"/>
      <c r="R167" s="487"/>
      <c r="S167" s="487"/>
      <c r="T167" s="487"/>
      <c r="U167" s="487"/>
      <c r="V167" s="487"/>
      <c r="W167" s="487"/>
      <c r="X167" s="487"/>
      <c r="Y167" s="487"/>
      <c r="Z167" s="487"/>
      <c r="AA167" s="487"/>
      <c r="AB167" s="487"/>
      <c r="AC167" s="487"/>
      <c r="AD167" s="487"/>
      <c r="AE167" s="487"/>
      <c r="AF167" s="487"/>
      <c r="AG167" s="487"/>
      <c r="AH167" s="487"/>
      <c r="AI167" s="487"/>
      <c r="AJ167" s="487"/>
      <c r="AK167" s="487"/>
      <c r="AL167" s="487"/>
    </row>
    <row r="168" spans="1:58" ht="17.25" hidden="1" customHeight="1">
      <c r="A168" s="35"/>
      <c r="B168" s="396" t="s">
        <v>253</v>
      </c>
      <c r="C168" s="260" t="s">
        <v>151</v>
      </c>
      <c r="D168" s="261"/>
      <c r="E168" s="293" t="s">
        <v>254</v>
      </c>
      <c r="F168" s="293"/>
      <c r="G168" s="293"/>
      <c r="H168" s="293"/>
      <c r="I168" s="293"/>
      <c r="J168" s="293"/>
      <c r="K168" s="293"/>
      <c r="L168" s="293"/>
      <c r="M168" s="293"/>
      <c r="N168" s="293"/>
      <c r="O168" s="293"/>
      <c r="P168" s="293"/>
      <c r="Q168" s="293"/>
      <c r="R168" s="293"/>
      <c r="S168" s="293"/>
      <c r="T168" s="293"/>
      <c r="U168" s="293"/>
      <c r="V168" s="293"/>
      <c r="W168" s="293"/>
      <c r="X168" s="293"/>
      <c r="Y168" s="293"/>
      <c r="Z168" s="293"/>
      <c r="AA168" s="293"/>
      <c r="AB168" s="293"/>
      <c r="AC168" s="293"/>
      <c r="AD168" s="293"/>
      <c r="AE168" s="293"/>
      <c r="AF168" s="293"/>
      <c r="AG168" s="293"/>
      <c r="AH168" s="293"/>
      <c r="AI168" s="293"/>
      <c r="AJ168" s="293"/>
      <c r="AK168" s="293"/>
      <c r="AL168" s="294"/>
    </row>
    <row r="169" spans="1:58" ht="26.25" hidden="1" customHeight="1" thickBot="1">
      <c r="A169" s="35" t="s">
        <v>255</v>
      </c>
      <c r="B169" s="397"/>
      <c r="C169" s="299"/>
      <c r="D169" s="300"/>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5"/>
      <c r="AN169" s="39" t="s">
        <v>256</v>
      </c>
    </row>
    <row r="170" spans="1:58" ht="22.5" hidden="1" customHeight="1" thickBot="1">
      <c r="A170" s="35"/>
      <c r="B170" s="397"/>
      <c r="C170" s="295" t="s">
        <v>153</v>
      </c>
      <c r="D170" s="296"/>
      <c r="E170" s="496">
        <v>0</v>
      </c>
      <c r="F170" s="497"/>
      <c r="G170" s="497"/>
      <c r="H170" s="498"/>
      <c r="I170" s="33" t="s">
        <v>248</v>
      </c>
      <c r="J170" s="279" t="str">
        <f>IF(E170=0,"",IF(E162&lt;E170,AN166,""))</f>
        <v/>
      </c>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80"/>
      <c r="AN170" s="39" t="s">
        <v>257</v>
      </c>
    </row>
    <row r="171" spans="1:58" ht="7.5" hidden="1" customHeight="1">
      <c r="A171" s="35"/>
      <c r="B171" s="281"/>
      <c r="C171" s="282"/>
      <c r="D171" s="282"/>
      <c r="E171" s="282"/>
      <c r="F171" s="282"/>
      <c r="G171" s="282"/>
      <c r="H171" s="282"/>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282"/>
      <c r="AE171" s="282"/>
      <c r="AF171" s="282"/>
      <c r="AG171" s="282"/>
      <c r="AH171" s="282"/>
      <c r="AI171" s="282"/>
      <c r="AJ171" s="282"/>
      <c r="AK171" s="282"/>
      <c r="AL171" s="282"/>
      <c r="AN171" s="39" t="s">
        <v>258</v>
      </c>
    </row>
    <row r="172" spans="1:58" ht="11.25" hidden="1" customHeight="1">
      <c r="A172" s="35"/>
      <c r="B172" s="415" t="s">
        <v>259</v>
      </c>
      <c r="C172" s="260" t="s">
        <v>151</v>
      </c>
      <c r="D172" s="261"/>
      <c r="E172" s="293" t="s">
        <v>260</v>
      </c>
      <c r="F172" s="293"/>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293"/>
      <c r="AJ172" s="293"/>
      <c r="AK172" s="293"/>
      <c r="AL172" s="294"/>
      <c r="AN172" s="39" t="s">
        <v>261</v>
      </c>
    </row>
    <row r="173" spans="1:58" ht="7.5" hidden="1" customHeight="1" thickBot="1">
      <c r="A173" s="35"/>
      <c r="B173" s="416"/>
      <c r="C173" s="299"/>
      <c r="D173" s="300"/>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5"/>
      <c r="AN173" s="43" t="s">
        <v>262</v>
      </c>
    </row>
    <row r="174" spans="1:58" ht="22.5" hidden="1" customHeight="1" thickBot="1">
      <c r="A174" s="35"/>
      <c r="B174" s="416"/>
      <c r="C174" s="295" t="s">
        <v>153</v>
      </c>
      <c r="D174" s="296"/>
      <c r="E174" s="494">
        <v>0</v>
      </c>
      <c r="F174" s="495"/>
      <c r="G174" s="491"/>
      <c r="H174" s="492"/>
      <c r="I174" s="492"/>
      <c r="J174" s="492"/>
      <c r="K174" s="492"/>
      <c r="L174" s="492"/>
      <c r="M174" s="492"/>
      <c r="N174" s="492"/>
      <c r="O174" s="492"/>
      <c r="P174" s="492"/>
      <c r="Q174" s="492"/>
      <c r="R174" s="492"/>
      <c r="S174" s="492"/>
      <c r="T174" s="492"/>
      <c r="U174" s="492"/>
      <c r="V174" s="492"/>
      <c r="W174" s="492"/>
      <c r="X174" s="492"/>
      <c r="Y174" s="492"/>
      <c r="Z174" s="492"/>
      <c r="AA174" s="492"/>
      <c r="AB174" s="492"/>
      <c r="AC174" s="492"/>
      <c r="AD174" s="492"/>
      <c r="AE174" s="492"/>
      <c r="AF174" s="492"/>
      <c r="AG174" s="492"/>
      <c r="AH174" s="492"/>
      <c r="AI174" s="492"/>
      <c r="AJ174" s="492"/>
      <c r="AK174" s="492"/>
      <c r="AL174" s="493"/>
      <c r="AN174" s="39" t="s">
        <v>263</v>
      </c>
      <c r="AR174" s="40"/>
    </row>
    <row r="175" spans="1:58" ht="18.75" hidden="1" customHeight="1">
      <c r="A175" s="35"/>
      <c r="B175" s="416"/>
      <c r="C175" s="260" t="s">
        <v>151</v>
      </c>
      <c r="D175" s="261"/>
      <c r="E175" s="426" t="s">
        <v>264</v>
      </c>
      <c r="F175" s="427"/>
      <c r="G175" s="427"/>
      <c r="H175" s="427"/>
      <c r="I175" s="479" t="e">
        <f>申請について!#REF!</f>
        <v>#REF!</v>
      </c>
      <c r="J175" s="479"/>
      <c r="K175" s="479"/>
      <c r="L175" s="479"/>
      <c r="M175" s="479"/>
      <c r="N175" s="479"/>
      <c r="O175" s="479"/>
      <c r="P175" s="293" t="s">
        <v>265</v>
      </c>
      <c r="Q175" s="293"/>
      <c r="R175" s="293"/>
      <c r="S175" s="293"/>
      <c r="T175" s="293"/>
      <c r="U175" s="293"/>
      <c r="V175" s="293"/>
      <c r="W175" s="293"/>
      <c r="X175" s="293"/>
      <c r="Y175" s="293"/>
      <c r="Z175" s="293"/>
      <c r="AA175" s="293"/>
      <c r="AB175" s="293"/>
      <c r="AC175" s="293"/>
      <c r="AD175" s="293"/>
      <c r="AE175" s="293"/>
      <c r="AF175" s="293"/>
      <c r="AG175" s="293"/>
      <c r="AH175" s="293"/>
      <c r="AI175" s="293"/>
      <c r="AJ175" s="293"/>
      <c r="AK175" s="293"/>
      <c r="AL175" s="294"/>
      <c r="AN175" s="54" t="s">
        <v>266</v>
      </c>
      <c r="AO175" s="51" t="e">
        <f>申請について!#REF!</f>
        <v>#REF!</v>
      </c>
      <c r="AP175" s="39" t="s">
        <v>267</v>
      </c>
      <c r="AR175" s="41"/>
      <c r="AS175" s="40"/>
      <c r="AT175" s="40"/>
      <c r="AU175" s="40"/>
      <c r="AV175" s="40"/>
      <c r="AW175" s="40"/>
      <c r="AX175" s="40"/>
      <c r="AY175" s="39" t="s">
        <v>268</v>
      </c>
      <c r="AZ175" s="39"/>
      <c r="BA175" s="39"/>
      <c r="BB175" s="39"/>
      <c r="BC175" s="39"/>
      <c r="BD175" s="39"/>
      <c r="BE175" s="39"/>
      <c r="BF175" s="39" t="s">
        <v>269</v>
      </c>
    </row>
    <row r="176" spans="1:58" ht="18.75" hidden="1" customHeight="1" thickBot="1">
      <c r="A176" s="35"/>
      <c r="B176" s="426"/>
      <c r="C176" s="299"/>
      <c r="D176" s="300"/>
      <c r="E176" s="489"/>
      <c r="F176" s="490"/>
      <c r="G176" s="284" t="s">
        <v>270</v>
      </c>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5"/>
      <c r="AN176" s="54" t="s">
        <v>271</v>
      </c>
      <c r="AO176" s="51" t="e">
        <f>DATEVALUE(AP176)</f>
        <v>#VALUE!</v>
      </c>
      <c r="AP176" s="57" t="str">
        <f>G177&amp;"/"&amp;J177&amp;"/"&amp;M177</f>
        <v>//</v>
      </c>
      <c r="AQ176" s="58"/>
      <c r="AR176" s="59"/>
      <c r="AS176" s="60"/>
      <c r="AT176" s="60"/>
      <c r="AU176" s="61"/>
      <c r="AV176" s="40"/>
      <c r="AW176" s="40"/>
      <c r="AX176" s="40"/>
      <c r="AY176" s="51" t="str">
        <f>IF(OR(G177=0,J177=0,M177=0),AN170,AY178)</f>
        <v>認証登録の有効期限を入力してください。</v>
      </c>
      <c r="AZ176" s="39"/>
      <c r="BA176" s="39"/>
      <c r="BB176" s="39"/>
      <c r="BC176" s="39"/>
      <c r="BD176" s="39"/>
      <c r="BE176" s="39"/>
      <c r="BF176" s="51" t="str">
        <f>IF(AND(G177=0,J177=0,M177=0),"",AN171)</f>
        <v/>
      </c>
    </row>
    <row r="177" spans="1:58" ht="26.25" hidden="1" customHeight="1" thickBot="1">
      <c r="A177" s="35"/>
      <c r="B177" s="488"/>
      <c r="C177" s="295" t="s">
        <v>153</v>
      </c>
      <c r="D177" s="441"/>
      <c r="E177" s="248" t="s">
        <v>272</v>
      </c>
      <c r="F177" s="405"/>
      <c r="G177" s="403"/>
      <c r="H177" s="404"/>
      <c r="I177" s="17" t="s">
        <v>116</v>
      </c>
      <c r="J177" s="403"/>
      <c r="K177" s="404"/>
      <c r="L177" s="16" t="s">
        <v>155</v>
      </c>
      <c r="M177" s="403"/>
      <c r="N177" s="404"/>
      <c r="O177" s="19" t="s">
        <v>156</v>
      </c>
      <c r="P177" s="447" t="str">
        <f>IF(E174=1,AY176,BF176)</f>
        <v/>
      </c>
      <c r="Q177" s="447"/>
      <c r="R177" s="447"/>
      <c r="S177" s="447"/>
      <c r="T177" s="447"/>
      <c r="U177" s="447"/>
      <c r="V177" s="447"/>
      <c r="W177" s="447"/>
      <c r="X177" s="447"/>
      <c r="Y177" s="447"/>
      <c r="Z177" s="447"/>
      <c r="AA177" s="447"/>
      <c r="AB177" s="447"/>
      <c r="AC177" s="447"/>
      <c r="AD177" s="447"/>
      <c r="AE177" s="447"/>
      <c r="AF177" s="447"/>
      <c r="AG177" s="447"/>
      <c r="AH177" s="447"/>
      <c r="AI177" s="447"/>
      <c r="AJ177" s="447"/>
      <c r="AK177" s="447"/>
      <c r="AL177" s="448"/>
      <c r="AN177" s="55" t="s">
        <v>273</v>
      </c>
      <c r="AO177" s="53" t="b">
        <v>1</v>
      </c>
      <c r="AS177" s="40"/>
      <c r="AT177" s="40"/>
      <c r="AU177" s="40"/>
      <c r="AV177" s="40"/>
      <c r="AW177" s="40"/>
      <c r="AX177" s="40"/>
      <c r="AY177" s="39" t="s">
        <v>274</v>
      </c>
      <c r="AZ177" s="40"/>
      <c r="BA177" s="39"/>
      <c r="BB177" s="39"/>
      <c r="BC177" s="39"/>
      <c r="BD177" s="39"/>
      <c r="BE177" s="39"/>
      <c r="BF177" s="39"/>
    </row>
    <row r="178" spans="1:58" ht="7.5" hidden="1" customHeight="1">
      <c r="A178" s="35"/>
      <c r="B178" s="281"/>
      <c r="C178" s="282"/>
      <c r="D178" s="282"/>
      <c r="E178" s="282"/>
      <c r="F178" s="282"/>
      <c r="G178" s="282"/>
      <c r="H178" s="282"/>
      <c r="I178" s="282"/>
      <c r="J178" s="282"/>
      <c r="K178" s="282"/>
      <c r="L178" s="282"/>
      <c r="M178" s="282"/>
      <c r="N178" s="282"/>
      <c r="O178" s="282"/>
      <c r="P178" s="282"/>
      <c r="Q178" s="282"/>
      <c r="R178" s="282"/>
      <c r="S178" s="282"/>
      <c r="T178" s="282"/>
      <c r="U178" s="282"/>
      <c r="V178" s="282"/>
      <c r="W178" s="282"/>
      <c r="X178" s="282"/>
      <c r="Y178" s="282"/>
      <c r="Z178" s="282"/>
      <c r="AA178" s="282"/>
      <c r="AB178" s="282"/>
      <c r="AC178" s="282"/>
      <c r="AD178" s="282"/>
      <c r="AE178" s="282"/>
      <c r="AF178" s="282"/>
      <c r="AG178" s="282"/>
      <c r="AH178" s="282"/>
      <c r="AI178" s="282"/>
      <c r="AJ178" s="282"/>
      <c r="AK178" s="282"/>
      <c r="AL178" s="282"/>
      <c r="AR178" s="40"/>
      <c r="AS178" s="40"/>
      <c r="AT178" s="40"/>
      <c r="AU178" s="40"/>
      <c r="AV178" s="40"/>
      <c r="AW178" s="40"/>
      <c r="AX178" s="40"/>
      <c r="AY178" s="51" t="e">
        <f>IF(AO175&lt;=AO176,"",IF(AO177=TRUE,AN173,AN172))</f>
        <v>#REF!</v>
      </c>
      <c r="AZ178" s="39"/>
      <c r="BA178" s="39"/>
      <c r="BB178" s="39"/>
      <c r="BC178" s="39"/>
      <c r="BD178" s="39"/>
      <c r="BE178" s="39"/>
      <c r="BF178" s="39"/>
    </row>
    <row r="179" spans="1:58" ht="11.25" hidden="1" customHeight="1">
      <c r="A179" s="35"/>
      <c r="B179" s="415" t="s">
        <v>275</v>
      </c>
      <c r="C179" s="260" t="s">
        <v>151</v>
      </c>
      <c r="D179" s="261"/>
      <c r="E179" s="293" t="s">
        <v>276</v>
      </c>
      <c r="F179" s="293"/>
      <c r="G179" s="293"/>
      <c r="H179" s="293"/>
      <c r="I179" s="293"/>
      <c r="J179" s="293"/>
      <c r="K179" s="293"/>
      <c r="L179" s="293"/>
      <c r="M179" s="293"/>
      <c r="N179" s="293"/>
      <c r="O179" s="293"/>
      <c r="P179" s="293"/>
      <c r="Q179" s="293"/>
      <c r="R179" s="293"/>
      <c r="S179" s="293"/>
      <c r="T179" s="293"/>
      <c r="U179" s="293"/>
      <c r="V179" s="293"/>
      <c r="W179" s="293"/>
      <c r="X179" s="293"/>
      <c r="Y179" s="293"/>
      <c r="Z179" s="293"/>
      <c r="AA179" s="293"/>
      <c r="AB179" s="293"/>
      <c r="AC179" s="293"/>
      <c r="AD179" s="293"/>
      <c r="AE179" s="293"/>
      <c r="AF179" s="293"/>
      <c r="AG179" s="293"/>
      <c r="AH179" s="293"/>
      <c r="AI179" s="293"/>
      <c r="AJ179" s="293"/>
      <c r="AK179" s="293"/>
      <c r="AL179" s="294"/>
      <c r="AS179" s="40"/>
      <c r="AT179" s="40"/>
      <c r="AU179" s="40"/>
      <c r="AV179" s="40"/>
      <c r="AW179" s="40"/>
      <c r="AX179" s="40"/>
      <c r="AY179" s="40"/>
      <c r="AZ179" s="40"/>
      <c r="BA179" s="40"/>
    </row>
    <row r="180" spans="1:58" ht="7.5" hidden="1" customHeight="1" thickBot="1">
      <c r="A180" s="35"/>
      <c r="B180" s="416"/>
      <c r="C180" s="299"/>
      <c r="D180" s="300"/>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5"/>
      <c r="AN180" s="39" t="s">
        <v>277</v>
      </c>
      <c r="AR180" s="40"/>
      <c r="AS180" s="40"/>
      <c r="AT180" s="40"/>
      <c r="AU180" s="40"/>
      <c r="AV180" s="40"/>
      <c r="AW180" s="40"/>
      <c r="AX180" s="40"/>
      <c r="AY180" s="40"/>
      <c r="AZ180" s="40"/>
      <c r="BA180" s="40"/>
    </row>
    <row r="181" spans="1:58" ht="22.5" hidden="1" customHeight="1" thickBot="1">
      <c r="A181" s="35"/>
      <c r="B181" s="416"/>
      <c r="C181" s="295" t="s">
        <v>153</v>
      </c>
      <c r="D181" s="296"/>
      <c r="E181" s="494">
        <v>0</v>
      </c>
      <c r="F181" s="495"/>
      <c r="G181" s="491"/>
      <c r="H181" s="492"/>
      <c r="I181" s="492"/>
      <c r="J181" s="492"/>
      <c r="K181" s="492"/>
      <c r="L181" s="492"/>
      <c r="M181" s="492"/>
      <c r="N181" s="492"/>
      <c r="O181" s="492"/>
      <c r="P181" s="492"/>
      <c r="Q181" s="492"/>
      <c r="R181" s="492"/>
      <c r="S181" s="492"/>
      <c r="T181" s="492"/>
      <c r="U181" s="492"/>
      <c r="V181" s="492"/>
      <c r="W181" s="492"/>
      <c r="X181" s="492"/>
      <c r="Y181" s="492"/>
      <c r="Z181" s="492"/>
      <c r="AA181" s="492"/>
      <c r="AB181" s="492"/>
      <c r="AC181" s="492"/>
      <c r="AD181" s="492"/>
      <c r="AE181" s="492"/>
      <c r="AF181" s="492"/>
      <c r="AG181" s="492"/>
      <c r="AH181" s="492"/>
      <c r="AI181" s="492"/>
      <c r="AJ181" s="492"/>
      <c r="AK181" s="492"/>
      <c r="AL181" s="493"/>
      <c r="AN181" s="54" t="s">
        <v>266</v>
      </c>
      <c r="AO181" s="51" t="e">
        <f>AO175</f>
        <v>#REF!</v>
      </c>
      <c r="AS181" s="40"/>
      <c r="AT181" s="40"/>
      <c r="AU181" s="40"/>
      <c r="AV181" s="40"/>
      <c r="AW181" s="40"/>
      <c r="AX181" s="40"/>
      <c r="AY181" s="39" t="s">
        <v>268</v>
      </c>
      <c r="AZ181" s="39"/>
      <c r="BA181" s="39"/>
      <c r="BB181" s="39"/>
      <c r="BC181" s="39"/>
      <c r="BD181" s="39"/>
      <c r="BE181" s="39"/>
      <c r="BF181" s="39" t="s">
        <v>269</v>
      </c>
    </row>
    <row r="182" spans="1:58" ht="18.75" hidden="1" customHeight="1">
      <c r="A182" s="35"/>
      <c r="B182" s="416"/>
      <c r="C182" s="260" t="s">
        <v>151</v>
      </c>
      <c r="D182" s="261"/>
      <c r="E182" s="426" t="s">
        <v>264</v>
      </c>
      <c r="F182" s="427"/>
      <c r="G182" s="427"/>
      <c r="H182" s="427"/>
      <c r="I182" s="479" t="e">
        <f>申請について!#REF!</f>
        <v>#REF!</v>
      </c>
      <c r="J182" s="479"/>
      <c r="K182" s="479"/>
      <c r="L182" s="479"/>
      <c r="M182" s="479"/>
      <c r="N182" s="479"/>
      <c r="O182" s="479"/>
      <c r="P182" s="293" t="s">
        <v>265</v>
      </c>
      <c r="Q182" s="293"/>
      <c r="R182" s="293"/>
      <c r="S182" s="293"/>
      <c r="T182" s="293"/>
      <c r="U182" s="293"/>
      <c r="V182" s="293"/>
      <c r="W182" s="293"/>
      <c r="X182" s="293"/>
      <c r="Y182" s="293"/>
      <c r="Z182" s="293"/>
      <c r="AA182" s="293"/>
      <c r="AB182" s="293"/>
      <c r="AC182" s="293"/>
      <c r="AD182" s="293"/>
      <c r="AE182" s="293"/>
      <c r="AF182" s="293"/>
      <c r="AG182" s="293"/>
      <c r="AH182" s="293"/>
      <c r="AI182" s="293"/>
      <c r="AJ182" s="293"/>
      <c r="AK182" s="293"/>
      <c r="AL182" s="294"/>
      <c r="AN182" s="54" t="s">
        <v>271</v>
      </c>
      <c r="AO182" s="51" t="e">
        <f>DATEVALUE(AP182)</f>
        <v>#VALUE!</v>
      </c>
      <c r="AP182" s="67" t="str">
        <f>G184&amp;"/"&amp;J184&amp;"/"&amp;M184</f>
        <v>//</v>
      </c>
      <c r="AQ182" s="58"/>
      <c r="AR182" s="59"/>
      <c r="AS182" s="58"/>
      <c r="AT182" s="58"/>
      <c r="AU182" s="62"/>
      <c r="AY182" s="51" t="str">
        <f>IF(OR(G184=0,J184=0,M184=0),AN170,AY184)</f>
        <v>認証登録の有効期限を入力してください。</v>
      </c>
      <c r="AZ182" s="39"/>
      <c r="BA182" s="39"/>
      <c r="BB182" s="39"/>
      <c r="BC182" s="39"/>
      <c r="BD182" s="39"/>
      <c r="BE182" s="39"/>
      <c r="BF182" s="51" t="str">
        <f>IF(AND(G184=0,J184=0,M184=0),"",AN171)</f>
        <v/>
      </c>
    </row>
    <row r="183" spans="1:58" ht="18.75" hidden="1" customHeight="1" thickBot="1">
      <c r="A183" s="35"/>
      <c r="B183" s="416"/>
      <c r="C183" s="299"/>
      <c r="D183" s="300"/>
      <c r="E183" s="489" t="s">
        <v>278</v>
      </c>
      <c r="F183" s="490"/>
      <c r="G183" s="284" t="s">
        <v>270</v>
      </c>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5"/>
      <c r="AN183" s="55" t="s">
        <v>273</v>
      </c>
      <c r="AO183" s="56" t="b">
        <v>1</v>
      </c>
      <c r="AR183" s="41" t="s">
        <v>279</v>
      </c>
      <c r="AY183" s="39" t="s">
        <v>274</v>
      </c>
      <c r="AZ183" s="40"/>
      <c r="BA183" s="39"/>
      <c r="BB183" s="39"/>
      <c r="BC183" s="39"/>
      <c r="BD183" s="39"/>
      <c r="BE183" s="39"/>
      <c r="BF183" s="39"/>
    </row>
    <row r="184" spans="1:58" ht="26.25" hidden="1" customHeight="1" thickBot="1">
      <c r="A184" s="85"/>
      <c r="B184" s="396"/>
      <c r="C184" s="295" t="s">
        <v>153</v>
      </c>
      <c r="D184" s="441"/>
      <c r="E184" s="265" t="s">
        <v>272</v>
      </c>
      <c r="F184" s="265"/>
      <c r="G184" s="403"/>
      <c r="H184" s="404"/>
      <c r="I184" s="17" t="s">
        <v>116</v>
      </c>
      <c r="J184" s="403"/>
      <c r="K184" s="404"/>
      <c r="L184" s="16" t="s">
        <v>155</v>
      </c>
      <c r="M184" s="403"/>
      <c r="N184" s="404"/>
      <c r="O184" s="19" t="s">
        <v>156</v>
      </c>
      <c r="P184" s="447" t="str">
        <f>IF(E181=1,AY182,BF182)</f>
        <v/>
      </c>
      <c r="Q184" s="447"/>
      <c r="R184" s="447"/>
      <c r="S184" s="447"/>
      <c r="T184" s="447"/>
      <c r="U184" s="447"/>
      <c r="V184" s="447"/>
      <c r="W184" s="447"/>
      <c r="X184" s="447"/>
      <c r="Y184" s="447"/>
      <c r="Z184" s="447"/>
      <c r="AA184" s="447"/>
      <c r="AB184" s="447"/>
      <c r="AC184" s="447"/>
      <c r="AD184" s="447"/>
      <c r="AE184" s="447"/>
      <c r="AF184" s="447"/>
      <c r="AG184" s="447"/>
      <c r="AH184" s="447"/>
      <c r="AI184" s="447"/>
      <c r="AJ184" s="447"/>
      <c r="AK184" s="447"/>
      <c r="AL184" s="448"/>
      <c r="AR184" s="41"/>
      <c r="AY184" s="51" t="e">
        <f>IF(AO181&lt;=AO182,"",IF(AO183=TRUE,AN173,AN172))</f>
        <v>#REF!</v>
      </c>
      <c r="AZ184" s="39"/>
      <c r="BA184" s="39"/>
      <c r="BB184" s="39"/>
      <c r="BC184" s="39"/>
      <c r="BD184" s="39"/>
      <c r="BE184" s="39"/>
      <c r="BF184" s="39"/>
    </row>
    <row r="185" spans="1:58" ht="7.5" customHeight="1">
      <c r="A185" s="302"/>
      <c r="B185" s="302"/>
      <c r="C185" s="302"/>
      <c r="D185" s="302"/>
      <c r="E185" s="302"/>
      <c r="F185" s="302"/>
      <c r="G185" s="302"/>
      <c r="H185" s="302"/>
      <c r="I185" s="302"/>
      <c r="J185" s="302"/>
      <c r="K185" s="302"/>
      <c r="L185" s="302"/>
      <c r="M185" s="302"/>
      <c r="N185" s="302"/>
      <c r="O185" s="302"/>
      <c r="P185" s="302"/>
      <c r="Q185" s="302"/>
      <c r="R185" s="302"/>
      <c r="S185" s="302"/>
      <c r="T185" s="302"/>
      <c r="U185" s="302"/>
      <c r="V185" s="302"/>
      <c r="W185" s="302"/>
      <c r="X185" s="302"/>
      <c r="Y185" s="302"/>
      <c r="Z185" s="302"/>
      <c r="AA185" s="302"/>
      <c r="AB185" s="302"/>
      <c r="AC185" s="302"/>
      <c r="AD185" s="302"/>
      <c r="AE185" s="302"/>
      <c r="AF185" s="302"/>
      <c r="AG185" s="302"/>
      <c r="AH185" s="302"/>
      <c r="AI185" s="302"/>
      <c r="AJ185" s="302"/>
      <c r="AK185" s="302"/>
      <c r="AL185" s="302"/>
      <c r="AY185" s="40"/>
      <c r="AZ185" s="40"/>
      <c r="BA185" s="40"/>
    </row>
    <row r="186" spans="1:58" ht="90" customHeight="1">
      <c r="A186" s="267" t="s">
        <v>280</v>
      </c>
      <c r="B186" s="268"/>
      <c r="C186" s="268"/>
      <c r="D186" s="268"/>
      <c r="E186" s="268"/>
      <c r="F186" s="268"/>
      <c r="G186" s="268"/>
      <c r="H186" s="268"/>
      <c r="I186" s="268"/>
      <c r="J186" s="268"/>
      <c r="K186" s="268"/>
      <c r="L186" s="268"/>
      <c r="M186" s="268"/>
      <c r="N186" s="268"/>
      <c r="O186" s="268"/>
      <c r="P186" s="268"/>
      <c r="Q186" s="268"/>
      <c r="R186" s="268"/>
      <c r="S186" s="268"/>
      <c r="T186" s="268"/>
      <c r="U186" s="268"/>
      <c r="V186" s="268"/>
      <c r="W186" s="268"/>
      <c r="X186" s="268"/>
      <c r="Y186" s="268"/>
      <c r="Z186" s="268"/>
      <c r="AA186" s="268"/>
      <c r="AB186" s="268"/>
      <c r="AC186" s="268"/>
      <c r="AD186" s="268"/>
      <c r="AE186" s="268"/>
      <c r="AF186" s="268"/>
      <c r="AG186" s="268"/>
      <c r="AH186" s="268"/>
      <c r="AI186" s="268"/>
      <c r="AJ186" s="268"/>
      <c r="AK186" s="268"/>
      <c r="AL186" s="269"/>
    </row>
    <row r="187" spans="1:58" ht="19.5" customHeight="1">
      <c r="A187" s="406" t="s">
        <v>281</v>
      </c>
      <c r="B187" s="298" t="s">
        <v>282</v>
      </c>
      <c r="C187" s="345"/>
      <c r="D187" s="297"/>
      <c r="E187" s="424"/>
      <c r="F187" s="425"/>
      <c r="G187" s="338" t="str">
        <f>IF(AN187=TRUE,AN189,"")</f>
        <v/>
      </c>
      <c r="H187" s="338"/>
      <c r="I187" s="338"/>
      <c r="J187" s="338"/>
      <c r="K187" s="338"/>
      <c r="L187" s="338"/>
      <c r="M187" s="338"/>
      <c r="N187" s="338"/>
      <c r="O187" s="338"/>
      <c r="P187" s="338"/>
      <c r="Q187" s="338"/>
      <c r="R187" s="338"/>
      <c r="S187" s="338"/>
      <c r="T187" s="338"/>
      <c r="U187" s="338"/>
      <c r="V187" s="338"/>
      <c r="W187" s="338"/>
      <c r="X187" s="338"/>
      <c r="Y187" s="338"/>
      <c r="Z187" s="338"/>
      <c r="AA187" s="338"/>
      <c r="AB187" s="338"/>
      <c r="AC187" s="338"/>
      <c r="AD187" s="338"/>
      <c r="AE187" s="338"/>
      <c r="AF187" s="338"/>
      <c r="AG187" s="338"/>
      <c r="AH187" s="338"/>
      <c r="AI187" s="338"/>
      <c r="AJ187" s="338"/>
      <c r="AK187" s="338"/>
      <c r="AL187" s="339"/>
      <c r="AN187" s="53" t="s">
        <v>283</v>
      </c>
    </row>
    <row r="188" spans="1:58" ht="18.75" customHeight="1">
      <c r="A188" s="407"/>
      <c r="B188" s="397" t="s">
        <v>195</v>
      </c>
      <c r="C188" s="298" t="s">
        <v>162</v>
      </c>
      <c r="D188" s="297"/>
      <c r="E188" s="289" t="s">
        <v>284</v>
      </c>
      <c r="F188" s="290"/>
      <c r="G188" s="290"/>
      <c r="H188" s="290"/>
      <c r="I188" s="290"/>
      <c r="J188" s="290"/>
      <c r="K188" s="290"/>
      <c r="L188" s="290"/>
      <c r="M188" s="290"/>
      <c r="N188" s="290"/>
      <c r="O188" s="290"/>
      <c r="P188" s="290"/>
      <c r="Q188" s="290"/>
      <c r="R188" s="290"/>
      <c r="S188" s="290"/>
      <c r="T188" s="290"/>
      <c r="U188" s="290"/>
      <c r="V188" s="290"/>
      <c r="W188" s="290"/>
      <c r="X188" s="290"/>
      <c r="Y188" s="290"/>
      <c r="Z188" s="290"/>
      <c r="AA188" s="290"/>
      <c r="AB188" s="290"/>
      <c r="AC188" s="290"/>
      <c r="AD188" s="290"/>
      <c r="AE188" s="290"/>
      <c r="AF188" s="290"/>
      <c r="AG188" s="290"/>
      <c r="AH188" s="290"/>
      <c r="AI188" s="290"/>
      <c r="AJ188" s="290"/>
      <c r="AK188" s="290"/>
      <c r="AL188" s="291"/>
      <c r="AN188" s="39" t="s">
        <v>285</v>
      </c>
    </row>
    <row r="189" spans="1:58" ht="17.25" customHeight="1">
      <c r="A189" s="407"/>
      <c r="B189" s="397"/>
      <c r="C189" s="260" t="s">
        <v>151</v>
      </c>
      <c r="D189" s="261"/>
      <c r="E189" s="461" t="s">
        <v>286</v>
      </c>
      <c r="F189" s="480"/>
      <c r="G189" s="480"/>
      <c r="H189" s="480"/>
      <c r="I189" s="480"/>
      <c r="J189" s="480"/>
      <c r="K189" s="480"/>
      <c r="L189" s="480"/>
      <c r="M189" s="480"/>
      <c r="N189" s="480"/>
      <c r="O189" s="480"/>
      <c r="P189" s="480"/>
      <c r="Q189" s="480"/>
      <c r="R189" s="480"/>
      <c r="S189" s="480"/>
      <c r="T189" s="480"/>
      <c r="U189" s="480"/>
      <c r="V189" s="480"/>
      <c r="W189" s="480"/>
      <c r="X189" s="480"/>
      <c r="Y189" s="480"/>
      <c r="Z189" s="480"/>
      <c r="AA189" s="480"/>
      <c r="AB189" s="480"/>
      <c r="AC189" s="480"/>
      <c r="AD189" s="480"/>
      <c r="AE189" s="480"/>
      <c r="AF189" s="480"/>
      <c r="AG189" s="480"/>
      <c r="AH189" s="480"/>
      <c r="AI189" s="480"/>
      <c r="AJ189" s="480"/>
      <c r="AK189" s="480"/>
      <c r="AL189" s="481"/>
      <c r="AN189" s="39" t="s">
        <v>287</v>
      </c>
    </row>
    <row r="190" spans="1:58" ht="21" customHeight="1" thickBot="1">
      <c r="A190" s="407"/>
      <c r="B190" s="397"/>
      <c r="C190" s="299"/>
      <c r="D190" s="300"/>
      <c r="E190" s="482"/>
      <c r="F190" s="483"/>
      <c r="G190" s="483"/>
      <c r="H190" s="483"/>
      <c r="I190" s="483"/>
      <c r="J190" s="483"/>
      <c r="K190" s="483"/>
      <c r="L190" s="483"/>
      <c r="M190" s="483"/>
      <c r="N190" s="483"/>
      <c r="O190" s="483"/>
      <c r="P190" s="483"/>
      <c r="Q190" s="483"/>
      <c r="R190" s="483"/>
      <c r="S190" s="483"/>
      <c r="T190" s="483"/>
      <c r="U190" s="483"/>
      <c r="V190" s="483"/>
      <c r="W190" s="483"/>
      <c r="X190" s="483"/>
      <c r="Y190" s="483"/>
      <c r="Z190" s="483"/>
      <c r="AA190" s="483"/>
      <c r="AB190" s="483"/>
      <c r="AC190" s="483"/>
      <c r="AD190" s="483"/>
      <c r="AE190" s="483"/>
      <c r="AF190" s="483"/>
      <c r="AG190" s="483"/>
      <c r="AH190" s="483"/>
      <c r="AI190" s="483"/>
      <c r="AJ190" s="483"/>
      <c r="AK190" s="483"/>
      <c r="AL190" s="484"/>
    </row>
    <row r="191" spans="1:58" ht="22.5" customHeight="1" thickBot="1">
      <c r="A191" s="407"/>
      <c r="B191" s="397"/>
      <c r="C191" s="295" t="s">
        <v>153</v>
      </c>
      <c r="D191" s="296"/>
      <c r="E191" s="275"/>
      <c r="F191" s="276"/>
      <c r="G191" s="276"/>
      <c r="H191" s="276"/>
      <c r="I191" s="276"/>
      <c r="J191" s="276"/>
      <c r="K191" s="276"/>
      <c r="L191" s="276"/>
      <c r="M191" s="276"/>
      <c r="N191" s="276"/>
      <c r="O191" s="276"/>
      <c r="P191" s="276"/>
      <c r="Q191" s="276"/>
      <c r="R191" s="276"/>
      <c r="S191" s="276"/>
      <c r="T191" s="276"/>
      <c r="U191" s="276"/>
      <c r="V191" s="276"/>
      <c r="W191" s="276"/>
      <c r="X191" s="276"/>
      <c r="Y191" s="276"/>
      <c r="Z191" s="276"/>
      <c r="AA191" s="276"/>
      <c r="AB191" s="276"/>
      <c r="AC191" s="276"/>
      <c r="AD191" s="276"/>
      <c r="AE191" s="276"/>
      <c r="AF191" s="276"/>
      <c r="AG191" s="276"/>
      <c r="AH191" s="276"/>
      <c r="AI191" s="276"/>
      <c r="AJ191" s="276"/>
      <c r="AK191" s="276"/>
      <c r="AL191" s="277"/>
    </row>
    <row r="192" spans="1:58" ht="7.5" customHeight="1">
      <c r="A192" s="407"/>
      <c r="B192" s="281"/>
      <c r="C192" s="282"/>
      <c r="D192" s="282"/>
      <c r="E192" s="282"/>
      <c r="F192" s="282"/>
      <c r="G192" s="282"/>
      <c r="H192" s="282"/>
      <c r="I192" s="282"/>
      <c r="J192" s="282"/>
      <c r="K192" s="282"/>
      <c r="L192" s="282"/>
      <c r="M192" s="282"/>
      <c r="N192" s="282"/>
      <c r="O192" s="282"/>
      <c r="P192" s="282"/>
      <c r="Q192" s="282"/>
      <c r="R192" s="282"/>
      <c r="S192" s="282"/>
      <c r="T192" s="282"/>
      <c r="U192" s="282"/>
      <c r="V192" s="282"/>
      <c r="W192" s="282"/>
      <c r="X192" s="282"/>
      <c r="Y192" s="282"/>
      <c r="Z192" s="282"/>
      <c r="AA192" s="282"/>
      <c r="AB192" s="282"/>
      <c r="AC192" s="282"/>
      <c r="AD192" s="282"/>
      <c r="AE192" s="282"/>
      <c r="AF192" s="282"/>
      <c r="AG192" s="282"/>
      <c r="AH192" s="282"/>
      <c r="AI192" s="282"/>
      <c r="AJ192" s="282"/>
      <c r="AK192" s="282"/>
      <c r="AL192" s="282"/>
    </row>
    <row r="193" spans="1:42" ht="18.75" customHeight="1">
      <c r="A193" s="407"/>
      <c r="B193" s="344" t="s">
        <v>212</v>
      </c>
      <c r="C193" s="298" t="s">
        <v>162</v>
      </c>
      <c r="D193" s="345"/>
      <c r="E193" s="248" t="s">
        <v>213</v>
      </c>
      <c r="F193" s="249"/>
      <c r="G193" s="250"/>
      <c r="H193" s="18" t="s">
        <v>214</v>
      </c>
      <c r="I193" s="248" t="s">
        <v>288</v>
      </c>
      <c r="J193" s="249"/>
      <c r="K193" s="249"/>
      <c r="L193" s="250"/>
      <c r="M193" s="311"/>
      <c r="N193" s="311"/>
      <c r="O193" s="311"/>
      <c r="P193" s="311"/>
      <c r="Q193" s="311"/>
      <c r="R193" s="311"/>
      <c r="S193" s="311"/>
      <c r="T193" s="311"/>
      <c r="U193" s="311"/>
      <c r="V193" s="311"/>
      <c r="W193" s="311"/>
      <c r="X193" s="311"/>
      <c r="Y193" s="311"/>
      <c r="Z193" s="311"/>
      <c r="AA193" s="311"/>
      <c r="AB193" s="311"/>
      <c r="AC193" s="311"/>
      <c r="AD193" s="311"/>
      <c r="AE193" s="311"/>
      <c r="AF193" s="311"/>
      <c r="AG193" s="311"/>
      <c r="AH193" s="311"/>
      <c r="AI193" s="311"/>
      <c r="AJ193" s="311"/>
      <c r="AK193" s="311"/>
      <c r="AL193" s="312"/>
    </row>
    <row r="194" spans="1:42" ht="11.25" customHeight="1">
      <c r="A194" s="407"/>
      <c r="B194" s="397"/>
      <c r="C194" s="260" t="s">
        <v>151</v>
      </c>
      <c r="D194" s="261"/>
      <c r="E194" s="284" t="s">
        <v>216</v>
      </c>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5"/>
    </row>
    <row r="195" spans="1:42" ht="7.5" customHeight="1" thickBot="1">
      <c r="A195" s="407"/>
      <c r="B195" s="397"/>
      <c r="C195" s="299"/>
      <c r="D195" s="300"/>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5"/>
    </row>
    <row r="196" spans="1:42" ht="22.5" customHeight="1" thickBot="1">
      <c r="A196" s="407"/>
      <c r="B196" s="397"/>
      <c r="C196" s="295" t="s">
        <v>153</v>
      </c>
      <c r="D196" s="296"/>
      <c r="E196" s="340"/>
      <c r="F196" s="341"/>
      <c r="G196" s="342"/>
      <c r="H196" s="16" t="s">
        <v>226</v>
      </c>
      <c r="I196" s="340"/>
      <c r="J196" s="341"/>
      <c r="K196" s="341"/>
      <c r="L196" s="342"/>
      <c r="M196" s="264"/>
      <c r="N196" s="265"/>
      <c r="O196" s="265"/>
      <c r="P196" s="265"/>
      <c r="Q196" s="265"/>
      <c r="R196" s="265"/>
      <c r="S196" s="265"/>
      <c r="T196" s="265"/>
      <c r="U196" s="265"/>
      <c r="V196" s="265"/>
      <c r="W196" s="265"/>
      <c r="X196" s="265"/>
      <c r="Y196" s="265"/>
      <c r="Z196" s="265"/>
      <c r="AA196" s="265"/>
      <c r="AB196" s="265"/>
      <c r="AC196" s="265"/>
      <c r="AD196" s="265"/>
      <c r="AE196" s="265"/>
      <c r="AF196" s="265"/>
      <c r="AG196" s="265"/>
      <c r="AH196" s="265"/>
      <c r="AI196" s="265"/>
      <c r="AJ196" s="265"/>
      <c r="AK196" s="265"/>
      <c r="AL196" s="266"/>
    </row>
    <row r="197" spans="1:42" ht="7.5" customHeight="1">
      <c r="A197" s="407"/>
      <c r="B197" s="281"/>
      <c r="C197" s="282"/>
      <c r="D197" s="282"/>
      <c r="E197" s="282"/>
      <c r="F197" s="282"/>
      <c r="G197" s="282"/>
      <c r="H197" s="282"/>
      <c r="I197" s="282"/>
      <c r="J197" s="282"/>
      <c r="K197" s="282"/>
      <c r="L197" s="282"/>
      <c r="M197" s="282"/>
      <c r="N197" s="282"/>
      <c r="O197" s="282"/>
      <c r="P197" s="282"/>
      <c r="Q197" s="282"/>
      <c r="R197" s="282"/>
      <c r="S197" s="282"/>
      <c r="T197" s="282"/>
      <c r="U197" s="282"/>
      <c r="V197" s="282"/>
      <c r="W197" s="282"/>
      <c r="X197" s="282"/>
      <c r="Y197" s="282"/>
      <c r="Z197" s="282"/>
      <c r="AA197" s="282"/>
      <c r="AB197" s="282"/>
      <c r="AC197" s="282"/>
      <c r="AD197" s="282"/>
      <c r="AE197" s="282"/>
      <c r="AF197" s="282"/>
      <c r="AG197" s="282"/>
      <c r="AH197" s="282"/>
      <c r="AI197" s="282"/>
      <c r="AJ197" s="282"/>
      <c r="AK197" s="282"/>
      <c r="AL197" s="282"/>
    </row>
    <row r="198" spans="1:42" ht="11.25" customHeight="1">
      <c r="A198" s="407"/>
      <c r="B198" s="396" t="s">
        <v>217</v>
      </c>
      <c r="C198" s="260" t="s">
        <v>151</v>
      </c>
      <c r="D198" s="261"/>
      <c r="E198" s="284" t="s">
        <v>190</v>
      </c>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5"/>
    </row>
    <row r="199" spans="1:42" ht="7.5" customHeight="1" thickBot="1">
      <c r="A199" s="407"/>
      <c r="B199" s="397"/>
      <c r="C199" s="299"/>
      <c r="D199" s="300"/>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5"/>
    </row>
    <row r="200" spans="1:42" ht="22.5" customHeight="1" thickBot="1">
      <c r="A200" s="407"/>
      <c r="B200" s="397"/>
      <c r="C200" s="295" t="s">
        <v>153</v>
      </c>
      <c r="D200" s="296"/>
      <c r="E200" s="270"/>
      <c r="F200" s="271"/>
      <c r="G200" s="271"/>
      <c r="H200" s="271"/>
      <c r="I200" s="271"/>
      <c r="J200" s="271"/>
      <c r="K200" s="271"/>
      <c r="L200" s="272"/>
      <c r="M200" s="264"/>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6"/>
      <c r="AN200" s="40" t="str">
        <f>IF(LEFT(E200,2)="04",E207,MID(E200,4,4)&amp;E207)</f>
        <v/>
      </c>
      <c r="AO200" s="48"/>
      <c r="AP200" s="48"/>
    </row>
    <row r="201" spans="1:42" ht="7.5" customHeight="1">
      <c r="A201" s="407"/>
      <c r="B201" s="281"/>
      <c r="C201" s="282"/>
      <c r="D201" s="282"/>
      <c r="E201" s="282"/>
      <c r="F201" s="282"/>
      <c r="G201" s="282"/>
      <c r="H201" s="282"/>
      <c r="I201" s="282"/>
      <c r="J201" s="282"/>
      <c r="K201" s="282"/>
      <c r="L201" s="282"/>
      <c r="M201" s="282"/>
      <c r="N201" s="282"/>
      <c r="O201" s="282"/>
      <c r="P201" s="282"/>
      <c r="Q201" s="282"/>
      <c r="R201" s="282"/>
      <c r="S201" s="282"/>
      <c r="T201" s="282"/>
      <c r="U201" s="282"/>
      <c r="V201" s="282"/>
      <c r="W201" s="282"/>
      <c r="X201" s="282"/>
      <c r="Y201" s="282"/>
      <c r="Z201" s="282"/>
      <c r="AA201" s="282"/>
      <c r="AB201" s="282"/>
      <c r="AC201" s="282"/>
      <c r="AD201" s="282"/>
      <c r="AE201" s="282"/>
      <c r="AF201" s="282"/>
      <c r="AG201" s="282"/>
      <c r="AH201" s="282"/>
      <c r="AI201" s="282"/>
      <c r="AJ201" s="282"/>
      <c r="AK201" s="282"/>
      <c r="AL201" s="282"/>
    </row>
    <row r="202" spans="1:42" ht="18.75" customHeight="1">
      <c r="A202" s="407"/>
      <c r="B202" s="396" t="s">
        <v>218</v>
      </c>
      <c r="C202" s="298" t="s">
        <v>162</v>
      </c>
      <c r="D202" s="297"/>
      <c r="E202" s="289" t="s">
        <v>289</v>
      </c>
      <c r="F202" s="290"/>
      <c r="G202" s="290"/>
      <c r="H202" s="290"/>
      <c r="I202" s="290"/>
      <c r="J202" s="290"/>
      <c r="K202" s="290"/>
      <c r="L202" s="290"/>
      <c r="M202" s="290"/>
      <c r="N202" s="290"/>
      <c r="O202" s="290"/>
      <c r="P202" s="290"/>
      <c r="Q202" s="290"/>
      <c r="R202" s="290"/>
      <c r="S202" s="290"/>
      <c r="T202" s="290"/>
      <c r="U202" s="290"/>
      <c r="V202" s="290"/>
      <c r="W202" s="290"/>
      <c r="X202" s="290"/>
      <c r="Y202" s="290"/>
      <c r="Z202" s="290"/>
      <c r="AA202" s="290"/>
      <c r="AB202" s="290"/>
      <c r="AC202" s="290"/>
      <c r="AD202" s="290"/>
      <c r="AE202" s="290"/>
      <c r="AF202" s="290"/>
      <c r="AG202" s="290"/>
      <c r="AH202" s="290"/>
      <c r="AI202" s="290"/>
      <c r="AJ202" s="290"/>
      <c r="AK202" s="290"/>
      <c r="AL202" s="291"/>
    </row>
    <row r="203" spans="1:42" ht="17.25" customHeight="1">
      <c r="A203" s="407"/>
      <c r="B203" s="397"/>
      <c r="C203" s="260" t="s">
        <v>151</v>
      </c>
      <c r="D203" s="261"/>
      <c r="E203" s="292" t="s">
        <v>290</v>
      </c>
      <c r="F203" s="293"/>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E203" s="293"/>
      <c r="AF203" s="293"/>
      <c r="AG203" s="293"/>
      <c r="AH203" s="293"/>
      <c r="AI203" s="293"/>
      <c r="AJ203" s="293"/>
      <c r="AK203" s="293"/>
      <c r="AL203" s="294"/>
    </row>
    <row r="204" spans="1:42">
      <c r="A204" s="407"/>
      <c r="B204" s="397"/>
      <c r="C204" s="262"/>
      <c r="D204" s="263"/>
      <c r="E204" s="286"/>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5"/>
    </row>
    <row r="205" spans="1:42">
      <c r="A205" s="407"/>
      <c r="B205" s="397"/>
      <c r="C205" s="262"/>
      <c r="D205" s="263"/>
      <c r="E205" s="286"/>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5"/>
    </row>
    <row r="206" spans="1:42" ht="17.100000000000001" thickBot="1">
      <c r="A206" s="407"/>
      <c r="B206" s="397"/>
      <c r="C206" s="299"/>
      <c r="D206" s="300"/>
      <c r="E206" s="286"/>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5"/>
    </row>
    <row r="207" spans="1:42" ht="45" customHeight="1" thickBot="1">
      <c r="A207" s="407"/>
      <c r="B207" s="397"/>
      <c r="C207" s="295" t="s">
        <v>153</v>
      </c>
      <c r="D207" s="296"/>
      <c r="E207" s="438"/>
      <c r="F207" s="439"/>
      <c r="G207" s="439"/>
      <c r="H207" s="439"/>
      <c r="I207" s="439"/>
      <c r="J207" s="439"/>
      <c r="K207" s="439"/>
      <c r="L207" s="439"/>
      <c r="M207" s="439"/>
      <c r="N207" s="439"/>
      <c r="O207" s="439"/>
      <c r="P207" s="439"/>
      <c r="Q207" s="439"/>
      <c r="R207" s="439"/>
      <c r="S207" s="439"/>
      <c r="T207" s="439"/>
      <c r="U207" s="439"/>
      <c r="V207" s="439"/>
      <c r="W207" s="439"/>
      <c r="X207" s="439"/>
      <c r="Y207" s="439"/>
      <c r="Z207" s="439"/>
      <c r="AA207" s="439"/>
      <c r="AB207" s="439"/>
      <c r="AC207" s="439"/>
      <c r="AD207" s="439"/>
      <c r="AE207" s="439"/>
      <c r="AF207" s="439"/>
      <c r="AG207" s="439"/>
      <c r="AH207" s="439"/>
      <c r="AI207" s="439"/>
      <c r="AJ207" s="439"/>
      <c r="AK207" s="439"/>
      <c r="AL207" s="440"/>
    </row>
    <row r="208" spans="1:42" ht="7.5" customHeight="1">
      <c r="A208" s="408"/>
      <c r="B208" s="301"/>
      <c r="C208" s="302"/>
      <c r="D208" s="302"/>
      <c r="E208" s="302"/>
      <c r="F208" s="302"/>
      <c r="G208" s="302"/>
      <c r="H208" s="302"/>
      <c r="I208" s="302"/>
      <c r="J208" s="302"/>
      <c r="K208" s="302"/>
      <c r="L208" s="302"/>
      <c r="M208" s="302"/>
      <c r="N208" s="302"/>
      <c r="O208" s="302"/>
      <c r="P208" s="302"/>
      <c r="Q208" s="302"/>
      <c r="R208" s="302"/>
      <c r="S208" s="302"/>
      <c r="T208" s="302"/>
      <c r="U208" s="302"/>
      <c r="V208" s="302"/>
      <c r="W208" s="302"/>
      <c r="X208" s="302"/>
      <c r="Y208" s="302"/>
      <c r="Z208" s="302"/>
      <c r="AA208" s="302"/>
      <c r="AB208" s="302"/>
      <c r="AC208" s="302"/>
      <c r="AD208" s="302"/>
      <c r="AE208" s="302"/>
      <c r="AF208" s="302"/>
      <c r="AG208" s="302"/>
      <c r="AH208" s="302"/>
      <c r="AI208" s="302"/>
      <c r="AJ208" s="302"/>
      <c r="AK208" s="302"/>
      <c r="AL208" s="302"/>
    </row>
    <row r="209" spans="1:39" ht="18.75" customHeight="1">
      <c r="A209" s="307" t="s">
        <v>241</v>
      </c>
      <c r="B209" s="443"/>
      <c r="C209" s="298" t="s">
        <v>162</v>
      </c>
      <c r="D209" s="345"/>
      <c r="E209" s="289" t="s">
        <v>242</v>
      </c>
      <c r="F209" s="290"/>
      <c r="G209" s="290"/>
      <c r="H209" s="290"/>
      <c r="I209" s="290"/>
      <c r="J209" s="290"/>
      <c r="K209" s="290"/>
      <c r="L209" s="290"/>
      <c r="M209" s="290"/>
      <c r="N209" s="290"/>
      <c r="O209" s="290"/>
      <c r="P209" s="290"/>
      <c r="Q209" s="290"/>
      <c r="R209" s="291"/>
      <c r="S209" s="311"/>
      <c r="T209" s="311"/>
      <c r="U209" s="311"/>
      <c r="V209" s="311"/>
      <c r="W209" s="311"/>
      <c r="X209" s="311"/>
      <c r="Y209" s="311"/>
      <c r="Z209" s="311"/>
      <c r="AA209" s="311"/>
      <c r="AB209" s="311"/>
      <c r="AC209" s="311"/>
      <c r="AD209" s="311"/>
      <c r="AE209" s="311"/>
      <c r="AF209" s="311"/>
      <c r="AG209" s="311"/>
      <c r="AH209" s="311"/>
      <c r="AI209" s="311"/>
      <c r="AJ209" s="311"/>
      <c r="AK209" s="311"/>
      <c r="AL209" s="312"/>
    </row>
    <row r="210" spans="1:39" ht="11.25" customHeight="1">
      <c r="A210" s="308"/>
      <c r="B210" s="343"/>
      <c r="C210" s="260" t="s">
        <v>151</v>
      </c>
      <c r="D210" s="261"/>
      <c r="E210" s="286" t="s">
        <v>291</v>
      </c>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5"/>
      <c r="AM210" s="15"/>
    </row>
    <row r="211" spans="1:39" ht="7.5" customHeight="1" thickBot="1">
      <c r="A211" s="308"/>
      <c r="B211" s="344"/>
      <c r="C211" s="299"/>
      <c r="D211" s="300"/>
      <c r="E211" s="286"/>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5"/>
      <c r="AM211" s="15"/>
    </row>
    <row r="212" spans="1:39" ht="22.5" customHeight="1" thickBot="1">
      <c r="A212" s="308"/>
      <c r="B212" s="30" t="s">
        <v>244</v>
      </c>
      <c r="C212" s="295" t="s">
        <v>153</v>
      </c>
      <c r="D212" s="836"/>
      <c r="E212" s="275"/>
      <c r="F212" s="276"/>
      <c r="G212" s="276"/>
      <c r="H212" s="276"/>
      <c r="I212" s="276"/>
      <c r="J212" s="276"/>
      <c r="K212" s="276"/>
      <c r="L212" s="276"/>
      <c r="M212" s="276"/>
      <c r="N212" s="276"/>
      <c r="O212" s="276"/>
      <c r="P212" s="276"/>
      <c r="Q212" s="276"/>
      <c r="R212" s="277"/>
      <c r="S212" s="485"/>
      <c r="T212" s="837"/>
      <c r="U212" s="837"/>
      <c r="V212" s="837"/>
      <c r="W212" s="837"/>
      <c r="X212" s="837"/>
      <c r="Y212" s="837"/>
      <c r="Z212" s="837"/>
      <c r="AA212" s="837"/>
      <c r="AB212" s="837"/>
      <c r="AC212" s="837"/>
      <c r="AD212" s="837"/>
      <c r="AE212" s="837"/>
      <c r="AF212" s="837"/>
      <c r="AG212" s="837"/>
      <c r="AH212" s="837"/>
      <c r="AI212" s="837"/>
      <c r="AJ212" s="837"/>
      <c r="AK212" s="837"/>
      <c r="AL212" s="827"/>
    </row>
    <row r="213" spans="1:39" ht="22.5" customHeight="1" thickBot="1">
      <c r="A213" s="308"/>
      <c r="B213" s="24" t="s">
        <v>245</v>
      </c>
      <c r="C213" s="295" t="s">
        <v>153</v>
      </c>
      <c r="D213" s="836"/>
      <c r="E213" s="275"/>
      <c r="F213" s="276"/>
      <c r="G213" s="276"/>
      <c r="H213" s="276"/>
      <c r="I213" s="276"/>
      <c r="J213" s="276"/>
      <c r="K213" s="276"/>
      <c r="L213" s="276"/>
      <c r="M213" s="276"/>
      <c r="N213" s="276"/>
      <c r="O213" s="276"/>
      <c r="P213" s="276"/>
      <c r="Q213" s="276"/>
      <c r="R213" s="277"/>
      <c r="S213" s="838"/>
      <c r="T213" s="835"/>
      <c r="U213" s="835"/>
      <c r="V213" s="835"/>
      <c r="W213" s="835"/>
      <c r="X213" s="835"/>
      <c r="Y213" s="835"/>
      <c r="Z213" s="835"/>
      <c r="AA213" s="835"/>
      <c r="AB213" s="835"/>
      <c r="AC213" s="835"/>
      <c r="AD213" s="835"/>
      <c r="AE213" s="835"/>
      <c r="AF213" s="835"/>
      <c r="AG213" s="835"/>
      <c r="AH213" s="835"/>
      <c r="AI213" s="835"/>
      <c r="AJ213" s="835"/>
      <c r="AK213" s="835"/>
      <c r="AL213" s="828"/>
    </row>
    <row r="214" spans="1:39" ht="7.5" customHeight="1">
      <c r="A214" s="309"/>
      <c r="B214" s="281"/>
      <c r="C214" s="835"/>
      <c r="D214" s="835"/>
      <c r="E214" s="835"/>
      <c r="F214" s="835"/>
      <c r="G214" s="835"/>
      <c r="H214" s="835"/>
      <c r="I214" s="835"/>
      <c r="J214" s="835"/>
      <c r="K214" s="835"/>
      <c r="L214" s="835"/>
      <c r="M214" s="835"/>
      <c r="N214" s="835"/>
      <c r="O214" s="835"/>
      <c r="P214" s="835"/>
      <c r="Q214" s="835"/>
      <c r="R214" s="835"/>
      <c r="S214" s="835"/>
      <c r="T214" s="835"/>
      <c r="U214" s="835"/>
      <c r="V214" s="835"/>
      <c r="W214" s="835"/>
      <c r="X214" s="835"/>
      <c r="Y214" s="835"/>
      <c r="Z214" s="835"/>
      <c r="AA214" s="835"/>
      <c r="AB214" s="835"/>
      <c r="AC214" s="835"/>
      <c r="AD214" s="835"/>
      <c r="AE214" s="835"/>
      <c r="AF214" s="835"/>
      <c r="AG214" s="835"/>
      <c r="AH214" s="835"/>
      <c r="AI214" s="835"/>
      <c r="AJ214" s="835"/>
      <c r="AK214" s="835"/>
      <c r="AL214" s="835"/>
    </row>
    <row r="215" spans="1:39" ht="18.75" customHeight="1">
      <c r="A215" s="307" t="s">
        <v>292</v>
      </c>
      <c r="B215" s="297" t="s">
        <v>201</v>
      </c>
      <c r="C215" s="298" t="s">
        <v>162</v>
      </c>
      <c r="D215" s="297"/>
      <c r="E215" s="289" t="s">
        <v>293</v>
      </c>
      <c r="F215" s="290"/>
      <c r="G215" s="290"/>
      <c r="H215" s="290"/>
      <c r="I215" s="290"/>
      <c r="J215" s="290"/>
      <c r="K215" s="290"/>
      <c r="L215" s="290"/>
      <c r="M215" s="290"/>
      <c r="N215" s="290"/>
      <c r="O215" s="290"/>
      <c r="P215" s="290"/>
      <c r="Q215" s="290"/>
      <c r="R215" s="290"/>
      <c r="S215" s="290"/>
      <c r="T215" s="290"/>
      <c r="U215" s="290"/>
      <c r="V215" s="290"/>
      <c r="W215" s="290"/>
      <c r="X215" s="290"/>
      <c r="Y215" s="290"/>
      <c r="Z215" s="290"/>
      <c r="AA215" s="290"/>
      <c r="AB215" s="290"/>
      <c r="AC215" s="290"/>
      <c r="AD215" s="290"/>
      <c r="AE215" s="290"/>
      <c r="AF215" s="290"/>
      <c r="AG215" s="290"/>
      <c r="AH215" s="290"/>
      <c r="AI215" s="290"/>
      <c r="AJ215" s="290"/>
      <c r="AK215" s="290"/>
      <c r="AL215" s="291"/>
    </row>
    <row r="216" spans="1:39" ht="17.25" customHeight="1">
      <c r="A216" s="308"/>
      <c r="B216" s="297"/>
      <c r="C216" s="260" t="s">
        <v>151</v>
      </c>
      <c r="D216" s="261"/>
      <c r="E216" s="292" t="s">
        <v>294</v>
      </c>
      <c r="F216" s="293"/>
      <c r="G216" s="293"/>
      <c r="H216" s="293"/>
      <c r="I216" s="293"/>
      <c r="J216" s="293"/>
      <c r="K216" s="293"/>
      <c r="L216" s="293"/>
      <c r="M216" s="293"/>
      <c r="N216" s="293"/>
      <c r="O216" s="293"/>
      <c r="P216" s="293"/>
      <c r="Q216" s="293"/>
      <c r="R216" s="293"/>
      <c r="S216" s="293"/>
      <c r="T216" s="293"/>
      <c r="U216" s="293"/>
      <c r="V216" s="293"/>
      <c r="W216" s="293"/>
      <c r="X216" s="293"/>
      <c r="Y216" s="293"/>
      <c r="Z216" s="293"/>
      <c r="AA216" s="293"/>
      <c r="AB216" s="293"/>
      <c r="AC216" s="293"/>
      <c r="AD216" s="293"/>
      <c r="AE216" s="293"/>
      <c r="AF216" s="293"/>
      <c r="AG216" s="293"/>
      <c r="AH216" s="293"/>
      <c r="AI216" s="293"/>
      <c r="AJ216" s="293"/>
      <c r="AK216" s="293"/>
      <c r="AL216" s="294"/>
    </row>
    <row r="217" spans="1:39" ht="17.100000000000001" thickBot="1">
      <c r="A217" s="308"/>
      <c r="B217" s="297"/>
      <c r="C217" s="299"/>
      <c r="D217" s="300"/>
      <c r="E217" s="286"/>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5"/>
    </row>
    <row r="218" spans="1:39" ht="22.5" customHeight="1" thickBot="1">
      <c r="A218" s="308"/>
      <c r="B218" s="297"/>
      <c r="C218" s="295" t="s">
        <v>153</v>
      </c>
      <c r="D218" s="296"/>
      <c r="E218" s="275"/>
      <c r="F218" s="276"/>
      <c r="G218" s="276"/>
      <c r="H218" s="276"/>
      <c r="I218" s="276"/>
      <c r="J218" s="276"/>
      <c r="K218" s="276"/>
      <c r="L218" s="276"/>
      <c r="M218" s="276"/>
      <c r="N218" s="276"/>
      <c r="O218" s="276"/>
      <c r="P218" s="276"/>
      <c r="Q218" s="276"/>
      <c r="R218" s="276"/>
      <c r="S218" s="276"/>
      <c r="T218" s="276"/>
      <c r="U218" s="276"/>
      <c r="V218" s="276"/>
      <c r="W218" s="276"/>
      <c r="X218" s="276"/>
      <c r="Y218" s="276"/>
      <c r="Z218" s="276"/>
      <c r="AA218" s="276"/>
      <c r="AB218" s="276"/>
      <c r="AC218" s="276"/>
      <c r="AD218" s="276"/>
      <c r="AE218" s="276"/>
      <c r="AF218" s="276"/>
      <c r="AG218" s="276"/>
      <c r="AH218" s="276"/>
      <c r="AI218" s="276"/>
      <c r="AJ218" s="276"/>
      <c r="AK218" s="276"/>
      <c r="AL218" s="277"/>
    </row>
    <row r="219" spans="1:39" ht="7.5" customHeight="1">
      <c r="A219" s="308"/>
      <c r="B219" s="301"/>
      <c r="C219" s="302"/>
      <c r="D219" s="302"/>
      <c r="E219" s="302"/>
      <c r="F219" s="302"/>
      <c r="G219" s="302"/>
      <c r="H219" s="302"/>
      <c r="I219" s="302"/>
      <c r="J219" s="302"/>
      <c r="K219" s="302"/>
      <c r="L219" s="302"/>
      <c r="M219" s="302"/>
      <c r="N219" s="302"/>
      <c r="O219" s="302"/>
      <c r="P219" s="302"/>
      <c r="Q219" s="302"/>
      <c r="R219" s="302"/>
      <c r="S219" s="302"/>
      <c r="T219" s="302"/>
      <c r="U219" s="302"/>
      <c r="V219" s="302"/>
      <c r="W219" s="302"/>
      <c r="X219" s="302"/>
      <c r="Y219" s="302"/>
      <c r="Z219" s="302"/>
      <c r="AA219" s="302"/>
      <c r="AB219" s="302"/>
      <c r="AC219" s="302"/>
      <c r="AD219" s="302"/>
      <c r="AE219" s="302"/>
      <c r="AF219" s="302"/>
      <c r="AG219" s="302"/>
      <c r="AH219" s="302"/>
      <c r="AI219" s="302"/>
      <c r="AJ219" s="302"/>
      <c r="AK219" s="302"/>
      <c r="AL219" s="302"/>
    </row>
    <row r="220" spans="1:39" ht="18.75" customHeight="1">
      <c r="A220" s="308"/>
      <c r="B220" s="297" t="s">
        <v>142</v>
      </c>
      <c r="C220" s="298" t="s">
        <v>162</v>
      </c>
      <c r="D220" s="297"/>
      <c r="E220" s="289" t="s">
        <v>177</v>
      </c>
      <c r="F220" s="290"/>
      <c r="G220" s="290"/>
      <c r="H220" s="290"/>
      <c r="I220" s="290"/>
      <c r="J220" s="290"/>
      <c r="K220" s="290"/>
      <c r="L220" s="290"/>
      <c r="M220" s="290"/>
      <c r="N220" s="290"/>
      <c r="O220" s="290"/>
      <c r="P220" s="290"/>
      <c r="Q220" s="290"/>
      <c r="R220" s="290"/>
      <c r="S220" s="290"/>
      <c r="T220" s="290"/>
      <c r="U220" s="290"/>
      <c r="V220" s="290"/>
      <c r="W220" s="290"/>
      <c r="X220" s="290"/>
      <c r="Y220" s="290"/>
      <c r="Z220" s="290"/>
      <c r="AA220" s="290"/>
      <c r="AB220" s="290"/>
      <c r="AC220" s="290"/>
      <c r="AD220" s="290"/>
      <c r="AE220" s="290"/>
      <c r="AF220" s="290"/>
      <c r="AG220" s="290"/>
      <c r="AH220" s="290"/>
      <c r="AI220" s="290"/>
      <c r="AJ220" s="290"/>
      <c r="AK220" s="290"/>
      <c r="AL220" s="291"/>
    </row>
    <row r="221" spans="1:39" ht="12" customHeight="1">
      <c r="A221" s="308"/>
      <c r="B221" s="297"/>
      <c r="C221" s="260" t="s">
        <v>151</v>
      </c>
      <c r="D221" s="261"/>
      <c r="E221" s="292" t="s">
        <v>295</v>
      </c>
      <c r="F221" s="293"/>
      <c r="G221" s="293"/>
      <c r="H221" s="293"/>
      <c r="I221" s="293"/>
      <c r="J221" s="293"/>
      <c r="K221" s="293"/>
      <c r="L221" s="293"/>
      <c r="M221" s="293"/>
      <c r="N221" s="293"/>
      <c r="O221" s="293"/>
      <c r="P221" s="293"/>
      <c r="Q221" s="293"/>
      <c r="R221" s="293"/>
      <c r="S221" s="293"/>
      <c r="T221" s="293"/>
      <c r="U221" s="293"/>
      <c r="V221" s="293"/>
      <c r="W221" s="293"/>
      <c r="X221" s="293"/>
      <c r="Y221" s="293"/>
      <c r="Z221" s="293"/>
      <c r="AA221" s="293"/>
      <c r="AB221" s="293"/>
      <c r="AC221" s="293"/>
      <c r="AD221" s="293"/>
      <c r="AE221" s="293"/>
      <c r="AF221" s="293"/>
      <c r="AG221" s="293"/>
      <c r="AH221" s="293"/>
      <c r="AI221" s="293"/>
      <c r="AJ221" s="293"/>
      <c r="AK221" s="293"/>
      <c r="AL221" s="294"/>
    </row>
    <row r="222" spans="1:39" ht="7.5" customHeight="1" thickBot="1">
      <c r="A222" s="308"/>
      <c r="B222" s="297"/>
      <c r="C222" s="299"/>
      <c r="D222" s="300"/>
      <c r="E222" s="286"/>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5"/>
    </row>
    <row r="223" spans="1:39" ht="22.5" customHeight="1" thickBot="1">
      <c r="A223" s="308"/>
      <c r="B223" s="297"/>
      <c r="C223" s="295" t="s">
        <v>153</v>
      </c>
      <c r="D223" s="296"/>
      <c r="E223" s="275"/>
      <c r="F223" s="276"/>
      <c r="G223" s="276"/>
      <c r="H223" s="276"/>
      <c r="I223" s="276"/>
      <c r="J223" s="276"/>
      <c r="K223" s="276"/>
      <c r="L223" s="276"/>
      <c r="M223" s="276"/>
      <c r="N223" s="276"/>
      <c r="O223" s="276"/>
      <c r="P223" s="276"/>
      <c r="Q223" s="276"/>
      <c r="R223" s="276"/>
      <c r="S223" s="276"/>
      <c r="T223" s="276"/>
      <c r="U223" s="276"/>
      <c r="V223" s="276"/>
      <c r="W223" s="276"/>
      <c r="X223" s="276"/>
      <c r="Y223" s="276"/>
      <c r="Z223" s="276"/>
      <c r="AA223" s="276"/>
      <c r="AB223" s="276"/>
      <c r="AC223" s="276"/>
      <c r="AD223" s="276"/>
      <c r="AE223" s="276"/>
      <c r="AF223" s="276"/>
      <c r="AG223" s="276"/>
      <c r="AH223" s="276"/>
      <c r="AI223" s="276"/>
      <c r="AJ223" s="276"/>
      <c r="AK223" s="276"/>
      <c r="AL223" s="277"/>
    </row>
    <row r="224" spans="1:39" ht="7.5" customHeight="1">
      <c r="A224" s="308"/>
      <c r="B224" s="301"/>
      <c r="C224" s="302"/>
      <c r="D224" s="302"/>
      <c r="E224" s="302"/>
      <c r="F224" s="302"/>
      <c r="G224" s="302"/>
      <c r="H224" s="302"/>
      <c r="I224" s="302"/>
      <c r="J224" s="302"/>
      <c r="K224" s="302"/>
      <c r="L224" s="302"/>
      <c r="M224" s="302"/>
      <c r="N224" s="302"/>
      <c r="O224" s="302"/>
      <c r="P224" s="302"/>
      <c r="Q224" s="302"/>
      <c r="R224" s="302"/>
      <c r="S224" s="302"/>
      <c r="T224" s="302"/>
      <c r="U224" s="302"/>
      <c r="V224" s="302"/>
      <c r="W224" s="302"/>
      <c r="X224" s="302"/>
      <c r="Y224" s="302"/>
      <c r="Z224" s="302"/>
      <c r="AA224" s="302"/>
      <c r="AB224" s="302"/>
      <c r="AC224" s="302"/>
      <c r="AD224" s="302"/>
      <c r="AE224" s="302"/>
      <c r="AF224" s="302"/>
      <c r="AG224" s="302"/>
      <c r="AH224" s="302"/>
      <c r="AI224" s="302"/>
      <c r="AJ224" s="302"/>
      <c r="AK224" s="302"/>
      <c r="AL224" s="302"/>
    </row>
    <row r="225" spans="1:40" ht="18.75" customHeight="1">
      <c r="A225" s="308"/>
      <c r="B225" s="297" t="s">
        <v>113</v>
      </c>
      <c r="C225" s="298" t="s">
        <v>162</v>
      </c>
      <c r="D225" s="297"/>
      <c r="E225" s="289" t="s">
        <v>179</v>
      </c>
      <c r="F225" s="290"/>
      <c r="G225" s="290"/>
      <c r="H225" s="290"/>
      <c r="I225" s="290"/>
      <c r="J225" s="290"/>
      <c r="K225" s="290"/>
      <c r="L225" s="290"/>
      <c r="M225" s="290"/>
      <c r="N225" s="290"/>
      <c r="O225" s="290"/>
      <c r="P225" s="290"/>
      <c r="Q225" s="290"/>
      <c r="R225" s="290"/>
      <c r="S225" s="290"/>
      <c r="T225" s="290"/>
      <c r="U225" s="290"/>
      <c r="V225" s="290"/>
      <c r="W225" s="290"/>
      <c r="X225" s="290"/>
      <c r="Y225" s="290"/>
      <c r="Z225" s="290"/>
      <c r="AA225" s="290"/>
      <c r="AB225" s="290"/>
      <c r="AC225" s="290"/>
      <c r="AD225" s="290"/>
      <c r="AE225" s="290"/>
      <c r="AF225" s="290"/>
      <c r="AG225" s="290"/>
      <c r="AH225" s="290"/>
      <c r="AI225" s="290"/>
      <c r="AJ225" s="290"/>
      <c r="AK225" s="290"/>
      <c r="AL225" s="291"/>
    </row>
    <row r="226" spans="1:40" ht="11.25" customHeight="1">
      <c r="A226" s="308"/>
      <c r="B226" s="297"/>
      <c r="C226" s="260" t="s">
        <v>151</v>
      </c>
      <c r="D226" s="261"/>
      <c r="E226" s="292" t="s">
        <v>180</v>
      </c>
      <c r="F226" s="293"/>
      <c r="G226" s="293"/>
      <c r="H226" s="293"/>
      <c r="I226" s="293"/>
      <c r="J226" s="293"/>
      <c r="K226" s="293"/>
      <c r="L226" s="293"/>
      <c r="M226" s="293"/>
      <c r="N226" s="293"/>
      <c r="O226" s="293"/>
      <c r="P226" s="293"/>
      <c r="Q226" s="293"/>
      <c r="R226" s="293"/>
      <c r="S226" s="293"/>
      <c r="T226" s="293"/>
      <c r="U226" s="293"/>
      <c r="V226" s="293"/>
      <c r="W226" s="293"/>
      <c r="X226" s="293"/>
      <c r="Y226" s="293"/>
      <c r="Z226" s="293"/>
      <c r="AA226" s="293"/>
      <c r="AB226" s="293"/>
      <c r="AC226" s="293"/>
      <c r="AD226" s="293"/>
      <c r="AE226" s="293"/>
      <c r="AF226" s="293"/>
      <c r="AG226" s="293"/>
      <c r="AH226" s="293"/>
      <c r="AI226" s="293"/>
      <c r="AJ226" s="293"/>
      <c r="AK226" s="293"/>
      <c r="AL226" s="294"/>
    </row>
    <row r="227" spans="1:40" ht="7.5" customHeight="1" thickBot="1">
      <c r="A227" s="308"/>
      <c r="B227" s="297"/>
      <c r="C227" s="299"/>
      <c r="D227" s="300"/>
      <c r="E227" s="286"/>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5"/>
    </row>
    <row r="228" spans="1:40" ht="22.5" customHeight="1" thickBot="1">
      <c r="A228" s="308"/>
      <c r="B228" s="297"/>
      <c r="C228" s="295" t="s">
        <v>153</v>
      </c>
      <c r="D228" s="296"/>
      <c r="E228" s="275"/>
      <c r="F228" s="276"/>
      <c r="G228" s="276"/>
      <c r="H228" s="276"/>
      <c r="I228" s="276"/>
      <c r="J228" s="276"/>
      <c r="K228" s="276"/>
      <c r="L228" s="276"/>
      <c r="M228" s="276"/>
      <c r="N228" s="276"/>
      <c r="O228" s="276"/>
      <c r="P228" s="276"/>
      <c r="Q228" s="276"/>
      <c r="R228" s="276"/>
      <c r="S228" s="276"/>
      <c r="T228" s="276"/>
      <c r="U228" s="276"/>
      <c r="V228" s="276"/>
      <c r="W228" s="276"/>
      <c r="X228" s="276"/>
      <c r="Y228" s="276"/>
      <c r="Z228" s="276"/>
      <c r="AA228" s="276"/>
      <c r="AB228" s="276"/>
      <c r="AC228" s="276"/>
      <c r="AD228" s="276"/>
      <c r="AE228" s="276"/>
      <c r="AF228" s="276"/>
      <c r="AG228" s="276"/>
      <c r="AH228" s="276"/>
      <c r="AI228" s="276"/>
      <c r="AJ228" s="276"/>
      <c r="AK228" s="276"/>
      <c r="AL228" s="277"/>
    </row>
    <row r="229" spans="1:40" ht="7.5" customHeight="1">
      <c r="A229" s="308"/>
      <c r="B229" s="281"/>
      <c r="C229" s="282"/>
      <c r="D229" s="282"/>
      <c r="E229" s="282"/>
      <c r="F229" s="282"/>
      <c r="G229" s="282"/>
      <c r="H229" s="282"/>
      <c r="I229" s="282"/>
      <c r="J229" s="282"/>
      <c r="K229" s="282"/>
      <c r="L229" s="282"/>
      <c r="M229" s="282"/>
      <c r="N229" s="282"/>
      <c r="O229" s="282"/>
      <c r="P229" s="282"/>
      <c r="Q229" s="282"/>
      <c r="R229" s="282"/>
      <c r="S229" s="282"/>
      <c r="T229" s="282"/>
      <c r="U229" s="282"/>
      <c r="V229" s="282"/>
      <c r="W229" s="282"/>
      <c r="X229" s="282"/>
      <c r="Y229" s="282"/>
      <c r="Z229" s="282"/>
      <c r="AA229" s="282"/>
      <c r="AB229" s="282"/>
      <c r="AC229" s="282"/>
      <c r="AD229" s="282"/>
      <c r="AE229" s="282"/>
      <c r="AF229" s="282"/>
      <c r="AG229" s="282"/>
      <c r="AH229" s="282"/>
      <c r="AI229" s="282"/>
      <c r="AJ229" s="282"/>
      <c r="AK229" s="282"/>
      <c r="AL229" s="282"/>
    </row>
    <row r="230" spans="1:40" ht="11.25" customHeight="1">
      <c r="A230" s="308"/>
      <c r="B230" s="273" t="s">
        <v>208</v>
      </c>
      <c r="C230" s="260" t="s">
        <v>151</v>
      </c>
      <c r="D230" s="261"/>
      <c r="E230" s="292" t="s">
        <v>190</v>
      </c>
      <c r="F230" s="293"/>
      <c r="G230" s="293"/>
      <c r="H230" s="293"/>
      <c r="I230" s="293"/>
      <c r="J230" s="293"/>
      <c r="K230" s="293"/>
      <c r="L230" s="293"/>
      <c r="M230" s="293"/>
      <c r="N230" s="293"/>
      <c r="O230" s="293"/>
      <c r="P230" s="293"/>
      <c r="Q230" s="293"/>
      <c r="R230" s="293"/>
      <c r="S230" s="293"/>
      <c r="T230" s="293"/>
      <c r="U230" s="293"/>
      <c r="V230" s="293"/>
      <c r="W230" s="293"/>
      <c r="X230" s="293"/>
      <c r="Y230" s="293"/>
      <c r="Z230" s="293"/>
      <c r="AA230" s="293"/>
      <c r="AB230" s="293"/>
      <c r="AC230" s="293"/>
      <c r="AD230" s="293"/>
      <c r="AE230" s="293"/>
      <c r="AF230" s="293"/>
      <c r="AG230" s="293"/>
      <c r="AH230" s="293"/>
      <c r="AI230" s="293"/>
      <c r="AJ230" s="293"/>
      <c r="AK230" s="293"/>
      <c r="AL230" s="294"/>
    </row>
    <row r="231" spans="1:40" ht="7.5" customHeight="1" thickBot="1">
      <c r="A231" s="308"/>
      <c r="B231" s="273"/>
      <c r="C231" s="262"/>
      <c r="D231" s="263"/>
      <c r="E231" s="286"/>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5"/>
    </row>
    <row r="232" spans="1:40" ht="22.5" customHeight="1" thickBot="1">
      <c r="A232" s="308"/>
      <c r="B232" s="274"/>
      <c r="C232" s="258" t="s">
        <v>153</v>
      </c>
      <c r="D232" s="259"/>
      <c r="E232" s="270"/>
      <c r="F232" s="272"/>
      <c r="G232" s="270"/>
      <c r="H232" s="272"/>
      <c r="I232" s="17" t="s">
        <v>116</v>
      </c>
      <c r="J232" s="270"/>
      <c r="K232" s="272"/>
      <c r="L232" s="18" t="s">
        <v>155</v>
      </c>
      <c r="M232" s="270"/>
      <c r="N232" s="272"/>
      <c r="O232" s="17" t="s">
        <v>156</v>
      </c>
      <c r="P232" s="265"/>
      <c r="Q232" s="265"/>
      <c r="R232" s="265"/>
      <c r="S232" s="265"/>
      <c r="T232" s="265"/>
      <c r="U232" s="265"/>
      <c r="V232" s="265"/>
      <c r="W232" s="265"/>
      <c r="X232" s="265"/>
      <c r="Y232" s="265"/>
      <c r="Z232" s="265"/>
      <c r="AA232" s="265"/>
      <c r="AB232" s="265"/>
      <c r="AC232" s="265"/>
      <c r="AD232" s="265"/>
      <c r="AE232" s="265"/>
      <c r="AF232" s="265"/>
      <c r="AG232" s="265"/>
      <c r="AH232" s="265"/>
      <c r="AI232" s="265"/>
      <c r="AJ232" s="265"/>
      <c r="AK232" s="265"/>
      <c r="AL232" s="266"/>
    </row>
    <row r="233" spans="1:40" ht="7.5" customHeight="1">
      <c r="A233" s="308"/>
      <c r="B233" s="281"/>
      <c r="C233" s="282"/>
      <c r="D233" s="282"/>
      <c r="E233" s="282"/>
      <c r="F233" s="282"/>
      <c r="G233" s="282"/>
      <c r="H233" s="282"/>
      <c r="I233" s="282"/>
      <c r="J233" s="282"/>
      <c r="K233" s="282"/>
      <c r="L233" s="282"/>
      <c r="M233" s="282"/>
      <c r="N233" s="282"/>
      <c r="O233" s="282"/>
      <c r="P233" s="282"/>
      <c r="Q233" s="282"/>
      <c r="R233" s="282"/>
      <c r="S233" s="282"/>
      <c r="T233" s="282"/>
      <c r="U233" s="282"/>
      <c r="V233" s="282"/>
      <c r="W233" s="282"/>
      <c r="X233" s="282"/>
      <c r="Y233" s="282"/>
      <c r="Z233" s="282"/>
      <c r="AA233" s="282"/>
      <c r="AB233" s="282"/>
      <c r="AC233" s="282"/>
      <c r="AD233" s="282"/>
      <c r="AE233" s="282"/>
      <c r="AF233" s="282"/>
      <c r="AG233" s="282"/>
      <c r="AH233" s="282"/>
      <c r="AI233" s="282"/>
      <c r="AJ233" s="282"/>
      <c r="AK233" s="282"/>
      <c r="AL233" s="282"/>
    </row>
    <row r="234" spans="1:40" ht="11.25" customHeight="1">
      <c r="A234" s="308"/>
      <c r="B234" s="273" t="s">
        <v>209</v>
      </c>
      <c r="C234" s="260" t="s">
        <v>151</v>
      </c>
      <c r="D234" s="261"/>
      <c r="E234" s="292" t="s">
        <v>190</v>
      </c>
      <c r="F234" s="293"/>
      <c r="G234" s="293"/>
      <c r="H234" s="293"/>
      <c r="I234" s="293"/>
      <c r="J234" s="293"/>
      <c r="K234" s="293"/>
      <c r="L234" s="293"/>
      <c r="M234" s="293"/>
      <c r="N234" s="293"/>
      <c r="O234" s="293"/>
      <c r="P234" s="293"/>
      <c r="Q234" s="293"/>
      <c r="R234" s="293"/>
      <c r="S234" s="293"/>
      <c r="T234" s="293"/>
      <c r="U234" s="293"/>
      <c r="V234" s="293"/>
      <c r="W234" s="293"/>
      <c r="X234" s="293"/>
      <c r="Y234" s="293"/>
      <c r="Z234" s="293"/>
      <c r="AA234" s="293"/>
      <c r="AB234" s="293"/>
      <c r="AC234" s="293"/>
      <c r="AD234" s="293"/>
      <c r="AE234" s="293"/>
      <c r="AF234" s="293"/>
      <c r="AG234" s="293"/>
      <c r="AH234" s="293"/>
      <c r="AI234" s="293"/>
      <c r="AJ234" s="293"/>
      <c r="AK234" s="293"/>
      <c r="AL234" s="294"/>
    </row>
    <row r="235" spans="1:40" ht="7.5" customHeight="1" thickBot="1">
      <c r="A235" s="308"/>
      <c r="B235" s="273"/>
      <c r="C235" s="262"/>
      <c r="D235" s="263"/>
      <c r="E235" s="286"/>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5"/>
    </row>
    <row r="236" spans="1:40" ht="22.5" customHeight="1" thickBot="1">
      <c r="A236" s="309"/>
      <c r="B236" s="274"/>
      <c r="C236" s="258" t="s">
        <v>153</v>
      </c>
      <c r="D236" s="259"/>
      <c r="E236" s="270"/>
      <c r="F236" s="271"/>
      <c r="G236" s="272"/>
      <c r="H236" s="264"/>
      <c r="I236" s="265"/>
      <c r="J236" s="265"/>
      <c r="K236" s="265"/>
      <c r="L236" s="265"/>
      <c r="M236" s="265"/>
      <c r="N236" s="265"/>
      <c r="O236" s="265"/>
      <c r="P236" s="265"/>
      <c r="Q236" s="265"/>
      <c r="R236" s="265"/>
      <c r="S236" s="265"/>
      <c r="T236" s="265"/>
      <c r="U236" s="265"/>
      <c r="V236" s="265"/>
      <c r="W236" s="265"/>
      <c r="X236" s="265"/>
      <c r="Y236" s="265"/>
      <c r="Z236" s="265"/>
      <c r="AA236" s="265"/>
      <c r="AB236" s="265"/>
      <c r="AC236" s="265"/>
      <c r="AD236" s="265"/>
      <c r="AE236" s="265"/>
      <c r="AF236" s="265"/>
      <c r="AG236" s="265"/>
      <c r="AH236" s="265"/>
      <c r="AI236" s="265"/>
      <c r="AJ236" s="265"/>
      <c r="AK236" s="265"/>
      <c r="AL236" s="266"/>
    </row>
    <row r="237" spans="1:40" ht="7.5" customHeight="1">
      <c r="A237" s="346"/>
      <c r="B237" s="346"/>
      <c r="C237" s="346"/>
      <c r="D237" s="346"/>
      <c r="E237" s="346"/>
      <c r="F237" s="346"/>
      <c r="G237" s="346"/>
      <c r="H237" s="346"/>
      <c r="I237" s="346"/>
      <c r="J237" s="346"/>
      <c r="K237" s="346"/>
      <c r="L237" s="346"/>
      <c r="M237" s="346"/>
      <c r="N237" s="346"/>
      <c r="O237" s="346"/>
      <c r="P237" s="346"/>
      <c r="Q237" s="346"/>
      <c r="R237" s="346"/>
      <c r="S237" s="346"/>
      <c r="T237" s="346"/>
      <c r="U237" s="346"/>
      <c r="V237" s="346"/>
      <c r="W237" s="346"/>
      <c r="X237" s="346"/>
      <c r="Y237" s="346"/>
      <c r="Z237" s="346"/>
      <c r="AA237" s="346"/>
      <c r="AB237" s="346"/>
      <c r="AC237" s="346"/>
      <c r="AD237" s="346"/>
      <c r="AE237" s="346"/>
      <c r="AF237" s="346"/>
      <c r="AG237" s="346"/>
      <c r="AH237" s="346"/>
      <c r="AI237" s="346"/>
      <c r="AJ237" s="346"/>
      <c r="AK237" s="346"/>
      <c r="AL237" s="346"/>
    </row>
    <row r="238" spans="1:40" ht="90" customHeight="1">
      <c r="A238" s="267" t="s">
        <v>296</v>
      </c>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c r="AA238" s="268"/>
      <c r="AB238" s="268"/>
      <c r="AC238" s="268"/>
      <c r="AD238" s="268"/>
      <c r="AE238" s="268"/>
      <c r="AF238" s="268"/>
      <c r="AG238" s="268"/>
      <c r="AH238" s="268"/>
      <c r="AI238" s="268"/>
      <c r="AJ238" s="268"/>
      <c r="AK238" s="268"/>
      <c r="AL238" s="269"/>
    </row>
    <row r="239" spans="1:40" ht="18.75" customHeight="1">
      <c r="A239" s="307"/>
      <c r="B239" s="298" t="s">
        <v>297</v>
      </c>
      <c r="C239" s="345"/>
      <c r="D239" s="297"/>
      <c r="E239" s="287"/>
      <c r="F239" s="288"/>
      <c r="G239" s="337" t="str">
        <f>IF(AN239=TRUE,AN241,"")</f>
        <v/>
      </c>
      <c r="H239" s="338"/>
      <c r="I239" s="338"/>
      <c r="J239" s="338"/>
      <c r="K239" s="338"/>
      <c r="L239" s="338"/>
      <c r="M239" s="338"/>
      <c r="N239" s="338"/>
      <c r="O239" s="338"/>
      <c r="P239" s="338"/>
      <c r="Q239" s="338"/>
      <c r="R239" s="338"/>
      <c r="S239" s="338"/>
      <c r="T239" s="338"/>
      <c r="U239" s="338"/>
      <c r="V239" s="338"/>
      <c r="W239" s="338"/>
      <c r="X239" s="338"/>
      <c r="Y239" s="338"/>
      <c r="Z239" s="338"/>
      <c r="AA239" s="338"/>
      <c r="AB239" s="338"/>
      <c r="AC239" s="338"/>
      <c r="AD239" s="338"/>
      <c r="AE239" s="338"/>
      <c r="AF239" s="338"/>
      <c r="AG239" s="338"/>
      <c r="AH239" s="338"/>
      <c r="AI239" s="338"/>
      <c r="AJ239" s="338"/>
      <c r="AK239" s="338"/>
      <c r="AL239" s="339"/>
      <c r="AN239" s="53" t="b">
        <v>0</v>
      </c>
    </row>
    <row r="240" spans="1:40" ht="11.25" customHeight="1">
      <c r="A240" s="308"/>
      <c r="B240" s="343"/>
      <c r="C240" s="260" t="s">
        <v>151</v>
      </c>
      <c r="D240" s="261"/>
      <c r="E240" s="283" t="s">
        <v>298</v>
      </c>
      <c r="F240" s="284"/>
      <c r="G240" s="284"/>
      <c r="H240" s="284"/>
      <c r="I240" s="284"/>
      <c r="J240" s="284"/>
      <c r="K240" s="284"/>
      <c r="L240" s="284"/>
      <c r="M240" s="284"/>
      <c r="N240" s="284"/>
      <c r="O240" s="284"/>
      <c r="P240" s="284"/>
      <c r="Q240" s="284"/>
      <c r="R240" s="284"/>
      <c r="S240" s="284"/>
      <c r="T240" s="284"/>
      <c r="U240" s="284"/>
      <c r="V240" s="284"/>
      <c r="W240" s="284"/>
      <c r="X240" s="284"/>
      <c r="Y240" s="284"/>
      <c r="Z240" s="284"/>
      <c r="AA240" s="284"/>
      <c r="AB240" s="284"/>
      <c r="AC240" s="284"/>
      <c r="AD240" s="284"/>
      <c r="AE240" s="284"/>
      <c r="AF240" s="284"/>
      <c r="AG240" s="284"/>
      <c r="AH240" s="284"/>
      <c r="AI240" s="284"/>
      <c r="AJ240" s="284"/>
      <c r="AK240" s="284"/>
      <c r="AL240" s="285"/>
      <c r="AM240" s="15"/>
      <c r="AN240" s="39" t="s">
        <v>299</v>
      </c>
    </row>
    <row r="241" spans="1:41" ht="7.5" customHeight="1" thickBot="1">
      <c r="A241" s="308"/>
      <c r="B241" s="344"/>
      <c r="C241" s="299"/>
      <c r="D241" s="300"/>
      <c r="E241" s="286"/>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4"/>
      <c r="AE241" s="284"/>
      <c r="AF241" s="284"/>
      <c r="AG241" s="284"/>
      <c r="AH241" s="284"/>
      <c r="AI241" s="284"/>
      <c r="AJ241" s="284"/>
      <c r="AK241" s="284"/>
      <c r="AL241" s="285"/>
      <c r="AM241" s="15"/>
      <c r="AN241" s="39" t="s">
        <v>300</v>
      </c>
    </row>
    <row r="242" spans="1:41" ht="22.5" customHeight="1" thickBot="1">
      <c r="A242" s="308"/>
      <c r="B242" s="30" t="s">
        <v>244</v>
      </c>
      <c r="C242" s="295" t="s">
        <v>153</v>
      </c>
      <c r="D242" s="836"/>
      <c r="E242" s="275"/>
      <c r="F242" s="276"/>
      <c r="G242" s="276"/>
      <c r="H242" s="276"/>
      <c r="I242" s="276"/>
      <c r="J242" s="276"/>
      <c r="K242" s="276"/>
      <c r="L242" s="276"/>
      <c r="M242" s="276"/>
      <c r="N242" s="276"/>
      <c r="O242" s="276"/>
      <c r="P242" s="276"/>
      <c r="Q242" s="276"/>
      <c r="R242" s="277"/>
      <c r="S242" s="331" t="str">
        <f>IF(E242=0,"",IF(OR(E242=E244,E242=E245),AN242,""))</f>
        <v/>
      </c>
      <c r="T242" s="332"/>
      <c r="U242" s="332"/>
      <c r="V242" s="332"/>
      <c r="W242" s="332"/>
      <c r="X242" s="332"/>
      <c r="Y242" s="332"/>
      <c r="Z242" s="332"/>
      <c r="AA242" s="332"/>
      <c r="AB242" s="332"/>
      <c r="AC242" s="332"/>
      <c r="AD242" s="332"/>
      <c r="AE242" s="332"/>
      <c r="AF242" s="332"/>
      <c r="AG242" s="332"/>
      <c r="AH242" s="332"/>
      <c r="AI242" s="332"/>
      <c r="AJ242" s="332"/>
      <c r="AK242" s="332"/>
      <c r="AL242" s="333"/>
      <c r="AN242" s="39" t="s">
        <v>301</v>
      </c>
    </row>
    <row r="243" spans="1:41" ht="22.5" customHeight="1" thickBot="1">
      <c r="A243" s="308"/>
      <c r="B243" s="24" t="s">
        <v>245</v>
      </c>
      <c r="C243" s="295" t="s">
        <v>153</v>
      </c>
      <c r="D243" s="836"/>
      <c r="E243" s="275"/>
      <c r="F243" s="276"/>
      <c r="G243" s="276"/>
      <c r="H243" s="276"/>
      <c r="I243" s="276"/>
      <c r="J243" s="276"/>
      <c r="K243" s="276"/>
      <c r="L243" s="276"/>
      <c r="M243" s="276"/>
      <c r="N243" s="276"/>
      <c r="O243" s="276"/>
      <c r="P243" s="276"/>
      <c r="Q243" s="276"/>
      <c r="R243" s="277"/>
      <c r="S243" s="278" t="str">
        <f>IF(E243=0,"",IF(OR(E243=X244,E243=X245),AN242,""))</f>
        <v/>
      </c>
      <c r="T243" s="279"/>
      <c r="U243" s="279"/>
      <c r="V243" s="279"/>
      <c r="W243" s="279"/>
      <c r="X243" s="279"/>
      <c r="Y243" s="279"/>
      <c r="Z243" s="279"/>
      <c r="AA243" s="279"/>
      <c r="AB243" s="279"/>
      <c r="AC243" s="279"/>
      <c r="AD243" s="279"/>
      <c r="AE243" s="279"/>
      <c r="AF243" s="279"/>
      <c r="AG243" s="279"/>
      <c r="AH243" s="279"/>
      <c r="AI243" s="279"/>
      <c r="AJ243" s="279"/>
      <c r="AK243" s="279"/>
      <c r="AL243" s="280"/>
    </row>
    <row r="244" spans="1:41" ht="18.75" customHeight="1">
      <c r="A244" s="308"/>
      <c r="B244" s="24" t="s">
        <v>302</v>
      </c>
      <c r="C244" s="314" t="s">
        <v>244</v>
      </c>
      <c r="D244" s="316"/>
      <c r="E244" s="319" t="str">
        <f>IF(E157=0,"",E157)</f>
        <v/>
      </c>
      <c r="F244" s="320"/>
      <c r="G244" s="320"/>
      <c r="H244" s="320"/>
      <c r="I244" s="320"/>
      <c r="J244" s="320"/>
      <c r="K244" s="320"/>
      <c r="L244" s="320"/>
      <c r="M244" s="320"/>
      <c r="N244" s="320"/>
      <c r="O244" s="320"/>
      <c r="P244" s="320"/>
      <c r="Q244" s="320"/>
      <c r="R244" s="321"/>
      <c r="S244" s="314" t="s">
        <v>303</v>
      </c>
      <c r="T244" s="315"/>
      <c r="U244" s="315"/>
      <c r="V244" s="315"/>
      <c r="W244" s="316"/>
      <c r="X244" s="247" t="str">
        <f>IF(E158=0,"",E158)</f>
        <v/>
      </c>
      <c r="Y244" s="247"/>
      <c r="Z244" s="247"/>
      <c r="AA244" s="247"/>
      <c r="AB244" s="247"/>
      <c r="AC244" s="247"/>
      <c r="AD244" s="247"/>
      <c r="AE244" s="247"/>
      <c r="AF244" s="247"/>
      <c r="AG244" s="247"/>
      <c r="AH244" s="247"/>
      <c r="AI244" s="247"/>
      <c r="AJ244" s="247"/>
      <c r="AK244" s="247"/>
      <c r="AL244" s="247"/>
    </row>
    <row r="245" spans="1:41" ht="18.75" customHeight="1">
      <c r="A245" s="308"/>
      <c r="B245" s="24" t="s">
        <v>304</v>
      </c>
      <c r="C245" s="317"/>
      <c r="D245" s="274"/>
      <c r="E245" s="319" t="str">
        <f>IF(E212=0,"",E212)</f>
        <v/>
      </c>
      <c r="F245" s="320"/>
      <c r="G245" s="320"/>
      <c r="H245" s="320"/>
      <c r="I245" s="320"/>
      <c r="J245" s="320"/>
      <c r="K245" s="320"/>
      <c r="L245" s="320"/>
      <c r="M245" s="320"/>
      <c r="N245" s="320"/>
      <c r="O245" s="320"/>
      <c r="P245" s="320"/>
      <c r="Q245" s="320"/>
      <c r="R245" s="321"/>
      <c r="S245" s="317"/>
      <c r="T245" s="318"/>
      <c r="U245" s="318"/>
      <c r="V245" s="318"/>
      <c r="W245" s="274"/>
      <c r="X245" s="247" t="str">
        <f>IF(E213=0,"",E213)</f>
        <v/>
      </c>
      <c r="Y245" s="247"/>
      <c r="Z245" s="247"/>
      <c r="AA245" s="247"/>
      <c r="AB245" s="247"/>
      <c r="AC245" s="247"/>
      <c r="AD245" s="247"/>
      <c r="AE245" s="247"/>
      <c r="AF245" s="247"/>
      <c r="AG245" s="247"/>
      <c r="AH245" s="247"/>
      <c r="AI245" s="247"/>
      <c r="AJ245" s="247"/>
      <c r="AK245" s="247"/>
      <c r="AL245" s="247"/>
    </row>
    <row r="246" spans="1:41" ht="7.5" customHeight="1">
      <c r="A246" s="309"/>
      <c r="B246" s="306"/>
      <c r="C246" s="834"/>
      <c r="D246" s="834"/>
      <c r="E246" s="834"/>
      <c r="F246" s="834"/>
      <c r="G246" s="834"/>
      <c r="H246" s="834"/>
      <c r="I246" s="834"/>
      <c r="J246" s="834"/>
      <c r="K246" s="834"/>
      <c r="L246" s="834"/>
      <c r="M246" s="834"/>
      <c r="N246" s="834"/>
      <c r="O246" s="834"/>
      <c r="P246" s="834"/>
      <c r="Q246" s="834"/>
      <c r="R246" s="834"/>
      <c r="S246" s="834"/>
      <c r="T246" s="834"/>
      <c r="U246" s="834"/>
      <c r="V246" s="834"/>
      <c r="W246" s="834"/>
      <c r="X246" s="834"/>
      <c r="Y246" s="834"/>
      <c r="Z246" s="834"/>
      <c r="AA246" s="834"/>
      <c r="AB246" s="834"/>
      <c r="AC246" s="834"/>
      <c r="AD246" s="834"/>
      <c r="AE246" s="834"/>
      <c r="AF246" s="834"/>
      <c r="AG246" s="834"/>
      <c r="AH246" s="834"/>
      <c r="AI246" s="834"/>
      <c r="AJ246" s="834"/>
      <c r="AK246" s="834"/>
      <c r="AL246" s="839"/>
    </row>
    <row r="247" spans="1:41">
      <c r="A247" s="325"/>
      <c r="B247" s="325"/>
      <c r="C247" s="325"/>
      <c r="D247" s="325"/>
      <c r="E247" s="325"/>
      <c r="F247" s="325"/>
      <c r="G247" s="325"/>
      <c r="H247" s="325"/>
      <c r="I247" s="325"/>
      <c r="J247" s="325"/>
      <c r="K247" s="325"/>
      <c r="L247" s="325"/>
      <c r="M247" s="325"/>
      <c r="N247" s="325"/>
      <c r="O247" s="325"/>
      <c r="P247" s="325"/>
      <c r="Q247" s="325"/>
      <c r="R247" s="325"/>
      <c r="S247" s="325"/>
      <c r="T247" s="325"/>
      <c r="U247" s="325"/>
      <c r="V247" s="325"/>
      <c r="W247" s="325"/>
      <c r="X247" s="325"/>
      <c r="Y247" s="325"/>
      <c r="Z247" s="325"/>
      <c r="AA247" s="325"/>
      <c r="AB247" s="325"/>
      <c r="AC247" s="325"/>
      <c r="AD247" s="325"/>
      <c r="AE247" s="325"/>
      <c r="AF247" s="325"/>
      <c r="AG247" s="325"/>
      <c r="AH247" s="325"/>
      <c r="AI247" s="325"/>
      <c r="AJ247" s="325"/>
      <c r="AK247" s="325"/>
      <c r="AL247" s="325"/>
    </row>
    <row r="248" spans="1:41" ht="30" customHeight="1">
      <c r="A248" s="322" t="s">
        <v>305</v>
      </c>
      <c r="B248" s="323"/>
      <c r="C248" s="323"/>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c r="AA248" s="323"/>
      <c r="AB248" s="323"/>
      <c r="AC248" s="323"/>
      <c r="AD248" s="323"/>
      <c r="AE248" s="323"/>
      <c r="AF248" s="323"/>
      <c r="AG248" s="323"/>
      <c r="AH248" s="323"/>
      <c r="AI248" s="323"/>
      <c r="AJ248" s="323"/>
      <c r="AK248" s="323"/>
      <c r="AL248" s="324"/>
    </row>
    <row r="249" spans="1:41" ht="81" customHeight="1">
      <c r="A249" s="251" t="s">
        <v>306</v>
      </c>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c r="AA249" s="252"/>
      <c r="AB249" s="252"/>
      <c r="AC249" s="252"/>
      <c r="AD249" s="252"/>
      <c r="AE249" s="252"/>
      <c r="AF249" s="252"/>
      <c r="AG249" s="252"/>
      <c r="AH249" s="252"/>
      <c r="AI249" s="252"/>
      <c r="AJ249" s="252"/>
      <c r="AK249" s="252"/>
      <c r="AL249" s="253"/>
    </row>
    <row r="250" spans="1:41" ht="27.75" customHeight="1">
      <c r="A250" s="254" t="s">
        <v>307</v>
      </c>
      <c r="B250" s="254"/>
      <c r="C250" s="254"/>
      <c r="D250" s="254"/>
      <c r="E250" s="254"/>
      <c r="F250" s="254"/>
      <c r="G250" s="254"/>
      <c r="H250" s="254"/>
      <c r="I250" s="254"/>
      <c r="J250" s="254"/>
      <c r="K250" s="254"/>
      <c r="L250" s="254"/>
      <c r="M250" s="254"/>
      <c r="N250" s="254"/>
      <c r="O250" s="254"/>
      <c r="P250" s="254"/>
      <c r="Q250" s="254"/>
      <c r="R250" s="254"/>
      <c r="S250" s="254"/>
      <c r="T250" s="254"/>
      <c r="U250" s="254"/>
      <c r="V250" s="254"/>
      <c r="W250" s="254"/>
      <c r="X250" s="254"/>
      <c r="Y250" s="254"/>
      <c r="Z250" s="254"/>
      <c r="AA250" s="254"/>
      <c r="AB250" s="254"/>
      <c r="AC250" s="254"/>
      <c r="AD250" s="254"/>
      <c r="AE250" s="254"/>
      <c r="AF250" s="254"/>
      <c r="AG250" s="254"/>
      <c r="AH250" s="254"/>
      <c r="AI250" s="254"/>
      <c r="AJ250" s="254"/>
      <c r="AK250" s="254"/>
      <c r="AL250" s="254"/>
    </row>
    <row r="251" spans="1:41" ht="21.75" customHeight="1">
      <c r="A251" s="34"/>
      <c r="B251" s="310" t="s">
        <v>308</v>
      </c>
      <c r="C251" s="311"/>
      <c r="D251" s="311"/>
      <c r="E251" s="311"/>
      <c r="F251" s="311"/>
      <c r="G251" s="311"/>
      <c r="H251" s="312"/>
      <c r="I251" s="326" t="s">
        <v>309</v>
      </c>
      <c r="J251" s="327"/>
      <c r="K251" s="327"/>
      <c r="L251" s="327"/>
      <c r="M251" s="327"/>
      <c r="N251" s="327"/>
      <c r="O251" s="327"/>
      <c r="P251" s="327"/>
      <c r="Q251" s="327"/>
      <c r="R251" s="327"/>
      <c r="S251" s="327"/>
      <c r="T251" s="327"/>
      <c r="U251" s="327"/>
      <c r="V251" s="327"/>
      <c r="W251" s="327"/>
      <c r="X251" s="327"/>
      <c r="Y251" s="327"/>
      <c r="Z251" s="327"/>
      <c r="AA251" s="327"/>
      <c r="AB251" s="327"/>
      <c r="AC251" s="327"/>
      <c r="AD251" s="327"/>
      <c r="AE251" s="327"/>
      <c r="AF251" s="327"/>
      <c r="AG251" s="327"/>
      <c r="AH251" s="327"/>
      <c r="AI251" s="327"/>
      <c r="AJ251" s="327"/>
      <c r="AK251" s="327"/>
      <c r="AL251" s="328"/>
    </row>
    <row r="252" spans="1:41" ht="15" customHeight="1">
      <c r="A252" s="35"/>
      <c r="B252" s="313"/>
      <c r="C252" s="265"/>
      <c r="D252" s="265"/>
      <c r="E252" s="265"/>
      <c r="F252" s="265"/>
      <c r="G252" s="265"/>
      <c r="H252" s="266"/>
      <c r="I252" s="326" t="s">
        <v>310</v>
      </c>
      <c r="J252" s="327"/>
      <c r="K252" s="327"/>
      <c r="L252" s="327"/>
      <c r="M252" s="327"/>
      <c r="N252" s="327"/>
      <c r="O252" s="327"/>
      <c r="P252" s="327"/>
      <c r="Q252" s="327"/>
      <c r="R252" s="328"/>
      <c r="S252" s="326" t="s">
        <v>311</v>
      </c>
      <c r="T252" s="327"/>
      <c r="U252" s="327"/>
      <c r="V252" s="327"/>
      <c r="W252" s="327"/>
      <c r="X252" s="327"/>
      <c r="Y252" s="327"/>
      <c r="Z252" s="327"/>
      <c r="AA252" s="327"/>
      <c r="AB252" s="328"/>
      <c r="AC252" s="326" t="s">
        <v>312</v>
      </c>
      <c r="AD252" s="327"/>
      <c r="AE252" s="327"/>
      <c r="AF252" s="327"/>
      <c r="AG252" s="327"/>
      <c r="AH252" s="327"/>
      <c r="AI252" s="327"/>
      <c r="AJ252" s="327"/>
      <c r="AK252" s="327"/>
      <c r="AL252" s="328"/>
      <c r="AO252" s="48"/>
    </row>
    <row r="253" spans="1:41" ht="22.5" customHeight="1">
      <c r="A253" s="329" t="s">
        <v>313</v>
      </c>
      <c r="B253" s="334" t="s">
        <v>314</v>
      </c>
      <c r="C253" s="335"/>
      <c r="D253" s="335"/>
      <c r="E253" s="335"/>
      <c r="F253" s="335"/>
      <c r="G253" s="335"/>
      <c r="H253" s="336"/>
      <c r="I253" s="248" t="s">
        <v>315</v>
      </c>
      <c r="J253" s="249"/>
      <c r="K253" s="250"/>
      <c r="L253" s="255" t="str">
        <f>IF(I253=0,"",VLOOKUP(LEFT(B253,3)&amp;I253,小分類リスト,3,FALSE))</f>
        <v xml:space="preserve"> 特殊事務機</v>
      </c>
      <c r="M253" s="256"/>
      <c r="N253" s="256"/>
      <c r="O253" s="256"/>
      <c r="P253" s="256"/>
      <c r="Q253" s="256"/>
      <c r="R253" s="257"/>
      <c r="S253" s="248" t="s">
        <v>316</v>
      </c>
      <c r="T253" s="249"/>
      <c r="U253" s="250"/>
      <c r="V253" s="255" t="str">
        <f>IF(S253=0,"",VLOOKUP(LEFT(B253,3)&amp;S253,小分類リスト,3,FALSE))</f>
        <v xml:space="preserve"> 事務機</v>
      </c>
      <c r="W253" s="256"/>
      <c r="X253" s="256"/>
      <c r="Y253" s="256"/>
      <c r="Z253" s="256"/>
      <c r="AA253" s="256"/>
      <c r="AB253" s="257"/>
      <c r="AC253" s="248" t="s">
        <v>317</v>
      </c>
      <c r="AD253" s="249"/>
      <c r="AE253" s="250"/>
      <c r="AF253" s="255" t="str">
        <f>IF(AC253=0,"",VLOOKUP(LEFT(B253,3)&amp;AC253,小分類リスト,3,FALSE))</f>
        <v xml:space="preserve"> 木鋼製品</v>
      </c>
      <c r="AG253" s="256"/>
      <c r="AH253" s="256"/>
      <c r="AI253" s="256"/>
      <c r="AJ253" s="256"/>
      <c r="AK253" s="256"/>
      <c r="AL253" s="257"/>
    </row>
    <row r="254" spans="1:41" ht="15" customHeight="1">
      <c r="A254" s="330"/>
      <c r="B254" s="337"/>
      <c r="C254" s="338"/>
      <c r="D254" s="338"/>
      <c r="E254" s="338"/>
      <c r="F254" s="338"/>
      <c r="G254" s="338"/>
      <c r="H254" s="338"/>
      <c r="I254" s="338"/>
      <c r="J254" s="338"/>
      <c r="K254" s="338"/>
      <c r="L254" s="338"/>
      <c r="M254" s="338"/>
      <c r="N254" s="338"/>
      <c r="O254" s="338"/>
      <c r="P254" s="338"/>
      <c r="Q254" s="338"/>
      <c r="R254" s="338"/>
      <c r="S254" s="347"/>
      <c r="T254" s="347"/>
      <c r="U254" s="347"/>
      <c r="V254" s="347"/>
      <c r="W254" s="347"/>
      <c r="X254" s="347"/>
      <c r="Y254" s="347"/>
      <c r="Z254" s="347"/>
      <c r="AA254" s="347"/>
      <c r="AB254" s="347"/>
      <c r="AC254" s="347"/>
      <c r="AD254" s="347"/>
      <c r="AE254" s="347"/>
      <c r="AF254" s="347"/>
      <c r="AG254" s="347"/>
      <c r="AH254" s="347"/>
      <c r="AI254" s="347"/>
      <c r="AJ254" s="347"/>
      <c r="AK254" s="347"/>
      <c r="AL254" s="351"/>
      <c r="AN254" s="49"/>
    </row>
    <row r="255" spans="1:41" ht="22.5" customHeight="1">
      <c r="A255" s="329" t="s">
        <v>318</v>
      </c>
      <c r="B255" s="334" t="s">
        <v>319</v>
      </c>
      <c r="C255" s="335"/>
      <c r="D255" s="335"/>
      <c r="E255" s="335"/>
      <c r="F255" s="335"/>
      <c r="G255" s="335"/>
      <c r="H255" s="336"/>
      <c r="I255" s="248" t="s">
        <v>315</v>
      </c>
      <c r="J255" s="249"/>
      <c r="K255" s="250"/>
      <c r="L255" s="255" t="str">
        <f>IF(I255=0,"",VLOOKUP(LEFT(B255,3)&amp;I255,小分類リスト,3,FALSE))</f>
        <v xml:space="preserve"> 情報処理用機器</v>
      </c>
      <c r="M255" s="256"/>
      <c r="N255" s="256"/>
      <c r="O255" s="256"/>
      <c r="P255" s="256"/>
      <c r="Q255" s="256"/>
      <c r="R255" s="257"/>
      <c r="S255" s="248" t="s">
        <v>317</v>
      </c>
      <c r="T255" s="249"/>
      <c r="U255" s="250"/>
      <c r="V255" s="255" t="str">
        <f>IF(S255=0,"",VLOOKUP(LEFT(B255,3)&amp;S255,小分類リスト,3,FALSE))</f>
        <v xml:space="preserve"> 視聴覚機器</v>
      </c>
      <c r="W255" s="256"/>
      <c r="X255" s="256"/>
      <c r="Y255" s="256"/>
      <c r="Z255" s="256"/>
      <c r="AA255" s="256"/>
      <c r="AB255" s="257"/>
      <c r="AC255" s="248" t="s">
        <v>320</v>
      </c>
      <c r="AD255" s="249"/>
      <c r="AE255" s="250"/>
      <c r="AF255" s="255" t="str">
        <f>IF(AC255=0,"",VLOOKUP(LEFT(B255,3)&amp;AC255,小分類リスト,3,FALSE))</f>
        <v xml:space="preserve"> 家電製品</v>
      </c>
      <c r="AG255" s="256"/>
      <c r="AH255" s="256"/>
      <c r="AI255" s="256"/>
      <c r="AJ255" s="256"/>
      <c r="AK255" s="256"/>
      <c r="AL255" s="257"/>
      <c r="AO255" s="50"/>
    </row>
    <row r="256" spans="1:41" ht="15" customHeight="1">
      <c r="A256" s="330"/>
      <c r="B256" s="337"/>
      <c r="C256" s="338"/>
      <c r="D256" s="338"/>
      <c r="E256" s="338"/>
      <c r="F256" s="338"/>
      <c r="G256" s="338"/>
      <c r="H256" s="338"/>
      <c r="I256" s="338"/>
      <c r="J256" s="338"/>
      <c r="K256" s="338"/>
      <c r="L256" s="338"/>
      <c r="M256" s="338"/>
      <c r="N256" s="338"/>
      <c r="O256" s="338"/>
      <c r="P256" s="338"/>
      <c r="Q256" s="338"/>
      <c r="R256" s="338"/>
      <c r="S256" s="347"/>
      <c r="T256" s="347"/>
      <c r="U256" s="347"/>
      <c r="V256" s="347"/>
      <c r="W256" s="347"/>
      <c r="X256" s="347"/>
      <c r="Y256" s="347"/>
      <c r="Z256" s="347"/>
      <c r="AA256" s="347"/>
      <c r="AB256" s="347"/>
      <c r="AC256" s="347"/>
      <c r="AD256" s="347"/>
      <c r="AE256" s="347"/>
      <c r="AF256" s="347"/>
      <c r="AG256" s="347"/>
      <c r="AH256" s="347"/>
      <c r="AI256" s="347"/>
      <c r="AJ256" s="347"/>
      <c r="AK256" s="347"/>
      <c r="AL256" s="351"/>
      <c r="AO256" s="50"/>
    </row>
    <row r="257" spans="1:42" ht="22.5" customHeight="1">
      <c r="A257" s="329" t="s">
        <v>321</v>
      </c>
      <c r="B257" s="334" t="s">
        <v>322</v>
      </c>
      <c r="C257" s="335"/>
      <c r="D257" s="335"/>
      <c r="E257" s="335"/>
      <c r="F257" s="335"/>
      <c r="G257" s="335"/>
      <c r="H257" s="336"/>
      <c r="I257" s="248" t="s">
        <v>320</v>
      </c>
      <c r="J257" s="249"/>
      <c r="K257" s="250"/>
      <c r="L257" s="255" t="str">
        <f>IF(I257=0,"",VLOOKUP(LEFT(B257,3)&amp;I257,小分類リスト,3,FALSE))</f>
        <v xml:space="preserve"> 写真機</v>
      </c>
      <c r="M257" s="256"/>
      <c r="N257" s="256"/>
      <c r="O257" s="256"/>
      <c r="P257" s="256"/>
      <c r="Q257" s="256"/>
      <c r="R257" s="257"/>
      <c r="S257" s="248" t="s">
        <v>316</v>
      </c>
      <c r="T257" s="249"/>
      <c r="U257" s="250"/>
      <c r="V257" s="255" t="str">
        <f>IF(S257=0,"",VLOOKUP(LEFT(B257,3)&amp;S257,小分類リスト,3,FALSE))</f>
        <v xml:space="preserve"> 時計</v>
      </c>
      <c r="W257" s="256"/>
      <c r="X257" s="256"/>
      <c r="Y257" s="256"/>
      <c r="Z257" s="256"/>
      <c r="AA257" s="256"/>
      <c r="AB257" s="257"/>
      <c r="AC257" s="248"/>
      <c r="AD257" s="249"/>
      <c r="AE257" s="250"/>
      <c r="AF257" s="255" t="str">
        <f>IF(AC257=0,"",VLOOKUP(LEFT(B257,3)&amp;AC257,小分類リスト,3,FALSE))</f>
        <v/>
      </c>
      <c r="AG257" s="256"/>
      <c r="AH257" s="256"/>
      <c r="AI257" s="256"/>
      <c r="AJ257" s="256"/>
      <c r="AK257" s="256"/>
      <c r="AL257" s="257"/>
      <c r="AO257" s="48"/>
    </row>
    <row r="258" spans="1:42" ht="15" customHeight="1">
      <c r="A258" s="330"/>
      <c r="B258" s="337"/>
      <c r="C258" s="338"/>
      <c r="D258" s="338"/>
      <c r="E258" s="338"/>
      <c r="F258" s="338"/>
      <c r="G258" s="338"/>
      <c r="H258" s="338"/>
      <c r="I258" s="338"/>
      <c r="J258" s="338"/>
      <c r="K258" s="338"/>
      <c r="L258" s="338"/>
      <c r="M258" s="338"/>
      <c r="N258" s="338"/>
      <c r="O258" s="338"/>
      <c r="P258" s="338"/>
      <c r="Q258" s="338"/>
      <c r="R258" s="338"/>
      <c r="S258" s="347"/>
      <c r="T258" s="347"/>
      <c r="U258" s="347"/>
      <c r="V258" s="347"/>
      <c r="W258" s="347"/>
      <c r="X258" s="347"/>
      <c r="Y258" s="347"/>
      <c r="Z258" s="347"/>
      <c r="AA258" s="347"/>
      <c r="AB258" s="347"/>
      <c r="AC258" s="347"/>
      <c r="AD258" s="347"/>
      <c r="AE258" s="347"/>
      <c r="AF258" s="347"/>
      <c r="AG258" s="347"/>
      <c r="AH258" s="347"/>
      <c r="AI258" s="347"/>
      <c r="AJ258" s="347"/>
      <c r="AK258" s="347"/>
      <c r="AL258" s="351"/>
      <c r="AN258" s="48"/>
      <c r="AO258" s="48"/>
    </row>
    <row r="259" spans="1:42" ht="87.75" customHeight="1">
      <c r="A259" s="390" t="s">
        <v>323</v>
      </c>
      <c r="B259" s="391"/>
      <c r="C259" s="391"/>
      <c r="D259" s="391"/>
      <c r="E259" s="391"/>
      <c r="F259" s="391"/>
      <c r="G259" s="391"/>
      <c r="H259" s="391"/>
      <c r="I259" s="391"/>
      <c r="J259" s="391"/>
      <c r="K259" s="391"/>
      <c r="L259" s="391"/>
      <c r="M259" s="391"/>
      <c r="N259" s="391"/>
      <c r="O259" s="391"/>
      <c r="P259" s="391"/>
      <c r="Q259" s="391"/>
      <c r="R259" s="391"/>
      <c r="S259" s="391"/>
      <c r="T259" s="391"/>
      <c r="U259" s="391"/>
      <c r="V259" s="391"/>
      <c r="W259" s="391"/>
      <c r="X259" s="391"/>
      <c r="Y259" s="391"/>
      <c r="Z259" s="391"/>
      <c r="AA259" s="391"/>
      <c r="AB259" s="391"/>
      <c r="AC259" s="391"/>
      <c r="AD259" s="391"/>
      <c r="AE259" s="391"/>
      <c r="AF259" s="391"/>
      <c r="AG259" s="391"/>
      <c r="AH259" s="391"/>
      <c r="AI259" s="391"/>
      <c r="AJ259" s="391"/>
      <c r="AK259" s="391"/>
      <c r="AL259" s="392"/>
      <c r="AN259" s="48"/>
      <c r="AO259" s="48"/>
    </row>
    <row r="260" spans="1:42" ht="30" customHeight="1">
      <c r="A260" s="307"/>
      <c r="B260" s="303" t="s">
        <v>324</v>
      </c>
      <c r="C260" s="304"/>
      <c r="D260" s="304"/>
      <c r="E260" s="304"/>
      <c r="F260" s="304"/>
      <c r="G260" s="304"/>
      <c r="H260" s="305"/>
      <c r="I260" s="348" t="s">
        <v>309</v>
      </c>
      <c r="J260" s="349"/>
      <c r="K260" s="349"/>
      <c r="L260" s="349"/>
      <c r="M260" s="349"/>
      <c r="N260" s="349"/>
      <c r="O260" s="349"/>
      <c r="P260" s="349"/>
      <c r="Q260" s="349"/>
      <c r="R260" s="349"/>
      <c r="S260" s="349"/>
      <c r="T260" s="349"/>
      <c r="U260" s="349"/>
      <c r="V260" s="349"/>
      <c r="W260" s="349"/>
      <c r="X260" s="349"/>
      <c r="Y260" s="349"/>
      <c r="Z260" s="349"/>
      <c r="AA260" s="349"/>
      <c r="AB260" s="349"/>
      <c r="AC260" s="349"/>
      <c r="AD260" s="349"/>
      <c r="AE260" s="349"/>
      <c r="AF260" s="349"/>
      <c r="AG260" s="349"/>
      <c r="AH260" s="349"/>
      <c r="AI260" s="349"/>
      <c r="AJ260" s="349"/>
      <c r="AK260" s="349"/>
      <c r="AL260" s="350"/>
      <c r="AN260" s="39" t="s">
        <v>325</v>
      </c>
    </row>
    <row r="261" spans="1:42" ht="31.5" customHeight="1" thickBot="1">
      <c r="A261" s="309"/>
      <c r="B261" s="369" t="s">
        <v>326</v>
      </c>
      <c r="C261" s="370"/>
      <c r="D261" s="370"/>
      <c r="E261" s="370"/>
      <c r="F261" s="370"/>
      <c r="G261" s="370"/>
      <c r="H261" s="371"/>
      <c r="I261" s="353" t="s">
        <v>310</v>
      </c>
      <c r="J261" s="368"/>
      <c r="K261" s="368"/>
      <c r="L261" s="349"/>
      <c r="M261" s="349"/>
      <c r="N261" s="349"/>
      <c r="O261" s="349"/>
      <c r="P261" s="349"/>
      <c r="Q261" s="349"/>
      <c r="R261" s="350"/>
      <c r="S261" s="353" t="s">
        <v>311</v>
      </c>
      <c r="T261" s="368"/>
      <c r="U261" s="368"/>
      <c r="V261" s="349"/>
      <c r="W261" s="349"/>
      <c r="X261" s="349"/>
      <c r="Y261" s="349"/>
      <c r="Z261" s="349"/>
      <c r="AA261" s="349"/>
      <c r="AB261" s="350"/>
      <c r="AC261" s="353" t="s">
        <v>312</v>
      </c>
      <c r="AD261" s="368"/>
      <c r="AE261" s="368"/>
      <c r="AF261" s="349"/>
      <c r="AG261" s="349"/>
      <c r="AH261" s="349"/>
      <c r="AI261" s="349"/>
      <c r="AJ261" s="349"/>
      <c r="AK261" s="349"/>
      <c r="AL261" s="350"/>
      <c r="AN261" s="39" t="s">
        <v>327</v>
      </c>
      <c r="AO261" s="48"/>
    </row>
    <row r="262" spans="1:42" ht="26.25" customHeight="1" thickBot="1">
      <c r="A262" s="353" t="s">
        <v>313</v>
      </c>
      <c r="B262" s="364"/>
      <c r="C262" s="365"/>
      <c r="D262" s="365"/>
      <c r="E262" s="365"/>
      <c r="F262" s="365"/>
      <c r="G262" s="365"/>
      <c r="H262" s="366"/>
      <c r="I262" s="340"/>
      <c r="J262" s="341"/>
      <c r="K262" s="342"/>
      <c r="L262" s="256" t="str">
        <f>IF(I262=0,"",IF(OR(I262=S262,I262=AC262),AN263,IF(ISERROR(VLOOKUP(LEFT(B262,3)&amp;I262,小分類リスト,3,FALSE)),AN265,VLOOKUP(LEFT(B262,3)&amp;I262,小分類リスト,3,FALSE))))</f>
        <v/>
      </c>
      <c r="M262" s="256"/>
      <c r="N262" s="256"/>
      <c r="O262" s="256"/>
      <c r="P262" s="256"/>
      <c r="Q262" s="256"/>
      <c r="R262" s="256"/>
      <c r="S262" s="340"/>
      <c r="T262" s="341"/>
      <c r="U262" s="342"/>
      <c r="V262" s="256" t="str">
        <f>IF(S262=0,"",IF(OR(S262=I262,S262=AC262),AN263,IF(ISERROR(VLOOKUP(LEFT(B262,3)&amp;S262,小分類リスト,3,FALSE)),AN265,VLOOKUP(LEFT(B262,3)&amp;S262,小分類リスト,3,FALSE))))</f>
        <v/>
      </c>
      <c r="W262" s="256"/>
      <c r="X262" s="256"/>
      <c r="Y262" s="256"/>
      <c r="Z262" s="256"/>
      <c r="AA262" s="256"/>
      <c r="AB262" s="256"/>
      <c r="AC262" s="340"/>
      <c r="AD262" s="341"/>
      <c r="AE262" s="342"/>
      <c r="AF262" s="256" t="str">
        <f>IF(AC262=0,"",IF(OR(AC262=I262,AC262=S262),AN263,IF(ISERROR(VLOOKUP(LEFT(B262,3)&amp;AC262,小分類リスト,3,FALSE)),AN265,VLOOKUP(LEFT(B262,3)&amp;AC262,小分類リスト,3,FALSE))))</f>
        <v/>
      </c>
      <c r="AG262" s="256"/>
      <c r="AH262" s="256"/>
      <c r="AI262" s="256"/>
      <c r="AJ262" s="256"/>
      <c r="AK262" s="256"/>
      <c r="AL262" s="257"/>
      <c r="AN262" s="39" t="s">
        <v>328</v>
      </c>
    </row>
    <row r="263" spans="1:42" ht="15" customHeight="1" thickBot="1">
      <c r="A263" s="330"/>
      <c r="B263" s="355" t="str">
        <f>IF(B262=0,"",IF(OR(B262=B264,B262=B266,B262=B268,B262=B270,B262=B272),AN261,""))</f>
        <v/>
      </c>
      <c r="C263" s="332"/>
      <c r="D263" s="332"/>
      <c r="E263" s="332"/>
      <c r="F263" s="332"/>
      <c r="G263" s="332"/>
      <c r="H263" s="332"/>
      <c r="I263" s="332"/>
      <c r="J263" s="332"/>
      <c r="K263" s="332"/>
      <c r="L263" s="338"/>
      <c r="M263" s="338"/>
      <c r="N263" s="338"/>
      <c r="O263" s="338"/>
      <c r="P263" s="338"/>
      <c r="Q263" s="338"/>
      <c r="R263" s="338"/>
      <c r="S263" s="367"/>
      <c r="T263" s="367"/>
      <c r="U263" s="367"/>
      <c r="V263" s="347"/>
      <c r="W263" s="347"/>
      <c r="X263" s="347"/>
      <c r="Y263" s="347"/>
      <c r="Z263" s="347"/>
      <c r="AA263" s="347"/>
      <c r="AB263" s="347"/>
      <c r="AC263" s="367"/>
      <c r="AD263" s="367"/>
      <c r="AE263" s="367"/>
      <c r="AF263" s="347"/>
      <c r="AG263" s="347"/>
      <c r="AH263" s="347"/>
      <c r="AI263" s="347"/>
      <c r="AJ263" s="347"/>
      <c r="AK263" s="347"/>
      <c r="AL263" s="351"/>
      <c r="AN263" s="49" t="s">
        <v>329</v>
      </c>
    </row>
    <row r="264" spans="1:42" ht="26.25" customHeight="1" thickBot="1">
      <c r="A264" s="353" t="s">
        <v>318</v>
      </c>
      <c r="B264" s="364"/>
      <c r="C264" s="365"/>
      <c r="D264" s="365"/>
      <c r="E264" s="365"/>
      <c r="F264" s="365"/>
      <c r="G264" s="365"/>
      <c r="H264" s="366"/>
      <c r="I264" s="340"/>
      <c r="J264" s="341"/>
      <c r="K264" s="342"/>
      <c r="L264" s="256" t="str">
        <f>IF(I264=0,"",IF(OR(I264=S264,I264=AC264),AN263,IF(ISERROR(VLOOKUP(LEFT(B264,3)&amp;I264,小分類リスト,3,FALSE)),AN265,VLOOKUP(LEFT(B264,3)&amp;I264,小分類リスト,3,FALSE))))</f>
        <v/>
      </c>
      <c r="M264" s="256"/>
      <c r="N264" s="256"/>
      <c r="O264" s="256"/>
      <c r="P264" s="256"/>
      <c r="Q264" s="256"/>
      <c r="R264" s="256"/>
      <c r="S264" s="340"/>
      <c r="T264" s="341"/>
      <c r="U264" s="342"/>
      <c r="V264" s="256" t="str">
        <f>IF(S264=0,"",IF(OR(S264=I264,S264=AC264),AN263,IF(ISERROR(VLOOKUP(LEFT(B264,3)&amp;S264,小分類リスト,3,FALSE)),AN265,VLOOKUP(LEFT(B264,3)&amp;S264,小分類リスト,3,FALSE))))</f>
        <v/>
      </c>
      <c r="W264" s="256"/>
      <c r="X264" s="256"/>
      <c r="Y264" s="256"/>
      <c r="Z264" s="256"/>
      <c r="AA264" s="256"/>
      <c r="AB264" s="256"/>
      <c r="AC264" s="340"/>
      <c r="AD264" s="341"/>
      <c r="AE264" s="342"/>
      <c r="AF264" s="256" t="str">
        <f>IF(AC264=0,"",IF(OR(AC264=I264,AC264=S264),AN263,IF(ISERROR(VLOOKUP(LEFT(B264,3)&amp;AC264,小分類リスト,3,FALSE)),AN265,VLOOKUP(LEFT(B264,3)&amp;AC264,小分類リスト,3,FALSE))))</f>
        <v/>
      </c>
      <c r="AG264" s="256"/>
      <c r="AH264" s="256"/>
      <c r="AI264" s="256"/>
      <c r="AJ264" s="256"/>
      <c r="AK264" s="256"/>
      <c r="AL264" s="257"/>
      <c r="AN264" s="39" t="s">
        <v>330</v>
      </c>
      <c r="AO264" s="50"/>
    </row>
    <row r="265" spans="1:42" ht="15" customHeight="1" thickBot="1">
      <c r="A265" s="330"/>
      <c r="B265" s="355" t="str">
        <f>IF(B264=0,"",IF(OR(B264=B262,B264=B266,B264=B268,B264=B270,B264=B272),AN261,""))</f>
        <v/>
      </c>
      <c r="C265" s="332"/>
      <c r="D265" s="332"/>
      <c r="E265" s="332"/>
      <c r="F265" s="332"/>
      <c r="G265" s="332"/>
      <c r="H265" s="332"/>
      <c r="I265" s="332"/>
      <c r="J265" s="332"/>
      <c r="K265" s="332"/>
      <c r="L265" s="338"/>
      <c r="M265" s="338"/>
      <c r="N265" s="338"/>
      <c r="O265" s="338"/>
      <c r="P265" s="338"/>
      <c r="Q265" s="338"/>
      <c r="R265" s="338"/>
      <c r="S265" s="367"/>
      <c r="T265" s="367"/>
      <c r="U265" s="367"/>
      <c r="V265" s="347"/>
      <c r="W265" s="347"/>
      <c r="X265" s="347"/>
      <c r="Y265" s="347"/>
      <c r="Z265" s="347"/>
      <c r="AA265" s="347"/>
      <c r="AB265" s="347"/>
      <c r="AC265" s="367"/>
      <c r="AD265" s="367"/>
      <c r="AE265" s="367"/>
      <c r="AF265" s="347"/>
      <c r="AG265" s="347"/>
      <c r="AH265" s="347"/>
      <c r="AI265" s="347"/>
      <c r="AJ265" s="347"/>
      <c r="AK265" s="347"/>
      <c r="AL265" s="351"/>
      <c r="AN265" s="39" t="s">
        <v>331</v>
      </c>
      <c r="AO265" s="50"/>
    </row>
    <row r="266" spans="1:42" ht="26.25" customHeight="1" thickBot="1">
      <c r="A266" s="353" t="s">
        <v>321</v>
      </c>
      <c r="B266" s="364"/>
      <c r="C266" s="365"/>
      <c r="D266" s="365"/>
      <c r="E266" s="365"/>
      <c r="F266" s="365"/>
      <c r="G266" s="365"/>
      <c r="H266" s="366"/>
      <c r="I266" s="340"/>
      <c r="J266" s="341"/>
      <c r="K266" s="342"/>
      <c r="L266" s="256" t="str">
        <f>IF(I266=0,"",IF(OR(I266=S266,I266=AC266),AN263,IF(ISERROR(VLOOKUP(LEFT(B266,3)&amp;I266,小分類リスト,3,FALSE)),AN265,VLOOKUP(LEFT(B266,3)&amp;I266,小分類リスト,3,FALSE))))</f>
        <v/>
      </c>
      <c r="M266" s="256"/>
      <c r="N266" s="256"/>
      <c r="O266" s="256"/>
      <c r="P266" s="256"/>
      <c r="Q266" s="256"/>
      <c r="R266" s="256"/>
      <c r="S266" s="340"/>
      <c r="T266" s="341"/>
      <c r="U266" s="342"/>
      <c r="V266" s="256" t="str">
        <f>IF(S266=0,"",IF(OR(S266=I266,S266=AC266),AN263,IF(ISERROR(VLOOKUP(LEFT(B266,3)&amp;S266,小分類リスト,3,FALSE)),AN265,VLOOKUP(LEFT(B266,3)&amp;S266,小分類リスト,3,FALSE))))</f>
        <v/>
      </c>
      <c r="W266" s="256"/>
      <c r="X266" s="256"/>
      <c r="Y266" s="256"/>
      <c r="Z266" s="256"/>
      <c r="AA266" s="256"/>
      <c r="AB266" s="256"/>
      <c r="AC266" s="340"/>
      <c r="AD266" s="341"/>
      <c r="AE266" s="342"/>
      <c r="AF266" s="256" t="str">
        <f>IF(AC266=0,"",IF(OR(AC266=I266,AC266=S266),AN263,IF(ISERROR(VLOOKUP(LEFT(B266,3)&amp;AC266,小分類リスト,3,FALSE)),AN265,VLOOKUP(LEFT(B266,3)&amp;AC266,小分類リスト,3,FALSE))))</f>
        <v/>
      </c>
      <c r="AG266" s="256"/>
      <c r="AH266" s="256"/>
      <c r="AI266" s="256"/>
      <c r="AJ266" s="256"/>
      <c r="AK266" s="256"/>
      <c r="AL266" s="257"/>
      <c r="AO266" s="48"/>
    </row>
    <row r="267" spans="1:42" ht="15" customHeight="1" thickBot="1">
      <c r="A267" s="330"/>
      <c r="B267" s="355" t="str">
        <f>IF(B266=0,"",IF(OR(B266=B262,B266=B264,B266=B268,B266=B270,B266=B272),AN261,""))</f>
        <v/>
      </c>
      <c r="C267" s="332"/>
      <c r="D267" s="332"/>
      <c r="E267" s="332"/>
      <c r="F267" s="332"/>
      <c r="G267" s="332"/>
      <c r="H267" s="332"/>
      <c r="I267" s="332"/>
      <c r="J267" s="332"/>
      <c r="K267" s="332"/>
      <c r="L267" s="338"/>
      <c r="M267" s="338"/>
      <c r="N267" s="338"/>
      <c r="O267" s="338"/>
      <c r="P267" s="338"/>
      <c r="Q267" s="338"/>
      <c r="R267" s="338"/>
      <c r="S267" s="367"/>
      <c r="T267" s="367"/>
      <c r="U267" s="367"/>
      <c r="V267" s="347"/>
      <c r="W267" s="347"/>
      <c r="X267" s="347"/>
      <c r="Y267" s="347"/>
      <c r="Z267" s="347"/>
      <c r="AA267" s="347"/>
      <c r="AB267" s="347"/>
      <c r="AC267" s="367"/>
      <c r="AD267" s="367"/>
      <c r="AE267" s="367"/>
      <c r="AF267" s="347"/>
      <c r="AG267" s="347"/>
      <c r="AH267" s="347"/>
      <c r="AI267" s="347"/>
      <c r="AJ267" s="347"/>
      <c r="AK267" s="347"/>
      <c r="AL267" s="351"/>
      <c r="AN267" s="48"/>
      <c r="AO267" s="48"/>
    </row>
    <row r="268" spans="1:42" ht="26.25" customHeight="1" thickBot="1">
      <c r="A268" s="353" t="s">
        <v>332</v>
      </c>
      <c r="B268" s="364"/>
      <c r="C268" s="365"/>
      <c r="D268" s="365"/>
      <c r="E268" s="365"/>
      <c r="F268" s="365"/>
      <c r="G268" s="365"/>
      <c r="H268" s="366"/>
      <c r="I268" s="340"/>
      <c r="J268" s="341"/>
      <c r="K268" s="342"/>
      <c r="L268" s="256" t="str">
        <f>IF(I268=0,"",IF(OR(I268=S268,I268=AC268),AN263,IF(ISERROR(VLOOKUP(LEFT(B268,3)&amp;I268,小分類リスト,3,FALSE)),AN265,VLOOKUP(LEFT(B268,3)&amp;I268,小分類リスト,3,FALSE))))</f>
        <v/>
      </c>
      <c r="M268" s="256"/>
      <c r="N268" s="256"/>
      <c r="O268" s="256"/>
      <c r="P268" s="256"/>
      <c r="Q268" s="256"/>
      <c r="R268" s="256"/>
      <c r="S268" s="340"/>
      <c r="T268" s="341"/>
      <c r="U268" s="342"/>
      <c r="V268" s="256" t="str">
        <f>IF(S268=0,"",IF(OR(S268=I268,S268=AC268),AN263,IF(ISERROR(VLOOKUP(LEFT(B268,3)&amp;S268,小分類リスト,3,FALSE)),AN265,VLOOKUP(LEFT(B268,3)&amp;S268,小分類リスト,3,FALSE))))</f>
        <v/>
      </c>
      <c r="W268" s="256"/>
      <c r="X268" s="256"/>
      <c r="Y268" s="256"/>
      <c r="Z268" s="256"/>
      <c r="AA268" s="256"/>
      <c r="AB268" s="256"/>
      <c r="AC268" s="340"/>
      <c r="AD268" s="341"/>
      <c r="AE268" s="342"/>
      <c r="AF268" s="256" t="str">
        <f>IF(AC268=0,"",IF(OR(AC268=I268,AC268=S268),AN263,IF(ISERROR(VLOOKUP(LEFT(B268,3)&amp;AC268,小分類リスト,3,FALSE)),AN265,VLOOKUP(LEFT(B268,3)&amp;AC268,小分類リスト,3,FALSE))))</f>
        <v/>
      </c>
      <c r="AG268" s="256"/>
      <c r="AH268" s="256"/>
      <c r="AI268" s="256"/>
      <c r="AJ268" s="256"/>
      <c r="AK268" s="256"/>
      <c r="AL268" s="257"/>
      <c r="AN268" s="48" t="str">
        <f>IF(ISERROR(VLOOKUP(LEFT('主要取扱品目（業務）名表'!E4,3)&amp;LEFT('主要取扱品目（業務）名表'!E5,3),主要品目リスト,2,FALSE)),"",(VLOOKUP(LEFT('主要取扱品目（業務）名表'!E4,3)&amp;LEFT('主要取扱品目（業務）名表'!E5,3),主要品目リスト,2,FALSE)))</f>
        <v/>
      </c>
      <c r="AO268" s="48"/>
    </row>
    <row r="269" spans="1:42" ht="15" customHeight="1">
      <c r="A269" s="389"/>
      <c r="B269" s="355" t="str">
        <f>IF(B268=0,"",IF(OR(B268=B262,B268=B264,B268=B266,B268=B270,B268=B272),AN261,""))</f>
        <v/>
      </c>
      <c r="C269" s="332"/>
      <c r="D269" s="332"/>
      <c r="E269" s="332"/>
      <c r="F269" s="332"/>
      <c r="G269" s="332"/>
      <c r="H269" s="332"/>
      <c r="I269" s="332"/>
      <c r="J269" s="332"/>
      <c r="K269" s="332"/>
      <c r="L269" s="356"/>
      <c r="M269" s="356"/>
      <c r="N269" s="356"/>
      <c r="O269" s="356"/>
      <c r="P269" s="356"/>
      <c r="Q269" s="356"/>
      <c r="R269" s="356"/>
      <c r="S269" s="367"/>
      <c r="T269" s="367"/>
      <c r="U269" s="367"/>
      <c r="V269" s="387"/>
      <c r="W269" s="387"/>
      <c r="X269" s="387"/>
      <c r="Y269" s="387"/>
      <c r="Z269" s="387"/>
      <c r="AA269" s="387"/>
      <c r="AB269" s="387"/>
      <c r="AC269" s="367"/>
      <c r="AD269" s="367"/>
      <c r="AE269" s="367"/>
      <c r="AF269" s="387"/>
      <c r="AG269" s="387"/>
      <c r="AH269" s="387"/>
      <c r="AI269" s="387"/>
      <c r="AJ269" s="387"/>
      <c r="AK269" s="387"/>
      <c r="AL269" s="388"/>
      <c r="AN269" s="40" t="str">
        <f>IF(ISERROR(VLOOKUP(LEFT('主要取扱品目（業務）名表'!L4,3)&amp;LEFT('主要取扱品目（業務）名表'!L5,3),主要品目リスト,2,FALSE)),"",(VLOOKUP(LEFT('主要取扱品目（業務）名表'!L4,3)&amp;LEFT('主要取扱品目（業務）名表'!L5,3),主要品目リスト,2,FALSE)))</f>
        <v/>
      </c>
      <c r="AO269" s="40"/>
      <c r="AP269" s="40"/>
    </row>
    <row r="270" spans="1:42" ht="26.25" customHeight="1" thickBot="1">
      <c r="A270" s="353" t="s">
        <v>333</v>
      </c>
      <c r="B270" s="372"/>
      <c r="C270" s="373"/>
      <c r="D270" s="373"/>
      <c r="E270" s="373"/>
      <c r="F270" s="373"/>
      <c r="G270" s="373"/>
      <c r="H270" s="374"/>
      <c r="I270" s="357"/>
      <c r="J270" s="358"/>
      <c r="K270" s="359"/>
      <c r="L270" s="256" t="str">
        <f>IF(I270=0,"",IF(OR(I270=S270,I270=AC270),AN263,IF(ISERROR(VLOOKUP(LEFT(B270,3)&amp;I270,小分類リスト,3,FALSE)),AN265,VLOOKUP(LEFT(B270,3)&amp;I270,小分類リスト,3,FALSE))))</f>
        <v/>
      </c>
      <c r="M270" s="256"/>
      <c r="N270" s="256"/>
      <c r="O270" s="256"/>
      <c r="P270" s="256"/>
      <c r="Q270" s="256"/>
      <c r="R270" s="256"/>
      <c r="S270" s="357"/>
      <c r="T270" s="358"/>
      <c r="U270" s="359"/>
      <c r="V270" s="256" t="str">
        <f>IF(S270=0,"",IF(OR(S270=I270,S270=AC270),AN263,IF(ISERROR(VLOOKUP(LEFT(B270,3)&amp;S270,小分類リスト,3,FALSE)),AN265,VLOOKUP(LEFT(B270,3)&amp;S270,小分類リスト,3,FALSE))))</f>
        <v/>
      </c>
      <c r="W270" s="256"/>
      <c r="X270" s="256"/>
      <c r="Y270" s="256"/>
      <c r="Z270" s="256"/>
      <c r="AA270" s="256"/>
      <c r="AB270" s="256"/>
      <c r="AC270" s="357"/>
      <c r="AD270" s="358"/>
      <c r="AE270" s="359"/>
      <c r="AF270" s="256" t="str">
        <f>IF(AC270=0,"",IF(OR(AC270=I270,AC270=S270),AN263,IF(ISERROR(VLOOKUP(LEFT(B270,3)&amp;AC270,小分類リスト,3,FALSE)),AN265,VLOOKUP(LEFT(B270,3)&amp;AC270,小分類リスト,3,FALSE))))</f>
        <v/>
      </c>
      <c r="AG270" s="256"/>
      <c r="AH270" s="256"/>
      <c r="AI270" s="256"/>
      <c r="AJ270" s="256"/>
      <c r="AK270" s="256"/>
      <c r="AL270" s="257"/>
      <c r="AN270" s="48"/>
      <c r="AO270" s="48"/>
    </row>
    <row r="271" spans="1:42" ht="15" customHeight="1">
      <c r="A271" s="330"/>
      <c r="B271" s="360" t="str">
        <f>IF(B270=0,"",IF(OR(B270=B262,B270=B264,B270=B266,B270=B268,B270=B272),AN261,""))</f>
        <v/>
      </c>
      <c r="C271" s="279"/>
      <c r="D271" s="279"/>
      <c r="E271" s="279"/>
      <c r="F271" s="279"/>
      <c r="G271" s="279"/>
      <c r="H271" s="279"/>
      <c r="I271" s="279"/>
      <c r="J271" s="279"/>
      <c r="K271" s="279"/>
      <c r="L271" s="338"/>
      <c r="M271" s="338"/>
      <c r="N271" s="338"/>
      <c r="O271" s="338"/>
      <c r="P271" s="338"/>
      <c r="Q271" s="338"/>
      <c r="R271" s="338"/>
      <c r="S271" s="354"/>
      <c r="T271" s="354"/>
      <c r="U271" s="354"/>
      <c r="V271" s="347"/>
      <c r="W271" s="347"/>
      <c r="X271" s="347"/>
      <c r="Y271" s="347"/>
      <c r="Z271" s="347"/>
      <c r="AA271" s="347"/>
      <c r="AB271" s="347"/>
      <c r="AC271" s="354"/>
      <c r="AD271" s="354"/>
      <c r="AE271" s="354"/>
      <c r="AF271" s="347"/>
      <c r="AG271" s="347"/>
      <c r="AH271" s="347"/>
      <c r="AI271" s="347"/>
      <c r="AJ271" s="347"/>
      <c r="AK271" s="347"/>
      <c r="AL271" s="351"/>
      <c r="AN271" s="48"/>
      <c r="AO271" s="48"/>
    </row>
    <row r="272" spans="1:42" ht="26.25" customHeight="1">
      <c r="A272" s="385"/>
      <c r="B272" s="361"/>
      <c r="C272" s="361"/>
      <c r="D272" s="361"/>
      <c r="E272" s="361"/>
      <c r="F272" s="361"/>
      <c r="G272" s="361"/>
      <c r="H272" s="361"/>
      <c r="I272" s="302"/>
      <c r="J272" s="302"/>
      <c r="K272" s="302"/>
      <c r="L272" s="362"/>
      <c r="M272" s="362"/>
      <c r="N272" s="362"/>
      <c r="O272" s="362"/>
      <c r="P272" s="362"/>
      <c r="Q272" s="362"/>
      <c r="R272" s="362"/>
      <c r="S272" s="302"/>
      <c r="T272" s="302"/>
      <c r="U272" s="302"/>
      <c r="V272" s="362"/>
      <c r="W272" s="362"/>
      <c r="X272" s="362"/>
      <c r="Y272" s="362"/>
      <c r="Z272" s="362"/>
      <c r="AA272" s="362"/>
      <c r="AB272" s="362"/>
      <c r="AC272" s="302"/>
      <c r="AD272" s="302"/>
      <c r="AE272" s="302"/>
      <c r="AF272" s="362"/>
      <c r="AG272" s="362"/>
      <c r="AH272" s="362"/>
      <c r="AI272" s="362"/>
      <c r="AJ272" s="362"/>
      <c r="AK272" s="362"/>
      <c r="AL272" s="362"/>
      <c r="AN272" s="48"/>
      <c r="AO272" s="48"/>
    </row>
    <row r="273" spans="1:41" ht="15" customHeight="1">
      <c r="A273" s="386"/>
      <c r="B273" s="363"/>
      <c r="C273" s="363"/>
      <c r="D273" s="363"/>
      <c r="E273" s="363"/>
      <c r="F273" s="363"/>
      <c r="G273" s="363"/>
      <c r="H273" s="363"/>
      <c r="I273" s="363"/>
      <c r="J273" s="363"/>
      <c r="K273" s="363"/>
      <c r="L273" s="363"/>
      <c r="M273" s="363"/>
      <c r="N273" s="363"/>
      <c r="O273" s="363"/>
      <c r="P273" s="363"/>
      <c r="Q273" s="363"/>
      <c r="R273" s="363"/>
      <c r="S273" s="393"/>
      <c r="T273" s="393"/>
      <c r="U273" s="393"/>
      <c r="V273" s="393"/>
      <c r="W273" s="393"/>
      <c r="X273" s="393"/>
      <c r="Y273" s="393"/>
      <c r="Z273" s="393"/>
      <c r="AA273" s="393"/>
      <c r="AB273" s="393"/>
      <c r="AC273" s="393"/>
      <c r="AD273" s="393"/>
      <c r="AE273" s="393"/>
      <c r="AF273" s="393"/>
      <c r="AG273" s="393"/>
      <c r="AH273" s="393"/>
      <c r="AI273" s="393"/>
      <c r="AJ273" s="393"/>
      <c r="AK273" s="393"/>
      <c r="AL273" s="393"/>
      <c r="AN273" s="48"/>
      <c r="AO273" s="48"/>
    </row>
    <row r="274" spans="1:41" ht="46.5" customHeight="1">
      <c r="A274" s="267" t="s">
        <v>334</v>
      </c>
      <c r="B274" s="268"/>
      <c r="C274" s="268"/>
      <c r="D274" s="268"/>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c r="AA274" s="268"/>
      <c r="AB274" s="268"/>
      <c r="AC274" s="268"/>
      <c r="AD274" s="268"/>
      <c r="AE274" s="268"/>
      <c r="AF274" s="268"/>
      <c r="AG274" s="268"/>
      <c r="AH274" s="268"/>
      <c r="AI274" s="268"/>
      <c r="AJ274" s="268"/>
      <c r="AK274" s="268"/>
      <c r="AL274" s="269"/>
    </row>
    <row r="275" spans="1:41" ht="60.75" customHeight="1">
      <c r="A275" s="377" t="s">
        <v>335</v>
      </c>
      <c r="B275" s="378"/>
      <c r="C275" s="378"/>
      <c r="D275" s="378"/>
      <c r="E275" s="378"/>
      <c r="F275" s="378"/>
      <c r="G275" s="378"/>
      <c r="H275" s="378"/>
      <c r="I275" s="378"/>
      <c r="J275" s="378"/>
      <c r="K275" s="378"/>
      <c r="L275" s="378"/>
      <c r="M275" s="378"/>
      <c r="N275" s="378"/>
      <c r="O275" s="378"/>
      <c r="P275" s="378"/>
      <c r="Q275" s="378"/>
      <c r="R275" s="378"/>
      <c r="S275" s="378"/>
      <c r="T275" s="378"/>
      <c r="U275" s="378"/>
      <c r="V275" s="378"/>
      <c r="W275" s="378"/>
      <c r="X275" s="378"/>
      <c r="Y275" s="378"/>
      <c r="Z275" s="378"/>
      <c r="AA275" s="378"/>
      <c r="AB275" s="378"/>
      <c r="AC275" s="378"/>
      <c r="AD275" s="378"/>
      <c r="AE275" s="378"/>
      <c r="AF275" s="378"/>
      <c r="AG275" s="378"/>
      <c r="AH275" s="378"/>
      <c r="AI275" s="378"/>
      <c r="AJ275" s="378"/>
      <c r="AK275" s="378"/>
      <c r="AL275" s="379"/>
    </row>
    <row r="276" spans="1:41" ht="15" customHeight="1">
      <c r="A276" s="352"/>
      <c r="B276" s="352"/>
      <c r="C276" s="352"/>
      <c r="D276" s="352"/>
      <c r="E276" s="352"/>
      <c r="F276" s="352"/>
      <c r="G276" s="352"/>
      <c r="H276" s="352"/>
      <c r="I276" s="352"/>
      <c r="J276" s="352"/>
      <c r="K276" s="352"/>
      <c r="L276" s="352"/>
      <c r="M276" s="352"/>
      <c r="N276" s="352"/>
      <c r="O276" s="352"/>
      <c r="P276" s="352"/>
      <c r="Q276" s="352"/>
      <c r="R276" s="352"/>
      <c r="S276" s="352"/>
      <c r="T276" s="352"/>
      <c r="U276" s="352"/>
      <c r="V276" s="352"/>
      <c r="W276" s="352"/>
      <c r="X276" s="352"/>
      <c r="Y276" s="352"/>
      <c r="Z276" s="352"/>
      <c r="AA276" s="352"/>
      <c r="AB276" s="352"/>
      <c r="AC276" s="352"/>
      <c r="AD276" s="352"/>
      <c r="AE276" s="352"/>
      <c r="AF276" s="352"/>
      <c r="AG276" s="352"/>
      <c r="AH276" s="352"/>
      <c r="AI276" s="352"/>
      <c r="AJ276" s="352"/>
      <c r="AK276" s="352"/>
      <c r="AL276" s="352"/>
      <c r="AN276" s="48"/>
      <c r="AO276" s="48"/>
    </row>
    <row r="277" spans="1:41" ht="30" customHeight="1">
      <c r="A277" s="267" t="s">
        <v>336</v>
      </c>
      <c r="B277" s="268"/>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c r="AA277" s="268"/>
      <c r="AB277" s="268"/>
      <c r="AC277" s="268"/>
      <c r="AD277" s="268"/>
      <c r="AE277" s="268"/>
      <c r="AF277" s="268"/>
      <c r="AG277" s="268"/>
      <c r="AH277" s="268"/>
      <c r="AI277" s="268"/>
      <c r="AJ277" s="268"/>
      <c r="AK277" s="268"/>
      <c r="AL277" s="269"/>
    </row>
    <row r="278" spans="1:41" ht="30" customHeight="1">
      <c r="A278" s="380"/>
      <c r="B278" s="381"/>
      <c r="C278" s="381"/>
      <c r="D278" s="381"/>
      <c r="E278" s="381"/>
      <c r="F278" s="381"/>
      <c r="G278" s="381"/>
      <c r="H278" s="381"/>
      <c r="I278" s="381"/>
      <c r="J278" s="381"/>
      <c r="K278" s="381"/>
      <c r="L278" s="381"/>
      <c r="M278" s="381"/>
      <c r="N278" s="381"/>
      <c r="O278" s="381"/>
      <c r="P278" s="381"/>
      <c r="Q278" s="381"/>
      <c r="R278" s="381"/>
      <c r="S278" s="381"/>
      <c r="T278" s="381"/>
      <c r="U278" s="381"/>
      <c r="V278" s="381"/>
      <c r="W278" s="381"/>
      <c r="X278" s="381"/>
      <c r="Y278" s="381"/>
      <c r="Z278" s="381"/>
      <c r="AA278" s="381"/>
      <c r="AB278" s="381"/>
      <c r="AC278" s="381"/>
      <c r="AD278" s="381"/>
      <c r="AE278" s="381"/>
      <c r="AF278" s="381"/>
      <c r="AG278" s="381"/>
      <c r="AH278" s="381"/>
      <c r="AI278" s="381"/>
      <c r="AJ278" s="381"/>
      <c r="AK278" s="381"/>
      <c r="AL278" s="382"/>
    </row>
    <row r="279" spans="1:41" ht="30" customHeight="1">
      <c r="A279" s="840" t="s">
        <v>337</v>
      </c>
      <c r="B279" s="841"/>
      <c r="C279" s="841"/>
      <c r="D279" s="375" t="s">
        <v>338</v>
      </c>
      <c r="E279" s="375"/>
      <c r="F279" s="375"/>
      <c r="G279" s="65"/>
      <c r="H279" s="65"/>
      <c r="I279" s="383" t="s">
        <v>339</v>
      </c>
      <c r="J279" s="383"/>
      <c r="K279" s="383"/>
      <c r="L279" s="383"/>
      <c r="M279" s="65" t="s">
        <v>340</v>
      </c>
      <c r="N279" s="376" t="str">
        <f ca="1">IF(D279="確定",NOW(),"")</f>
        <v/>
      </c>
      <c r="O279" s="376"/>
      <c r="P279" s="376"/>
      <c r="Q279" s="376"/>
      <c r="R279" s="376"/>
      <c r="S279" s="376"/>
      <c r="T279" s="376"/>
      <c r="U279" s="384" t="str">
        <f ca="1">IF(D279="確定",NOW(),"")</f>
        <v/>
      </c>
      <c r="V279" s="384"/>
      <c r="W279" s="384"/>
      <c r="X279" s="384"/>
      <c r="Y279" s="384"/>
      <c r="Z279" s="384"/>
      <c r="AA279" s="84"/>
      <c r="AB279" s="84"/>
      <c r="AC279" s="84"/>
      <c r="AD279" s="84"/>
      <c r="AE279" s="84"/>
      <c r="AF279" s="84"/>
      <c r="AG279" s="84"/>
      <c r="AH279" s="84"/>
      <c r="AI279" s="84"/>
      <c r="AJ279" s="65"/>
      <c r="AK279" s="65"/>
      <c r="AL279" s="164"/>
    </row>
    <row r="280" spans="1:41" ht="30" customHeight="1">
      <c r="A280" s="165"/>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166"/>
      <c r="Z280" s="166"/>
      <c r="AA280" s="166"/>
      <c r="AB280" s="166"/>
      <c r="AC280" s="166"/>
      <c r="AD280" s="166"/>
      <c r="AE280" s="166"/>
      <c r="AF280" s="166"/>
      <c r="AG280" s="166"/>
      <c r="AH280" s="166"/>
      <c r="AI280" s="166"/>
      <c r="AJ280" s="166"/>
      <c r="AK280" s="166"/>
      <c r="AL280" s="167"/>
    </row>
    <row r="281" spans="1:41" ht="30" customHeight="1">
      <c r="A281" s="302" t="s">
        <v>341</v>
      </c>
      <c r="B281" s="302"/>
      <c r="C281" s="302"/>
      <c r="D281" s="302"/>
      <c r="E281" s="302"/>
      <c r="F281" s="302"/>
      <c r="G281" s="302"/>
      <c r="H281" s="302"/>
      <c r="I281" s="302"/>
      <c r="J281" s="302"/>
      <c r="K281" s="302"/>
      <c r="L281" s="302"/>
      <c r="M281" s="302"/>
      <c r="N281" s="302"/>
      <c r="O281" s="302"/>
      <c r="P281" s="302"/>
      <c r="Q281" s="302"/>
      <c r="R281" s="302"/>
      <c r="S281" s="302"/>
      <c r="T281" s="302"/>
      <c r="U281" s="302"/>
      <c r="V281" s="302"/>
      <c r="W281" s="302"/>
      <c r="X281" s="302"/>
      <c r="Y281" s="302"/>
      <c r="Z281" s="302"/>
      <c r="AA281" s="302"/>
      <c r="AB281" s="302"/>
      <c r="AC281" s="302"/>
      <c r="AD281" s="302"/>
      <c r="AE281" s="302"/>
      <c r="AF281" s="302"/>
      <c r="AG281" s="302"/>
      <c r="AH281" s="302"/>
      <c r="AI281" s="302"/>
      <c r="AJ281" s="302"/>
      <c r="AK281" s="302"/>
      <c r="AL281" s="302"/>
    </row>
  </sheetData>
  <sheetProtection algorithmName="SHA-512" hashValue="vI4YqJoP44H906Mk2gXb1cxG+/H1995uiMOJsD618yNdZ1VqLLQdiklx/Xx+HVFQLSDGQlqIymJ4OaQfnjS5Dw==" saltValue="p7uuS4jzDuRsvM99yWPAqw==" spinCount="100000" sheet="1" selectLockedCells="1"/>
  <mergeCells count="580">
    <mergeCell ref="C93:D93"/>
    <mergeCell ref="M103:AL103"/>
    <mergeCell ref="A94:AL94"/>
    <mergeCell ref="B76:AL76"/>
    <mergeCell ref="B86:AL86"/>
    <mergeCell ref="E68:AL69"/>
    <mergeCell ref="E75:AL75"/>
    <mergeCell ref="B67:B70"/>
    <mergeCell ref="A59:A70"/>
    <mergeCell ref="E67:AL67"/>
    <mergeCell ref="E72:AL72"/>
    <mergeCell ref="C65:D65"/>
    <mergeCell ref="C70:D70"/>
    <mergeCell ref="C68:D69"/>
    <mergeCell ref="C82:D82"/>
    <mergeCell ref="B100:AL100"/>
    <mergeCell ref="A95:AL95"/>
    <mergeCell ref="H93:AL93"/>
    <mergeCell ref="E96:G96"/>
    <mergeCell ref="M89:N89"/>
    <mergeCell ref="E73:AL74"/>
    <mergeCell ref="C89:D89"/>
    <mergeCell ref="C77:D77"/>
    <mergeCell ref="C80:D80"/>
    <mergeCell ref="B82:B85"/>
    <mergeCell ref="E59:AL59"/>
    <mergeCell ref="E77:AL77"/>
    <mergeCell ref="E80:AL80"/>
    <mergeCell ref="C67:D67"/>
    <mergeCell ref="C73:D74"/>
    <mergeCell ref="B59:B65"/>
    <mergeCell ref="E65:AL65"/>
    <mergeCell ref="A71:AL71"/>
    <mergeCell ref="B66:AL66"/>
    <mergeCell ref="A50:A52"/>
    <mergeCell ref="E44:R44"/>
    <mergeCell ref="I52:AL52"/>
    <mergeCell ref="A49:AL49"/>
    <mergeCell ref="S44:AL45"/>
    <mergeCell ref="E39:AL39"/>
    <mergeCell ref="B43:AL43"/>
    <mergeCell ref="B41:B42"/>
    <mergeCell ref="E41:AL41"/>
    <mergeCell ref="C42:D42"/>
    <mergeCell ref="E42:AL42"/>
    <mergeCell ref="B36:B39"/>
    <mergeCell ref="A46:AO46"/>
    <mergeCell ref="B40:AL40"/>
    <mergeCell ref="A26:A45"/>
    <mergeCell ref="C37:D38"/>
    <mergeCell ref="C39:D39"/>
    <mergeCell ref="C36:D36"/>
    <mergeCell ref="E45:R45"/>
    <mergeCell ref="C44:D44"/>
    <mergeCell ref="C50:D51"/>
    <mergeCell ref="A47:AL47"/>
    <mergeCell ref="B53:AL53"/>
    <mergeCell ref="B54:B57"/>
    <mergeCell ref="C54:D54"/>
    <mergeCell ref="E54:AL54"/>
    <mergeCell ref="C55:D56"/>
    <mergeCell ref="E55:AL56"/>
    <mergeCell ref="C57:D57"/>
    <mergeCell ref="E57:AL57"/>
    <mergeCell ref="C60:D64"/>
    <mergeCell ref="E60:AL64"/>
    <mergeCell ref="C59:D59"/>
    <mergeCell ref="A3:AL3"/>
    <mergeCell ref="C31:D31"/>
    <mergeCell ref="A13:A23"/>
    <mergeCell ref="E15:H15"/>
    <mergeCell ref="E13:AL14"/>
    <mergeCell ref="C34:D34"/>
    <mergeCell ref="C41:D41"/>
    <mergeCell ref="E36:AL36"/>
    <mergeCell ref="C15:D15"/>
    <mergeCell ref="A4:AL4"/>
    <mergeCell ref="A5:AL5"/>
    <mergeCell ref="A7:AL7"/>
    <mergeCell ref="C17:D17"/>
    <mergeCell ref="B13:B15"/>
    <mergeCell ref="E23:M23"/>
    <mergeCell ref="P10:AL10"/>
    <mergeCell ref="O21:AL21"/>
    <mergeCell ref="E26:AL26"/>
    <mergeCell ref="C26:D26"/>
    <mergeCell ref="E29:AL29"/>
    <mergeCell ref="B30:AL30"/>
    <mergeCell ref="E32:AL33"/>
    <mergeCell ref="A8:B10"/>
    <mergeCell ref="J10:K10"/>
    <mergeCell ref="C23:D23"/>
    <mergeCell ref="B17:B23"/>
    <mergeCell ref="C29:D29"/>
    <mergeCell ref="A25:AL25"/>
    <mergeCell ref="O23:AL23"/>
    <mergeCell ref="B87:B89"/>
    <mergeCell ref="B72:B75"/>
    <mergeCell ref="E8:AL9"/>
    <mergeCell ref="I15:AL15"/>
    <mergeCell ref="A58:AL58"/>
    <mergeCell ref="E34:AL34"/>
    <mergeCell ref="E37:AL38"/>
    <mergeCell ref="E10:F10"/>
    <mergeCell ref="C8:D9"/>
    <mergeCell ref="E17:M17"/>
    <mergeCell ref="C32:D33"/>
    <mergeCell ref="C27:D28"/>
    <mergeCell ref="E78:AL79"/>
    <mergeCell ref="B31:B34"/>
    <mergeCell ref="B35:AL35"/>
    <mergeCell ref="C75:D75"/>
    <mergeCell ref="E85:AL85"/>
    <mergeCell ref="B77:B80"/>
    <mergeCell ref="B16:AL16"/>
    <mergeCell ref="A154:A159"/>
    <mergeCell ref="C154:D154"/>
    <mergeCell ref="S157:AL158"/>
    <mergeCell ref="E154:R154"/>
    <mergeCell ref="C155:D156"/>
    <mergeCell ref="C158:D158"/>
    <mergeCell ref="C18:D20"/>
    <mergeCell ref="S154:AL154"/>
    <mergeCell ref="A96:A114"/>
    <mergeCell ref="A24:AO24"/>
    <mergeCell ref="O138:AL138"/>
    <mergeCell ref="A115:AL115"/>
    <mergeCell ref="C72:D72"/>
    <mergeCell ref="E87:AL88"/>
    <mergeCell ref="C87:D88"/>
    <mergeCell ref="C149:D150"/>
    <mergeCell ref="P136:AL136"/>
    <mergeCell ref="E151:N151"/>
    <mergeCell ref="O151:AL151"/>
    <mergeCell ref="B153:AL153"/>
    <mergeCell ref="E143:G143"/>
    <mergeCell ref="E148:N148"/>
    <mergeCell ref="E70:AL70"/>
    <mergeCell ref="E93:G93"/>
    <mergeCell ref="B160:B162"/>
    <mergeCell ref="J170:AL170"/>
    <mergeCell ref="J166:AL166"/>
    <mergeCell ref="E166:H166"/>
    <mergeCell ref="C170:D170"/>
    <mergeCell ref="E164:AL165"/>
    <mergeCell ref="C164:D165"/>
    <mergeCell ref="K162:AL162"/>
    <mergeCell ref="E170:H170"/>
    <mergeCell ref="C166:D166"/>
    <mergeCell ref="C160:D161"/>
    <mergeCell ref="B163:AL163"/>
    <mergeCell ref="B171:AL171"/>
    <mergeCell ref="B167:AL167"/>
    <mergeCell ref="B172:B177"/>
    <mergeCell ref="E176:F176"/>
    <mergeCell ref="E168:AL169"/>
    <mergeCell ref="E183:F183"/>
    <mergeCell ref="G181:AL181"/>
    <mergeCell ref="G183:AL183"/>
    <mergeCell ref="E181:F181"/>
    <mergeCell ref="C181:D181"/>
    <mergeCell ref="P175:AL175"/>
    <mergeCell ref="E175:H175"/>
    <mergeCell ref="G177:H177"/>
    <mergeCell ref="C177:D177"/>
    <mergeCell ref="G176:AL176"/>
    <mergeCell ref="I175:O175"/>
    <mergeCell ref="M177:N177"/>
    <mergeCell ref="P177:AL177"/>
    <mergeCell ref="B168:B170"/>
    <mergeCell ref="E172:AL173"/>
    <mergeCell ref="G174:AL174"/>
    <mergeCell ref="E174:F174"/>
    <mergeCell ref="C172:D173"/>
    <mergeCell ref="C168:D169"/>
    <mergeCell ref="E189:AL190"/>
    <mergeCell ref="E200:L200"/>
    <mergeCell ref="C184:D184"/>
    <mergeCell ref="E218:AL218"/>
    <mergeCell ref="C216:D217"/>
    <mergeCell ref="B219:AL219"/>
    <mergeCell ref="S212:AL213"/>
    <mergeCell ref="E212:R212"/>
    <mergeCell ref="C212:D212"/>
    <mergeCell ref="E210:AL211"/>
    <mergeCell ref="E213:R213"/>
    <mergeCell ref="C213:D213"/>
    <mergeCell ref="P184:AL184"/>
    <mergeCell ref="C189:D190"/>
    <mergeCell ref="E188:AL188"/>
    <mergeCell ref="E191:AL191"/>
    <mergeCell ref="C191:D191"/>
    <mergeCell ref="C188:D188"/>
    <mergeCell ref="C210:D211"/>
    <mergeCell ref="C202:D202"/>
    <mergeCell ref="C207:D207"/>
    <mergeCell ref="E207:AL207"/>
    <mergeCell ref="E209:R209"/>
    <mergeCell ref="B208:AL208"/>
    <mergeCell ref="I196:L196"/>
    <mergeCell ref="I193:L193"/>
    <mergeCell ref="M193:AL193"/>
    <mergeCell ref="B214:AL214"/>
    <mergeCell ref="C194:D195"/>
    <mergeCell ref="C203:D206"/>
    <mergeCell ref="S209:AL209"/>
    <mergeCell ref="B209:B211"/>
    <mergeCell ref="B192:AL192"/>
    <mergeCell ref="B198:B200"/>
    <mergeCell ref="C209:D209"/>
    <mergeCell ref="P182:AL182"/>
    <mergeCell ref="I182:O182"/>
    <mergeCell ref="C179:D180"/>
    <mergeCell ref="C174:D174"/>
    <mergeCell ref="C157:D157"/>
    <mergeCell ref="E157:R157"/>
    <mergeCell ref="A185:AL185"/>
    <mergeCell ref="C175:D176"/>
    <mergeCell ref="A209:A214"/>
    <mergeCell ref="B202:B207"/>
    <mergeCell ref="E202:AL202"/>
    <mergeCell ref="B201:AL201"/>
    <mergeCell ref="C196:D196"/>
    <mergeCell ref="C200:D200"/>
    <mergeCell ref="M200:AL200"/>
    <mergeCell ref="M196:AL196"/>
    <mergeCell ref="B193:B196"/>
    <mergeCell ref="E203:AL206"/>
    <mergeCell ref="B197:AL197"/>
    <mergeCell ref="E194:AL195"/>
    <mergeCell ref="E198:AL199"/>
    <mergeCell ref="C193:D193"/>
    <mergeCell ref="E196:G196"/>
    <mergeCell ref="E193:G193"/>
    <mergeCell ref="E152:N152"/>
    <mergeCell ref="O148:AL148"/>
    <mergeCell ref="E117:G117"/>
    <mergeCell ref="E110:AL110"/>
    <mergeCell ref="E111:AL113"/>
    <mergeCell ref="B101:B103"/>
    <mergeCell ref="E103:L103"/>
    <mergeCell ref="B126:B131"/>
    <mergeCell ref="E118:AL119"/>
    <mergeCell ref="C126:D126"/>
    <mergeCell ref="J136:K136"/>
    <mergeCell ref="C136:D136"/>
    <mergeCell ref="E134:AL135"/>
    <mergeCell ref="E141:N141"/>
    <mergeCell ref="E136:H136"/>
    <mergeCell ref="A132:AL132"/>
    <mergeCell ref="M136:N136"/>
    <mergeCell ref="C134:D135"/>
    <mergeCell ref="B137:AL137"/>
    <mergeCell ref="C144:D145"/>
    <mergeCell ref="C111:D113"/>
    <mergeCell ref="C110:D110"/>
    <mergeCell ref="C105:D105"/>
    <mergeCell ref="C114:D114"/>
    <mergeCell ref="C143:D143"/>
    <mergeCell ref="A137:A147"/>
    <mergeCell ref="E82:AL82"/>
    <mergeCell ref="B91:B93"/>
    <mergeCell ref="E83:AL84"/>
    <mergeCell ref="C85:D85"/>
    <mergeCell ref="B96:B99"/>
    <mergeCell ref="C96:D96"/>
    <mergeCell ref="J89:K89"/>
    <mergeCell ref="E97:AL98"/>
    <mergeCell ref="C99:D99"/>
    <mergeCell ref="E99:G99"/>
    <mergeCell ref="I96:L96"/>
    <mergeCell ref="B90:AL90"/>
    <mergeCell ref="P89:AL89"/>
    <mergeCell ref="M99:AL99"/>
    <mergeCell ref="A72:A93"/>
    <mergeCell ref="E89:F89"/>
    <mergeCell ref="B81:AL81"/>
    <mergeCell ref="C83:D84"/>
    <mergeCell ref="C78:D79"/>
    <mergeCell ref="E91:AL92"/>
    <mergeCell ref="G89:H89"/>
    <mergeCell ref="C91:D92"/>
    <mergeCell ref="A1:AL1"/>
    <mergeCell ref="G10:H10"/>
    <mergeCell ref="C10:D10"/>
    <mergeCell ref="M10:N10"/>
    <mergeCell ref="A2:AL2"/>
    <mergeCell ref="A6:AL6"/>
    <mergeCell ref="C52:D52"/>
    <mergeCell ref="E52:H52"/>
    <mergeCell ref="E50:AL51"/>
    <mergeCell ref="C45:D45"/>
    <mergeCell ref="A48:AO48"/>
    <mergeCell ref="AO50:AO51"/>
    <mergeCell ref="AO13:AO14"/>
    <mergeCell ref="C13:D14"/>
    <mergeCell ref="E27:AL28"/>
    <mergeCell ref="E31:AL31"/>
    <mergeCell ref="B26:B29"/>
    <mergeCell ref="A11:AL11"/>
    <mergeCell ref="B50:B52"/>
    <mergeCell ref="A12:AL12"/>
    <mergeCell ref="E18:AL20"/>
    <mergeCell ref="E21:M21"/>
    <mergeCell ref="D22:AL22"/>
    <mergeCell ref="C21:D21"/>
    <mergeCell ref="C106:D109"/>
    <mergeCell ref="E101:AL102"/>
    <mergeCell ref="C97:D98"/>
    <mergeCell ref="C103:D103"/>
    <mergeCell ref="B105:B110"/>
    <mergeCell ref="M117:AL117"/>
    <mergeCell ref="I117:L117"/>
    <mergeCell ref="B111:B114"/>
    <mergeCell ref="B104:AL104"/>
    <mergeCell ref="I99:L99"/>
    <mergeCell ref="E114:N114"/>
    <mergeCell ref="B117:B120"/>
    <mergeCell ref="C120:D120"/>
    <mergeCell ref="P114:AL114"/>
    <mergeCell ref="C101:D102"/>
    <mergeCell ref="A116:AL116"/>
    <mergeCell ref="E106:AL109"/>
    <mergeCell ref="E105:AL105"/>
    <mergeCell ref="C118:D119"/>
    <mergeCell ref="E126:AL126"/>
    <mergeCell ref="I120:L120"/>
    <mergeCell ref="M120:AL120"/>
    <mergeCell ref="E124:L124"/>
    <mergeCell ref="M124:AL124"/>
    <mergeCell ref="A133:AL133"/>
    <mergeCell ref="A134:B136"/>
    <mergeCell ref="C122:D123"/>
    <mergeCell ref="C117:D117"/>
    <mergeCell ref="B125:AL125"/>
    <mergeCell ref="B122:B124"/>
    <mergeCell ref="E131:AL131"/>
    <mergeCell ref="C124:D124"/>
    <mergeCell ref="B121:AL121"/>
    <mergeCell ref="E120:G120"/>
    <mergeCell ref="A117:A131"/>
    <mergeCell ref="E122:AL123"/>
    <mergeCell ref="E127:AL130"/>
    <mergeCell ref="C131:D131"/>
    <mergeCell ref="C127:D130"/>
    <mergeCell ref="C138:D138"/>
    <mergeCell ref="C198:D199"/>
    <mergeCell ref="B148:B150"/>
    <mergeCell ref="B159:AL159"/>
    <mergeCell ref="B164:B166"/>
    <mergeCell ref="E139:AL140"/>
    <mergeCell ref="O141:AL141"/>
    <mergeCell ref="E138:N138"/>
    <mergeCell ref="O152:AL152"/>
    <mergeCell ref="E158:R158"/>
    <mergeCell ref="B147:AL147"/>
    <mergeCell ref="C146:D146"/>
    <mergeCell ref="E187:F187"/>
    <mergeCell ref="E179:AL180"/>
    <mergeCell ref="E162:J162"/>
    <mergeCell ref="E160:AL161"/>
    <mergeCell ref="C162:D162"/>
    <mergeCell ref="E182:H182"/>
    <mergeCell ref="B178:AL178"/>
    <mergeCell ref="C182:D183"/>
    <mergeCell ref="E184:F184"/>
    <mergeCell ref="M184:N184"/>
    <mergeCell ref="B179:B184"/>
    <mergeCell ref="B188:B191"/>
    <mergeCell ref="C139:D140"/>
    <mergeCell ref="B187:D187"/>
    <mergeCell ref="E155:AL156"/>
    <mergeCell ref="B143:B146"/>
    <mergeCell ref="E144:AL145"/>
    <mergeCell ref="H143:AL143"/>
    <mergeCell ref="C151:D151"/>
    <mergeCell ref="C148:D148"/>
    <mergeCell ref="H146:AL146"/>
    <mergeCell ref="G187:AL187"/>
    <mergeCell ref="G184:H184"/>
    <mergeCell ref="E177:F177"/>
    <mergeCell ref="J177:K177"/>
    <mergeCell ref="A186:AL186"/>
    <mergeCell ref="A187:A208"/>
    <mergeCell ref="J184:K184"/>
    <mergeCell ref="A160:A163"/>
    <mergeCell ref="B142:AL142"/>
    <mergeCell ref="E146:G146"/>
    <mergeCell ref="C141:D141"/>
    <mergeCell ref="B138:B141"/>
    <mergeCell ref="A148:A153"/>
    <mergeCell ref="C152:D152"/>
    <mergeCell ref="E149:AL150"/>
    <mergeCell ref="AF270:AL270"/>
    <mergeCell ref="S273:AB273"/>
    <mergeCell ref="AC273:AL273"/>
    <mergeCell ref="V272:AB272"/>
    <mergeCell ref="AC270:AE270"/>
    <mergeCell ref="AC255:AE255"/>
    <mergeCell ref="S252:AB252"/>
    <mergeCell ref="AC263:AL263"/>
    <mergeCell ref="B263:R263"/>
    <mergeCell ref="S263:AB263"/>
    <mergeCell ref="I261:R261"/>
    <mergeCell ref="V264:AB264"/>
    <mergeCell ref="I264:K264"/>
    <mergeCell ref="AC254:AL254"/>
    <mergeCell ref="V253:AB253"/>
    <mergeCell ref="L253:R253"/>
    <mergeCell ref="AF253:AL253"/>
    <mergeCell ref="AC256:AL256"/>
    <mergeCell ref="AC253:AE253"/>
    <mergeCell ref="B253:H253"/>
    <mergeCell ref="B256:R256"/>
    <mergeCell ref="I253:K253"/>
    <mergeCell ref="B254:R254"/>
    <mergeCell ref="S254:AB254"/>
    <mergeCell ref="U279:Z279"/>
    <mergeCell ref="A272:A273"/>
    <mergeCell ref="B255:H255"/>
    <mergeCell ref="AC262:AE262"/>
    <mergeCell ref="I262:K262"/>
    <mergeCell ref="L262:R262"/>
    <mergeCell ref="AF257:AL257"/>
    <mergeCell ref="A262:A263"/>
    <mergeCell ref="I272:K272"/>
    <mergeCell ref="B264:H264"/>
    <mergeCell ref="V266:AB266"/>
    <mergeCell ref="AC266:AE266"/>
    <mergeCell ref="S269:AB269"/>
    <mergeCell ref="B268:H268"/>
    <mergeCell ref="S267:AB267"/>
    <mergeCell ref="AC269:AL269"/>
    <mergeCell ref="I266:K266"/>
    <mergeCell ref="S262:U262"/>
    <mergeCell ref="AC264:AE264"/>
    <mergeCell ref="A268:A269"/>
    <mergeCell ref="B265:R265"/>
    <mergeCell ref="B262:H262"/>
    <mergeCell ref="A259:AL259"/>
    <mergeCell ref="AF262:AL262"/>
    <mergeCell ref="A281:AL281"/>
    <mergeCell ref="AC261:AL261"/>
    <mergeCell ref="S265:AB265"/>
    <mergeCell ref="V262:AB262"/>
    <mergeCell ref="AC265:AL265"/>
    <mergeCell ref="L264:R264"/>
    <mergeCell ref="S261:AB261"/>
    <mergeCell ref="L266:R266"/>
    <mergeCell ref="B261:H261"/>
    <mergeCell ref="A264:A265"/>
    <mergeCell ref="L270:R270"/>
    <mergeCell ref="AF264:AL264"/>
    <mergeCell ref="B270:H270"/>
    <mergeCell ref="AF266:AL266"/>
    <mergeCell ref="S266:U266"/>
    <mergeCell ref="AC268:AE268"/>
    <mergeCell ref="A277:AL277"/>
    <mergeCell ref="D279:F279"/>
    <mergeCell ref="N279:T279"/>
    <mergeCell ref="A275:AL275"/>
    <mergeCell ref="A274:AL274"/>
    <mergeCell ref="A278:AL278"/>
    <mergeCell ref="I279:L279"/>
    <mergeCell ref="A279:C279"/>
    <mergeCell ref="A276:AL276"/>
    <mergeCell ref="A266:A267"/>
    <mergeCell ref="S268:U268"/>
    <mergeCell ref="I268:K268"/>
    <mergeCell ref="L268:R268"/>
    <mergeCell ref="V268:AB268"/>
    <mergeCell ref="S272:U272"/>
    <mergeCell ref="S271:AB271"/>
    <mergeCell ref="B269:R269"/>
    <mergeCell ref="I270:K270"/>
    <mergeCell ref="B271:R271"/>
    <mergeCell ref="AC271:AL271"/>
    <mergeCell ref="AF268:AL268"/>
    <mergeCell ref="A270:A271"/>
    <mergeCell ref="AC272:AE272"/>
    <mergeCell ref="S270:U270"/>
    <mergeCell ref="B272:H272"/>
    <mergeCell ref="L272:R272"/>
    <mergeCell ref="V270:AB270"/>
    <mergeCell ref="B267:R267"/>
    <mergeCell ref="B273:R273"/>
    <mergeCell ref="B266:H266"/>
    <mergeCell ref="AC267:AL267"/>
    <mergeCell ref="AF272:AL272"/>
    <mergeCell ref="S264:U264"/>
    <mergeCell ref="AC257:AE257"/>
    <mergeCell ref="C244:D245"/>
    <mergeCell ref="C240:D241"/>
    <mergeCell ref="B240:B241"/>
    <mergeCell ref="P232:AL232"/>
    <mergeCell ref="B239:D239"/>
    <mergeCell ref="A237:AL237"/>
    <mergeCell ref="A215:A236"/>
    <mergeCell ref="A260:A261"/>
    <mergeCell ref="S256:AB256"/>
    <mergeCell ref="A257:A258"/>
    <mergeCell ref="S258:AB258"/>
    <mergeCell ref="I257:K257"/>
    <mergeCell ref="B258:R258"/>
    <mergeCell ref="I260:AL260"/>
    <mergeCell ref="L257:R257"/>
    <mergeCell ref="AC258:AL258"/>
    <mergeCell ref="V257:AB257"/>
    <mergeCell ref="I251:AL251"/>
    <mergeCell ref="I252:R252"/>
    <mergeCell ref="C226:D227"/>
    <mergeCell ref="E223:AL223"/>
    <mergeCell ref="E234:AL235"/>
    <mergeCell ref="B260:H260"/>
    <mergeCell ref="B246:AL246"/>
    <mergeCell ref="A239:A246"/>
    <mergeCell ref="B251:H252"/>
    <mergeCell ref="S255:U255"/>
    <mergeCell ref="AF255:AL255"/>
    <mergeCell ref="S253:U253"/>
    <mergeCell ref="I255:K255"/>
    <mergeCell ref="L255:R255"/>
    <mergeCell ref="S244:W245"/>
    <mergeCell ref="E245:R245"/>
    <mergeCell ref="A248:AL248"/>
    <mergeCell ref="C242:D242"/>
    <mergeCell ref="A247:AL247"/>
    <mergeCell ref="C243:D243"/>
    <mergeCell ref="X245:AL245"/>
    <mergeCell ref="AC252:AL252"/>
    <mergeCell ref="A253:A254"/>
    <mergeCell ref="A255:A256"/>
    <mergeCell ref="S242:AL242"/>
    <mergeCell ref="E243:R243"/>
    <mergeCell ref="E244:R244"/>
    <mergeCell ref="B257:H257"/>
    <mergeCell ref="G239:AL239"/>
    <mergeCell ref="B229:AL229"/>
    <mergeCell ref="E215:AL215"/>
    <mergeCell ref="E216:AL217"/>
    <mergeCell ref="C218:D218"/>
    <mergeCell ref="B234:B236"/>
    <mergeCell ref="B215:B218"/>
    <mergeCell ref="E220:AL220"/>
    <mergeCell ref="C220:D220"/>
    <mergeCell ref="C215:D215"/>
    <mergeCell ref="E228:AL228"/>
    <mergeCell ref="E226:AL227"/>
    <mergeCell ref="C221:D222"/>
    <mergeCell ref="M232:N232"/>
    <mergeCell ref="B225:B228"/>
    <mergeCell ref="C225:D225"/>
    <mergeCell ref="C228:D228"/>
    <mergeCell ref="C223:D223"/>
    <mergeCell ref="B220:B223"/>
    <mergeCell ref="E221:AL222"/>
    <mergeCell ref="B224:AL224"/>
    <mergeCell ref="E225:AL225"/>
    <mergeCell ref="E230:AL231"/>
    <mergeCell ref="X244:AL244"/>
    <mergeCell ref="S257:U257"/>
    <mergeCell ref="A249:AL249"/>
    <mergeCell ref="A250:AL250"/>
    <mergeCell ref="V255:AB255"/>
    <mergeCell ref="C232:D232"/>
    <mergeCell ref="C234:D235"/>
    <mergeCell ref="H236:AL236"/>
    <mergeCell ref="A238:AL238"/>
    <mergeCell ref="E236:G236"/>
    <mergeCell ref="B230:B232"/>
    <mergeCell ref="J232:K232"/>
    <mergeCell ref="E232:F232"/>
    <mergeCell ref="E242:R242"/>
    <mergeCell ref="S243:AL243"/>
    <mergeCell ref="B233:AL233"/>
    <mergeCell ref="C230:D231"/>
    <mergeCell ref="E240:AL241"/>
    <mergeCell ref="E239:F239"/>
    <mergeCell ref="C236:D236"/>
    <mergeCell ref="G232:H232"/>
  </mergeCells>
  <phoneticPr fontId="2"/>
  <dataValidations count="37">
    <dataValidation type="custom" imeMode="off" allowBlank="1" showInputMessage="1" showErrorMessage="1" sqref="S212 S157" xr:uid="{00000000-0002-0000-0200-000000000000}">
      <formula1>LENB(S157)&lt;=15</formula1>
    </dataValidation>
    <dataValidation type="list" allowBlank="1" showInputMessage="1" showErrorMessage="1" sqref="B262 B272 B270 B268 B266 B264 B257 B255 B253" xr:uid="{00000000-0002-0000-0200-000001000000}">
      <formula1>大分類リスト</formula1>
    </dataValidation>
    <dataValidation type="custom" imeMode="off" operator="equal" showInputMessage="1" showErrorMessage="1" sqref="I253:K253 I272:K272 I270:K270 I255:K255 I257:K257 I262:K262 I264:K264 I266:K266 I268:K268" xr:uid="{00000000-0002-0000-0200-000002000000}">
      <formula1>LENB(I253)=3</formula1>
    </dataValidation>
    <dataValidation type="custom" imeMode="off" operator="equal" allowBlank="1" showInputMessage="1" showErrorMessage="1" sqref="AC272:AE272 AC257:AE257 S272:U272 AC270:AE270 S270:U270 AC268:AE268 S268:U268 AC266:AE266 S266:U266 AC264:AE264 S264:U264 AC262:AE262 S262:U262 S257:U257 AC255:AE255 S255:U255 AC253:AE253 S253:U253" xr:uid="{00000000-0002-0000-0200-000003000000}">
      <formula1>LENB(S253)=3</formula1>
    </dataValidation>
    <dataValidation type="list" allowBlank="1" showInputMessage="1" showErrorMessage="1" sqref="M232 M136:N136 M10:N10 M89:N89 M177:N177 M184:N184" xr:uid="{00000000-0002-0000-0200-000006000000}">
      <formula1>日リスト</formula1>
    </dataValidation>
    <dataValidation type="list" allowBlank="1" showInputMessage="1" showErrorMessage="1" sqref="J232 J136:K136 J10:K10 J89:K89 J177:K177 J184:K184" xr:uid="{00000000-0002-0000-0200-000007000000}">
      <formula1>月リスト</formula1>
    </dataValidation>
    <dataValidation type="list" allowBlank="1" showInputMessage="1" showErrorMessage="1" sqref="E93 E236" xr:uid="{00000000-0002-0000-0200-000008000000}">
      <formula1>性別リスト</formula1>
    </dataValidation>
    <dataValidation type="list" allowBlank="1" showInputMessage="1" showErrorMessage="1" sqref="G232 G89:H89" xr:uid="{00000000-0002-0000-0200-000009000000}">
      <formula1>年リスト</formula1>
    </dataValidation>
    <dataValidation type="list" allowBlank="1" showInputMessage="1" showErrorMessage="1" sqref="E200 E124:L124 E103" xr:uid="{00000000-0002-0000-0200-00000C000000}">
      <formula1>都道府県リスト</formula1>
    </dataValidation>
    <dataValidation type="textLength" imeMode="off" operator="equal" allowBlank="1" showInputMessage="1" showErrorMessage="1" sqref="E21:M21 M196" xr:uid="{00000000-0002-0000-0200-00000F000000}">
      <formula1>4</formula1>
    </dataValidation>
    <dataValidation type="whole" imeMode="off" operator="equal" showInputMessage="1" showErrorMessage="1" sqref="G181 G174" xr:uid="{00000000-0002-0000-0200-000010000000}">
      <formula1>1</formula1>
    </dataValidation>
    <dataValidation type="custom" imeMode="off" allowBlank="1" showInputMessage="1" showErrorMessage="1" sqref="E166:H166 E170:H170" xr:uid="{00000000-0002-0000-0200-000011000000}">
      <formula1>LENB(E166)&lt;=4</formula1>
    </dataValidation>
    <dataValidation type="custom" imeMode="off" operator="equal" allowBlank="1" showInputMessage="1" showErrorMessage="1" sqref="M120 M99" xr:uid="{00000000-0002-0000-0200-000013000000}">
      <formula1>LENB(M99)=4</formula1>
    </dataValidation>
    <dataValidation type="custom" imeMode="off" operator="lessThanOrEqual" allowBlank="1" showInputMessage="1" showErrorMessage="1" error="半角文字以外は入力できません" sqref="E146:G146" xr:uid="{00000000-0002-0000-0200-000014000000}">
      <formula1>LEN(E146)=LENB(E146)</formula1>
    </dataValidation>
    <dataValidation type="list" imeMode="on" allowBlank="1" showInputMessage="1" showErrorMessage="1" sqref="E114:N114" xr:uid="{00000000-0002-0000-0200-000017000000}">
      <formula1>行政区リスト</formula1>
    </dataValidation>
    <dataValidation imeMode="fullKatakana" allowBlank="1" showInputMessage="1" showErrorMessage="1" sqref="E67" xr:uid="{00000000-0002-0000-0200-00001A000000}"/>
    <dataValidation type="list" allowBlank="1" showInputMessage="1" showErrorMessage="1" sqref="E52" xr:uid="{00000000-0002-0000-0200-00001C000000}">
      <formula1>法個リスト</formula1>
    </dataValidation>
    <dataValidation imeMode="hiragana" allowBlank="1" showInputMessage="1" showErrorMessage="1" sqref="AN70" xr:uid="{00000000-0002-0000-0200-00001D000000}"/>
    <dataValidation type="textLength" imeMode="off" operator="equal" allowBlank="1" showInputMessage="1" showErrorMessage="1" sqref="E23:M23 E17:M17" xr:uid="{00000000-0002-0000-0200-00001E000000}">
      <formula1>9</formula1>
    </dataValidation>
    <dataValidation type="list" allowBlank="1" showInputMessage="1" showErrorMessage="1" sqref="E15:H15" xr:uid="{00000000-0002-0000-0200-00001F000000}">
      <formula1>申請区分リスト</formula1>
    </dataValidation>
    <dataValidation type="whole" imeMode="off" allowBlank="1" showInputMessage="1" showErrorMessage="1" sqref="E181:F181 E174:F174" xr:uid="{00000000-0002-0000-0200-000021000000}">
      <formula1>0</formula1>
      <formula2>1</formula2>
    </dataValidation>
    <dataValidation type="list" allowBlank="1" showInputMessage="1" showErrorMessage="1" sqref="D279:F279" xr:uid="{00000000-0002-0000-0200-000022000000}">
      <formula1>"未確定,確定"</formula1>
    </dataValidation>
    <dataValidation type="list" allowBlank="1" showInputMessage="1" showErrorMessage="1" sqref="G184:H184 G177:H177" xr:uid="{00000000-0002-0000-0200-000023000000}">
      <formula1>西暦リスト</formula1>
    </dataValidation>
    <dataValidation type="list" allowBlank="1" showInputMessage="1" showErrorMessage="1" sqref="G10:H10" xr:uid="{00000000-0002-0000-0200-000025000000}">
      <formula1>"08,09"</formula1>
    </dataValidation>
    <dataValidation type="custom" allowBlank="1" showInputMessage="1" showErrorMessage="1" error="半角文字以外は入力できません" sqref="I120:L120 E42:AL42 E120:G120" xr:uid="{2AA536E7-9B32-4B22-8F3E-D2539B91C19A}">
      <formula1>LEN(E42)=LENB(E42)</formula1>
    </dataValidation>
    <dataValidation type="custom" imeMode="off" operator="equal" allowBlank="1" showInputMessage="1" showErrorMessage="1" error="半角文字以外は入力できません" sqref="I196:L196 E99:G99 I99:L99 E196:G196" xr:uid="{DF63FBBD-6B71-4FBE-A4AB-D98B891D2231}">
      <formula1>LEN(E99)=LENB(E99)</formula1>
    </dataValidation>
    <dataValidation type="custom" imeMode="on" allowBlank="1" showInputMessage="1" showErrorMessage="1" error="全角文字以外は入力できません（35字以内）" sqref="E191:AL191 E29:AL29" xr:uid="{9D32CCAA-6CCF-4CD9-BA00-89AB75A66CF8}">
      <formula1>AND(LEN(E29)&lt;=35,LEN(E29)*2=LENB(E29))</formula1>
    </dataValidation>
    <dataValidation type="custom" imeMode="on" allowBlank="1" showInputMessage="1" showErrorMessage="1" error="全角文字以外は入力できません（20字以内）" sqref="E80:AL80 E34:AL34" xr:uid="{073450FF-2CC3-45D4-BCBF-86DBAD74D130}">
      <formula1>AND(LEN(E34)&lt;=20,LEN(E34)*2=LENB(E34))</formula1>
    </dataValidation>
    <dataValidation type="custom" imeMode="fullKatakana" allowBlank="1" showInputMessage="1" showErrorMessage="1" error="全角文字以外は入力できません（40字以内）" sqref="E85:AL85 E39:AL39" xr:uid="{33ADC1CE-0194-4012-A44E-55057DE982A8}">
      <formula1>AND(LEN(E39)&lt;=40,LEN(E39)*2=LENB(E39))</formula1>
    </dataValidation>
    <dataValidation type="custom" imeMode="off" allowBlank="1" showInputMessage="1" showErrorMessage="1" error="半角文字以外は入力できません(13桁）" sqref="E57:AL57" xr:uid="{60872BFC-B3C7-49D0-8162-93E9BB4C95D0}">
      <formula1>AND(LEN(E57)=LENB(E57),LEN(E57)=13)</formula1>
    </dataValidation>
    <dataValidation type="custom" imeMode="fullKatakana" allowBlank="1" showInputMessage="1" showErrorMessage="1" error="全角文字以外は入力できません（50字以内）" sqref="E70:AL70" xr:uid="{5E459B25-4563-436C-9154-AF0AB4C6A1D4}">
      <formula1>AND(LEN(E70)&lt;=50,LEN(E70)*2=LENB(E70))</formula1>
    </dataValidation>
    <dataValidation type="custom" imeMode="off" operator="lessThanOrEqual" allowBlank="1" showInputMessage="1" showErrorMessage="1" error="半角文字以外は入力できません(西暦4桁）" sqref="E136:H136" xr:uid="{3F3207BD-C38A-4107-882F-14448CAB8AD3}">
      <formula1>AND(LEN(E136)=LENB(E136),LEN(E136)=4)</formula1>
    </dataValidation>
    <dataValidation type="custom" imeMode="off" allowBlank="1" showInputMessage="1" showErrorMessage="1" error="半角文字以外は入力できません" sqref="E157:R158 E162:J162 E212:R213 E242:R243 E44:R45 E141:N141 E151:N152" xr:uid="{339BAC57-F37C-45AF-813A-403DD5FCA88F}">
      <formula1>LEN(E44)=LENB(E44)</formula1>
    </dataValidation>
    <dataValidation type="custom" imeMode="on" allowBlank="1" showInputMessage="1" showErrorMessage="1" error="全角文字以外は入力できません（40字以内）" sqref="E65:AL65 E228:AL228" xr:uid="{653A2D5B-CE5D-4841-9427-16C8408A3FE1}">
      <formula1>AND(LEN(E65)&lt;=40,LEN(E65)*2=LENB(E65))</formula1>
    </dataValidation>
    <dataValidation type="custom" imeMode="on" allowBlank="1" showInputMessage="1" showErrorMessage="1" error="全角文字以外は入力できません（30字以内）" sqref="E75:AL75 E218:AL218 E223:AL223" xr:uid="{E923EE9B-CAF2-4160-8DBD-11867A8A93AD}">
      <formula1>AND(LEN(E75)&lt;=30,LEN(E75)*2=LENB(E75))</formula1>
    </dataValidation>
    <dataValidation type="custom" imeMode="on" allowBlank="1" showInputMessage="1" showErrorMessage="1" error="全角文字以外は入力できません（55字以内）" sqref="E110:AL110 E131:AL131 E207:AL207" xr:uid="{0DFCA2CE-1403-477C-AFE8-58878050869A}">
      <formula1>AND(LEN(E110)&lt;=55,LEN(E110)*2=LENB(E110))</formula1>
    </dataValidation>
    <dataValidation type="list" allowBlank="1" showInputMessage="1" showErrorMessage="1" sqref="E89:F89 E232:F232" xr:uid="{399BB012-5D71-4407-963B-C91C718D6597}">
      <formula1>"大正,昭和,平成"</formula1>
    </dataValidation>
  </dataValidations>
  <printOptions horizontalCentered="1"/>
  <pageMargins left="0" right="0" top="0" bottom="0" header="0" footer="0"/>
  <pageSetup paperSize="9" scale="79" orientation="portrait" r:id="rId1"/>
  <headerFooter alignWithMargins="0"/>
  <rowBreaks count="4" manualBreakCount="4">
    <brk id="46" max="37" man="1"/>
    <brk id="115" max="37" man="1"/>
    <brk id="185" max="37" man="1"/>
    <brk id="247" max="37" man="1"/>
  </rowBreaks>
  <ignoredErrors>
    <ignoredError sqref="M268:R268 AG262:AL262 M266:R266 M264:R264" numberStoredAsText="1"/>
    <ignoredError sqref="AD271:AE271 AC269 AG266:AL266 W264:AB264 AC271 W262:AB262 W266:AB266 S269 AG264:AL264 T269:U269 V269:AB269 AF269:AL269 AD269:AE269 W268:AB268 AG268:AL268 W270:AB270 AF271:AL271 AG270:AL270" numberStoredAsText="1" unlockedFormula="1"/>
    <ignoredError sqref="S271 S265:AB265 AC267:AL267 AC265:AL265 S267:AB267 T263:AB263 V271:AB271 T271:U27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80" r:id="rId4" name="Check Box 132">
              <controlPr locked="0" defaultSize="0" autoFill="0" autoLine="0" autoPict="0">
                <anchor moveWithCells="1">
                  <from>
                    <xdr:col>4</xdr:col>
                    <xdr:colOff>152400</xdr:colOff>
                    <xdr:row>186</xdr:row>
                    <xdr:rowOff>12700</xdr:rowOff>
                  </from>
                  <to>
                    <xdr:col>6</xdr:col>
                    <xdr:colOff>0</xdr:colOff>
                    <xdr:row>187</xdr:row>
                    <xdr:rowOff>0</xdr:rowOff>
                  </to>
                </anchor>
              </controlPr>
            </control>
          </mc:Choice>
        </mc:AlternateContent>
        <mc:AlternateContent xmlns:mc="http://schemas.openxmlformats.org/markup-compatibility/2006">
          <mc:Choice Requires="x14">
            <control shapeId="2181" r:id="rId5" name="Check Box 133">
              <controlPr locked="0" defaultSize="0" autoFill="0" autoLine="0" autoPict="0">
                <anchor moveWithCells="1">
                  <from>
                    <xdr:col>4</xdr:col>
                    <xdr:colOff>146050</xdr:colOff>
                    <xdr:row>238</xdr:row>
                    <xdr:rowOff>12700</xdr:rowOff>
                  </from>
                  <to>
                    <xdr:col>6</xdr:col>
                    <xdr:colOff>0</xdr:colOff>
                    <xdr:row>239</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F0"/>
  </sheetPr>
  <dimension ref="A1:AZ66"/>
  <sheetViews>
    <sheetView view="pageBreakPreview" zoomScaleSheetLayoutView="100" workbookViewId="0">
      <selection activeCell="A10" sqref="A10:B11"/>
    </sheetView>
  </sheetViews>
  <sheetFormatPr defaultColWidth="9" defaultRowHeight="12.95"/>
  <cols>
    <col min="1" max="46" width="3" style="6" customWidth="1"/>
    <col min="47" max="50" width="3.140625" style="6" customWidth="1"/>
    <col min="51" max="51" width="6.85546875" style="6" hidden="1" customWidth="1"/>
    <col min="52" max="52" width="3.140625" style="6" hidden="1" customWidth="1"/>
    <col min="53" max="54" width="3.140625" style="6" customWidth="1"/>
    <col min="55" max="58" width="9" style="6" customWidth="1"/>
    <col min="59" max="16384" width="9" style="6"/>
  </cols>
  <sheetData>
    <row r="1" spans="1:52" ht="26.25" customHeight="1">
      <c r="A1" s="558" t="s">
        <v>342</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row>
    <row r="2" spans="1:52" ht="27" customHeight="1">
      <c r="A2" s="588" t="str">
        <f>入力シート!E$65&amp;"　"&amp;入力シート!E$191</f>
        <v>　</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90"/>
      <c r="AC2" s="643"/>
      <c r="AD2" s="644"/>
      <c r="AE2" s="644"/>
      <c r="AF2" s="644"/>
      <c r="AG2" s="644"/>
      <c r="AH2" s="645"/>
      <c r="AI2" s="583" t="str">
        <f>IF(入力シート!E$103="","",IF(LEFT(入力シート!E$103,2)="04","県内","県外"))</f>
        <v/>
      </c>
      <c r="AJ2" s="584"/>
      <c r="AK2" s="585"/>
      <c r="AL2" s="583" t="str">
        <f>IF(入力シート!B$262="","",LEFT(入力シート!B$262,3))</f>
        <v/>
      </c>
      <c r="AM2" s="584"/>
      <c r="AN2" s="585"/>
      <c r="AO2" s="583" t="str">
        <f>IF(入力シート!I$262="","",入力シート!I$262)</f>
        <v/>
      </c>
      <c r="AP2" s="584"/>
      <c r="AQ2" s="585"/>
      <c r="AR2" s="583" t="str">
        <f>IF(入力シート!E$70="","",(LEFT(入力シート!E$70,2)))</f>
        <v/>
      </c>
      <c r="AS2" s="584"/>
      <c r="AT2" s="585"/>
    </row>
    <row r="3" spans="1:52">
      <c r="A3" s="649" t="s">
        <v>343</v>
      </c>
      <c r="B3" s="649"/>
      <c r="C3" s="649"/>
      <c r="D3" s="649"/>
      <c r="E3" s="649" t="s">
        <v>344</v>
      </c>
      <c r="F3" s="649"/>
      <c r="G3" s="649"/>
      <c r="H3" s="649"/>
      <c r="I3" s="649"/>
      <c r="J3" s="649"/>
      <c r="K3" s="649"/>
      <c r="L3" s="649" t="s">
        <v>311</v>
      </c>
      <c r="M3" s="649"/>
      <c r="N3" s="649"/>
      <c r="O3" s="649"/>
      <c r="P3" s="649"/>
      <c r="Q3" s="649"/>
      <c r="R3" s="649"/>
      <c r="S3" s="649" t="s">
        <v>312</v>
      </c>
      <c r="T3" s="649"/>
      <c r="U3" s="649"/>
      <c r="V3" s="649"/>
      <c r="W3" s="649"/>
      <c r="X3" s="649"/>
      <c r="Y3" s="649"/>
      <c r="Z3" s="649" t="s">
        <v>345</v>
      </c>
      <c r="AA3" s="649"/>
      <c r="AB3" s="649"/>
      <c r="AC3" s="649"/>
      <c r="AD3" s="649"/>
      <c r="AE3" s="649"/>
      <c r="AF3" s="649"/>
      <c r="AG3" s="649" t="s">
        <v>346</v>
      </c>
      <c r="AH3" s="649"/>
      <c r="AI3" s="649"/>
      <c r="AJ3" s="649"/>
      <c r="AK3" s="649"/>
      <c r="AL3" s="649"/>
      <c r="AM3" s="649"/>
      <c r="AN3" s="660"/>
      <c r="AO3" s="661"/>
      <c r="AP3" s="661"/>
      <c r="AQ3" s="661"/>
      <c r="AR3" s="661"/>
      <c r="AS3" s="661"/>
      <c r="AT3" s="662"/>
    </row>
    <row r="4" spans="1:52">
      <c r="A4" s="649"/>
      <c r="B4" s="649"/>
      <c r="C4" s="649"/>
      <c r="D4" s="649"/>
      <c r="E4" s="652" t="str">
        <f>IF(入力シート!B262=0,"",入力シート!B262)</f>
        <v/>
      </c>
      <c r="F4" s="652"/>
      <c r="G4" s="652"/>
      <c r="H4" s="652"/>
      <c r="I4" s="652"/>
      <c r="J4" s="652"/>
      <c r="K4" s="652"/>
      <c r="L4" s="652" t="str">
        <f>IF(入力シート!B264=0,"",入力シート!B264)</f>
        <v/>
      </c>
      <c r="M4" s="652"/>
      <c r="N4" s="652"/>
      <c r="O4" s="652"/>
      <c r="P4" s="652"/>
      <c r="Q4" s="652"/>
      <c r="R4" s="652"/>
      <c r="S4" s="652" t="str">
        <f>IF(入力シート!B266=0,"",入力シート!B266)</f>
        <v/>
      </c>
      <c r="T4" s="652"/>
      <c r="U4" s="652"/>
      <c r="V4" s="652"/>
      <c r="W4" s="652"/>
      <c r="X4" s="652"/>
      <c r="Y4" s="652"/>
      <c r="Z4" s="652" t="str">
        <f>IF(入力シート!B268=0,"",入力シート!B268)</f>
        <v/>
      </c>
      <c r="AA4" s="652"/>
      <c r="AB4" s="652"/>
      <c r="AC4" s="652"/>
      <c r="AD4" s="652"/>
      <c r="AE4" s="652"/>
      <c r="AF4" s="652"/>
      <c r="AG4" s="652" t="str">
        <f>IF(入力シート!B270=0,"",入力シート!B270)</f>
        <v/>
      </c>
      <c r="AH4" s="652"/>
      <c r="AI4" s="652"/>
      <c r="AJ4" s="652"/>
      <c r="AK4" s="652"/>
      <c r="AL4" s="652"/>
      <c r="AM4" s="652"/>
      <c r="AN4" s="663"/>
      <c r="AO4" s="559"/>
      <c r="AP4" s="559"/>
      <c r="AQ4" s="559"/>
      <c r="AR4" s="559"/>
      <c r="AS4" s="559"/>
      <c r="AT4" s="664"/>
    </row>
    <row r="5" spans="1:52">
      <c r="A5" s="667" t="s">
        <v>347</v>
      </c>
      <c r="B5" s="671" t="s">
        <v>344</v>
      </c>
      <c r="C5" s="671"/>
      <c r="D5" s="671"/>
      <c r="E5" s="654" t="str">
        <f>IF(入力シート!I262=0,"",入力シート!I262&amp;入力シート!L262)</f>
        <v/>
      </c>
      <c r="F5" s="654"/>
      <c r="G5" s="654"/>
      <c r="H5" s="654"/>
      <c r="I5" s="654"/>
      <c r="J5" s="654"/>
      <c r="K5" s="654"/>
      <c r="L5" s="654" t="str">
        <f>IF(入力シート!I264=0,"",入力シート!I264&amp;入力シート!L264)</f>
        <v/>
      </c>
      <c r="M5" s="654"/>
      <c r="N5" s="654"/>
      <c r="O5" s="654"/>
      <c r="P5" s="654"/>
      <c r="Q5" s="654"/>
      <c r="R5" s="654"/>
      <c r="S5" s="654" t="str">
        <f>IF(入力シート!I266=0,"",入力シート!I266&amp;入力シート!L266)</f>
        <v/>
      </c>
      <c r="T5" s="654"/>
      <c r="U5" s="654"/>
      <c r="V5" s="654"/>
      <c r="W5" s="654"/>
      <c r="X5" s="654"/>
      <c r="Y5" s="654"/>
      <c r="Z5" s="654" t="str">
        <f>IF(入力シート!I268=0,"",入力シート!I268&amp;入力シート!L268)</f>
        <v/>
      </c>
      <c r="AA5" s="654"/>
      <c r="AB5" s="654"/>
      <c r="AC5" s="654"/>
      <c r="AD5" s="654"/>
      <c r="AE5" s="654"/>
      <c r="AF5" s="654"/>
      <c r="AG5" s="654" t="str">
        <f>IF(入力シート!I270=0,"",入力シート!I270&amp;入力シート!L270)</f>
        <v/>
      </c>
      <c r="AH5" s="654"/>
      <c r="AI5" s="654"/>
      <c r="AJ5" s="654"/>
      <c r="AK5" s="654"/>
      <c r="AL5" s="654"/>
      <c r="AM5" s="654"/>
      <c r="AN5" s="663"/>
      <c r="AO5" s="559"/>
      <c r="AP5" s="559"/>
      <c r="AQ5" s="559"/>
      <c r="AR5" s="559"/>
      <c r="AS5" s="559"/>
      <c r="AT5" s="664"/>
    </row>
    <row r="6" spans="1:52">
      <c r="A6" s="667"/>
      <c r="B6" s="653" t="s">
        <v>311</v>
      </c>
      <c r="C6" s="653"/>
      <c r="D6" s="653"/>
      <c r="E6" s="647" t="str">
        <f>IF(入力シート!S262=0,"",入力シート!S262&amp;入力シート!V262)</f>
        <v/>
      </c>
      <c r="F6" s="647"/>
      <c r="G6" s="647"/>
      <c r="H6" s="647"/>
      <c r="I6" s="647"/>
      <c r="J6" s="647"/>
      <c r="K6" s="647"/>
      <c r="L6" s="647" t="str">
        <f>IF(入力シート!S264=0,"",入力シート!S264&amp;入力シート!V264)</f>
        <v/>
      </c>
      <c r="M6" s="647"/>
      <c r="N6" s="647"/>
      <c r="O6" s="647"/>
      <c r="P6" s="647"/>
      <c r="Q6" s="647"/>
      <c r="R6" s="647"/>
      <c r="S6" s="647" t="str">
        <f>IF(入力シート!S266=0,"",入力シート!S266&amp;入力シート!V266)</f>
        <v/>
      </c>
      <c r="T6" s="647"/>
      <c r="U6" s="647"/>
      <c r="V6" s="647"/>
      <c r="W6" s="647"/>
      <c r="X6" s="647"/>
      <c r="Y6" s="647"/>
      <c r="Z6" s="647" t="str">
        <f>IF(入力シート!S268=0,"",入力シート!S268&amp;入力シート!V268)</f>
        <v/>
      </c>
      <c r="AA6" s="647"/>
      <c r="AB6" s="647"/>
      <c r="AC6" s="647"/>
      <c r="AD6" s="647"/>
      <c r="AE6" s="647"/>
      <c r="AF6" s="647"/>
      <c r="AG6" s="647" t="str">
        <f>IF(入力シート!S270=0,"",入力シート!S270&amp;入力シート!V270)</f>
        <v/>
      </c>
      <c r="AH6" s="647"/>
      <c r="AI6" s="647"/>
      <c r="AJ6" s="647"/>
      <c r="AK6" s="647"/>
      <c r="AL6" s="647"/>
      <c r="AM6" s="647"/>
      <c r="AN6" s="663"/>
      <c r="AO6" s="559"/>
      <c r="AP6" s="559"/>
      <c r="AQ6" s="559"/>
      <c r="AR6" s="559"/>
      <c r="AS6" s="559"/>
      <c r="AT6" s="664"/>
    </row>
    <row r="7" spans="1:52">
      <c r="A7" s="667"/>
      <c r="B7" s="668" t="s">
        <v>312</v>
      </c>
      <c r="C7" s="668"/>
      <c r="D7" s="668"/>
      <c r="E7" s="648" t="str">
        <f>IF(入力シート!AC262=0,"",入力シート!AC262&amp;入力シート!AF262)</f>
        <v/>
      </c>
      <c r="F7" s="648"/>
      <c r="G7" s="648"/>
      <c r="H7" s="648"/>
      <c r="I7" s="648"/>
      <c r="J7" s="648"/>
      <c r="K7" s="648"/>
      <c r="L7" s="648" t="str">
        <f>IF(入力シート!AC264=0,"",入力シート!AC264&amp;入力シート!AF264)</f>
        <v/>
      </c>
      <c r="M7" s="648"/>
      <c r="N7" s="648"/>
      <c r="O7" s="648"/>
      <c r="P7" s="648"/>
      <c r="Q7" s="648"/>
      <c r="R7" s="648"/>
      <c r="S7" s="648" t="str">
        <f>IF(入力シート!AC266=0,"",入力シート!AC266&amp;入力シート!AF266)</f>
        <v/>
      </c>
      <c r="T7" s="648"/>
      <c r="U7" s="648"/>
      <c r="V7" s="648"/>
      <c r="W7" s="648"/>
      <c r="X7" s="648"/>
      <c r="Y7" s="648"/>
      <c r="Z7" s="648" t="str">
        <f>IF(入力シート!AC268=0,"",入力シート!AC268&amp;入力シート!AF268)</f>
        <v/>
      </c>
      <c r="AA7" s="648"/>
      <c r="AB7" s="648"/>
      <c r="AC7" s="648"/>
      <c r="AD7" s="648"/>
      <c r="AE7" s="648"/>
      <c r="AF7" s="648"/>
      <c r="AG7" s="648" t="str">
        <f>IF(入力シート!AC270=0,"",入力シート!AC270&amp;入力シート!AF270)</f>
        <v/>
      </c>
      <c r="AH7" s="648"/>
      <c r="AI7" s="648"/>
      <c r="AJ7" s="648"/>
      <c r="AK7" s="648"/>
      <c r="AL7" s="648"/>
      <c r="AM7" s="648"/>
      <c r="AN7" s="665"/>
      <c r="AO7" s="520"/>
      <c r="AP7" s="520"/>
      <c r="AQ7" s="520"/>
      <c r="AR7" s="520"/>
      <c r="AS7" s="520"/>
      <c r="AT7" s="666"/>
    </row>
    <row r="8" spans="1:52" ht="6" customHeight="1">
      <c r="A8" s="672"/>
      <c r="B8" s="672"/>
      <c r="C8" s="672"/>
      <c r="D8" s="672"/>
      <c r="E8" s="672"/>
      <c r="F8" s="672"/>
      <c r="G8" s="672"/>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2"/>
      <c r="AK8" s="672"/>
      <c r="AL8" s="672"/>
      <c r="AM8" s="672"/>
      <c r="AN8" s="672"/>
      <c r="AO8" s="672"/>
      <c r="AP8" s="672"/>
      <c r="AQ8" s="672"/>
      <c r="AR8" s="672"/>
      <c r="AS8" s="672"/>
      <c r="AT8" s="672"/>
    </row>
    <row r="9" spans="1:52">
      <c r="A9" s="669" t="s">
        <v>343</v>
      </c>
      <c r="B9" s="656"/>
      <c r="C9" s="656" t="s">
        <v>347</v>
      </c>
      <c r="D9" s="656"/>
      <c r="E9" s="659" t="s">
        <v>348</v>
      </c>
      <c r="F9" s="659"/>
      <c r="G9" s="659"/>
      <c r="H9" s="659"/>
      <c r="I9" s="659"/>
      <c r="J9" s="659"/>
      <c r="K9" s="659"/>
      <c r="L9" s="659"/>
      <c r="M9" s="659"/>
      <c r="N9" s="659"/>
      <c r="O9" s="659"/>
      <c r="P9" s="659"/>
      <c r="Q9" s="659"/>
      <c r="R9" s="670"/>
      <c r="S9" s="650" t="s">
        <v>349</v>
      </c>
      <c r="T9" s="650"/>
      <c r="U9" s="650"/>
      <c r="V9" s="650"/>
      <c r="W9" s="651"/>
      <c r="X9" s="658" t="s">
        <v>343</v>
      </c>
      <c r="Y9" s="656"/>
      <c r="Z9" s="656" t="s">
        <v>347</v>
      </c>
      <c r="AA9" s="657"/>
      <c r="AB9" s="659" t="s">
        <v>348</v>
      </c>
      <c r="AC9" s="659"/>
      <c r="AD9" s="659"/>
      <c r="AE9" s="659"/>
      <c r="AF9" s="659"/>
      <c r="AG9" s="659"/>
      <c r="AH9" s="659"/>
      <c r="AI9" s="659"/>
      <c r="AJ9" s="659"/>
      <c r="AK9" s="659"/>
      <c r="AL9" s="659"/>
      <c r="AM9" s="659"/>
      <c r="AN9" s="659"/>
      <c r="AO9" s="659"/>
      <c r="AP9" s="650" t="s">
        <v>349</v>
      </c>
      <c r="AQ9" s="650"/>
      <c r="AR9" s="650"/>
      <c r="AS9" s="650"/>
      <c r="AT9" s="655"/>
    </row>
    <row r="10" spans="1:52" ht="14.45" customHeight="1">
      <c r="A10" s="646"/>
      <c r="B10" s="842"/>
      <c r="C10" s="618"/>
      <c r="D10" s="843"/>
      <c r="E10" s="642"/>
      <c r="F10" s="844"/>
      <c r="G10" s="844"/>
      <c r="H10" s="844"/>
      <c r="I10" s="844"/>
      <c r="J10" s="844"/>
      <c r="K10" s="844"/>
      <c r="L10" s="844"/>
      <c r="M10" s="844"/>
      <c r="N10" s="844"/>
      <c r="O10" s="844"/>
      <c r="P10" s="844"/>
      <c r="Q10" s="844"/>
      <c r="R10" s="845"/>
      <c r="S10" s="626"/>
      <c r="T10" s="846"/>
      <c r="U10" s="846"/>
      <c r="V10" s="846"/>
      <c r="W10" s="847"/>
      <c r="X10" s="625"/>
      <c r="Y10" s="843"/>
      <c r="Z10" s="618"/>
      <c r="AA10" s="843"/>
      <c r="AB10" s="642"/>
      <c r="AC10" s="848"/>
      <c r="AD10" s="848"/>
      <c r="AE10" s="848"/>
      <c r="AF10" s="848"/>
      <c r="AG10" s="848"/>
      <c r="AH10" s="848"/>
      <c r="AI10" s="848"/>
      <c r="AJ10" s="848"/>
      <c r="AK10" s="848"/>
      <c r="AL10" s="848"/>
      <c r="AM10" s="848"/>
      <c r="AN10" s="848"/>
      <c r="AO10" s="849"/>
      <c r="AP10" s="641"/>
      <c r="AQ10" s="850"/>
      <c r="AR10" s="850"/>
      <c r="AS10" s="850"/>
      <c r="AT10" s="851"/>
      <c r="AY10" s="6" t="str">
        <f>A10&amp;C10</f>
        <v/>
      </c>
      <c r="AZ10" s="6" t="str">
        <f>IF(E10=0,"",E10)</f>
        <v/>
      </c>
    </row>
    <row r="11" spans="1:52" ht="14.45" customHeight="1">
      <c r="A11" s="852"/>
      <c r="B11" s="853"/>
      <c r="C11" s="854"/>
      <c r="D11" s="853"/>
      <c r="E11" s="855"/>
      <c r="F11" s="856"/>
      <c r="G11" s="856"/>
      <c r="H11" s="856"/>
      <c r="I11" s="856"/>
      <c r="J11" s="856"/>
      <c r="K11" s="856"/>
      <c r="L11" s="856"/>
      <c r="M11" s="856"/>
      <c r="N11" s="856"/>
      <c r="O11" s="856"/>
      <c r="P11" s="856"/>
      <c r="Q11" s="856"/>
      <c r="R11" s="857"/>
      <c r="S11" s="858"/>
      <c r="T11" s="859"/>
      <c r="U11" s="859"/>
      <c r="V11" s="859"/>
      <c r="W11" s="860"/>
      <c r="X11" s="861"/>
      <c r="Y11" s="853"/>
      <c r="Z11" s="854"/>
      <c r="AA11" s="853"/>
      <c r="AB11" s="862"/>
      <c r="AC11" s="863"/>
      <c r="AD11" s="863"/>
      <c r="AE11" s="863"/>
      <c r="AF11" s="863"/>
      <c r="AG11" s="863"/>
      <c r="AH11" s="863"/>
      <c r="AI11" s="863"/>
      <c r="AJ11" s="863"/>
      <c r="AK11" s="863"/>
      <c r="AL11" s="863"/>
      <c r="AM11" s="863"/>
      <c r="AN11" s="863"/>
      <c r="AO11" s="864"/>
      <c r="AP11" s="865"/>
      <c r="AQ11" s="846"/>
      <c r="AR11" s="846"/>
      <c r="AS11" s="846"/>
      <c r="AT11" s="866"/>
      <c r="AY11" s="6" t="str">
        <f>A12&amp;C12</f>
        <v/>
      </c>
      <c r="AZ11" s="6" t="str">
        <f>IF(E12=0,"",E12)</f>
        <v/>
      </c>
    </row>
    <row r="12" spans="1:52" ht="14.45" customHeight="1">
      <c r="A12" s="591"/>
      <c r="B12" s="867"/>
      <c r="C12" s="587"/>
      <c r="D12" s="867"/>
      <c r="E12" s="592"/>
      <c r="F12" s="620"/>
      <c r="G12" s="620"/>
      <c r="H12" s="620"/>
      <c r="I12" s="620"/>
      <c r="J12" s="620"/>
      <c r="K12" s="620"/>
      <c r="L12" s="620"/>
      <c r="M12" s="620"/>
      <c r="N12" s="620"/>
      <c r="O12" s="620"/>
      <c r="P12" s="620"/>
      <c r="Q12" s="620"/>
      <c r="R12" s="621"/>
      <c r="S12" s="586"/>
      <c r="T12" s="868"/>
      <c r="U12" s="868"/>
      <c r="V12" s="868"/>
      <c r="W12" s="869"/>
      <c r="X12" s="619"/>
      <c r="Y12" s="867"/>
      <c r="Z12" s="587"/>
      <c r="AA12" s="867"/>
      <c r="AB12" s="592"/>
      <c r="AC12" s="620"/>
      <c r="AD12" s="620"/>
      <c r="AE12" s="620"/>
      <c r="AF12" s="620"/>
      <c r="AG12" s="620"/>
      <c r="AH12" s="620"/>
      <c r="AI12" s="620"/>
      <c r="AJ12" s="620"/>
      <c r="AK12" s="620"/>
      <c r="AL12" s="620"/>
      <c r="AM12" s="620"/>
      <c r="AN12" s="620"/>
      <c r="AO12" s="621"/>
      <c r="AP12" s="586"/>
      <c r="AQ12" s="868"/>
      <c r="AR12" s="868"/>
      <c r="AS12" s="868"/>
      <c r="AT12" s="870"/>
      <c r="AY12" s="6" t="str">
        <f>A14&amp;C14</f>
        <v/>
      </c>
      <c r="AZ12" s="6" t="str">
        <f>IF(E14=0,"",E14)</f>
        <v/>
      </c>
    </row>
    <row r="13" spans="1:52" ht="14.45" customHeight="1">
      <c r="A13" s="852"/>
      <c r="B13" s="853"/>
      <c r="C13" s="854"/>
      <c r="D13" s="853"/>
      <c r="E13" s="622"/>
      <c r="F13" s="623"/>
      <c r="G13" s="623"/>
      <c r="H13" s="623"/>
      <c r="I13" s="623"/>
      <c r="J13" s="623"/>
      <c r="K13" s="623"/>
      <c r="L13" s="623"/>
      <c r="M13" s="623"/>
      <c r="N13" s="623"/>
      <c r="O13" s="623"/>
      <c r="P13" s="623"/>
      <c r="Q13" s="623"/>
      <c r="R13" s="624"/>
      <c r="S13" s="858"/>
      <c r="T13" s="859"/>
      <c r="U13" s="859"/>
      <c r="V13" s="859"/>
      <c r="W13" s="860"/>
      <c r="X13" s="861"/>
      <c r="Y13" s="853"/>
      <c r="Z13" s="854"/>
      <c r="AA13" s="853"/>
      <c r="AB13" s="622"/>
      <c r="AC13" s="623"/>
      <c r="AD13" s="623"/>
      <c r="AE13" s="623"/>
      <c r="AF13" s="623"/>
      <c r="AG13" s="623"/>
      <c r="AH13" s="623"/>
      <c r="AI13" s="623"/>
      <c r="AJ13" s="623"/>
      <c r="AK13" s="623"/>
      <c r="AL13" s="623"/>
      <c r="AM13" s="623"/>
      <c r="AN13" s="623"/>
      <c r="AO13" s="624"/>
      <c r="AP13" s="858"/>
      <c r="AQ13" s="859"/>
      <c r="AR13" s="859"/>
      <c r="AS13" s="859"/>
      <c r="AT13" s="871"/>
      <c r="AY13" s="6" t="str">
        <f>A16&amp;C16</f>
        <v/>
      </c>
      <c r="AZ13" s="6" t="str">
        <f>IF(E16=0,"",E16)</f>
        <v/>
      </c>
    </row>
    <row r="14" spans="1:52" ht="14.45" customHeight="1">
      <c r="A14" s="591"/>
      <c r="B14" s="867"/>
      <c r="C14" s="587"/>
      <c r="D14" s="867"/>
      <c r="E14" s="592"/>
      <c r="F14" s="620"/>
      <c r="G14" s="620"/>
      <c r="H14" s="620"/>
      <c r="I14" s="620"/>
      <c r="J14" s="620"/>
      <c r="K14" s="620"/>
      <c r="L14" s="620"/>
      <c r="M14" s="620"/>
      <c r="N14" s="620"/>
      <c r="O14" s="620"/>
      <c r="P14" s="620"/>
      <c r="Q14" s="620"/>
      <c r="R14" s="621"/>
      <c r="S14" s="626"/>
      <c r="T14" s="846"/>
      <c r="U14" s="846"/>
      <c r="V14" s="846"/>
      <c r="W14" s="847"/>
      <c r="X14" s="619"/>
      <c r="Y14" s="867"/>
      <c r="Z14" s="587"/>
      <c r="AA14" s="867"/>
      <c r="AB14" s="592"/>
      <c r="AC14" s="620"/>
      <c r="AD14" s="620"/>
      <c r="AE14" s="620"/>
      <c r="AF14" s="620"/>
      <c r="AG14" s="620"/>
      <c r="AH14" s="620"/>
      <c r="AI14" s="620"/>
      <c r="AJ14" s="620"/>
      <c r="AK14" s="620"/>
      <c r="AL14" s="620"/>
      <c r="AM14" s="620"/>
      <c r="AN14" s="620"/>
      <c r="AO14" s="621"/>
      <c r="AP14" s="586"/>
      <c r="AQ14" s="868"/>
      <c r="AR14" s="868"/>
      <c r="AS14" s="868"/>
      <c r="AT14" s="870"/>
      <c r="AY14" s="6" t="str">
        <f>A18&amp;C18</f>
        <v/>
      </c>
      <c r="AZ14" s="6" t="str">
        <f>IF(E18=0,"",E18)</f>
        <v/>
      </c>
    </row>
    <row r="15" spans="1:52" ht="14.45" customHeight="1">
      <c r="A15" s="852"/>
      <c r="B15" s="853"/>
      <c r="C15" s="854"/>
      <c r="D15" s="853"/>
      <c r="E15" s="622"/>
      <c r="F15" s="623"/>
      <c r="G15" s="623"/>
      <c r="H15" s="623"/>
      <c r="I15" s="623"/>
      <c r="J15" s="623"/>
      <c r="K15" s="623"/>
      <c r="L15" s="623"/>
      <c r="M15" s="623"/>
      <c r="N15" s="623"/>
      <c r="O15" s="623"/>
      <c r="P15" s="623"/>
      <c r="Q15" s="623"/>
      <c r="R15" s="624"/>
      <c r="S15" s="865"/>
      <c r="T15" s="846"/>
      <c r="U15" s="846"/>
      <c r="V15" s="846"/>
      <c r="W15" s="847"/>
      <c r="X15" s="861"/>
      <c r="Y15" s="853"/>
      <c r="Z15" s="854"/>
      <c r="AA15" s="853"/>
      <c r="AB15" s="622"/>
      <c r="AC15" s="623"/>
      <c r="AD15" s="623"/>
      <c r="AE15" s="623"/>
      <c r="AF15" s="623"/>
      <c r="AG15" s="623"/>
      <c r="AH15" s="623"/>
      <c r="AI15" s="623"/>
      <c r="AJ15" s="623"/>
      <c r="AK15" s="623"/>
      <c r="AL15" s="623"/>
      <c r="AM15" s="623"/>
      <c r="AN15" s="623"/>
      <c r="AO15" s="624"/>
      <c r="AP15" s="858"/>
      <c r="AQ15" s="859"/>
      <c r="AR15" s="859"/>
      <c r="AS15" s="859"/>
      <c r="AT15" s="871"/>
      <c r="AY15" s="6" t="str">
        <f>A20&amp;C20</f>
        <v/>
      </c>
      <c r="AZ15" s="6" t="str">
        <f>IF(E20=0,"",E20)</f>
        <v/>
      </c>
    </row>
    <row r="16" spans="1:52" ht="14.45" customHeight="1">
      <c r="A16" s="591"/>
      <c r="B16" s="867"/>
      <c r="C16" s="587"/>
      <c r="D16" s="867"/>
      <c r="E16" s="592"/>
      <c r="F16" s="620"/>
      <c r="G16" s="620"/>
      <c r="H16" s="620"/>
      <c r="I16" s="620"/>
      <c r="J16" s="620"/>
      <c r="K16" s="620"/>
      <c r="L16" s="620"/>
      <c r="M16" s="620"/>
      <c r="N16" s="620"/>
      <c r="O16" s="620"/>
      <c r="P16" s="620"/>
      <c r="Q16" s="620"/>
      <c r="R16" s="621"/>
      <c r="S16" s="586"/>
      <c r="T16" s="868"/>
      <c r="U16" s="868"/>
      <c r="V16" s="868"/>
      <c r="W16" s="869"/>
      <c r="X16" s="625"/>
      <c r="Y16" s="843"/>
      <c r="Z16" s="618"/>
      <c r="AA16" s="843"/>
      <c r="AB16" s="592"/>
      <c r="AC16" s="620"/>
      <c r="AD16" s="620"/>
      <c r="AE16" s="620"/>
      <c r="AF16" s="620"/>
      <c r="AG16" s="620"/>
      <c r="AH16" s="620"/>
      <c r="AI16" s="620"/>
      <c r="AJ16" s="620"/>
      <c r="AK16" s="620"/>
      <c r="AL16" s="620"/>
      <c r="AM16" s="620"/>
      <c r="AN16" s="620"/>
      <c r="AO16" s="621"/>
      <c r="AP16" s="586"/>
      <c r="AQ16" s="868"/>
      <c r="AR16" s="868"/>
      <c r="AS16" s="868"/>
      <c r="AT16" s="870"/>
      <c r="AY16" s="6" t="str">
        <f>A22&amp;C22</f>
        <v/>
      </c>
      <c r="AZ16" s="6" t="str">
        <f>IF(E22=0,"",E22)</f>
        <v/>
      </c>
    </row>
    <row r="17" spans="1:52" ht="15" customHeight="1">
      <c r="A17" s="852"/>
      <c r="B17" s="853"/>
      <c r="C17" s="854"/>
      <c r="D17" s="853"/>
      <c r="E17" s="622"/>
      <c r="F17" s="623"/>
      <c r="G17" s="623"/>
      <c r="H17" s="623"/>
      <c r="I17" s="623"/>
      <c r="J17" s="623"/>
      <c r="K17" s="623"/>
      <c r="L17" s="623"/>
      <c r="M17" s="623"/>
      <c r="N17" s="623"/>
      <c r="O17" s="623"/>
      <c r="P17" s="623"/>
      <c r="Q17" s="623"/>
      <c r="R17" s="624"/>
      <c r="S17" s="865"/>
      <c r="T17" s="846"/>
      <c r="U17" s="846"/>
      <c r="V17" s="846"/>
      <c r="W17" s="847"/>
      <c r="X17" s="861"/>
      <c r="Y17" s="853"/>
      <c r="Z17" s="854"/>
      <c r="AA17" s="853"/>
      <c r="AB17" s="622"/>
      <c r="AC17" s="623"/>
      <c r="AD17" s="623"/>
      <c r="AE17" s="623"/>
      <c r="AF17" s="623"/>
      <c r="AG17" s="623"/>
      <c r="AH17" s="623"/>
      <c r="AI17" s="623"/>
      <c r="AJ17" s="623"/>
      <c r="AK17" s="623"/>
      <c r="AL17" s="623"/>
      <c r="AM17" s="623"/>
      <c r="AN17" s="623"/>
      <c r="AO17" s="624"/>
      <c r="AP17" s="858"/>
      <c r="AQ17" s="859"/>
      <c r="AR17" s="859"/>
      <c r="AS17" s="859"/>
      <c r="AT17" s="871"/>
      <c r="AY17" s="6" t="str">
        <f>A24&amp;C24</f>
        <v/>
      </c>
      <c r="AZ17" s="6" t="str">
        <f>IF(E24=0,"",E24)</f>
        <v/>
      </c>
    </row>
    <row r="18" spans="1:52" ht="14.45" customHeight="1">
      <c r="A18" s="673"/>
      <c r="B18" s="843"/>
      <c r="C18" s="618"/>
      <c r="D18" s="843"/>
      <c r="E18" s="592"/>
      <c r="F18" s="620"/>
      <c r="G18" s="620"/>
      <c r="H18" s="620"/>
      <c r="I18" s="620"/>
      <c r="J18" s="620"/>
      <c r="K18" s="620"/>
      <c r="L18" s="620"/>
      <c r="M18" s="620"/>
      <c r="N18" s="620"/>
      <c r="O18" s="620"/>
      <c r="P18" s="620"/>
      <c r="Q18" s="620"/>
      <c r="R18" s="621"/>
      <c r="S18" s="586"/>
      <c r="T18" s="868"/>
      <c r="U18" s="868"/>
      <c r="V18" s="868"/>
      <c r="W18" s="869"/>
      <c r="X18" s="619"/>
      <c r="Y18" s="867"/>
      <c r="Z18" s="587"/>
      <c r="AA18" s="867"/>
      <c r="AB18" s="592"/>
      <c r="AC18" s="620"/>
      <c r="AD18" s="620"/>
      <c r="AE18" s="620"/>
      <c r="AF18" s="620"/>
      <c r="AG18" s="620"/>
      <c r="AH18" s="620"/>
      <c r="AI18" s="620"/>
      <c r="AJ18" s="620"/>
      <c r="AK18" s="620"/>
      <c r="AL18" s="620"/>
      <c r="AM18" s="620"/>
      <c r="AN18" s="620"/>
      <c r="AO18" s="621"/>
      <c r="AP18" s="586"/>
      <c r="AQ18" s="868"/>
      <c r="AR18" s="868"/>
      <c r="AS18" s="868"/>
      <c r="AT18" s="870"/>
      <c r="AY18" s="6" t="str">
        <f>A26&amp;C26</f>
        <v/>
      </c>
      <c r="AZ18" s="6" t="str">
        <f>IF(E26=0,"",E26)</f>
        <v/>
      </c>
    </row>
    <row r="19" spans="1:52" ht="14.45" customHeight="1">
      <c r="A19" s="872"/>
      <c r="B19" s="843"/>
      <c r="C19" s="873"/>
      <c r="D19" s="843"/>
      <c r="E19" s="622"/>
      <c r="F19" s="623"/>
      <c r="G19" s="623"/>
      <c r="H19" s="623"/>
      <c r="I19" s="623"/>
      <c r="J19" s="623"/>
      <c r="K19" s="623"/>
      <c r="L19" s="623"/>
      <c r="M19" s="623"/>
      <c r="N19" s="623"/>
      <c r="O19" s="623"/>
      <c r="P19" s="623"/>
      <c r="Q19" s="623"/>
      <c r="R19" s="624"/>
      <c r="S19" s="858"/>
      <c r="T19" s="859"/>
      <c r="U19" s="859"/>
      <c r="V19" s="859"/>
      <c r="W19" s="860"/>
      <c r="X19" s="861"/>
      <c r="Y19" s="853"/>
      <c r="Z19" s="854"/>
      <c r="AA19" s="853"/>
      <c r="AB19" s="622"/>
      <c r="AC19" s="623"/>
      <c r="AD19" s="623"/>
      <c r="AE19" s="623"/>
      <c r="AF19" s="623"/>
      <c r="AG19" s="623"/>
      <c r="AH19" s="623"/>
      <c r="AI19" s="623"/>
      <c r="AJ19" s="623"/>
      <c r="AK19" s="623"/>
      <c r="AL19" s="623"/>
      <c r="AM19" s="623"/>
      <c r="AN19" s="623"/>
      <c r="AO19" s="624"/>
      <c r="AP19" s="858"/>
      <c r="AQ19" s="859"/>
      <c r="AR19" s="859"/>
      <c r="AS19" s="859"/>
      <c r="AT19" s="871"/>
      <c r="AY19" s="6" t="str">
        <f>A28&amp;C28</f>
        <v/>
      </c>
      <c r="AZ19" s="6" t="str">
        <f>IF(E28=0,"",E28)</f>
        <v/>
      </c>
    </row>
    <row r="20" spans="1:52" ht="14.45" customHeight="1">
      <c r="A20" s="591"/>
      <c r="B20" s="867"/>
      <c r="C20" s="587"/>
      <c r="D20" s="867"/>
      <c r="E20" s="592"/>
      <c r="F20" s="620"/>
      <c r="G20" s="620"/>
      <c r="H20" s="620"/>
      <c r="I20" s="620"/>
      <c r="J20" s="620"/>
      <c r="K20" s="620"/>
      <c r="L20" s="620"/>
      <c r="M20" s="620"/>
      <c r="N20" s="620"/>
      <c r="O20" s="620"/>
      <c r="P20" s="620"/>
      <c r="Q20" s="620"/>
      <c r="R20" s="621"/>
      <c r="S20" s="626"/>
      <c r="T20" s="846"/>
      <c r="U20" s="846"/>
      <c r="V20" s="846"/>
      <c r="W20" s="847"/>
      <c r="X20" s="625"/>
      <c r="Y20" s="843"/>
      <c r="Z20" s="618"/>
      <c r="AA20" s="843"/>
      <c r="AB20" s="592"/>
      <c r="AC20" s="620"/>
      <c r="AD20" s="620"/>
      <c r="AE20" s="620"/>
      <c r="AF20" s="620"/>
      <c r="AG20" s="620"/>
      <c r="AH20" s="620"/>
      <c r="AI20" s="620"/>
      <c r="AJ20" s="620"/>
      <c r="AK20" s="620"/>
      <c r="AL20" s="620"/>
      <c r="AM20" s="620"/>
      <c r="AN20" s="620"/>
      <c r="AO20" s="621"/>
      <c r="AP20" s="586"/>
      <c r="AQ20" s="868"/>
      <c r="AR20" s="868"/>
      <c r="AS20" s="868"/>
      <c r="AT20" s="870"/>
      <c r="AY20" s="6" t="str">
        <f>A30&amp;C30</f>
        <v/>
      </c>
      <c r="AZ20" s="6" t="str">
        <f>IF(E30=0,"",E30)</f>
        <v/>
      </c>
    </row>
    <row r="21" spans="1:52" ht="15" customHeight="1">
      <c r="A21" s="852"/>
      <c r="B21" s="853"/>
      <c r="C21" s="854"/>
      <c r="D21" s="853"/>
      <c r="E21" s="622"/>
      <c r="F21" s="623"/>
      <c r="G21" s="623"/>
      <c r="H21" s="623"/>
      <c r="I21" s="623"/>
      <c r="J21" s="623"/>
      <c r="K21" s="623"/>
      <c r="L21" s="623"/>
      <c r="M21" s="623"/>
      <c r="N21" s="623"/>
      <c r="O21" s="623"/>
      <c r="P21" s="623"/>
      <c r="Q21" s="623"/>
      <c r="R21" s="624"/>
      <c r="S21" s="865"/>
      <c r="T21" s="846"/>
      <c r="U21" s="846"/>
      <c r="V21" s="846"/>
      <c r="W21" s="847"/>
      <c r="X21" s="861"/>
      <c r="Y21" s="853"/>
      <c r="Z21" s="854"/>
      <c r="AA21" s="853"/>
      <c r="AB21" s="622"/>
      <c r="AC21" s="623"/>
      <c r="AD21" s="623"/>
      <c r="AE21" s="623"/>
      <c r="AF21" s="623"/>
      <c r="AG21" s="623"/>
      <c r="AH21" s="623"/>
      <c r="AI21" s="623"/>
      <c r="AJ21" s="623"/>
      <c r="AK21" s="623"/>
      <c r="AL21" s="623"/>
      <c r="AM21" s="623"/>
      <c r="AN21" s="623"/>
      <c r="AO21" s="624"/>
      <c r="AP21" s="858"/>
      <c r="AQ21" s="859"/>
      <c r="AR21" s="859"/>
      <c r="AS21" s="859"/>
      <c r="AT21" s="871"/>
      <c r="AY21" s="42" t="str">
        <f>A32&amp;C32</f>
        <v/>
      </c>
      <c r="AZ21" s="6" t="str">
        <f>IF(E32=0,"",E32)</f>
        <v/>
      </c>
    </row>
    <row r="22" spans="1:52" ht="14.45" customHeight="1">
      <c r="A22" s="673"/>
      <c r="B22" s="843"/>
      <c r="C22" s="618"/>
      <c r="D22" s="843"/>
      <c r="E22" s="592"/>
      <c r="F22" s="620"/>
      <c r="G22" s="620"/>
      <c r="H22" s="620"/>
      <c r="I22" s="620"/>
      <c r="J22" s="620"/>
      <c r="K22" s="620"/>
      <c r="L22" s="620"/>
      <c r="M22" s="620"/>
      <c r="N22" s="620"/>
      <c r="O22" s="620"/>
      <c r="P22" s="620"/>
      <c r="Q22" s="620"/>
      <c r="R22" s="621"/>
      <c r="S22" s="586"/>
      <c r="T22" s="868"/>
      <c r="U22" s="868"/>
      <c r="V22" s="868"/>
      <c r="W22" s="869"/>
      <c r="X22" s="625"/>
      <c r="Y22" s="843"/>
      <c r="Z22" s="618"/>
      <c r="AA22" s="843"/>
      <c r="AB22" s="592"/>
      <c r="AC22" s="620"/>
      <c r="AD22" s="620"/>
      <c r="AE22" s="620"/>
      <c r="AF22" s="620"/>
      <c r="AG22" s="620"/>
      <c r="AH22" s="620"/>
      <c r="AI22" s="620"/>
      <c r="AJ22" s="620"/>
      <c r="AK22" s="620"/>
      <c r="AL22" s="620"/>
      <c r="AM22" s="620"/>
      <c r="AN22" s="620"/>
      <c r="AO22" s="621"/>
      <c r="AP22" s="586"/>
      <c r="AQ22" s="868"/>
      <c r="AR22" s="868"/>
      <c r="AS22" s="868"/>
      <c r="AT22" s="870"/>
      <c r="AY22" s="42" t="str">
        <f>A34&amp;C34</f>
        <v/>
      </c>
      <c r="AZ22" s="6" t="str">
        <f>IF(E34=0,"",E34)</f>
        <v/>
      </c>
    </row>
    <row r="23" spans="1:52" ht="14.45" customHeight="1">
      <c r="A23" s="872"/>
      <c r="B23" s="843"/>
      <c r="C23" s="873"/>
      <c r="D23" s="843"/>
      <c r="E23" s="622"/>
      <c r="F23" s="623"/>
      <c r="G23" s="623"/>
      <c r="H23" s="623"/>
      <c r="I23" s="623"/>
      <c r="J23" s="623"/>
      <c r="K23" s="623"/>
      <c r="L23" s="623"/>
      <c r="M23" s="623"/>
      <c r="N23" s="623"/>
      <c r="O23" s="623"/>
      <c r="P23" s="623"/>
      <c r="Q23" s="623"/>
      <c r="R23" s="624"/>
      <c r="S23" s="858"/>
      <c r="T23" s="859"/>
      <c r="U23" s="859"/>
      <c r="V23" s="859"/>
      <c r="W23" s="860"/>
      <c r="X23" s="874"/>
      <c r="Y23" s="843"/>
      <c r="Z23" s="873"/>
      <c r="AA23" s="843"/>
      <c r="AB23" s="622"/>
      <c r="AC23" s="623"/>
      <c r="AD23" s="623"/>
      <c r="AE23" s="623"/>
      <c r="AF23" s="623"/>
      <c r="AG23" s="623"/>
      <c r="AH23" s="623"/>
      <c r="AI23" s="623"/>
      <c r="AJ23" s="623"/>
      <c r="AK23" s="623"/>
      <c r="AL23" s="623"/>
      <c r="AM23" s="623"/>
      <c r="AN23" s="623"/>
      <c r="AO23" s="624"/>
      <c r="AP23" s="858"/>
      <c r="AQ23" s="859"/>
      <c r="AR23" s="859"/>
      <c r="AS23" s="859"/>
      <c r="AT23" s="871"/>
      <c r="AY23" s="6" t="str">
        <f>X10&amp;Z10</f>
        <v/>
      </c>
      <c r="AZ23" s="6" t="str">
        <f>IF(AB10=0,"",AB10)</f>
        <v/>
      </c>
    </row>
    <row r="24" spans="1:52" ht="14.45" customHeight="1">
      <c r="A24" s="591"/>
      <c r="B24" s="867"/>
      <c r="C24" s="587"/>
      <c r="D24" s="867"/>
      <c r="E24" s="592"/>
      <c r="F24" s="620"/>
      <c r="G24" s="620"/>
      <c r="H24" s="620"/>
      <c r="I24" s="620"/>
      <c r="J24" s="620"/>
      <c r="K24" s="620"/>
      <c r="L24" s="620"/>
      <c r="M24" s="620"/>
      <c r="N24" s="620"/>
      <c r="O24" s="620"/>
      <c r="P24" s="620"/>
      <c r="Q24" s="620"/>
      <c r="R24" s="621"/>
      <c r="S24" s="626"/>
      <c r="T24" s="846"/>
      <c r="U24" s="846"/>
      <c r="V24" s="846"/>
      <c r="W24" s="847"/>
      <c r="X24" s="619"/>
      <c r="Y24" s="867"/>
      <c r="Z24" s="587"/>
      <c r="AA24" s="867"/>
      <c r="AB24" s="592"/>
      <c r="AC24" s="620"/>
      <c r="AD24" s="620"/>
      <c r="AE24" s="620"/>
      <c r="AF24" s="620"/>
      <c r="AG24" s="620"/>
      <c r="AH24" s="620"/>
      <c r="AI24" s="620"/>
      <c r="AJ24" s="620"/>
      <c r="AK24" s="620"/>
      <c r="AL24" s="620"/>
      <c r="AM24" s="620"/>
      <c r="AN24" s="620"/>
      <c r="AO24" s="621"/>
      <c r="AP24" s="586"/>
      <c r="AQ24" s="868"/>
      <c r="AR24" s="868"/>
      <c r="AS24" s="868"/>
      <c r="AT24" s="870"/>
      <c r="AY24" s="6" t="str">
        <f>X12&amp;Z12</f>
        <v/>
      </c>
      <c r="AZ24" s="6" t="str">
        <f>IF(AB12=0,"",AB12)</f>
        <v/>
      </c>
    </row>
    <row r="25" spans="1:52" ht="14.45" customHeight="1">
      <c r="A25" s="852"/>
      <c r="B25" s="853"/>
      <c r="C25" s="854"/>
      <c r="D25" s="853"/>
      <c r="E25" s="622"/>
      <c r="F25" s="623"/>
      <c r="G25" s="623"/>
      <c r="H25" s="623"/>
      <c r="I25" s="623"/>
      <c r="J25" s="623"/>
      <c r="K25" s="623"/>
      <c r="L25" s="623"/>
      <c r="M25" s="623"/>
      <c r="N25" s="623"/>
      <c r="O25" s="623"/>
      <c r="P25" s="623"/>
      <c r="Q25" s="623"/>
      <c r="R25" s="624"/>
      <c r="S25" s="865"/>
      <c r="T25" s="846"/>
      <c r="U25" s="846"/>
      <c r="V25" s="846"/>
      <c r="W25" s="847"/>
      <c r="X25" s="861"/>
      <c r="Y25" s="853"/>
      <c r="Z25" s="854"/>
      <c r="AA25" s="853"/>
      <c r="AB25" s="622"/>
      <c r="AC25" s="623"/>
      <c r="AD25" s="623"/>
      <c r="AE25" s="623"/>
      <c r="AF25" s="623"/>
      <c r="AG25" s="623"/>
      <c r="AH25" s="623"/>
      <c r="AI25" s="623"/>
      <c r="AJ25" s="623"/>
      <c r="AK25" s="623"/>
      <c r="AL25" s="623"/>
      <c r="AM25" s="623"/>
      <c r="AN25" s="623"/>
      <c r="AO25" s="624"/>
      <c r="AP25" s="858"/>
      <c r="AQ25" s="859"/>
      <c r="AR25" s="859"/>
      <c r="AS25" s="859"/>
      <c r="AT25" s="871"/>
      <c r="AY25" s="6" t="str">
        <f>X14&amp;Z14</f>
        <v/>
      </c>
      <c r="AZ25" s="6" t="str">
        <f>IF(AB14=0,"",AB14)</f>
        <v/>
      </c>
    </row>
    <row r="26" spans="1:52" ht="14.45" customHeight="1">
      <c r="A26" s="591"/>
      <c r="B26" s="867"/>
      <c r="C26" s="587"/>
      <c r="D26" s="867"/>
      <c r="E26" s="592"/>
      <c r="F26" s="620"/>
      <c r="G26" s="620"/>
      <c r="H26" s="620"/>
      <c r="I26" s="620"/>
      <c r="J26" s="620"/>
      <c r="K26" s="620"/>
      <c r="L26" s="620"/>
      <c r="M26" s="620"/>
      <c r="N26" s="620"/>
      <c r="O26" s="620"/>
      <c r="P26" s="620"/>
      <c r="Q26" s="620"/>
      <c r="R26" s="621"/>
      <c r="S26" s="586"/>
      <c r="T26" s="868"/>
      <c r="U26" s="868"/>
      <c r="V26" s="868"/>
      <c r="W26" s="869"/>
      <c r="X26" s="625"/>
      <c r="Y26" s="843"/>
      <c r="Z26" s="618"/>
      <c r="AA26" s="843"/>
      <c r="AB26" s="592"/>
      <c r="AC26" s="620"/>
      <c r="AD26" s="620"/>
      <c r="AE26" s="620"/>
      <c r="AF26" s="620"/>
      <c r="AG26" s="620"/>
      <c r="AH26" s="620"/>
      <c r="AI26" s="620"/>
      <c r="AJ26" s="620"/>
      <c r="AK26" s="620"/>
      <c r="AL26" s="620"/>
      <c r="AM26" s="620"/>
      <c r="AN26" s="620"/>
      <c r="AO26" s="621"/>
      <c r="AP26" s="586"/>
      <c r="AQ26" s="868"/>
      <c r="AR26" s="868"/>
      <c r="AS26" s="868"/>
      <c r="AT26" s="870"/>
      <c r="AY26" s="6" t="str">
        <f>X16&amp;Z16</f>
        <v/>
      </c>
      <c r="AZ26" s="6" t="str">
        <f>IF(AB16=0,"",AB16)</f>
        <v/>
      </c>
    </row>
    <row r="27" spans="1:52" ht="15" customHeight="1">
      <c r="A27" s="852"/>
      <c r="B27" s="853"/>
      <c r="C27" s="854"/>
      <c r="D27" s="853"/>
      <c r="E27" s="622"/>
      <c r="F27" s="623"/>
      <c r="G27" s="623"/>
      <c r="H27" s="623"/>
      <c r="I27" s="623"/>
      <c r="J27" s="623"/>
      <c r="K27" s="623"/>
      <c r="L27" s="623"/>
      <c r="M27" s="623"/>
      <c r="N27" s="623"/>
      <c r="O27" s="623"/>
      <c r="P27" s="623"/>
      <c r="Q27" s="623"/>
      <c r="R27" s="624"/>
      <c r="S27" s="865"/>
      <c r="T27" s="846"/>
      <c r="U27" s="846"/>
      <c r="V27" s="846"/>
      <c r="W27" s="847"/>
      <c r="X27" s="861"/>
      <c r="Y27" s="853"/>
      <c r="Z27" s="854"/>
      <c r="AA27" s="853"/>
      <c r="AB27" s="622"/>
      <c r="AC27" s="623"/>
      <c r="AD27" s="623"/>
      <c r="AE27" s="623"/>
      <c r="AF27" s="623"/>
      <c r="AG27" s="623"/>
      <c r="AH27" s="623"/>
      <c r="AI27" s="623"/>
      <c r="AJ27" s="623"/>
      <c r="AK27" s="623"/>
      <c r="AL27" s="623"/>
      <c r="AM27" s="623"/>
      <c r="AN27" s="623"/>
      <c r="AO27" s="624"/>
      <c r="AP27" s="858"/>
      <c r="AQ27" s="859"/>
      <c r="AR27" s="859"/>
      <c r="AS27" s="859"/>
      <c r="AT27" s="871"/>
      <c r="AY27" s="6" t="str">
        <f>X18&amp;Z18</f>
        <v/>
      </c>
      <c r="AZ27" s="6" t="str">
        <f>IF(AB18=0,"",AB18)</f>
        <v/>
      </c>
    </row>
    <row r="28" spans="1:52" ht="14.45" customHeight="1">
      <c r="A28" s="673"/>
      <c r="B28" s="843"/>
      <c r="C28" s="618"/>
      <c r="D28" s="843"/>
      <c r="E28" s="592"/>
      <c r="F28" s="620"/>
      <c r="G28" s="620"/>
      <c r="H28" s="620"/>
      <c r="I28" s="620"/>
      <c r="J28" s="620"/>
      <c r="K28" s="620"/>
      <c r="L28" s="620"/>
      <c r="M28" s="620"/>
      <c r="N28" s="620"/>
      <c r="O28" s="620"/>
      <c r="P28" s="620"/>
      <c r="Q28" s="620"/>
      <c r="R28" s="621"/>
      <c r="S28" s="586"/>
      <c r="T28" s="868"/>
      <c r="U28" s="868"/>
      <c r="V28" s="868"/>
      <c r="W28" s="869"/>
      <c r="X28" s="619"/>
      <c r="Y28" s="867"/>
      <c r="Z28" s="587"/>
      <c r="AA28" s="867"/>
      <c r="AB28" s="592"/>
      <c r="AC28" s="620"/>
      <c r="AD28" s="620"/>
      <c r="AE28" s="620"/>
      <c r="AF28" s="620"/>
      <c r="AG28" s="620"/>
      <c r="AH28" s="620"/>
      <c r="AI28" s="620"/>
      <c r="AJ28" s="620"/>
      <c r="AK28" s="620"/>
      <c r="AL28" s="620"/>
      <c r="AM28" s="620"/>
      <c r="AN28" s="620"/>
      <c r="AO28" s="621"/>
      <c r="AP28" s="586"/>
      <c r="AQ28" s="868"/>
      <c r="AR28" s="868"/>
      <c r="AS28" s="868"/>
      <c r="AT28" s="870"/>
      <c r="AY28" s="42" t="str">
        <f>X20&amp;Z20</f>
        <v/>
      </c>
      <c r="AZ28" s="6" t="str">
        <f>IF(AB20=0,"",AB20)</f>
        <v/>
      </c>
    </row>
    <row r="29" spans="1:52" ht="14.45" customHeight="1">
      <c r="A29" s="872"/>
      <c r="B29" s="843"/>
      <c r="C29" s="873"/>
      <c r="D29" s="843"/>
      <c r="E29" s="622"/>
      <c r="F29" s="623"/>
      <c r="G29" s="623"/>
      <c r="H29" s="623"/>
      <c r="I29" s="623"/>
      <c r="J29" s="623"/>
      <c r="K29" s="623"/>
      <c r="L29" s="623"/>
      <c r="M29" s="623"/>
      <c r="N29" s="623"/>
      <c r="O29" s="623"/>
      <c r="P29" s="623"/>
      <c r="Q29" s="623"/>
      <c r="R29" s="624"/>
      <c r="S29" s="858"/>
      <c r="T29" s="859"/>
      <c r="U29" s="859"/>
      <c r="V29" s="859"/>
      <c r="W29" s="860"/>
      <c r="X29" s="861"/>
      <c r="Y29" s="853"/>
      <c r="Z29" s="854"/>
      <c r="AA29" s="853"/>
      <c r="AB29" s="622"/>
      <c r="AC29" s="623"/>
      <c r="AD29" s="623"/>
      <c r="AE29" s="623"/>
      <c r="AF29" s="623"/>
      <c r="AG29" s="623"/>
      <c r="AH29" s="623"/>
      <c r="AI29" s="623"/>
      <c r="AJ29" s="623"/>
      <c r="AK29" s="623"/>
      <c r="AL29" s="623"/>
      <c r="AM29" s="623"/>
      <c r="AN29" s="623"/>
      <c r="AO29" s="624"/>
      <c r="AP29" s="858"/>
      <c r="AQ29" s="859"/>
      <c r="AR29" s="859"/>
      <c r="AS29" s="859"/>
      <c r="AT29" s="871"/>
      <c r="AY29" s="42" t="str">
        <f>X22&amp;Z22</f>
        <v/>
      </c>
      <c r="AZ29" s="6" t="str">
        <f>IF(AB22=0,"",AB22)</f>
        <v/>
      </c>
    </row>
    <row r="30" spans="1:52" ht="14.45" customHeight="1">
      <c r="A30" s="591"/>
      <c r="B30" s="867"/>
      <c r="C30" s="587"/>
      <c r="D30" s="867"/>
      <c r="E30" s="592"/>
      <c r="F30" s="620"/>
      <c r="G30" s="620"/>
      <c r="H30" s="620"/>
      <c r="I30" s="620"/>
      <c r="J30" s="620"/>
      <c r="K30" s="620"/>
      <c r="L30" s="620"/>
      <c r="M30" s="620"/>
      <c r="N30" s="620"/>
      <c r="O30" s="620"/>
      <c r="P30" s="620"/>
      <c r="Q30" s="620"/>
      <c r="R30" s="621"/>
      <c r="S30" s="586"/>
      <c r="T30" s="868"/>
      <c r="U30" s="868"/>
      <c r="V30" s="868"/>
      <c r="W30" s="869"/>
      <c r="X30" s="625"/>
      <c r="Y30" s="843"/>
      <c r="Z30" s="618"/>
      <c r="AA30" s="843"/>
      <c r="AB30" s="592"/>
      <c r="AC30" s="620"/>
      <c r="AD30" s="620"/>
      <c r="AE30" s="620"/>
      <c r="AF30" s="620"/>
      <c r="AG30" s="620"/>
      <c r="AH30" s="620"/>
      <c r="AI30" s="620"/>
      <c r="AJ30" s="620"/>
      <c r="AK30" s="620"/>
      <c r="AL30" s="620"/>
      <c r="AM30" s="620"/>
      <c r="AN30" s="620"/>
      <c r="AO30" s="621"/>
      <c r="AP30" s="586"/>
      <c r="AQ30" s="868"/>
      <c r="AR30" s="868"/>
      <c r="AS30" s="868"/>
      <c r="AT30" s="870"/>
      <c r="AY30" s="42" t="str">
        <f>X24&amp;Z24</f>
        <v/>
      </c>
      <c r="AZ30" s="6" t="str">
        <f>IF(AB24=0,"",AB24)</f>
        <v/>
      </c>
    </row>
    <row r="31" spans="1:52" ht="15" customHeight="1">
      <c r="A31" s="852"/>
      <c r="B31" s="853"/>
      <c r="C31" s="854"/>
      <c r="D31" s="853"/>
      <c r="E31" s="622"/>
      <c r="F31" s="623"/>
      <c r="G31" s="623"/>
      <c r="H31" s="623"/>
      <c r="I31" s="623"/>
      <c r="J31" s="623"/>
      <c r="K31" s="623"/>
      <c r="L31" s="623"/>
      <c r="M31" s="623"/>
      <c r="N31" s="623"/>
      <c r="O31" s="623"/>
      <c r="P31" s="623"/>
      <c r="Q31" s="623"/>
      <c r="R31" s="624"/>
      <c r="S31" s="858"/>
      <c r="T31" s="859"/>
      <c r="U31" s="859"/>
      <c r="V31" s="859"/>
      <c r="W31" s="860"/>
      <c r="X31" s="861"/>
      <c r="Y31" s="853"/>
      <c r="Z31" s="854"/>
      <c r="AA31" s="853"/>
      <c r="AB31" s="622"/>
      <c r="AC31" s="623"/>
      <c r="AD31" s="623"/>
      <c r="AE31" s="623"/>
      <c r="AF31" s="623"/>
      <c r="AG31" s="623"/>
      <c r="AH31" s="623"/>
      <c r="AI31" s="623"/>
      <c r="AJ31" s="623"/>
      <c r="AK31" s="623"/>
      <c r="AL31" s="623"/>
      <c r="AM31" s="623"/>
      <c r="AN31" s="623"/>
      <c r="AO31" s="624"/>
      <c r="AP31" s="858"/>
      <c r="AQ31" s="859"/>
      <c r="AR31" s="859"/>
      <c r="AS31" s="859"/>
      <c r="AT31" s="871"/>
      <c r="AY31" s="42" t="str">
        <f>X26&amp;Z26</f>
        <v/>
      </c>
      <c r="AZ31" s="6" t="str">
        <f>IF(AB26=0,"",AB26)</f>
        <v/>
      </c>
    </row>
    <row r="32" spans="1:52" ht="14.45" customHeight="1">
      <c r="A32" s="591"/>
      <c r="B32" s="867"/>
      <c r="C32" s="587"/>
      <c r="D32" s="867"/>
      <c r="E32" s="592"/>
      <c r="F32" s="620"/>
      <c r="G32" s="620"/>
      <c r="H32" s="620"/>
      <c r="I32" s="620"/>
      <c r="J32" s="620"/>
      <c r="K32" s="620"/>
      <c r="L32" s="620"/>
      <c r="M32" s="620"/>
      <c r="N32" s="620"/>
      <c r="O32" s="620"/>
      <c r="P32" s="620"/>
      <c r="Q32" s="620"/>
      <c r="R32" s="621"/>
      <c r="S32" s="586"/>
      <c r="T32" s="868"/>
      <c r="U32" s="868"/>
      <c r="V32" s="868"/>
      <c r="W32" s="869"/>
      <c r="X32" s="625"/>
      <c r="Y32" s="843"/>
      <c r="Z32" s="618"/>
      <c r="AA32" s="843"/>
      <c r="AB32" s="592"/>
      <c r="AC32" s="620"/>
      <c r="AD32" s="620"/>
      <c r="AE32" s="620"/>
      <c r="AF32" s="620"/>
      <c r="AG32" s="620"/>
      <c r="AH32" s="620"/>
      <c r="AI32" s="620"/>
      <c r="AJ32" s="620"/>
      <c r="AK32" s="620"/>
      <c r="AL32" s="620"/>
      <c r="AM32" s="620"/>
      <c r="AN32" s="620"/>
      <c r="AO32" s="621"/>
      <c r="AP32" s="586"/>
      <c r="AQ32" s="868"/>
      <c r="AR32" s="868"/>
      <c r="AS32" s="868"/>
      <c r="AT32" s="870"/>
      <c r="AY32" s="42" t="str">
        <f>X28&amp;Z28</f>
        <v/>
      </c>
      <c r="AZ32" s="6" t="str">
        <f>IF(AB28=0,"",AB28)</f>
        <v/>
      </c>
    </row>
    <row r="33" spans="1:52" ht="15" customHeight="1">
      <c r="A33" s="852"/>
      <c r="B33" s="853"/>
      <c r="C33" s="854"/>
      <c r="D33" s="853"/>
      <c r="E33" s="622"/>
      <c r="F33" s="623"/>
      <c r="G33" s="623"/>
      <c r="H33" s="623"/>
      <c r="I33" s="623"/>
      <c r="J33" s="623"/>
      <c r="K33" s="623"/>
      <c r="L33" s="623"/>
      <c r="M33" s="623"/>
      <c r="N33" s="623"/>
      <c r="O33" s="623"/>
      <c r="P33" s="623"/>
      <c r="Q33" s="623"/>
      <c r="R33" s="624"/>
      <c r="S33" s="858"/>
      <c r="T33" s="859"/>
      <c r="U33" s="859"/>
      <c r="V33" s="859"/>
      <c r="W33" s="860"/>
      <c r="X33" s="861"/>
      <c r="Y33" s="853"/>
      <c r="Z33" s="854"/>
      <c r="AA33" s="853"/>
      <c r="AB33" s="622"/>
      <c r="AC33" s="623"/>
      <c r="AD33" s="623"/>
      <c r="AE33" s="623"/>
      <c r="AF33" s="623"/>
      <c r="AG33" s="623"/>
      <c r="AH33" s="623"/>
      <c r="AI33" s="623"/>
      <c r="AJ33" s="623"/>
      <c r="AK33" s="623"/>
      <c r="AL33" s="623"/>
      <c r="AM33" s="623"/>
      <c r="AN33" s="623"/>
      <c r="AO33" s="624"/>
      <c r="AP33" s="858"/>
      <c r="AQ33" s="859"/>
      <c r="AR33" s="859"/>
      <c r="AS33" s="859"/>
      <c r="AT33" s="871"/>
      <c r="AY33" s="42" t="str">
        <f>X30&amp;Z30</f>
        <v/>
      </c>
      <c r="AZ33" s="6" t="str">
        <f>IF(AB30=0,"",AB30)</f>
        <v/>
      </c>
    </row>
    <row r="34" spans="1:52" ht="14.45" customHeight="1">
      <c r="A34" s="591"/>
      <c r="B34" s="867"/>
      <c r="C34" s="587"/>
      <c r="D34" s="867"/>
      <c r="E34" s="592"/>
      <c r="F34" s="875"/>
      <c r="G34" s="875"/>
      <c r="H34" s="875"/>
      <c r="I34" s="875"/>
      <c r="J34" s="875"/>
      <c r="K34" s="875"/>
      <c r="L34" s="875"/>
      <c r="M34" s="875"/>
      <c r="N34" s="875"/>
      <c r="O34" s="875"/>
      <c r="P34" s="875"/>
      <c r="Q34" s="875"/>
      <c r="R34" s="876"/>
      <c r="S34" s="586"/>
      <c r="T34" s="868"/>
      <c r="U34" s="868"/>
      <c r="V34" s="868"/>
      <c r="W34" s="869"/>
      <c r="X34" s="619"/>
      <c r="Y34" s="867"/>
      <c r="Z34" s="587"/>
      <c r="AA34" s="867"/>
      <c r="AB34" s="592"/>
      <c r="AC34" s="877"/>
      <c r="AD34" s="877"/>
      <c r="AE34" s="877"/>
      <c r="AF34" s="877"/>
      <c r="AG34" s="877"/>
      <c r="AH34" s="877"/>
      <c r="AI34" s="877"/>
      <c r="AJ34" s="877"/>
      <c r="AK34" s="877"/>
      <c r="AL34" s="877"/>
      <c r="AM34" s="877"/>
      <c r="AN34" s="877"/>
      <c r="AO34" s="878"/>
      <c r="AP34" s="586"/>
      <c r="AQ34" s="868"/>
      <c r="AR34" s="868"/>
      <c r="AS34" s="868"/>
      <c r="AT34" s="870"/>
      <c r="AY34" s="42" t="str">
        <f>X32&amp;Z32</f>
        <v/>
      </c>
      <c r="AZ34" s="6" t="str">
        <f>IF(AB32=0,"",AB32)</f>
        <v/>
      </c>
    </row>
    <row r="35" spans="1:52" ht="15" customHeight="1">
      <c r="A35" s="879"/>
      <c r="B35" s="880"/>
      <c r="C35" s="881"/>
      <c r="D35" s="880"/>
      <c r="E35" s="882"/>
      <c r="F35" s="883"/>
      <c r="G35" s="883"/>
      <c r="H35" s="883"/>
      <c r="I35" s="883"/>
      <c r="J35" s="883"/>
      <c r="K35" s="883"/>
      <c r="L35" s="883"/>
      <c r="M35" s="883"/>
      <c r="N35" s="883"/>
      <c r="O35" s="883"/>
      <c r="P35" s="883"/>
      <c r="Q35" s="883"/>
      <c r="R35" s="884"/>
      <c r="S35" s="885"/>
      <c r="T35" s="886"/>
      <c r="U35" s="886"/>
      <c r="V35" s="886"/>
      <c r="W35" s="887"/>
      <c r="X35" s="888"/>
      <c r="Y35" s="880"/>
      <c r="Z35" s="881"/>
      <c r="AA35" s="880"/>
      <c r="AB35" s="889"/>
      <c r="AC35" s="890"/>
      <c r="AD35" s="890"/>
      <c r="AE35" s="890"/>
      <c r="AF35" s="890"/>
      <c r="AG35" s="890"/>
      <c r="AH35" s="890"/>
      <c r="AI35" s="890"/>
      <c r="AJ35" s="890"/>
      <c r="AK35" s="890"/>
      <c r="AL35" s="890"/>
      <c r="AM35" s="890"/>
      <c r="AN35" s="890"/>
      <c r="AO35" s="891"/>
      <c r="AP35" s="885"/>
      <c r="AQ35" s="886"/>
      <c r="AR35" s="886"/>
      <c r="AS35" s="886"/>
      <c r="AT35" s="892"/>
      <c r="AY35" s="42" t="str">
        <f>X34&amp;Z34</f>
        <v/>
      </c>
      <c r="AZ35" s="6" t="str">
        <f>IF(AB34=0,"",AB34)</f>
        <v/>
      </c>
    </row>
    <row r="36" spans="1:52" ht="26.25" customHeight="1">
      <c r="A36" s="558" t="s">
        <v>342</v>
      </c>
      <c r="B36" s="559"/>
      <c r="C36" s="559"/>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59"/>
      <c r="AM36" s="559"/>
      <c r="AN36" s="559"/>
      <c r="AO36" s="559"/>
      <c r="AP36" s="559"/>
      <c r="AQ36" s="559"/>
      <c r="AR36" s="559"/>
      <c r="AS36" s="559"/>
      <c r="AT36" s="559"/>
    </row>
    <row r="37" spans="1:52" ht="27" customHeight="1">
      <c r="A37" s="588" t="str">
        <f>入力シート!E$65&amp;" "&amp;入力シート!E$191</f>
        <v xml:space="preserve"> </v>
      </c>
      <c r="B37" s="589"/>
      <c r="C37" s="589"/>
      <c r="D37" s="589"/>
      <c r="E37" s="589"/>
      <c r="F37" s="589"/>
      <c r="G37" s="589"/>
      <c r="H37" s="589"/>
      <c r="I37" s="589"/>
      <c r="J37" s="589"/>
      <c r="K37" s="589"/>
      <c r="L37" s="589"/>
      <c r="M37" s="589"/>
      <c r="N37" s="589"/>
      <c r="O37" s="589"/>
      <c r="P37" s="589"/>
      <c r="Q37" s="589"/>
      <c r="R37" s="589"/>
      <c r="S37" s="589"/>
      <c r="T37" s="589"/>
      <c r="U37" s="589"/>
      <c r="V37" s="589"/>
      <c r="W37" s="589"/>
      <c r="X37" s="589"/>
      <c r="Y37" s="589"/>
      <c r="Z37" s="589"/>
      <c r="AA37" s="589"/>
      <c r="AB37" s="590"/>
      <c r="AC37" s="643"/>
      <c r="AD37" s="644"/>
      <c r="AE37" s="644"/>
      <c r="AF37" s="644"/>
      <c r="AG37" s="644"/>
      <c r="AH37" s="645"/>
      <c r="AI37" s="583" t="str">
        <f>IF(入力シート!E$103="","",IF(LEFT(入力シート!E$103,2)="04","県内","県外"))</f>
        <v/>
      </c>
      <c r="AJ37" s="584"/>
      <c r="AK37" s="585"/>
      <c r="AL37" s="583" t="str">
        <f>IF(入力シート!B$262="","",LEFT(入力シート!B$262,3))</f>
        <v/>
      </c>
      <c r="AM37" s="584"/>
      <c r="AN37" s="585"/>
      <c r="AO37" s="583" t="str">
        <f>IF(入力シート!I$262="","",入力シート!I$262)</f>
        <v/>
      </c>
      <c r="AP37" s="584"/>
      <c r="AQ37" s="585"/>
      <c r="AR37" s="583" t="str">
        <f>IF(入力シート!E$70="","",(LEFT(入力シート!E$70,2)))</f>
        <v/>
      </c>
      <c r="AS37" s="584"/>
      <c r="AT37" s="585"/>
    </row>
    <row r="38" spans="1:52">
      <c r="A38" s="575"/>
      <c r="B38" s="575"/>
      <c r="C38" s="575"/>
      <c r="D38" s="575"/>
      <c r="E38" s="575"/>
      <c r="F38" s="575"/>
      <c r="G38" s="575"/>
      <c r="H38" s="575"/>
      <c r="I38" s="575"/>
      <c r="J38" s="575"/>
      <c r="K38" s="575"/>
      <c r="L38" s="575"/>
      <c r="M38" s="575"/>
      <c r="N38" s="575"/>
      <c r="O38" s="575"/>
      <c r="P38" s="575"/>
      <c r="Q38" s="575"/>
      <c r="R38" s="575"/>
      <c r="S38" s="575"/>
      <c r="T38" s="575"/>
      <c r="U38" s="575"/>
      <c r="V38" s="575"/>
      <c r="W38" s="575"/>
      <c r="X38" s="575"/>
      <c r="Y38" s="575"/>
      <c r="Z38" s="575"/>
      <c r="AA38" s="575"/>
      <c r="AB38" s="575"/>
      <c r="AC38" s="575"/>
      <c r="AD38" s="575"/>
      <c r="AE38" s="575"/>
      <c r="AF38" s="575"/>
      <c r="AG38" s="575"/>
      <c r="AH38" s="575"/>
      <c r="AI38" s="575"/>
      <c r="AJ38" s="575"/>
      <c r="AK38" s="575"/>
      <c r="AL38" s="575"/>
      <c r="AM38" s="575"/>
      <c r="AN38" s="575"/>
      <c r="AO38" s="575"/>
      <c r="AP38" s="575"/>
      <c r="AQ38" s="575"/>
      <c r="AR38" s="575"/>
      <c r="AS38" s="575"/>
      <c r="AT38" s="575"/>
    </row>
    <row r="39" spans="1:52" ht="18" customHeight="1">
      <c r="A39" s="574" t="s">
        <v>350</v>
      </c>
      <c r="B39" s="575"/>
      <c r="C39" s="575"/>
      <c r="D39" s="575"/>
      <c r="E39" s="575"/>
      <c r="F39" s="575"/>
      <c r="G39" s="575"/>
      <c r="H39" s="575"/>
      <c r="I39" s="575"/>
      <c r="J39" s="575"/>
      <c r="K39" s="575"/>
      <c r="L39" s="575"/>
      <c r="M39" s="575"/>
      <c r="N39" s="575"/>
      <c r="O39" s="575"/>
      <c r="P39" s="575"/>
      <c r="Q39" s="575"/>
      <c r="R39" s="575"/>
      <c r="S39" s="575"/>
      <c r="T39" s="575"/>
      <c r="U39" s="575"/>
      <c r="V39" s="575"/>
      <c r="W39" s="575"/>
      <c r="X39" s="576"/>
      <c r="Y39" s="574" t="s">
        <v>351</v>
      </c>
      <c r="Z39" s="575"/>
      <c r="AA39" s="575"/>
      <c r="AB39" s="575"/>
      <c r="AC39" s="575"/>
      <c r="AD39" s="575"/>
      <c r="AE39" s="575"/>
      <c r="AF39" s="575"/>
      <c r="AG39" s="575"/>
      <c r="AH39" s="575"/>
      <c r="AI39" s="575"/>
      <c r="AJ39" s="575"/>
      <c r="AK39" s="575"/>
      <c r="AL39" s="575"/>
      <c r="AM39" s="575"/>
      <c r="AN39" s="575"/>
      <c r="AO39" s="575"/>
      <c r="AP39" s="575"/>
      <c r="AQ39" s="575"/>
      <c r="AR39" s="575"/>
      <c r="AS39" s="575"/>
      <c r="AT39" s="576"/>
    </row>
    <row r="40" spans="1:52" ht="18" customHeight="1">
      <c r="A40" s="574" t="s">
        <v>352</v>
      </c>
      <c r="B40" s="575"/>
      <c r="C40" s="575"/>
      <c r="D40" s="575"/>
      <c r="E40" s="575"/>
      <c r="F40" s="575"/>
      <c r="G40" s="575"/>
      <c r="H40" s="574" t="s">
        <v>353</v>
      </c>
      <c r="I40" s="575"/>
      <c r="J40" s="575"/>
      <c r="K40" s="575"/>
      <c r="L40" s="575"/>
      <c r="M40" s="575"/>
      <c r="N40" s="575"/>
      <c r="O40" s="575"/>
      <c r="P40" s="575"/>
      <c r="Q40" s="575"/>
      <c r="R40" s="575"/>
      <c r="S40" s="575"/>
      <c r="T40" s="575"/>
      <c r="U40" s="576"/>
      <c r="V40" s="574" t="s">
        <v>354</v>
      </c>
      <c r="W40" s="575"/>
      <c r="X40" s="576"/>
      <c r="Y40" s="580" t="s">
        <v>355</v>
      </c>
      <c r="Z40" s="581"/>
      <c r="AA40" s="581"/>
      <c r="AB40" s="581"/>
      <c r="AC40" s="581"/>
      <c r="AD40" s="581"/>
      <c r="AE40" s="581"/>
      <c r="AF40" s="581"/>
      <c r="AG40" s="581"/>
      <c r="AH40" s="581"/>
      <c r="AI40" s="581"/>
      <c r="AJ40" s="581"/>
      <c r="AK40" s="581"/>
      <c r="AL40" s="581"/>
      <c r="AM40" s="581"/>
      <c r="AN40" s="581"/>
      <c r="AO40" s="581"/>
      <c r="AP40" s="581"/>
      <c r="AQ40" s="581"/>
      <c r="AR40" s="581"/>
      <c r="AS40" s="581"/>
      <c r="AT40" s="582"/>
    </row>
    <row r="41" spans="1:52" ht="18" customHeight="1">
      <c r="A41" s="596"/>
      <c r="B41" s="597"/>
      <c r="C41" s="597"/>
      <c r="D41" s="597"/>
      <c r="E41" s="597"/>
      <c r="F41" s="597"/>
      <c r="G41" s="598"/>
      <c r="H41" s="596"/>
      <c r="I41" s="597"/>
      <c r="J41" s="597"/>
      <c r="K41" s="597"/>
      <c r="L41" s="597"/>
      <c r="M41" s="597"/>
      <c r="N41" s="597"/>
      <c r="O41" s="597"/>
      <c r="P41" s="597"/>
      <c r="Q41" s="597"/>
      <c r="R41" s="597"/>
      <c r="S41" s="597"/>
      <c r="T41" s="597"/>
      <c r="U41" s="598"/>
      <c r="V41" s="593"/>
      <c r="W41" s="594"/>
      <c r="X41" s="595"/>
      <c r="Y41" s="611" t="s">
        <v>356</v>
      </c>
      <c r="Z41" s="612"/>
      <c r="AA41" s="612"/>
      <c r="AB41" s="612"/>
      <c r="AC41" s="612"/>
      <c r="AD41" s="612"/>
      <c r="AE41" s="612"/>
      <c r="AF41" s="612"/>
      <c r="AG41" s="612"/>
      <c r="AH41" s="612"/>
      <c r="AI41" s="612"/>
      <c r="AJ41" s="612"/>
      <c r="AK41" s="612"/>
      <c r="AL41" s="612"/>
      <c r="AM41" s="612"/>
      <c r="AN41" s="612"/>
      <c r="AO41" s="612"/>
      <c r="AP41" s="612"/>
      <c r="AQ41" s="612"/>
      <c r="AR41" s="612"/>
      <c r="AS41" s="612"/>
      <c r="AT41" s="613"/>
    </row>
    <row r="42" spans="1:52" ht="18" customHeight="1">
      <c r="A42" s="571"/>
      <c r="B42" s="572"/>
      <c r="C42" s="572"/>
      <c r="D42" s="572"/>
      <c r="E42" s="572"/>
      <c r="F42" s="572"/>
      <c r="G42" s="573"/>
      <c r="H42" s="571"/>
      <c r="I42" s="572"/>
      <c r="J42" s="572"/>
      <c r="K42" s="572"/>
      <c r="L42" s="572"/>
      <c r="M42" s="572"/>
      <c r="N42" s="572"/>
      <c r="O42" s="572"/>
      <c r="P42" s="572"/>
      <c r="Q42" s="572"/>
      <c r="R42" s="572"/>
      <c r="S42" s="572"/>
      <c r="T42" s="572"/>
      <c r="U42" s="573"/>
      <c r="V42" s="577"/>
      <c r="W42" s="578"/>
      <c r="X42" s="579"/>
      <c r="Y42" s="611" t="s">
        <v>357</v>
      </c>
      <c r="Z42" s="612"/>
      <c r="AA42" s="612"/>
      <c r="AB42" s="612"/>
      <c r="AC42" s="612"/>
      <c r="AD42" s="612"/>
      <c r="AE42" s="612"/>
      <c r="AF42" s="612"/>
      <c r="AG42" s="612"/>
      <c r="AH42" s="612"/>
      <c r="AI42" s="612"/>
      <c r="AJ42" s="612"/>
      <c r="AK42" s="612"/>
      <c r="AL42" s="612"/>
      <c r="AM42" s="612"/>
      <c r="AN42" s="612"/>
      <c r="AO42" s="612"/>
      <c r="AP42" s="612"/>
      <c r="AQ42" s="612"/>
      <c r="AR42" s="612"/>
      <c r="AS42" s="612"/>
      <c r="AT42" s="613"/>
    </row>
    <row r="43" spans="1:52" ht="18" customHeight="1">
      <c r="A43" s="571"/>
      <c r="B43" s="572"/>
      <c r="C43" s="572"/>
      <c r="D43" s="572"/>
      <c r="E43" s="572"/>
      <c r="F43" s="572"/>
      <c r="G43" s="573"/>
      <c r="H43" s="571"/>
      <c r="I43" s="572"/>
      <c r="J43" s="572"/>
      <c r="K43" s="572"/>
      <c r="L43" s="572"/>
      <c r="M43" s="572"/>
      <c r="N43" s="572"/>
      <c r="O43" s="572"/>
      <c r="P43" s="572"/>
      <c r="Q43" s="572"/>
      <c r="R43" s="572"/>
      <c r="S43" s="572"/>
      <c r="T43" s="572"/>
      <c r="U43" s="573"/>
      <c r="V43" s="577"/>
      <c r="W43" s="578"/>
      <c r="X43" s="579"/>
      <c r="Y43" s="611" t="s">
        <v>358</v>
      </c>
      <c r="Z43" s="612"/>
      <c r="AA43" s="612"/>
      <c r="AB43" s="612"/>
      <c r="AC43" s="612"/>
      <c r="AD43" s="612"/>
      <c r="AE43" s="612"/>
      <c r="AF43" s="612"/>
      <c r="AG43" s="612"/>
      <c r="AH43" s="612"/>
      <c r="AI43" s="612"/>
      <c r="AJ43" s="612"/>
      <c r="AK43" s="612"/>
      <c r="AL43" s="612"/>
      <c r="AM43" s="612"/>
      <c r="AN43" s="612"/>
      <c r="AO43" s="612"/>
      <c r="AP43" s="612"/>
      <c r="AQ43" s="612"/>
      <c r="AR43" s="612"/>
      <c r="AS43" s="612"/>
      <c r="AT43" s="613"/>
    </row>
    <row r="44" spans="1:52" ht="18" customHeight="1">
      <c r="A44" s="571"/>
      <c r="B44" s="572"/>
      <c r="C44" s="572"/>
      <c r="D44" s="572"/>
      <c r="E44" s="572"/>
      <c r="F44" s="572"/>
      <c r="G44" s="573"/>
      <c r="H44" s="571"/>
      <c r="I44" s="572"/>
      <c r="J44" s="572"/>
      <c r="K44" s="572"/>
      <c r="L44" s="572"/>
      <c r="M44" s="572"/>
      <c r="N44" s="572"/>
      <c r="O44" s="572"/>
      <c r="P44" s="572"/>
      <c r="Q44" s="572"/>
      <c r="R44" s="572"/>
      <c r="S44" s="572"/>
      <c r="T44" s="572"/>
      <c r="U44" s="573"/>
      <c r="V44" s="577"/>
      <c r="W44" s="578"/>
      <c r="X44" s="579"/>
      <c r="Y44" s="611" t="s">
        <v>359</v>
      </c>
      <c r="Z44" s="612"/>
      <c r="AA44" s="612"/>
      <c r="AB44" s="612"/>
      <c r="AC44" s="612"/>
      <c r="AD44" s="612"/>
      <c r="AE44" s="612"/>
      <c r="AF44" s="612"/>
      <c r="AG44" s="612"/>
      <c r="AH44" s="612"/>
      <c r="AI44" s="612"/>
      <c r="AJ44" s="612"/>
      <c r="AK44" s="612"/>
      <c r="AL44" s="612"/>
      <c r="AM44" s="612"/>
      <c r="AN44" s="612"/>
      <c r="AO44" s="612"/>
      <c r="AP44" s="612"/>
      <c r="AQ44" s="612"/>
      <c r="AR44" s="612"/>
      <c r="AS44" s="612"/>
      <c r="AT44" s="613"/>
    </row>
    <row r="45" spans="1:52" ht="18" customHeight="1">
      <c r="A45" s="571"/>
      <c r="B45" s="572"/>
      <c r="C45" s="572"/>
      <c r="D45" s="572"/>
      <c r="E45" s="572"/>
      <c r="F45" s="572"/>
      <c r="G45" s="573"/>
      <c r="H45" s="571"/>
      <c r="I45" s="572"/>
      <c r="J45" s="572"/>
      <c r="K45" s="572"/>
      <c r="L45" s="572"/>
      <c r="M45" s="572"/>
      <c r="N45" s="572"/>
      <c r="O45" s="572"/>
      <c r="P45" s="572"/>
      <c r="Q45" s="572"/>
      <c r="R45" s="572"/>
      <c r="S45" s="572"/>
      <c r="T45" s="572"/>
      <c r="U45" s="573"/>
      <c r="V45" s="577"/>
      <c r="W45" s="578"/>
      <c r="X45" s="579"/>
      <c r="Y45" s="611" t="s">
        <v>360</v>
      </c>
      <c r="Z45" s="612"/>
      <c r="AA45" s="612"/>
      <c r="AB45" s="612"/>
      <c r="AC45" s="612"/>
      <c r="AD45" s="612"/>
      <c r="AE45" s="612"/>
      <c r="AF45" s="612"/>
      <c r="AG45" s="612"/>
      <c r="AH45" s="612"/>
      <c r="AI45" s="612"/>
      <c r="AJ45" s="612"/>
      <c r="AK45" s="612"/>
      <c r="AL45" s="612"/>
      <c r="AM45" s="612"/>
      <c r="AN45" s="612"/>
      <c r="AO45" s="612"/>
      <c r="AP45" s="612"/>
      <c r="AQ45" s="612"/>
      <c r="AR45" s="612"/>
      <c r="AS45" s="612"/>
      <c r="AT45" s="613"/>
    </row>
    <row r="46" spans="1:52" ht="18" customHeight="1">
      <c r="A46" s="571"/>
      <c r="B46" s="572"/>
      <c r="C46" s="572"/>
      <c r="D46" s="572"/>
      <c r="E46" s="572"/>
      <c r="F46" s="572"/>
      <c r="G46" s="573"/>
      <c r="H46" s="571"/>
      <c r="I46" s="572"/>
      <c r="J46" s="572"/>
      <c r="K46" s="572"/>
      <c r="L46" s="572"/>
      <c r="M46" s="572"/>
      <c r="N46" s="572"/>
      <c r="O46" s="572"/>
      <c r="P46" s="572"/>
      <c r="Q46" s="572"/>
      <c r="R46" s="572"/>
      <c r="S46" s="572"/>
      <c r="T46" s="572"/>
      <c r="U46" s="573"/>
      <c r="V46" s="577"/>
      <c r="W46" s="578"/>
      <c r="X46" s="579"/>
      <c r="Y46" s="631" t="s">
        <v>361</v>
      </c>
      <c r="Z46" s="632"/>
      <c r="AA46" s="632"/>
      <c r="AB46" s="632"/>
      <c r="AC46" s="632"/>
      <c r="AD46" s="632"/>
      <c r="AE46" s="632"/>
      <c r="AF46" s="632"/>
      <c r="AG46" s="632"/>
      <c r="AH46" s="632"/>
      <c r="AI46" s="632"/>
      <c r="AJ46" s="632"/>
      <c r="AK46" s="632"/>
      <c r="AL46" s="632"/>
      <c r="AM46" s="632"/>
      <c r="AN46" s="632"/>
      <c r="AO46" s="632"/>
      <c r="AP46" s="632"/>
      <c r="AQ46" s="632"/>
      <c r="AR46" s="632"/>
      <c r="AS46" s="632"/>
      <c r="AT46" s="633"/>
    </row>
    <row r="47" spans="1:52" ht="18" customHeight="1">
      <c r="A47" s="571"/>
      <c r="B47" s="572"/>
      <c r="C47" s="572"/>
      <c r="D47" s="572"/>
      <c r="E47" s="572"/>
      <c r="F47" s="572"/>
      <c r="G47" s="573"/>
      <c r="H47" s="571"/>
      <c r="I47" s="572"/>
      <c r="J47" s="572"/>
      <c r="K47" s="572"/>
      <c r="L47" s="572"/>
      <c r="M47" s="572"/>
      <c r="N47" s="572"/>
      <c r="O47" s="572"/>
      <c r="P47" s="572"/>
      <c r="Q47" s="572"/>
      <c r="R47" s="572"/>
      <c r="S47" s="572"/>
      <c r="T47" s="572"/>
      <c r="U47" s="573"/>
      <c r="V47" s="577"/>
      <c r="W47" s="578"/>
      <c r="X47" s="579"/>
      <c r="Y47" s="631" t="s">
        <v>362</v>
      </c>
      <c r="Z47" s="632"/>
      <c r="AA47" s="632"/>
      <c r="AB47" s="632"/>
      <c r="AC47" s="632"/>
      <c r="AD47" s="632"/>
      <c r="AE47" s="632"/>
      <c r="AF47" s="632"/>
      <c r="AG47" s="632"/>
      <c r="AH47" s="632"/>
      <c r="AI47" s="632"/>
      <c r="AJ47" s="632"/>
      <c r="AK47" s="632"/>
      <c r="AL47" s="632"/>
      <c r="AM47" s="632"/>
      <c r="AN47" s="632"/>
      <c r="AO47" s="632"/>
      <c r="AP47" s="632"/>
      <c r="AQ47" s="632"/>
      <c r="AR47" s="632"/>
      <c r="AS47" s="632"/>
      <c r="AT47" s="633"/>
    </row>
    <row r="48" spans="1:52" ht="18" customHeight="1">
      <c r="A48" s="571"/>
      <c r="B48" s="572"/>
      <c r="C48" s="572"/>
      <c r="D48" s="572"/>
      <c r="E48" s="572"/>
      <c r="F48" s="572"/>
      <c r="G48" s="573"/>
      <c r="H48" s="571"/>
      <c r="I48" s="572"/>
      <c r="J48" s="572"/>
      <c r="K48" s="572"/>
      <c r="L48" s="572"/>
      <c r="M48" s="572"/>
      <c r="N48" s="572"/>
      <c r="O48" s="572"/>
      <c r="P48" s="572"/>
      <c r="Q48" s="572"/>
      <c r="R48" s="572"/>
      <c r="S48" s="572"/>
      <c r="T48" s="572"/>
      <c r="U48" s="573"/>
      <c r="V48" s="577"/>
      <c r="W48" s="578"/>
      <c r="X48" s="579"/>
      <c r="Y48" s="634"/>
      <c r="Z48" s="635"/>
      <c r="AA48" s="635"/>
      <c r="AB48" s="635"/>
      <c r="AC48" s="635"/>
      <c r="AD48" s="635"/>
      <c r="AE48" s="635"/>
      <c r="AF48" s="635"/>
      <c r="AG48" s="635"/>
      <c r="AH48" s="635"/>
      <c r="AI48" s="635"/>
      <c r="AJ48" s="635"/>
      <c r="AK48" s="635"/>
      <c r="AL48" s="635"/>
      <c r="AM48" s="635"/>
      <c r="AN48" s="635"/>
      <c r="AO48" s="635"/>
      <c r="AP48" s="635"/>
      <c r="AQ48" s="635"/>
      <c r="AR48" s="635"/>
      <c r="AS48" s="635"/>
      <c r="AT48" s="636"/>
    </row>
    <row r="49" spans="1:46" ht="18" customHeight="1">
      <c r="A49" s="571"/>
      <c r="B49" s="572"/>
      <c r="C49" s="572"/>
      <c r="D49" s="572"/>
      <c r="E49" s="572"/>
      <c r="F49" s="572"/>
      <c r="G49" s="573"/>
      <c r="H49" s="571"/>
      <c r="I49" s="572"/>
      <c r="J49" s="572"/>
      <c r="K49" s="572"/>
      <c r="L49" s="572"/>
      <c r="M49" s="572"/>
      <c r="N49" s="572"/>
      <c r="O49" s="572"/>
      <c r="P49" s="572"/>
      <c r="Q49" s="572"/>
      <c r="R49" s="572"/>
      <c r="S49" s="572"/>
      <c r="T49" s="572"/>
      <c r="U49" s="573"/>
      <c r="V49" s="577"/>
      <c r="W49" s="578"/>
      <c r="X49" s="579"/>
      <c r="Y49" s="637"/>
      <c r="Z49" s="635"/>
      <c r="AA49" s="635"/>
      <c r="AB49" s="635"/>
      <c r="AC49" s="635"/>
      <c r="AD49" s="635"/>
      <c r="AE49" s="635"/>
      <c r="AF49" s="635"/>
      <c r="AG49" s="635"/>
      <c r="AH49" s="635"/>
      <c r="AI49" s="635"/>
      <c r="AJ49" s="635"/>
      <c r="AK49" s="635"/>
      <c r="AL49" s="635"/>
      <c r="AM49" s="635"/>
      <c r="AN49" s="635"/>
      <c r="AO49" s="635"/>
      <c r="AP49" s="635"/>
      <c r="AQ49" s="635"/>
      <c r="AR49" s="635"/>
      <c r="AS49" s="635"/>
      <c r="AT49" s="636"/>
    </row>
    <row r="50" spans="1:46" ht="18" customHeight="1">
      <c r="A50" s="615"/>
      <c r="B50" s="616"/>
      <c r="C50" s="616"/>
      <c r="D50" s="616"/>
      <c r="E50" s="616"/>
      <c r="F50" s="616"/>
      <c r="G50" s="617"/>
      <c r="H50" s="615"/>
      <c r="I50" s="616"/>
      <c r="J50" s="616"/>
      <c r="K50" s="616"/>
      <c r="L50" s="616"/>
      <c r="M50" s="616"/>
      <c r="N50" s="616"/>
      <c r="O50" s="616"/>
      <c r="P50" s="616"/>
      <c r="Q50" s="616"/>
      <c r="R50" s="616"/>
      <c r="S50" s="616"/>
      <c r="T50" s="616"/>
      <c r="U50" s="617"/>
      <c r="V50" s="605"/>
      <c r="W50" s="606"/>
      <c r="X50" s="607"/>
      <c r="Y50" s="637"/>
      <c r="Z50" s="635"/>
      <c r="AA50" s="635"/>
      <c r="AB50" s="635"/>
      <c r="AC50" s="635"/>
      <c r="AD50" s="635"/>
      <c r="AE50" s="635"/>
      <c r="AF50" s="635"/>
      <c r="AG50" s="635"/>
      <c r="AH50" s="635"/>
      <c r="AI50" s="635"/>
      <c r="AJ50" s="635"/>
      <c r="AK50" s="635"/>
      <c r="AL50" s="635"/>
      <c r="AM50" s="635"/>
      <c r="AN50" s="635"/>
      <c r="AO50" s="635"/>
      <c r="AP50" s="635"/>
      <c r="AQ50" s="635"/>
      <c r="AR50" s="635"/>
      <c r="AS50" s="635"/>
      <c r="AT50" s="636"/>
    </row>
    <row r="51" spans="1:46" ht="18" customHeight="1">
      <c r="A51" s="574" t="s">
        <v>363</v>
      </c>
      <c r="B51" s="575"/>
      <c r="C51" s="575"/>
      <c r="D51" s="575"/>
      <c r="E51" s="575"/>
      <c r="F51" s="575"/>
      <c r="G51" s="575"/>
      <c r="H51" s="575"/>
      <c r="I51" s="575"/>
      <c r="J51" s="575"/>
      <c r="K51" s="575"/>
      <c r="L51" s="575"/>
      <c r="M51" s="575"/>
      <c r="N51" s="575"/>
      <c r="O51" s="575"/>
      <c r="P51" s="575"/>
      <c r="Q51" s="575"/>
      <c r="R51" s="575"/>
      <c r="S51" s="575"/>
      <c r="T51" s="575"/>
      <c r="U51" s="575"/>
      <c r="V51" s="575"/>
      <c r="W51" s="575"/>
      <c r="X51" s="576"/>
      <c r="Y51" s="637"/>
      <c r="Z51" s="635"/>
      <c r="AA51" s="635"/>
      <c r="AB51" s="635"/>
      <c r="AC51" s="635"/>
      <c r="AD51" s="635"/>
      <c r="AE51" s="635"/>
      <c r="AF51" s="635"/>
      <c r="AG51" s="635"/>
      <c r="AH51" s="635"/>
      <c r="AI51" s="635"/>
      <c r="AJ51" s="635"/>
      <c r="AK51" s="635"/>
      <c r="AL51" s="635"/>
      <c r="AM51" s="635"/>
      <c r="AN51" s="635"/>
      <c r="AO51" s="635"/>
      <c r="AP51" s="635"/>
      <c r="AQ51" s="635"/>
      <c r="AR51" s="635"/>
      <c r="AS51" s="635"/>
      <c r="AT51" s="636"/>
    </row>
    <row r="52" spans="1:46" ht="18" customHeight="1">
      <c r="A52" s="574" t="s">
        <v>364</v>
      </c>
      <c r="B52" s="575"/>
      <c r="C52" s="575"/>
      <c r="D52" s="575"/>
      <c r="E52" s="575"/>
      <c r="F52" s="575"/>
      <c r="G52" s="575"/>
      <c r="H52" s="575"/>
      <c r="I52" s="575"/>
      <c r="J52" s="575"/>
      <c r="K52" s="576"/>
      <c r="L52" s="608" t="s">
        <v>365</v>
      </c>
      <c r="M52" s="609"/>
      <c r="N52" s="609"/>
      <c r="O52" s="610"/>
      <c r="P52" s="574" t="s">
        <v>366</v>
      </c>
      <c r="Q52" s="575"/>
      <c r="R52" s="575"/>
      <c r="S52" s="575"/>
      <c r="T52" s="575"/>
      <c r="U52" s="575"/>
      <c r="V52" s="575"/>
      <c r="W52" s="575"/>
      <c r="X52" s="576"/>
      <c r="Y52" s="637"/>
      <c r="Z52" s="635"/>
      <c r="AA52" s="635"/>
      <c r="AB52" s="635"/>
      <c r="AC52" s="635"/>
      <c r="AD52" s="635"/>
      <c r="AE52" s="635"/>
      <c r="AF52" s="635"/>
      <c r="AG52" s="635"/>
      <c r="AH52" s="635"/>
      <c r="AI52" s="635"/>
      <c r="AJ52" s="635"/>
      <c r="AK52" s="635"/>
      <c r="AL52" s="635"/>
      <c r="AM52" s="635"/>
      <c r="AN52" s="635"/>
      <c r="AO52" s="635"/>
      <c r="AP52" s="635"/>
      <c r="AQ52" s="635"/>
      <c r="AR52" s="635"/>
      <c r="AS52" s="635"/>
      <c r="AT52" s="636"/>
    </row>
    <row r="53" spans="1:46" ht="18" customHeight="1">
      <c r="A53" s="614"/>
      <c r="B53" s="614"/>
      <c r="C53" s="614"/>
      <c r="D53" s="614"/>
      <c r="E53" s="614"/>
      <c r="F53" s="614"/>
      <c r="G53" s="614"/>
      <c r="H53" s="614"/>
      <c r="I53" s="614"/>
      <c r="J53" s="614"/>
      <c r="K53" s="614"/>
      <c r="L53" s="599"/>
      <c r="M53" s="600"/>
      <c r="N53" s="600"/>
      <c r="O53" s="601"/>
      <c r="P53" s="602"/>
      <c r="Q53" s="603"/>
      <c r="R53" s="603"/>
      <c r="S53" s="603"/>
      <c r="T53" s="603"/>
      <c r="U53" s="603"/>
      <c r="V53" s="603"/>
      <c r="W53" s="603"/>
      <c r="X53" s="604"/>
      <c r="Y53" s="637"/>
      <c r="Z53" s="635"/>
      <c r="AA53" s="635"/>
      <c r="AB53" s="635"/>
      <c r="AC53" s="635"/>
      <c r="AD53" s="635"/>
      <c r="AE53" s="635"/>
      <c r="AF53" s="635"/>
      <c r="AG53" s="635"/>
      <c r="AH53" s="635"/>
      <c r="AI53" s="635"/>
      <c r="AJ53" s="635"/>
      <c r="AK53" s="635"/>
      <c r="AL53" s="635"/>
      <c r="AM53" s="635"/>
      <c r="AN53" s="635"/>
      <c r="AO53" s="635"/>
      <c r="AP53" s="635"/>
      <c r="AQ53" s="635"/>
      <c r="AR53" s="635"/>
      <c r="AS53" s="635"/>
      <c r="AT53" s="636"/>
    </row>
    <row r="54" spans="1:46" ht="18" customHeight="1">
      <c r="A54" s="569"/>
      <c r="B54" s="569"/>
      <c r="C54" s="569"/>
      <c r="D54" s="569"/>
      <c r="E54" s="569"/>
      <c r="F54" s="569"/>
      <c r="G54" s="569"/>
      <c r="H54" s="569"/>
      <c r="I54" s="569"/>
      <c r="J54" s="569"/>
      <c r="K54" s="569"/>
      <c r="L54" s="566"/>
      <c r="M54" s="567"/>
      <c r="N54" s="567"/>
      <c r="O54" s="568"/>
      <c r="P54" s="560"/>
      <c r="Q54" s="561"/>
      <c r="R54" s="561"/>
      <c r="S54" s="561"/>
      <c r="T54" s="561"/>
      <c r="U54" s="561"/>
      <c r="V54" s="561"/>
      <c r="W54" s="561"/>
      <c r="X54" s="562"/>
      <c r="Y54" s="637"/>
      <c r="Z54" s="635"/>
      <c r="AA54" s="635"/>
      <c r="AB54" s="635"/>
      <c r="AC54" s="635"/>
      <c r="AD54" s="635"/>
      <c r="AE54" s="635"/>
      <c r="AF54" s="635"/>
      <c r="AG54" s="635"/>
      <c r="AH54" s="635"/>
      <c r="AI54" s="635"/>
      <c r="AJ54" s="635"/>
      <c r="AK54" s="635"/>
      <c r="AL54" s="635"/>
      <c r="AM54" s="635"/>
      <c r="AN54" s="635"/>
      <c r="AO54" s="635"/>
      <c r="AP54" s="635"/>
      <c r="AQ54" s="635"/>
      <c r="AR54" s="635"/>
      <c r="AS54" s="635"/>
      <c r="AT54" s="636"/>
    </row>
    <row r="55" spans="1:46" ht="18" customHeight="1">
      <c r="A55" s="569"/>
      <c r="B55" s="569"/>
      <c r="C55" s="569"/>
      <c r="D55" s="569"/>
      <c r="E55" s="569"/>
      <c r="F55" s="569"/>
      <c r="G55" s="569"/>
      <c r="H55" s="569"/>
      <c r="I55" s="569"/>
      <c r="J55" s="569"/>
      <c r="K55" s="569"/>
      <c r="L55" s="566"/>
      <c r="M55" s="567"/>
      <c r="N55" s="567"/>
      <c r="O55" s="568"/>
      <c r="P55" s="560"/>
      <c r="Q55" s="561"/>
      <c r="R55" s="561"/>
      <c r="S55" s="561"/>
      <c r="T55" s="561"/>
      <c r="U55" s="561"/>
      <c r="V55" s="561"/>
      <c r="W55" s="561"/>
      <c r="X55" s="562"/>
      <c r="Y55" s="637"/>
      <c r="Z55" s="635"/>
      <c r="AA55" s="635"/>
      <c r="AB55" s="635"/>
      <c r="AC55" s="635"/>
      <c r="AD55" s="635"/>
      <c r="AE55" s="635"/>
      <c r="AF55" s="635"/>
      <c r="AG55" s="635"/>
      <c r="AH55" s="635"/>
      <c r="AI55" s="635"/>
      <c r="AJ55" s="635"/>
      <c r="AK55" s="635"/>
      <c r="AL55" s="635"/>
      <c r="AM55" s="635"/>
      <c r="AN55" s="635"/>
      <c r="AO55" s="635"/>
      <c r="AP55" s="635"/>
      <c r="AQ55" s="635"/>
      <c r="AR55" s="635"/>
      <c r="AS55" s="635"/>
      <c r="AT55" s="636"/>
    </row>
    <row r="56" spans="1:46" ht="18" customHeight="1">
      <c r="A56" s="569"/>
      <c r="B56" s="569"/>
      <c r="C56" s="569"/>
      <c r="D56" s="569"/>
      <c r="E56" s="569"/>
      <c r="F56" s="569"/>
      <c r="G56" s="569"/>
      <c r="H56" s="569"/>
      <c r="I56" s="569"/>
      <c r="J56" s="569"/>
      <c r="K56" s="569"/>
      <c r="L56" s="566"/>
      <c r="M56" s="567"/>
      <c r="N56" s="567"/>
      <c r="O56" s="568"/>
      <c r="P56" s="560"/>
      <c r="Q56" s="561"/>
      <c r="R56" s="561"/>
      <c r="S56" s="561"/>
      <c r="T56" s="561"/>
      <c r="U56" s="561"/>
      <c r="V56" s="561"/>
      <c r="W56" s="561"/>
      <c r="X56" s="562"/>
      <c r="Y56" s="637"/>
      <c r="Z56" s="635"/>
      <c r="AA56" s="635"/>
      <c r="AB56" s="635"/>
      <c r="AC56" s="635"/>
      <c r="AD56" s="635"/>
      <c r="AE56" s="635"/>
      <c r="AF56" s="635"/>
      <c r="AG56" s="635"/>
      <c r="AH56" s="635"/>
      <c r="AI56" s="635"/>
      <c r="AJ56" s="635"/>
      <c r="AK56" s="635"/>
      <c r="AL56" s="635"/>
      <c r="AM56" s="635"/>
      <c r="AN56" s="635"/>
      <c r="AO56" s="635"/>
      <c r="AP56" s="635"/>
      <c r="AQ56" s="635"/>
      <c r="AR56" s="635"/>
      <c r="AS56" s="635"/>
      <c r="AT56" s="636"/>
    </row>
    <row r="57" spans="1:46" ht="18" customHeight="1">
      <c r="A57" s="569"/>
      <c r="B57" s="569"/>
      <c r="C57" s="569"/>
      <c r="D57" s="569"/>
      <c r="E57" s="569"/>
      <c r="F57" s="569"/>
      <c r="G57" s="569"/>
      <c r="H57" s="569"/>
      <c r="I57" s="569"/>
      <c r="J57" s="569"/>
      <c r="K57" s="569"/>
      <c r="L57" s="566"/>
      <c r="M57" s="567"/>
      <c r="N57" s="567"/>
      <c r="O57" s="568"/>
      <c r="P57" s="560"/>
      <c r="Q57" s="561"/>
      <c r="R57" s="561"/>
      <c r="S57" s="561"/>
      <c r="T57" s="561"/>
      <c r="U57" s="561"/>
      <c r="V57" s="561"/>
      <c r="W57" s="561"/>
      <c r="X57" s="562"/>
      <c r="Y57" s="637"/>
      <c r="Z57" s="635"/>
      <c r="AA57" s="635"/>
      <c r="AB57" s="635"/>
      <c r="AC57" s="635"/>
      <c r="AD57" s="635"/>
      <c r="AE57" s="635"/>
      <c r="AF57" s="635"/>
      <c r="AG57" s="635"/>
      <c r="AH57" s="635"/>
      <c r="AI57" s="635"/>
      <c r="AJ57" s="635"/>
      <c r="AK57" s="635"/>
      <c r="AL57" s="635"/>
      <c r="AM57" s="635"/>
      <c r="AN57" s="635"/>
      <c r="AO57" s="635"/>
      <c r="AP57" s="635"/>
      <c r="AQ57" s="635"/>
      <c r="AR57" s="635"/>
      <c r="AS57" s="635"/>
      <c r="AT57" s="636"/>
    </row>
    <row r="58" spans="1:46" ht="18" customHeight="1">
      <c r="A58" s="569"/>
      <c r="B58" s="569"/>
      <c r="C58" s="569"/>
      <c r="D58" s="569"/>
      <c r="E58" s="569"/>
      <c r="F58" s="569"/>
      <c r="G58" s="569"/>
      <c r="H58" s="569"/>
      <c r="I58" s="569"/>
      <c r="J58" s="569"/>
      <c r="K58" s="569"/>
      <c r="L58" s="566"/>
      <c r="M58" s="567"/>
      <c r="N58" s="567"/>
      <c r="O58" s="568"/>
      <c r="P58" s="560"/>
      <c r="Q58" s="561"/>
      <c r="R58" s="561"/>
      <c r="S58" s="561"/>
      <c r="T58" s="561"/>
      <c r="U58" s="561"/>
      <c r="V58" s="561"/>
      <c r="W58" s="561"/>
      <c r="X58" s="562"/>
      <c r="Y58" s="637"/>
      <c r="Z58" s="635"/>
      <c r="AA58" s="635"/>
      <c r="AB58" s="635"/>
      <c r="AC58" s="635"/>
      <c r="AD58" s="635"/>
      <c r="AE58" s="635"/>
      <c r="AF58" s="635"/>
      <c r="AG58" s="635"/>
      <c r="AH58" s="635"/>
      <c r="AI58" s="635"/>
      <c r="AJ58" s="635"/>
      <c r="AK58" s="635"/>
      <c r="AL58" s="635"/>
      <c r="AM58" s="635"/>
      <c r="AN58" s="635"/>
      <c r="AO58" s="635"/>
      <c r="AP58" s="635"/>
      <c r="AQ58" s="635"/>
      <c r="AR58" s="635"/>
      <c r="AS58" s="635"/>
      <c r="AT58" s="636"/>
    </row>
    <row r="59" spans="1:46" ht="18" customHeight="1">
      <c r="A59" s="569"/>
      <c r="B59" s="569"/>
      <c r="C59" s="569"/>
      <c r="D59" s="569"/>
      <c r="E59" s="569"/>
      <c r="F59" s="569"/>
      <c r="G59" s="569"/>
      <c r="H59" s="569"/>
      <c r="I59" s="569"/>
      <c r="J59" s="569"/>
      <c r="K59" s="569"/>
      <c r="L59" s="566"/>
      <c r="M59" s="567"/>
      <c r="N59" s="567"/>
      <c r="O59" s="568"/>
      <c r="P59" s="560"/>
      <c r="Q59" s="561"/>
      <c r="R59" s="561"/>
      <c r="S59" s="561"/>
      <c r="T59" s="561"/>
      <c r="U59" s="561"/>
      <c r="V59" s="561"/>
      <c r="W59" s="561"/>
      <c r="X59" s="562"/>
      <c r="Y59" s="637"/>
      <c r="Z59" s="635"/>
      <c r="AA59" s="635"/>
      <c r="AB59" s="635"/>
      <c r="AC59" s="635"/>
      <c r="AD59" s="635"/>
      <c r="AE59" s="635"/>
      <c r="AF59" s="635"/>
      <c r="AG59" s="635"/>
      <c r="AH59" s="635"/>
      <c r="AI59" s="635"/>
      <c r="AJ59" s="635"/>
      <c r="AK59" s="635"/>
      <c r="AL59" s="635"/>
      <c r="AM59" s="635"/>
      <c r="AN59" s="635"/>
      <c r="AO59" s="635"/>
      <c r="AP59" s="635"/>
      <c r="AQ59" s="635"/>
      <c r="AR59" s="635"/>
      <c r="AS59" s="635"/>
      <c r="AT59" s="636"/>
    </row>
    <row r="60" spans="1:46" ht="18" customHeight="1">
      <c r="A60" s="569"/>
      <c r="B60" s="569"/>
      <c r="C60" s="569"/>
      <c r="D60" s="569"/>
      <c r="E60" s="569"/>
      <c r="F60" s="569"/>
      <c r="G60" s="569"/>
      <c r="H60" s="569"/>
      <c r="I60" s="569"/>
      <c r="J60" s="569"/>
      <c r="K60" s="569"/>
      <c r="L60" s="566"/>
      <c r="M60" s="567"/>
      <c r="N60" s="567"/>
      <c r="O60" s="568"/>
      <c r="P60" s="560"/>
      <c r="Q60" s="561"/>
      <c r="R60" s="561"/>
      <c r="S60" s="561"/>
      <c r="T60" s="561"/>
      <c r="U60" s="561"/>
      <c r="V60" s="561"/>
      <c r="W60" s="561"/>
      <c r="X60" s="562"/>
      <c r="Y60" s="637"/>
      <c r="Z60" s="635"/>
      <c r="AA60" s="635"/>
      <c r="AB60" s="635"/>
      <c r="AC60" s="635"/>
      <c r="AD60" s="635"/>
      <c r="AE60" s="635"/>
      <c r="AF60" s="635"/>
      <c r="AG60" s="635"/>
      <c r="AH60" s="635"/>
      <c r="AI60" s="635"/>
      <c r="AJ60" s="635"/>
      <c r="AK60" s="635"/>
      <c r="AL60" s="635"/>
      <c r="AM60" s="635"/>
      <c r="AN60" s="635"/>
      <c r="AO60" s="635"/>
      <c r="AP60" s="635"/>
      <c r="AQ60" s="635"/>
      <c r="AR60" s="635"/>
      <c r="AS60" s="635"/>
      <c r="AT60" s="636"/>
    </row>
    <row r="61" spans="1:46" ht="18" customHeight="1">
      <c r="A61" s="569"/>
      <c r="B61" s="569"/>
      <c r="C61" s="569"/>
      <c r="D61" s="569"/>
      <c r="E61" s="569"/>
      <c r="F61" s="569"/>
      <c r="G61" s="569"/>
      <c r="H61" s="569"/>
      <c r="I61" s="569"/>
      <c r="J61" s="569"/>
      <c r="K61" s="569"/>
      <c r="L61" s="566"/>
      <c r="M61" s="567"/>
      <c r="N61" s="567"/>
      <c r="O61" s="568"/>
      <c r="P61" s="560"/>
      <c r="Q61" s="561"/>
      <c r="R61" s="561"/>
      <c r="S61" s="561"/>
      <c r="T61" s="561"/>
      <c r="U61" s="561"/>
      <c r="V61" s="561"/>
      <c r="W61" s="561"/>
      <c r="X61" s="562"/>
      <c r="Y61" s="637"/>
      <c r="Z61" s="635"/>
      <c r="AA61" s="635"/>
      <c r="AB61" s="635"/>
      <c r="AC61" s="635"/>
      <c r="AD61" s="635"/>
      <c r="AE61" s="635"/>
      <c r="AF61" s="635"/>
      <c r="AG61" s="635"/>
      <c r="AH61" s="635"/>
      <c r="AI61" s="635"/>
      <c r="AJ61" s="635"/>
      <c r="AK61" s="635"/>
      <c r="AL61" s="635"/>
      <c r="AM61" s="635"/>
      <c r="AN61" s="635"/>
      <c r="AO61" s="635"/>
      <c r="AP61" s="635"/>
      <c r="AQ61" s="635"/>
      <c r="AR61" s="635"/>
      <c r="AS61" s="635"/>
      <c r="AT61" s="636"/>
    </row>
    <row r="62" spans="1:46" ht="18" customHeight="1">
      <c r="A62" s="569"/>
      <c r="B62" s="569"/>
      <c r="C62" s="569"/>
      <c r="D62" s="569"/>
      <c r="E62" s="569"/>
      <c r="F62" s="569"/>
      <c r="G62" s="569"/>
      <c r="H62" s="569"/>
      <c r="I62" s="569"/>
      <c r="J62" s="569"/>
      <c r="K62" s="569"/>
      <c r="L62" s="566"/>
      <c r="M62" s="567"/>
      <c r="N62" s="567"/>
      <c r="O62" s="568"/>
      <c r="P62" s="560"/>
      <c r="Q62" s="561"/>
      <c r="R62" s="561"/>
      <c r="S62" s="561"/>
      <c r="T62" s="561"/>
      <c r="U62" s="561"/>
      <c r="V62" s="561"/>
      <c r="W62" s="561"/>
      <c r="X62" s="562"/>
      <c r="Y62" s="637"/>
      <c r="Z62" s="635"/>
      <c r="AA62" s="635"/>
      <c r="AB62" s="635"/>
      <c r="AC62" s="635"/>
      <c r="AD62" s="635"/>
      <c r="AE62" s="635"/>
      <c r="AF62" s="635"/>
      <c r="AG62" s="635"/>
      <c r="AH62" s="635"/>
      <c r="AI62" s="635"/>
      <c r="AJ62" s="635"/>
      <c r="AK62" s="635"/>
      <c r="AL62" s="635"/>
      <c r="AM62" s="635"/>
      <c r="AN62" s="635"/>
      <c r="AO62" s="635"/>
      <c r="AP62" s="635"/>
      <c r="AQ62" s="635"/>
      <c r="AR62" s="635"/>
      <c r="AS62" s="635"/>
      <c r="AT62" s="636"/>
    </row>
    <row r="63" spans="1:46" ht="18" customHeight="1">
      <c r="A63" s="569"/>
      <c r="B63" s="569"/>
      <c r="C63" s="569"/>
      <c r="D63" s="569"/>
      <c r="E63" s="569"/>
      <c r="F63" s="569"/>
      <c r="G63" s="569"/>
      <c r="H63" s="569"/>
      <c r="I63" s="569"/>
      <c r="J63" s="569"/>
      <c r="K63" s="569"/>
      <c r="L63" s="566"/>
      <c r="M63" s="567"/>
      <c r="N63" s="567"/>
      <c r="O63" s="568"/>
      <c r="P63" s="560"/>
      <c r="Q63" s="561"/>
      <c r="R63" s="561"/>
      <c r="S63" s="561"/>
      <c r="T63" s="561"/>
      <c r="U63" s="561"/>
      <c r="V63" s="561"/>
      <c r="W63" s="561"/>
      <c r="X63" s="562"/>
      <c r="Y63" s="637"/>
      <c r="Z63" s="635"/>
      <c r="AA63" s="635"/>
      <c r="AB63" s="635"/>
      <c r="AC63" s="635"/>
      <c r="AD63" s="635"/>
      <c r="AE63" s="635"/>
      <c r="AF63" s="635"/>
      <c r="AG63" s="635"/>
      <c r="AH63" s="635"/>
      <c r="AI63" s="635"/>
      <c r="AJ63" s="635"/>
      <c r="AK63" s="635"/>
      <c r="AL63" s="635"/>
      <c r="AM63" s="635"/>
      <c r="AN63" s="635"/>
      <c r="AO63" s="635"/>
      <c r="AP63" s="635"/>
      <c r="AQ63" s="635"/>
      <c r="AR63" s="635"/>
      <c r="AS63" s="635"/>
      <c r="AT63" s="636"/>
    </row>
    <row r="64" spans="1:46" ht="18" customHeight="1">
      <c r="A64" s="570"/>
      <c r="B64" s="570"/>
      <c r="C64" s="570"/>
      <c r="D64" s="570"/>
      <c r="E64" s="570"/>
      <c r="F64" s="570"/>
      <c r="G64" s="570"/>
      <c r="H64" s="570"/>
      <c r="I64" s="570"/>
      <c r="J64" s="570"/>
      <c r="K64" s="570"/>
      <c r="L64" s="563"/>
      <c r="M64" s="564"/>
      <c r="N64" s="564"/>
      <c r="O64" s="565"/>
      <c r="P64" s="628"/>
      <c r="Q64" s="629"/>
      <c r="R64" s="629"/>
      <c r="S64" s="629"/>
      <c r="T64" s="629"/>
      <c r="U64" s="629"/>
      <c r="V64" s="629"/>
      <c r="W64" s="629"/>
      <c r="X64" s="630"/>
      <c r="Y64" s="638"/>
      <c r="Z64" s="639"/>
      <c r="AA64" s="639"/>
      <c r="AB64" s="639"/>
      <c r="AC64" s="639"/>
      <c r="AD64" s="639"/>
      <c r="AE64" s="639"/>
      <c r="AF64" s="639"/>
      <c r="AG64" s="639"/>
      <c r="AH64" s="639"/>
      <c r="AI64" s="639"/>
      <c r="AJ64" s="639"/>
      <c r="AK64" s="639"/>
      <c r="AL64" s="639"/>
      <c r="AM64" s="639"/>
      <c r="AN64" s="639"/>
      <c r="AO64" s="639"/>
      <c r="AP64" s="639"/>
      <c r="AQ64" s="639"/>
      <c r="AR64" s="639"/>
      <c r="AS64" s="639"/>
      <c r="AT64" s="640"/>
    </row>
    <row r="65" spans="30:46">
      <c r="AD65" s="64"/>
      <c r="AE65" s="64"/>
      <c r="AF65" s="64"/>
      <c r="AG65" s="64"/>
      <c r="AH65" s="64"/>
      <c r="AI65" s="64"/>
      <c r="AJ65" s="64"/>
    </row>
    <row r="66" spans="30:46">
      <c r="AO66" s="627"/>
      <c r="AP66" s="627"/>
      <c r="AQ66" s="627"/>
      <c r="AR66" s="627"/>
      <c r="AS66" s="627"/>
      <c r="AT66" s="627"/>
    </row>
  </sheetData>
  <sheetProtection algorithmName="SHA-512" hashValue="n2WZ4ArmN9ByyBn5/azE57weokZRbW2NxAUydC23ak6+sPuL2LbywKPhD7kexw3WOhE68B4h4gwDZxoAQSIJvQ==" saltValue="liimcx6KuIymTfX68IuYTA==" spinCount="100000" sheet="1" selectLockedCells="1"/>
  <protectedRanges>
    <protectedRange password="DC6F" sqref="Y48:AT64" name="範囲1"/>
  </protectedRanges>
  <mergeCells count="244">
    <mergeCell ref="S28:W29"/>
    <mergeCell ref="Z30:AA31"/>
    <mergeCell ref="AL37:AN37"/>
    <mergeCell ref="S32:W33"/>
    <mergeCell ref="X32:Y33"/>
    <mergeCell ref="AB32:AO33"/>
    <mergeCell ref="S30:W31"/>
    <mergeCell ref="X18:Y19"/>
    <mergeCell ref="Z18:AA19"/>
    <mergeCell ref="Z22:AA23"/>
    <mergeCell ref="X24:Y25"/>
    <mergeCell ref="Z24:AA25"/>
    <mergeCell ref="X22:Y23"/>
    <mergeCell ref="X26:Y27"/>
    <mergeCell ref="AI37:AK37"/>
    <mergeCell ref="Z28:AA29"/>
    <mergeCell ref="AB28:AO29"/>
    <mergeCell ref="A18:B19"/>
    <mergeCell ref="A22:B23"/>
    <mergeCell ref="C18:D19"/>
    <mergeCell ref="AP24:AT25"/>
    <mergeCell ref="AB30:AO31"/>
    <mergeCell ref="S20:W21"/>
    <mergeCell ref="S16:W17"/>
    <mergeCell ref="C28:D29"/>
    <mergeCell ref="E20:R21"/>
    <mergeCell ref="E22:R23"/>
    <mergeCell ref="E24:R25"/>
    <mergeCell ref="C22:D23"/>
    <mergeCell ref="S24:W25"/>
    <mergeCell ref="E16:R17"/>
    <mergeCell ref="S26:W27"/>
    <mergeCell ref="AP22:AT23"/>
    <mergeCell ref="AP30:AT31"/>
    <mergeCell ref="AB26:AO27"/>
    <mergeCell ref="AP26:AT27"/>
    <mergeCell ref="AB22:AO23"/>
    <mergeCell ref="X28:Y29"/>
    <mergeCell ref="AP28:AT29"/>
    <mergeCell ref="AB24:AO25"/>
    <mergeCell ref="S22:W23"/>
    <mergeCell ref="A9:B9"/>
    <mergeCell ref="C9:D9"/>
    <mergeCell ref="E9:R9"/>
    <mergeCell ref="E5:K5"/>
    <mergeCell ref="L5:R5"/>
    <mergeCell ref="B5:D5"/>
    <mergeCell ref="A8:AT8"/>
    <mergeCell ref="A32:B33"/>
    <mergeCell ref="A30:B31"/>
    <mergeCell ref="A14:B15"/>
    <mergeCell ref="C14:D15"/>
    <mergeCell ref="A16:B17"/>
    <mergeCell ref="C32:D33"/>
    <mergeCell ref="C16:D17"/>
    <mergeCell ref="E32:R33"/>
    <mergeCell ref="C24:D25"/>
    <mergeCell ref="E26:R27"/>
    <mergeCell ref="A24:B25"/>
    <mergeCell ref="C26:D27"/>
    <mergeCell ref="A26:B27"/>
    <mergeCell ref="E30:R31"/>
    <mergeCell ref="C30:D31"/>
    <mergeCell ref="A28:B29"/>
    <mergeCell ref="E28:R29"/>
    <mergeCell ref="L7:R7"/>
    <mergeCell ref="AG6:AM6"/>
    <mergeCell ref="AG4:AM4"/>
    <mergeCell ref="A2:AB2"/>
    <mergeCell ref="A5:A7"/>
    <mergeCell ref="AI2:AK2"/>
    <mergeCell ref="AL2:AN2"/>
    <mergeCell ref="S4:Y4"/>
    <mergeCell ref="B7:D7"/>
    <mergeCell ref="Z4:AF4"/>
    <mergeCell ref="S5:Y5"/>
    <mergeCell ref="AR2:AT2"/>
    <mergeCell ref="AG5:AM5"/>
    <mergeCell ref="AP9:AT9"/>
    <mergeCell ref="Z9:AA9"/>
    <mergeCell ref="X9:Y9"/>
    <mergeCell ref="AB9:AO9"/>
    <mergeCell ref="Z6:AF6"/>
    <mergeCell ref="Z7:AF7"/>
    <mergeCell ref="Z5:AF5"/>
    <mergeCell ref="AG7:AM7"/>
    <mergeCell ref="AN3:AT7"/>
    <mergeCell ref="S7:Y7"/>
    <mergeCell ref="AC2:AH2"/>
    <mergeCell ref="A12:B13"/>
    <mergeCell ref="A10:B11"/>
    <mergeCell ref="C10:D11"/>
    <mergeCell ref="S6:Y6"/>
    <mergeCell ref="E7:K7"/>
    <mergeCell ref="S10:W11"/>
    <mergeCell ref="E10:R11"/>
    <mergeCell ref="AO2:AQ2"/>
    <mergeCell ref="AG3:AM3"/>
    <mergeCell ref="S12:W13"/>
    <mergeCell ref="C12:D13"/>
    <mergeCell ref="E12:R13"/>
    <mergeCell ref="X12:Y13"/>
    <mergeCell ref="S9:W9"/>
    <mergeCell ref="S3:Y3"/>
    <mergeCell ref="Z3:AF3"/>
    <mergeCell ref="E3:K3"/>
    <mergeCell ref="A3:D4"/>
    <mergeCell ref="E4:K4"/>
    <mergeCell ref="L4:R4"/>
    <mergeCell ref="L3:R3"/>
    <mergeCell ref="B6:D6"/>
    <mergeCell ref="E6:K6"/>
    <mergeCell ref="L6:R6"/>
    <mergeCell ref="X10:Y11"/>
    <mergeCell ref="AB12:AO13"/>
    <mergeCell ref="Z12:AA13"/>
    <mergeCell ref="AP12:AT13"/>
    <mergeCell ref="Z10:AA11"/>
    <mergeCell ref="Y47:AT47"/>
    <mergeCell ref="Y46:AT46"/>
    <mergeCell ref="Y48:AT64"/>
    <mergeCell ref="AP10:AT11"/>
    <mergeCell ref="Z14:AA15"/>
    <mergeCell ref="AB14:AO15"/>
    <mergeCell ref="Z16:AA17"/>
    <mergeCell ref="AP16:AT17"/>
    <mergeCell ref="AB16:AO17"/>
    <mergeCell ref="AB10:AO11"/>
    <mergeCell ref="AB34:AO35"/>
    <mergeCell ref="X34:Y35"/>
    <mergeCell ref="Y39:AT39"/>
    <mergeCell ref="AR37:AT37"/>
    <mergeCell ref="AC37:AH37"/>
    <mergeCell ref="Z32:AA33"/>
    <mergeCell ref="X30:Y31"/>
    <mergeCell ref="AP32:AT33"/>
    <mergeCell ref="Z26:AA27"/>
    <mergeCell ref="AO66:AT66"/>
    <mergeCell ref="Y42:AT42"/>
    <mergeCell ref="Y43:AT43"/>
    <mergeCell ref="Y44:AT44"/>
    <mergeCell ref="Y45:AT45"/>
    <mergeCell ref="L59:O59"/>
    <mergeCell ref="P52:X52"/>
    <mergeCell ref="V43:X43"/>
    <mergeCell ref="H45:U45"/>
    <mergeCell ref="H43:U43"/>
    <mergeCell ref="H42:U42"/>
    <mergeCell ref="V42:X42"/>
    <mergeCell ref="L56:O56"/>
    <mergeCell ref="A58:K58"/>
    <mergeCell ref="A47:G47"/>
    <mergeCell ref="H50:U50"/>
    <mergeCell ref="P55:X55"/>
    <mergeCell ref="V47:X47"/>
    <mergeCell ref="V48:X48"/>
    <mergeCell ref="P64:X64"/>
    <mergeCell ref="P58:X58"/>
    <mergeCell ref="L57:O57"/>
    <mergeCell ref="L58:O58"/>
    <mergeCell ref="A57:K57"/>
    <mergeCell ref="Y41:AT41"/>
    <mergeCell ref="A42:G42"/>
    <mergeCell ref="A45:G45"/>
    <mergeCell ref="A53:K53"/>
    <mergeCell ref="A50:G50"/>
    <mergeCell ref="A59:K59"/>
    <mergeCell ref="A54:K54"/>
    <mergeCell ref="AP20:AT21"/>
    <mergeCell ref="AP14:AT15"/>
    <mergeCell ref="Z20:AA21"/>
    <mergeCell ref="X14:Y15"/>
    <mergeCell ref="AB20:AO21"/>
    <mergeCell ref="X20:Y21"/>
    <mergeCell ref="A43:G43"/>
    <mergeCell ref="A44:G44"/>
    <mergeCell ref="X16:Y17"/>
    <mergeCell ref="S14:W15"/>
    <mergeCell ref="AP18:AT19"/>
    <mergeCell ref="AB18:AO19"/>
    <mergeCell ref="S18:W19"/>
    <mergeCell ref="E14:R15"/>
    <mergeCell ref="E18:R19"/>
    <mergeCell ref="A20:B21"/>
    <mergeCell ref="C20:D21"/>
    <mergeCell ref="V41:X41"/>
    <mergeCell ref="A41:G41"/>
    <mergeCell ref="H44:U44"/>
    <mergeCell ref="V40:X40"/>
    <mergeCell ref="V44:X44"/>
    <mergeCell ref="H41:U41"/>
    <mergeCell ref="A60:K60"/>
    <mergeCell ref="A56:K56"/>
    <mergeCell ref="A46:G46"/>
    <mergeCell ref="H47:U47"/>
    <mergeCell ref="L60:O60"/>
    <mergeCell ref="V45:X45"/>
    <mergeCell ref="V46:X46"/>
    <mergeCell ref="L53:O53"/>
    <mergeCell ref="P54:X54"/>
    <mergeCell ref="H46:U46"/>
    <mergeCell ref="P59:X59"/>
    <mergeCell ref="P56:X56"/>
    <mergeCell ref="P53:X53"/>
    <mergeCell ref="V50:X50"/>
    <mergeCell ref="P57:X57"/>
    <mergeCell ref="H48:U48"/>
    <mergeCell ref="H49:U49"/>
    <mergeCell ref="L52:O52"/>
    <mergeCell ref="Y40:AT40"/>
    <mergeCell ref="AO37:AQ37"/>
    <mergeCell ref="H40:U40"/>
    <mergeCell ref="A40:G40"/>
    <mergeCell ref="AP34:AT35"/>
    <mergeCell ref="Z34:AA35"/>
    <mergeCell ref="A37:AB37"/>
    <mergeCell ref="S34:W35"/>
    <mergeCell ref="A34:B35"/>
    <mergeCell ref="C34:D35"/>
    <mergeCell ref="E34:R35"/>
    <mergeCell ref="A1:AT1"/>
    <mergeCell ref="A36:AT36"/>
    <mergeCell ref="P63:X63"/>
    <mergeCell ref="L64:O64"/>
    <mergeCell ref="L62:O62"/>
    <mergeCell ref="P62:X62"/>
    <mergeCell ref="A63:K63"/>
    <mergeCell ref="L63:O63"/>
    <mergeCell ref="A62:K62"/>
    <mergeCell ref="A61:K61"/>
    <mergeCell ref="A64:K64"/>
    <mergeCell ref="L54:O54"/>
    <mergeCell ref="L61:O61"/>
    <mergeCell ref="P61:X61"/>
    <mergeCell ref="A48:G48"/>
    <mergeCell ref="A51:X51"/>
    <mergeCell ref="A52:K52"/>
    <mergeCell ref="P60:X60"/>
    <mergeCell ref="L55:O55"/>
    <mergeCell ref="V49:X49"/>
    <mergeCell ref="A55:K55"/>
    <mergeCell ref="A49:G49"/>
    <mergeCell ref="A39:X39"/>
    <mergeCell ref="A38:AT38"/>
  </mergeCells>
  <phoneticPr fontId="2" type="Hiragana"/>
  <dataValidations count="8">
    <dataValidation imeMode="on" allowBlank="1" showInputMessage="1" showErrorMessage="1" sqref="H43:H49 A41:A50 P53:P64 H41 A53:K64 H50:U50 H42:U42" xr:uid="{00000000-0002-0000-0300-000000000000}"/>
    <dataValidation imeMode="off" allowBlank="1" showInputMessage="1" showErrorMessage="1" sqref="L53:L64 M64:O64 M53:O53" xr:uid="{00000000-0002-0000-0300-000001000000}"/>
    <dataValidation type="list" imeMode="off" operator="equal" allowBlank="1" showInputMessage="1" showErrorMessage="1" sqref="X24 X26 X28 X30 X14 X12 X10 X16 X18 X22 X20 X32 X34" xr:uid="{00000000-0002-0000-0300-000002000000}">
      <formula1>大分類コード</formula1>
    </dataValidation>
    <dataValidation type="list" imeMode="off" operator="equal" allowBlank="1" showInputMessage="1" showErrorMessage="1" sqref="Z24 Z26 Z28 Z30 Z14 Z12 Z10 Z16 Z18 Z22 Z20 Z32 Z34" xr:uid="{00000000-0002-0000-0300-000003000000}">
      <formula1>小分類コード</formula1>
    </dataValidation>
    <dataValidation type="textLength" imeMode="on" operator="lessThanOrEqual" allowBlank="1" showInputMessage="1" showErrorMessage="1" sqref="AP24 S24 S28 AP26 S26 AP28 S30 AP30 AP14 S14 AP12 S12 AP10 S10 S18 AP16 S16 AP18 AP22 S20 AP20 S22 S32 AP32 S34 AP34" xr:uid="{00000000-0002-0000-0300-000004000000}">
      <formula1>20</formula1>
    </dataValidation>
    <dataValidation type="list" allowBlank="1" showInputMessage="1" showErrorMessage="1" sqref="A20 A24 A26 A28 A30 A10 A14 A12 A16 A18 A22 A32 A34" xr:uid="{00000000-0002-0000-0300-000005000000}">
      <formula1>大分類コード</formula1>
    </dataValidation>
    <dataValidation type="list" allowBlank="1" showInputMessage="1" showErrorMessage="1" sqref="C20 C24 C26 C28 C30 C10 C14 C12 C16 C18 C22 C32 C34" xr:uid="{00000000-0002-0000-0300-000006000000}">
      <formula1>小分類コード</formula1>
    </dataValidation>
    <dataValidation type="custom" imeMode="on" operator="lessThanOrEqual" allowBlank="1" showInputMessage="1" showErrorMessage="1" error="全角30文字以内で入力してください" sqref="E10:R35 AB10:AO35" xr:uid="{00000000-0002-0000-0300-000007000000}">
      <formula1>AND(LEN(E10)&lt;=30,LEN(E10)*2=LENB(E10))</formula1>
    </dataValidation>
  </dataValidations>
  <pageMargins left="0.59055118110236227" right="0.59055118110236227" top="0.59055118110236227" bottom="0.59055118110236227" header="0.74803149606299213" footer="0.51181102362204722"/>
  <pageSetup paperSize="9" scale="98" orientation="landscape" r:id="rId1"/>
  <headerFooter alignWithMargins="0">
    <oddFooter>&amp;R&amp;D&amp;T</oddFooter>
  </headerFooter>
  <rowBreaks count="1" manualBreakCount="1">
    <brk id="35" max="4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sheetPr>
  <dimension ref="A1:AM121"/>
  <sheetViews>
    <sheetView view="pageBreakPreview" zoomScaleNormal="100" zoomScaleSheetLayoutView="100" workbookViewId="0">
      <selection activeCell="H54" sqref="H54"/>
    </sheetView>
  </sheetViews>
  <sheetFormatPr defaultColWidth="9" defaultRowHeight="12.95"/>
  <cols>
    <col min="1" max="29" width="2.5703125" style="102" customWidth="1"/>
    <col min="30" max="31" width="2.7109375" style="102" customWidth="1"/>
    <col min="32" max="34" width="2.5703125" style="102" customWidth="1"/>
    <col min="35" max="35" width="9.140625" style="104" customWidth="1"/>
    <col min="36" max="39" width="9" style="104" customWidth="1"/>
    <col min="40" max="43" width="9" style="102" customWidth="1"/>
    <col min="44" max="16384" width="9" style="102"/>
  </cols>
  <sheetData>
    <row r="1" spans="1:35" ht="13.5" customHeight="1">
      <c r="R1" s="103"/>
      <c r="S1" s="103"/>
      <c r="T1" s="103"/>
      <c r="U1" s="695" t="str">
        <f>IF(入力シート!E103="","",IF(LEFT(入力シート!E103,2)="04","県内","県外"))</f>
        <v/>
      </c>
      <c r="V1" s="696"/>
      <c r="W1" s="697"/>
      <c r="X1" s="704" t="s">
        <v>343</v>
      </c>
      <c r="Y1" s="705"/>
      <c r="Z1" s="706"/>
      <c r="AA1" s="893" t="s">
        <v>347</v>
      </c>
      <c r="AB1" s="894"/>
      <c r="AC1" s="895"/>
      <c r="AD1" s="674" t="str">
        <f>LEFT(IF(入力シート!E70=0,"",入力シート!E70),2)</f>
        <v/>
      </c>
      <c r="AE1" s="675"/>
      <c r="AF1" s="676"/>
    </row>
    <row r="2" spans="1:35" ht="13.5" customHeight="1">
      <c r="R2" s="103"/>
      <c r="S2" s="103"/>
      <c r="T2" s="103"/>
      <c r="U2" s="698"/>
      <c r="V2" s="699"/>
      <c r="W2" s="700"/>
      <c r="X2" s="674" t="str">
        <f>IF(入力シート!B262=0,"",LEFT(入力シート!B262,3))</f>
        <v/>
      </c>
      <c r="Y2" s="675"/>
      <c r="Z2" s="676"/>
      <c r="AA2" s="674" t="str">
        <f>IF(入力シート!I262=0,"",LEFT(入力シート!I262,3))</f>
        <v/>
      </c>
      <c r="AB2" s="675"/>
      <c r="AC2" s="676"/>
      <c r="AD2" s="688"/>
      <c r="AE2" s="689"/>
      <c r="AF2" s="690"/>
      <c r="AI2" s="105"/>
    </row>
    <row r="3" spans="1:35" ht="13.5" customHeight="1">
      <c r="R3" s="103"/>
      <c r="S3" s="103"/>
      <c r="T3" s="103"/>
      <c r="U3" s="701"/>
      <c r="V3" s="702"/>
      <c r="W3" s="703"/>
      <c r="X3" s="677"/>
      <c r="Y3" s="678"/>
      <c r="Z3" s="679"/>
      <c r="AA3" s="677"/>
      <c r="AB3" s="678"/>
      <c r="AC3" s="679"/>
      <c r="AD3" s="677"/>
      <c r="AE3" s="678"/>
      <c r="AF3" s="679"/>
    </row>
    <row r="4" spans="1:35" ht="13.5" customHeight="1">
      <c r="R4" s="103"/>
      <c r="S4" s="103"/>
      <c r="T4" s="103"/>
      <c r="U4" s="103"/>
      <c r="V4" s="103"/>
      <c r="W4" s="103"/>
      <c r="X4" s="103"/>
      <c r="Y4" s="103"/>
      <c r="Z4" s="103"/>
      <c r="AA4" s="103"/>
      <c r="AB4" s="103"/>
      <c r="AC4" s="103"/>
      <c r="AD4" s="103"/>
      <c r="AE4" s="103"/>
      <c r="AF4" s="103"/>
    </row>
    <row r="6" spans="1:35" ht="27.95">
      <c r="A6" s="692" t="s">
        <v>367</v>
      </c>
      <c r="B6" s="692"/>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row>
    <row r="8" spans="1:35">
      <c r="C8" s="241" t="str">
        <f>IF(入力シート!G10=0,"",入力シート!E10&amp;IF(入力シート!G10=0,"　　",入力シート!G10)&amp;入力シート!I10&amp;IF(入力シート!J10=0,"　　",入力シート!J10)&amp;入力シート!L10&amp;IF(入力シート!M10=0,"　　",入力シート!M10)&amp;入力シート!O10)</f>
        <v/>
      </c>
      <c r="D8" s="241"/>
      <c r="E8" s="241"/>
      <c r="F8" s="241"/>
      <c r="G8" s="241"/>
      <c r="H8" s="241"/>
      <c r="I8" s="241"/>
      <c r="J8" s="241"/>
      <c r="K8" s="241"/>
    </row>
    <row r="10" spans="1:35">
      <c r="D10" s="102" t="s">
        <v>105</v>
      </c>
    </row>
    <row r="11" spans="1:35" ht="16.5">
      <c r="E11" s="106" t="s">
        <v>106</v>
      </c>
    </row>
    <row r="12" spans="1:35" ht="16.5">
      <c r="E12" s="106" t="s">
        <v>107</v>
      </c>
    </row>
    <row r="13" spans="1:35" ht="16.5">
      <c r="E13" s="106" t="s">
        <v>108</v>
      </c>
    </row>
    <row r="14" spans="1:35" ht="16.5">
      <c r="E14" s="106" t="s">
        <v>109</v>
      </c>
    </row>
    <row r="15" spans="1:35" ht="16.5">
      <c r="E15" s="106" t="s">
        <v>110</v>
      </c>
    </row>
    <row r="16" spans="1:35" ht="16.5">
      <c r="C16" s="106"/>
      <c r="R16" s="107"/>
      <c r="S16" s="107"/>
      <c r="T16" s="107"/>
      <c r="U16" s="107"/>
      <c r="V16" s="107"/>
      <c r="W16" s="107"/>
      <c r="X16" s="107"/>
      <c r="Y16" s="107"/>
      <c r="Z16" s="107"/>
      <c r="AA16" s="107"/>
      <c r="AB16" s="107"/>
      <c r="AC16" s="107"/>
      <c r="AD16" s="107"/>
      <c r="AE16" s="107"/>
      <c r="AF16" s="107"/>
      <c r="AG16" s="107"/>
    </row>
    <row r="17" spans="3:33">
      <c r="R17" s="246" t="str">
        <f>IF(LEFT(入力シート!E103,2)="04",入力シート!E110,MID(入力シート!E103,4,4)&amp;入力シート!E110)</f>
        <v/>
      </c>
      <c r="S17" s="246"/>
      <c r="T17" s="246"/>
      <c r="U17" s="246"/>
      <c r="V17" s="246"/>
      <c r="W17" s="246"/>
      <c r="X17" s="246"/>
      <c r="Y17" s="246"/>
      <c r="Z17" s="246"/>
      <c r="AA17" s="246"/>
      <c r="AB17" s="246"/>
      <c r="AC17" s="246"/>
      <c r="AD17" s="246"/>
      <c r="AE17" s="246"/>
      <c r="AF17" s="246"/>
      <c r="AG17" s="246"/>
    </row>
    <row r="18" spans="3:33" ht="17.25" customHeight="1">
      <c r="L18" s="237" t="s">
        <v>111</v>
      </c>
      <c r="M18" s="237"/>
      <c r="N18" s="237"/>
      <c r="O18" s="237"/>
      <c r="P18" s="237"/>
      <c r="R18" s="246"/>
      <c r="S18" s="246"/>
      <c r="T18" s="246"/>
      <c r="U18" s="246"/>
      <c r="V18" s="246"/>
      <c r="W18" s="246"/>
      <c r="X18" s="246"/>
      <c r="Y18" s="246"/>
      <c r="Z18" s="246"/>
      <c r="AA18" s="246"/>
      <c r="AB18" s="246"/>
      <c r="AC18" s="246"/>
      <c r="AD18" s="246"/>
      <c r="AE18" s="246"/>
      <c r="AF18" s="246"/>
      <c r="AG18" s="246"/>
    </row>
    <row r="19" spans="3:33" ht="17.25" customHeight="1">
      <c r="R19" s="246"/>
      <c r="S19" s="246"/>
      <c r="T19" s="246"/>
      <c r="U19" s="246"/>
      <c r="V19" s="246"/>
      <c r="W19" s="246"/>
      <c r="X19" s="246"/>
      <c r="Y19" s="246"/>
      <c r="Z19" s="246"/>
      <c r="AA19" s="246"/>
      <c r="AB19" s="246"/>
      <c r="AC19" s="246"/>
      <c r="AD19" s="246"/>
      <c r="AE19" s="246"/>
      <c r="AF19" s="246"/>
      <c r="AG19" s="246"/>
    </row>
    <row r="20" spans="3:33" ht="17.25" customHeight="1">
      <c r="L20" s="237" t="s">
        <v>112</v>
      </c>
      <c r="M20" s="237"/>
      <c r="N20" s="237"/>
      <c r="O20" s="237"/>
      <c r="P20" s="237"/>
      <c r="R20" s="680" t="str">
        <f>IF(入力シート!E65=0,"",入力シート!E65)</f>
        <v/>
      </c>
      <c r="S20" s="680"/>
      <c r="T20" s="680"/>
      <c r="U20" s="680"/>
      <c r="V20" s="680"/>
      <c r="W20" s="680"/>
      <c r="X20" s="680"/>
      <c r="Y20" s="680"/>
      <c r="Z20" s="680"/>
      <c r="AA20" s="680"/>
      <c r="AB20" s="680"/>
      <c r="AC20" s="680"/>
      <c r="AD20" s="680"/>
      <c r="AE20" s="680"/>
      <c r="AF20" s="680"/>
      <c r="AG20" s="680"/>
    </row>
    <row r="21" spans="3:33">
      <c r="F21" s="108"/>
      <c r="G21" s="104"/>
      <c r="H21" s="104"/>
      <c r="I21" s="104"/>
      <c r="J21" s="104"/>
      <c r="R21" s="680"/>
      <c r="S21" s="680"/>
      <c r="T21" s="680"/>
      <c r="U21" s="680"/>
      <c r="V21" s="680"/>
      <c r="W21" s="680"/>
      <c r="X21" s="680"/>
      <c r="Y21" s="680"/>
      <c r="Z21" s="680"/>
      <c r="AA21" s="680"/>
      <c r="AB21" s="680"/>
      <c r="AC21" s="680"/>
      <c r="AD21" s="680"/>
      <c r="AE21" s="680"/>
      <c r="AF21" s="680"/>
      <c r="AG21" s="680"/>
    </row>
    <row r="22" spans="3:33">
      <c r="R22" s="109"/>
    </row>
    <row r="23" spans="3:33">
      <c r="L23" s="212" t="s">
        <v>114</v>
      </c>
      <c r="M23" s="212"/>
      <c r="N23" s="212"/>
      <c r="O23" s="212"/>
      <c r="P23" s="212"/>
      <c r="R23" s="241" t="str">
        <f>IF(入力シート!E75=0,"",入力シート!E75)&amp;" "&amp;IF(入力シート!E80=0,"",入力シート!E80)</f>
        <v xml:space="preserve"> </v>
      </c>
      <c r="S23" s="241"/>
      <c r="T23" s="241"/>
      <c r="U23" s="241"/>
      <c r="V23" s="241"/>
      <c r="W23" s="241"/>
      <c r="X23" s="241"/>
      <c r="Y23" s="241"/>
      <c r="Z23" s="241"/>
      <c r="AA23" s="241"/>
      <c r="AB23" s="241"/>
      <c r="AC23" s="241"/>
      <c r="AD23" s="241"/>
      <c r="AE23" s="241"/>
      <c r="AF23" s="241"/>
      <c r="AG23" s="241"/>
    </row>
    <row r="27" spans="3:33" ht="18.75" customHeight="1"/>
    <row r="28" spans="3:33" ht="18.75" customHeight="1">
      <c r="D28" s="110" t="s">
        <v>368</v>
      </c>
    </row>
    <row r="29" spans="3:33" ht="9" customHeight="1"/>
    <row r="30" spans="3:33" ht="15.6">
      <c r="C30" s="111" t="s">
        <v>369</v>
      </c>
    </row>
    <row r="31" spans="3:33" ht="9" customHeight="1"/>
    <row r="32" spans="3:33" ht="13.5" thickBot="1"/>
    <row r="33" spans="10:23" ht="13.5" customHeight="1">
      <c r="J33" s="681" t="s">
        <v>370</v>
      </c>
      <c r="K33" s="682"/>
      <c r="L33" s="682"/>
      <c r="M33" s="682"/>
      <c r="N33" s="682"/>
      <c r="O33" s="682"/>
      <c r="P33" s="682"/>
      <c r="Q33" s="682"/>
      <c r="R33" s="682"/>
      <c r="S33" s="682"/>
      <c r="T33" s="682"/>
      <c r="U33" s="682"/>
      <c r="V33" s="682"/>
      <c r="W33" s="683"/>
    </row>
    <row r="34" spans="10:23" ht="14.25" customHeight="1" thickBot="1">
      <c r="J34" s="684"/>
      <c r="K34" s="685"/>
      <c r="L34" s="685"/>
      <c r="M34" s="685"/>
      <c r="N34" s="685"/>
      <c r="O34" s="685"/>
      <c r="P34" s="685"/>
      <c r="Q34" s="685"/>
      <c r="R34" s="685"/>
      <c r="S34" s="685"/>
      <c r="T34" s="685"/>
      <c r="U34" s="685"/>
      <c r="V34" s="685"/>
      <c r="W34" s="686"/>
    </row>
    <row r="35" spans="10:23">
      <c r="J35" s="112"/>
      <c r="W35" s="113"/>
    </row>
    <row r="36" spans="10:23">
      <c r="J36" s="112"/>
      <c r="W36" s="113"/>
    </row>
    <row r="37" spans="10:23">
      <c r="J37" s="112"/>
      <c r="W37" s="113"/>
    </row>
    <row r="38" spans="10:23">
      <c r="J38" s="112"/>
      <c r="W38" s="113"/>
    </row>
    <row r="39" spans="10:23">
      <c r="J39" s="112"/>
      <c r="W39" s="113"/>
    </row>
    <row r="40" spans="10:23">
      <c r="J40" s="112"/>
      <c r="W40" s="113"/>
    </row>
    <row r="41" spans="10:23">
      <c r="J41" s="112"/>
      <c r="W41" s="113"/>
    </row>
    <row r="42" spans="10:23">
      <c r="J42" s="112"/>
      <c r="W42" s="113"/>
    </row>
    <row r="43" spans="10:23">
      <c r="J43" s="112"/>
      <c r="W43" s="113"/>
    </row>
    <row r="44" spans="10:23">
      <c r="J44" s="112"/>
      <c r="W44" s="113"/>
    </row>
    <row r="45" spans="10:23">
      <c r="J45" s="112"/>
      <c r="W45" s="113"/>
    </row>
    <row r="46" spans="10:23">
      <c r="J46" s="112"/>
      <c r="W46" s="113"/>
    </row>
    <row r="47" spans="10:23" ht="13.5" thickBot="1">
      <c r="J47" s="114"/>
      <c r="K47" s="115"/>
      <c r="L47" s="115"/>
      <c r="M47" s="115"/>
      <c r="N47" s="115"/>
      <c r="O47" s="115"/>
      <c r="P47" s="115"/>
      <c r="Q47" s="115"/>
      <c r="R47" s="115"/>
      <c r="S47" s="115"/>
      <c r="T47" s="115"/>
      <c r="U47" s="115"/>
      <c r="V47" s="115"/>
      <c r="W47" s="116"/>
    </row>
    <row r="48" spans="10:23" ht="9.75" customHeight="1"/>
    <row r="49" spans="1:34" ht="9.75" customHeight="1"/>
    <row r="50" spans="1:34" ht="15.75" customHeight="1">
      <c r="C50" s="117" t="s">
        <v>371</v>
      </c>
    </row>
    <row r="51" spans="1:34" ht="17.25" customHeight="1">
      <c r="C51" s="102" t="s">
        <v>372</v>
      </c>
    </row>
    <row r="52" spans="1:34" ht="17.25" customHeight="1">
      <c r="D52" s="102" t="s">
        <v>373</v>
      </c>
    </row>
    <row r="53" spans="1:34" ht="17.25" customHeight="1">
      <c r="C53" s="102" t="s">
        <v>374</v>
      </c>
    </row>
    <row r="54" spans="1:34" ht="17.25" customHeight="1">
      <c r="D54" s="118" t="s">
        <v>373</v>
      </c>
    </row>
    <row r="55" spans="1:34" ht="17.25" customHeight="1">
      <c r="C55" s="102" t="s">
        <v>375</v>
      </c>
    </row>
    <row r="56" spans="1:34" ht="17.25" customHeight="1">
      <c r="C56" s="102" t="s">
        <v>376</v>
      </c>
    </row>
    <row r="57" spans="1:34" ht="8.25" customHeight="1"/>
    <row r="58" spans="1:34" ht="8.25" customHeight="1"/>
    <row r="59" spans="1:34" ht="8.25" customHeight="1"/>
    <row r="60" spans="1:34">
      <c r="A60" s="212"/>
      <c r="B60" s="212"/>
      <c r="C60" s="212"/>
      <c r="D60" s="212"/>
      <c r="E60" s="212"/>
      <c r="F60" s="212"/>
      <c r="Z60" s="213"/>
      <c r="AA60" s="213"/>
      <c r="AB60" s="213"/>
      <c r="AC60" s="213"/>
      <c r="AD60" s="214"/>
      <c r="AE60" s="214"/>
      <c r="AF60" s="214"/>
      <c r="AG60" s="119"/>
      <c r="AH60" s="119"/>
    </row>
    <row r="61" spans="1:34" ht="13.5" customHeight="1">
      <c r="B61" s="120"/>
      <c r="C61" s="120"/>
      <c r="D61" s="120"/>
      <c r="E61" s="120"/>
      <c r="F61" s="120"/>
      <c r="G61" s="120"/>
      <c r="H61" s="120"/>
      <c r="I61" s="120"/>
      <c r="J61" s="120"/>
      <c r="K61" s="120"/>
      <c r="L61" s="120"/>
    </row>
    <row r="62" spans="1:34">
      <c r="Z62" s="213" t="str">
        <f ca="1">入力シート!N279</f>
        <v/>
      </c>
      <c r="AA62" s="213"/>
      <c r="AB62" s="213"/>
      <c r="AC62" s="213"/>
      <c r="AD62" s="214" t="str">
        <f ca="1">入力シート!U279</f>
        <v/>
      </c>
      <c r="AE62" s="214"/>
      <c r="AF62" s="214"/>
      <c r="AG62" s="119"/>
      <c r="AH62" s="119"/>
    </row>
    <row r="63" spans="1:34" ht="27.95">
      <c r="A63" s="692" t="s">
        <v>377</v>
      </c>
      <c r="B63" s="692"/>
      <c r="C63" s="692"/>
      <c r="D63" s="692"/>
      <c r="E63" s="692"/>
      <c r="F63" s="692"/>
      <c r="G63" s="692"/>
      <c r="H63" s="692"/>
      <c r="I63" s="692"/>
      <c r="J63" s="692"/>
      <c r="K63" s="692"/>
      <c r="L63" s="692"/>
      <c r="M63" s="692"/>
      <c r="N63" s="692"/>
      <c r="O63" s="692"/>
      <c r="P63" s="692"/>
      <c r="Q63" s="692"/>
      <c r="R63" s="692"/>
      <c r="S63" s="692"/>
      <c r="T63" s="692"/>
      <c r="U63" s="692"/>
      <c r="V63" s="692"/>
      <c r="W63" s="692"/>
      <c r="X63" s="692"/>
      <c r="Y63" s="692"/>
      <c r="Z63" s="692"/>
      <c r="AA63" s="692"/>
      <c r="AB63" s="692"/>
      <c r="AC63" s="692"/>
      <c r="AD63" s="692"/>
      <c r="AE63" s="692"/>
      <c r="AF63" s="692"/>
      <c r="AG63" s="692"/>
      <c r="AH63" s="692"/>
    </row>
    <row r="64" spans="1:34" ht="18" customHeight="1">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row>
    <row r="66" spans="2:33">
      <c r="D66" s="102" t="s">
        <v>378</v>
      </c>
    </row>
    <row r="67" spans="2:33">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row>
    <row r="68" spans="2:33">
      <c r="D68" s="212" t="s">
        <v>379</v>
      </c>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row>
    <row r="69" spans="2:33">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row>
    <row r="71" spans="2:33" ht="16.5">
      <c r="B71" s="242" t="s">
        <v>380</v>
      </c>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row>
    <row r="73" spans="2:33">
      <c r="D73" s="102" t="s">
        <v>381</v>
      </c>
    </row>
    <row r="75" spans="2:33">
      <c r="D75" s="102" t="s">
        <v>382</v>
      </c>
    </row>
    <row r="77" spans="2:33">
      <c r="D77" s="102" t="s">
        <v>383</v>
      </c>
    </row>
    <row r="79" spans="2:33">
      <c r="D79" s="102" t="s">
        <v>384</v>
      </c>
    </row>
    <row r="81" spans="3:35">
      <c r="D81" s="102" t="s">
        <v>385</v>
      </c>
    </row>
    <row r="84" spans="3:35">
      <c r="C84" s="241" t="str">
        <f>IF(入力シート!G10=0,"",入力シート!E10&amp;IF(入力シート!G10=0,"　　",入力シート!G10)&amp;入力シート!I10&amp;IF(入力シート!J10=0,"　　",入力シート!J10)&amp;入力シート!L10&amp;IF(入力シート!M10=0,"　　",入力シート!M10)&amp;入力シート!O10)</f>
        <v/>
      </c>
      <c r="D84" s="241"/>
      <c r="E84" s="241"/>
      <c r="F84" s="241"/>
      <c r="G84" s="241"/>
      <c r="H84" s="241"/>
      <c r="I84" s="241"/>
      <c r="J84" s="241"/>
      <c r="K84" s="241"/>
    </row>
    <row r="86" spans="3:35">
      <c r="D86" s="102" t="s">
        <v>105</v>
      </c>
    </row>
    <row r="87" spans="3:35" ht="16.5">
      <c r="E87" s="106" t="s">
        <v>106</v>
      </c>
    </row>
    <row r="88" spans="3:35" ht="16.5">
      <c r="E88" s="106" t="s">
        <v>107</v>
      </c>
    </row>
    <row r="89" spans="3:35" ht="16.5">
      <c r="E89" s="106" t="s">
        <v>108</v>
      </c>
    </row>
    <row r="90" spans="3:35" ht="16.5">
      <c r="E90" s="106" t="s">
        <v>109</v>
      </c>
    </row>
    <row r="91" spans="3:35" ht="16.5">
      <c r="E91" s="106" t="s">
        <v>110</v>
      </c>
    </row>
    <row r="94" spans="3:35">
      <c r="C94" s="102" t="s">
        <v>386</v>
      </c>
      <c r="M94" s="107"/>
      <c r="N94" s="107"/>
      <c r="O94" s="107"/>
      <c r="P94" s="107"/>
      <c r="Q94" s="107"/>
      <c r="R94" s="107"/>
      <c r="S94" s="107"/>
      <c r="T94" s="107"/>
      <c r="U94" s="107"/>
      <c r="V94" s="107"/>
      <c r="W94" s="107"/>
      <c r="X94" s="107"/>
      <c r="Y94" s="107"/>
      <c r="Z94" s="107"/>
      <c r="AA94" s="107"/>
      <c r="AB94" s="107"/>
      <c r="AC94" s="107"/>
      <c r="AD94" s="107"/>
    </row>
    <row r="95" spans="3:35" ht="13.5" customHeight="1">
      <c r="M95" s="691" t="str">
        <f>IF(入力シート!AN187=TRUE,"受任者を設置しませんので、提出の必要はありません。",IF(入力シート!E223=0,"受任者を設置しませんので、提出の必要はありません。",MID(入力シート!E103,4,4)&amp;入力シート!E110))</f>
        <v>受任者を設置しませんので、提出の必要はありません。</v>
      </c>
      <c r="N95" s="691"/>
      <c r="O95" s="691"/>
      <c r="P95" s="691"/>
      <c r="Q95" s="691"/>
      <c r="R95" s="691"/>
      <c r="S95" s="691"/>
      <c r="T95" s="691"/>
      <c r="U95" s="691"/>
      <c r="V95" s="691"/>
      <c r="W95" s="691"/>
      <c r="X95" s="691"/>
      <c r="Y95" s="691"/>
      <c r="Z95" s="691"/>
      <c r="AA95" s="691"/>
      <c r="AB95" s="691"/>
      <c r="AC95" s="691"/>
      <c r="AD95" s="691"/>
      <c r="AI95" s="123"/>
    </row>
    <row r="96" spans="3:35" ht="13.5" customHeight="1">
      <c r="D96" s="102" t="s">
        <v>387</v>
      </c>
      <c r="F96" s="122"/>
      <c r="H96" s="122"/>
      <c r="J96" s="122"/>
      <c r="M96" s="691"/>
      <c r="N96" s="691"/>
      <c r="O96" s="691"/>
      <c r="P96" s="691"/>
      <c r="Q96" s="691"/>
      <c r="R96" s="691"/>
      <c r="S96" s="691"/>
      <c r="T96" s="691"/>
      <c r="U96" s="691"/>
      <c r="V96" s="691"/>
      <c r="W96" s="691"/>
      <c r="X96" s="691"/>
      <c r="Y96" s="691"/>
      <c r="Z96" s="691"/>
      <c r="AA96" s="691"/>
      <c r="AB96" s="691"/>
      <c r="AC96" s="691"/>
      <c r="AD96" s="691"/>
      <c r="AE96" s="124"/>
    </row>
    <row r="97" spans="3:37" ht="13.5" customHeight="1">
      <c r="L97" s="124"/>
      <c r="M97" s="691"/>
      <c r="N97" s="691"/>
      <c r="O97" s="691"/>
      <c r="P97" s="691"/>
      <c r="Q97" s="691"/>
      <c r="R97" s="691"/>
      <c r="S97" s="691"/>
      <c r="T97" s="691"/>
      <c r="U97" s="691"/>
      <c r="V97" s="691"/>
      <c r="W97" s="691"/>
      <c r="X97" s="691"/>
      <c r="Y97" s="691"/>
      <c r="Z97" s="691"/>
      <c r="AA97" s="691"/>
      <c r="AB97" s="691"/>
      <c r="AC97" s="691"/>
      <c r="AD97" s="691"/>
      <c r="AE97" s="124"/>
    </row>
    <row r="98" spans="3:37">
      <c r="D98" s="102" t="s">
        <v>388</v>
      </c>
      <c r="M98" s="680" t="str">
        <f>IF(入力シート!AN187=TRUE,"",IF(入力シート!E223=0,"",入力シート!E65))</f>
        <v/>
      </c>
      <c r="N98" s="680"/>
      <c r="O98" s="680"/>
      <c r="P98" s="680"/>
      <c r="Q98" s="680"/>
      <c r="R98" s="680"/>
      <c r="S98" s="680"/>
      <c r="T98" s="680"/>
      <c r="U98" s="680"/>
      <c r="V98" s="680"/>
      <c r="W98" s="680"/>
      <c r="X98" s="680"/>
      <c r="Y98" s="680"/>
      <c r="Z98" s="680"/>
      <c r="AA98" s="680"/>
      <c r="AB98" s="680"/>
      <c r="AC98" s="680"/>
      <c r="AD98" s="680"/>
      <c r="AE98" s="109"/>
    </row>
    <row r="99" spans="3:37">
      <c r="M99" s="680"/>
      <c r="N99" s="680"/>
      <c r="O99" s="680"/>
      <c r="P99" s="680"/>
      <c r="Q99" s="680"/>
      <c r="R99" s="680"/>
      <c r="S99" s="680"/>
      <c r="T99" s="680"/>
      <c r="U99" s="680"/>
      <c r="V99" s="680"/>
      <c r="W99" s="680"/>
      <c r="X99" s="680"/>
      <c r="Y99" s="680"/>
      <c r="Z99" s="680"/>
      <c r="AA99" s="680"/>
      <c r="AB99" s="680"/>
      <c r="AC99" s="680"/>
      <c r="AD99" s="680"/>
    </row>
    <row r="100" spans="3:37">
      <c r="D100" s="102" t="s">
        <v>114</v>
      </c>
      <c r="M100" s="241" t="str">
        <f>IF(入力シート!AN187=TRUE,"",IF(入力シート!E223=0,"",IF(入力シート!E75=0,"",入力シート!E75)&amp;" "&amp;IF(入力シート!E80=0,"",入力シート!E80)))</f>
        <v/>
      </c>
      <c r="N100" s="241"/>
      <c r="O100" s="241"/>
      <c r="P100" s="241"/>
      <c r="Q100" s="241"/>
      <c r="R100" s="241"/>
      <c r="S100" s="241"/>
      <c r="T100" s="241"/>
      <c r="U100" s="241"/>
      <c r="V100" s="241"/>
      <c r="W100" s="241"/>
      <c r="X100" s="241"/>
      <c r="Y100" s="241"/>
      <c r="Z100" s="241"/>
      <c r="AA100" s="241"/>
      <c r="AB100" s="241"/>
      <c r="AC100" s="241"/>
      <c r="AD100" s="241"/>
      <c r="AE100" s="125"/>
    </row>
    <row r="106" spans="3:37">
      <c r="C106" s="126" t="s">
        <v>304</v>
      </c>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8"/>
    </row>
    <row r="107" spans="3:37">
      <c r="C107" s="129"/>
      <c r="M107" s="691" t="str">
        <f>IF(入力シート!AN187=TRUE,"",IF(入力シート!E207=0,"",MID(入力シート!E200,4,4)&amp;入力シート!E207))</f>
        <v/>
      </c>
      <c r="N107" s="691"/>
      <c r="O107" s="691"/>
      <c r="P107" s="691"/>
      <c r="Q107" s="691"/>
      <c r="R107" s="691"/>
      <c r="S107" s="691"/>
      <c r="T107" s="691"/>
      <c r="U107" s="691"/>
      <c r="V107" s="691"/>
      <c r="W107" s="691"/>
      <c r="X107" s="691"/>
      <c r="Y107" s="691"/>
      <c r="Z107" s="691"/>
      <c r="AA107" s="691"/>
      <c r="AB107" s="691"/>
      <c r="AC107" s="691"/>
      <c r="AD107" s="691"/>
      <c r="AF107" s="130"/>
    </row>
    <row r="108" spans="3:37" ht="13.5" customHeight="1">
      <c r="C108" s="129"/>
      <c r="D108" s="102" t="s">
        <v>389</v>
      </c>
      <c r="E108" s="109"/>
      <c r="L108" s="124"/>
      <c r="M108" s="691"/>
      <c r="N108" s="691"/>
      <c r="O108" s="691"/>
      <c r="P108" s="691"/>
      <c r="Q108" s="691"/>
      <c r="R108" s="691"/>
      <c r="S108" s="691"/>
      <c r="T108" s="691"/>
      <c r="U108" s="691"/>
      <c r="V108" s="691"/>
      <c r="W108" s="691"/>
      <c r="X108" s="691"/>
      <c r="Y108" s="691"/>
      <c r="Z108" s="691"/>
      <c r="AA108" s="691"/>
      <c r="AB108" s="691"/>
      <c r="AC108" s="691"/>
      <c r="AD108" s="691"/>
      <c r="AE108" s="124"/>
      <c r="AF108" s="130"/>
    </row>
    <row r="109" spans="3:37">
      <c r="C109" s="129"/>
      <c r="L109" s="124"/>
      <c r="M109" s="691"/>
      <c r="N109" s="691"/>
      <c r="O109" s="691"/>
      <c r="P109" s="691"/>
      <c r="Q109" s="691"/>
      <c r="R109" s="691"/>
      <c r="S109" s="691"/>
      <c r="T109" s="691"/>
      <c r="U109" s="691"/>
      <c r="V109" s="691"/>
      <c r="W109" s="691"/>
      <c r="X109" s="691"/>
      <c r="Y109" s="691"/>
      <c r="Z109" s="691"/>
      <c r="AA109" s="691"/>
      <c r="AB109" s="691"/>
      <c r="AC109" s="691"/>
      <c r="AD109" s="691"/>
      <c r="AE109" s="124"/>
      <c r="AF109" s="130"/>
      <c r="AK109" s="131"/>
    </row>
    <row r="110" spans="3:37">
      <c r="C110" s="129"/>
      <c r="D110" s="102" t="s">
        <v>388</v>
      </c>
      <c r="E110" s="109"/>
      <c r="M110" s="680" t="str">
        <f>IF(入力シート!AN187=TRUE,"",IF(入力シート!E223=0,"",入力シート!E65))</f>
        <v/>
      </c>
      <c r="N110" s="680"/>
      <c r="O110" s="680"/>
      <c r="P110" s="680"/>
      <c r="Q110" s="680"/>
      <c r="R110" s="680"/>
      <c r="S110" s="680"/>
      <c r="T110" s="680"/>
      <c r="U110" s="680"/>
      <c r="V110" s="680"/>
      <c r="W110" s="680"/>
      <c r="X110" s="680"/>
      <c r="Y110" s="680"/>
      <c r="Z110" s="680"/>
      <c r="AA110" s="680"/>
      <c r="AB110" s="680"/>
      <c r="AC110" s="680"/>
      <c r="AD110" s="680"/>
      <c r="AE110" s="125"/>
      <c r="AF110" s="130"/>
    </row>
    <row r="111" spans="3:37">
      <c r="C111" s="129"/>
      <c r="M111" s="680"/>
      <c r="N111" s="680"/>
      <c r="O111" s="680"/>
      <c r="P111" s="680"/>
      <c r="Q111" s="680"/>
      <c r="R111" s="680"/>
      <c r="S111" s="680"/>
      <c r="T111" s="680"/>
      <c r="U111" s="680"/>
      <c r="V111" s="680"/>
      <c r="W111" s="680"/>
      <c r="X111" s="680"/>
      <c r="Y111" s="680"/>
      <c r="Z111" s="680"/>
      <c r="AA111" s="680"/>
      <c r="AB111" s="680"/>
      <c r="AC111" s="680"/>
      <c r="AD111" s="680"/>
      <c r="AF111" s="130"/>
    </row>
    <row r="112" spans="3:37">
      <c r="C112" s="129"/>
      <c r="D112" s="102" t="s">
        <v>390</v>
      </c>
      <c r="E112" s="109"/>
      <c r="L112" s="125"/>
      <c r="M112" s="693" t="str">
        <f>IF(入力シート!AN187=TRUE,"",IF(入力シート!E191=0,"",入力シート!E191))</f>
        <v/>
      </c>
      <c r="N112" s="693"/>
      <c r="O112" s="693"/>
      <c r="P112" s="693"/>
      <c r="Q112" s="693"/>
      <c r="R112" s="693"/>
      <c r="S112" s="693"/>
      <c r="T112" s="693"/>
      <c r="U112" s="693"/>
      <c r="V112" s="693"/>
      <c r="W112" s="693"/>
      <c r="X112" s="693"/>
      <c r="Y112" s="693"/>
      <c r="Z112" s="693"/>
      <c r="AA112" s="693"/>
      <c r="AB112" s="693"/>
      <c r="AC112" s="693"/>
      <c r="AD112" s="693"/>
      <c r="AE112" s="693"/>
      <c r="AF112" s="694"/>
    </row>
    <row r="113" spans="3:36">
      <c r="C113" s="129"/>
      <c r="G113" s="132" t="s">
        <v>113</v>
      </c>
      <c r="H113" s="132"/>
      <c r="K113" s="133"/>
      <c r="L113" s="133"/>
      <c r="M113" s="687" t="str">
        <f>IF(入力シート!AN187=TRUE,"",IF(入力シート!E228=0,"",入力シート!E228))</f>
        <v/>
      </c>
      <c r="N113" s="687"/>
      <c r="O113" s="687"/>
      <c r="P113" s="687"/>
      <c r="Q113" s="687"/>
      <c r="R113" s="687"/>
      <c r="S113" s="687"/>
      <c r="T113" s="687"/>
      <c r="U113" s="687"/>
      <c r="V113" s="687"/>
      <c r="W113" s="687"/>
      <c r="X113" s="687"/>
      <c r="Y113" s="687"/>
      <c r="Z113" s="687"/>
      <c r="AA113" s="134"/>
      <c r="AB113" s="134"/>
      <c r="AC113" s="134"/>
      <c r="AD113" s="134"/>
      <c r="AF113" s="130"/>
    </row>
    <row r="114" spans="3:36">
      <c r="C114" s="129"/>
      <c r="D114" s="102" t="s">
        <v>391</v>
      </c>
      <c r="E114" s="109"/>
      <c r="G114" s="109"/>
      <c r="H114" s="109"/>
      <c r="I114" s="109"/>
      <c r="L114" s="125"/>
      <c r="M114" s="693" t="str">
        <f>IF(入力シート!AN187=TRUE,"",IF(入力シート!E223=0,"",入力シート!E218&amp;"　"&amp;入力シート!E223))</f>
        <v/>
      </c>
      <c r="N114" s="693"/>
      <c r="O114" s="693"/>
      <c r="P114" s="693"/>
      <c r="Q114" s="693"/>
      <c r="R114" s="693"/>
      <c r="S114" s="693"/>
      <c r="T114" s="693"/>
      <c r="U114" s="693"/>
      <c r="V114" s="693"/>
      <c r="W114" s="693"/>
      <c r="X114" s="693"/>
      <c r="Y114" s="693"/>
      <c r="Z114" s="693"/>
      <c r="AA114" s="693"/>
      <c r="AB114" s="693"/>
      <c r="AC114" s="693"/>
      <c r="AD114" s="693"/>
      <c r="AE114" s="125"/>
      <c r="AF114" s="130"/>
    </row>
    <row r="115" spans="3:36">
      <c r="C115" s="129"/>
      <c r="E115" s="102" t="s">
        <v>115</v>
      </c>
      <c r="M115" s="236" t="str">
        <f>IF(入力シート!E232=0,"",入力シート!E232)</f>
        <v/>
      </c>
      <c r="N115" s="236"/>
      <c r="O115" s="236" t="str">
        <f>IF(入力シート!G232=0,"",入力シート!G232)</f>
        <v/>
      </c>
      <c r="P115" s="236"/>
      <c r="Q115" s="102" t="s">
        <v>116</v>
      </c>
      <c r="R115" s="236" t="str">
        <f>IF(入力シート!J232=0,"",入力シート!J232)</f>
        <v/>
      </c>
      <c r="S115" s="236"/>
      <c r="T115" s="102" t="s">
        <v>117</v>
      </c>
      <c r="U115" s="236" t="str">
        <f>IF(入力シート!M232=0,"",入力シート!M232)</f>
        <v/>
      </c>
      <c r="V115" s="236"/>
      <c r="W115" s="102" t="s">
        <v>118</v>
      </c>
      <c r="X115" s="135"/>
      <c r="AF115" s="130"/>
    </row>
    <row r="116" spans="3:36">
      <c r="C116" s="129"/>
      <c r="F116" s="102" t="s">
        <v>119</v>
      </c>
      <c r="M116" s="236" t="str">
        <f>IF(入力シート!E236=0,"",入力シート!E236)</f>
        <v/>
      </c>
      <c r="N116" s="236"/>
      <c r="O116" s="136" t="s">
        <v>120</v>
      </c>
      <c r="P116" s="136"/>
      <c r="AF116" s="130"/>
    </row>
    <row r="117" spans="3:36">
      <c r="C117" s="129"/>
      <c r="AF117" s="130"/>
    </row>
    <row r="118" spans="3:36">
      <c r="C118" s="129" t="s">
        <v>392</v>
      </c>
      <c r="AF118" s="130"/>
    </row>
    <row r="119" spans="3:36">
      <c r="C119" s="129" t="s">
        <v>393</v>
      </c>
      <c r="AF119" s="130"/>
    </row>
    <row r="120" spans="3:36">
      <c r="C120" s="137" t="s">
        <v>394</v>
      </c>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9"/>
    </row>
    <row r="121" spans="3:36" ht="13.5" customHeight="1">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J121" s="123"/>
    </row>
  </sheetData>
  <sheetProtection algorithmName="SHA-512" hashValue="Vb1LrohGxaXXwUIG68albBc/gk2XwZ++2zNprDwKoodL2DFzjrWqlQgoKi7v4YUh5aobtSAKU9YYTjNHU80mTA==" saltValue="5VYgg1kgng6P7vyPB451XQ==" spinCount="100000" sheet="1" selectLockedCells="1" selectUnlockedCells="1"/>
  <mergeCells count="37">
    <mergeCell ref="M98:AD99"/>
    <mergeCell ref="AD62:AF62"/>
    <mergeCell ref="B71:AG71"/>
    <mergeCell ref="C84:K84"/>
    <mergeCell ref="M100:AD100"/>
    <mergeCell ref="M116:N116"/>
    <mergeCell ref="M115:N115"/>
    <mergeCell ref="AA1:AC1"/>
    <mergeCell ref="AD1:AF3"/>
    <mergeCell ref="M95:AD97"/>
    <mergeCell ref="A6:AH6"/>
    <mergeCell ref="M112:AF112"/>
    <mergeCell ref="Z62:AC62"/>
    <mergeCell ref="X2:Z3"/>
    <mergeCell ref="O115:P115"/>
    <mergeCell ref="U1:W3"/>
    <mergeCell ref="X1:Z1"/>
    <mergeCell ref="M114:AD114"/>
    <mergeCell ref="M110:AD111"/>
    <mergeCell ref="A63:AH63"/>
    <mergeCell ref="M107:AD109"/>
    <mergeCell ref="AA2:AC3"/>
    <mergeCell ref="R115:S115"/>
    <mergeCell ref="U115:V115"/>
    <mergeCell ref="A60:F60"/>
    <mergeCell ref="C8:K8"/>
    <mergeCell ref="L20:P20"/>
    <mergeCell ref="R20:AG21"/>
    <mergeCell ref="L18:P18"/>
    <mergeCell ref="AD60:AF60"/>
    <mergeCell ref="Z60:AC60"/>
    <mergeCell ref="J33:W34"/>
    <mergeCell ref="R23:AG23"/>
    <mergeCell ref="L23:P23"/>
    <mergeCell ref="R17:AG19"/>
    <mergeCell ref="D68:AD68"/>
    <mergeCell ref="M113:Z113"/>
  </mergeCells>
  <phoneticPr fontId="2"/>
  <printOptions horizontalCentered="1"/>
  <pageMargins left="0.47244094488188981" right="0.47244094488188981" top="0.55118110236220474" bottom="0.55118110236220474" header="0.51181102362204722" footer="0.51181102362204722"/>
  <pageSetup paperSize="9" scale="92" orientation="portrait" r:id="rId1"/>
  <headerFooter alignWithMargins="0"/>
  <rowBreaks count="1" manualBreakCount="1">
    <brk id="6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sheetPr>
  <dimension ref="A1:N48"/>
  <sheetViews>
    <sheetView zoomScaleNormal="100" zoomScaleSheetLayoutView="80" workbookViewId="0">
      <selection sqref="A1:J1"/>
    </sheetView>
  </sheetViews>
  <sheetFormatPr defaultColWidth="9" defaultRowHeight="12.95"/>
  <cols>
    <col min="1" max="1" width="4.42578125" style="68" customWidth="1"/>
    <col min="2" max="2" width="27" style="68" customWidth="1"/>
    <col min="3" max="3" width="4.42578125" style="68" customWidth="1"/>
    <col min="4" max="4" width="27.140625" style="68" customWidth="1"/>
    <col min="5" max="5" width="4.42578125" style="68" customWidth="1"/>
    <col min="6" max="6" width="27" style="68" customWidth="1"/>
    <col min="7" max="7" width="4.42578125" style="68" customWidth="1"/>
    <col min="8" max="8" width="27" style="68" customWidth="1"/>
    <col min="9" max="9" width="4.42578125" style="68" customWidth="1"/>
    <col min="10" max="10" width="27" style="68" customWidth="1"/>
    <col min="11" max="16384" width="9" style="68"/>
  </cols>
  <sheetData>
    <row r="1" spans="1:14" ht="24.75" customHeight="1">
      <c r="A1" s="720" t="s">
        <v>395</v>
      </c>
      <c r="B1" s="720"/>
      <c r="C1" s="720"/>
      <c r="D1" s="720"/>
      <c r="E1" s="720"/>
      <c r="F1" s="720"/>
      <c r="G1" s="720"/>
      <c r="H1" s="720"/>
      <c r="I1" s="720"/>
      <c r="J1" s="720"/>
    </row>
    <row r="2" spans="1:14">
      <c r="A2" s="709" t="s">
        <v>396</v>
      </c>
      <c r="B2" s="710"/>
      <c r="C2" s="707"/>
      <c r="D2" s="69" t="s">
        <v>397</v>
      </c>
      <c r="E2" s="707"/>
      <c r="F2" s="69" t="s">
        <v>398</v>
      </c>
      <c r="G2" s="70"/>
      <c r="H2" s="71" t="s">
        <v>399</v>
      </c>
      <c r="I2" s="72"/>
      <c r="J2" s="73" t="s">
        <v>400</v>
      </c>
    </row>
    <row r="3" spans="1:14">
      <c r="A3" s="712"/>
      <c r="B3" s="69" t="s">
        <v>401</v>
      </c>
      <c r="C3" s="711"/>
      <c r="D3" s="74" t="s">
        <v>402</v>
      </c>
      <c r="E3" s="711"/>
      <c r="F3" s="74" t="s">
        <v>403</v>
      </c>
      <c r="G3" s="75"/>
      <c r="H3" s="74" t="s">
        <v>404</v>
      </c>
      <c r="I3" s="709" t="s">
        <v>405</v>
      </c>
      <c r="J3" s="710"/>
    </row>
    <row r="4" spans="1:14" ht="13.5" customHeight="1">
      <c r="A4" s="713"/>
      <c r="B4" s="74" t="s">
        <v>406</v>
      </c>
      <c r="C4" s="708"/>
      <c r="D4" s="73" t="s">
        <v>407</v>
      </c>
      <c r="E4" s="711"/>
      <c r="F4" s="74" t="s">
        <v>408</v>
      </c>
      <c r="G4" s="75"/>
      <c r="H4" s="74" t="s">
        <v>409</v>
      </c>
      <c r="I4" s="76"/>
      <c r="J4" s="77" t="s">
        <v>410</v>
      </c>
    </row>
    <row r="5" spans="1:14">
      <c r="A5" s="713"/>
      <c r="B5" s="74" t="s">
        <v>411</v>
      </c>
      <c r="C5" s="709" t="s">
        <v>319</v>
      </c>
      <c r="D5" s="710"/>
      <c r="E5" s="708"/>
      <c r="F5" s="73" t="s">
        <v>412</v>
      </c>
      <c r="G5" s="722" t="s">
        <v>413</v>
      </c>
      <c r="H5" s="710"/>
    </row>
    <row r="6" spans="1:14">
      <c r="A6" s="713"/>
      <c r="B6" s="74" t="s">
        <v>414</v>
      </c>
      <c r="C6" s="707"/>
      <c r="D6" s="71" t="s">
        <v>415</v>
      </c>
      <c r="E6" s="709" t="s">
        <v>314</v>
      </c>
      <c r="F6" s="710"/>
      <c r="G6" s="707"/>
      <c r="H6" s="69" t="s">
        <v>416</v>
      </c>
    </row>
    <row r="7" spans="1:14">
      <c r="A7" s="713"/>
      <c r="B7" s="74" t="s">
        <v>417</v>
      </c>
      <c r="C7" s="711"/>
      <c r="D7" s="74" t="s">
        <v>418</v>
      </c>
      <c r="E7" s="707"/>
      <c r="F7" s="71" t="s">
        <v>419</v>
      </c>
      <c r="G7" s="711"/>
      <c r="H7" s="74" t="s">
        <v>420</v>
      </c>
    </row>
    <row r="8" spans="1:14">
      <c r="A8" s="713"/>
      <c r="B8" s="74" t="s">
        <v>421</v>
      </c>
      <c r="C8" s="711"/>
      <c r="D8" s="74" t="s">
        <v>422</v>
      </c>
      <c r="E8" s="711"/>
      <c r="F8" s="74" t="s">
        <v>423</v>
      </c>
      <c r="G8" s="711"/>
      <c r="H8" s="74" t="s">
        <v>424</v>
      </c>
    </row>
    <row r="9" spans="1:14">
      <c r="A9" s="713"/>
      <c r="B9" s="74" t="s">
        <v>425</v>
      </c>
      <c r="C9" s="711"/>
      <c r="D9" s="74" t="s">
        <v>426</v>
      </c>
      <c r="E9" s="711"/>
      <c r="F9" s="74" t="s">
        <v>427</v>
      </c>
      <c r="G9" s="711"/>
      <c r="H9" s="74" t="s">
        <v>428</v>
      </c>
    </row>
    <row r="10" spans="1:14">
      <c r="A10" s="713"/>
      <c r="B10" s="74" t="s">
        <v>429</v>
      </c>
      <c r="C10" s="711"/>
      <c r="D10" s="74" t="s">
        <v>430</v>
      </c>
      <c r="E10" s="711"/>
      <c r="F10" s="74" t="s">
        <v>431</v>
      </c>
      <c r="G10" s="711"/>
      <c r="H10" s="74" t="s">
        <v>432</v>
      </c>
    </row>
    <row r="11" spans="1:14">
      <c r="A11" s="714"/>
      <c r="B11" s="78" t="s">
        <v>433</v>
      </c>
      <c r="C11" s="711"/>
      <c r="D11" s="74" t="s">
        <v>434</v>
      </c>
      <c r="E11" s="711"/>
      <c r="F11" s="74" t="s">
        <v>435</v>
      </c>
      <c r="G11" s="711"/>
      <c r="H11" s="74" t="s">
        <v>436</v>
      </c>
    </row>
    <row r="12" spans="1:14">
      <c r="A12" s="709" t="s">
        <v>437</v>
      </c>
      <c r="B12" s="710"/>
      <c r="C12" s="711"/>
      <c r="D12" s="74" t="s">
        <v>438</v>
      </c>
      <c r="E12" s="711"/>
      <c r="F12" s="74" t="s">
        <v>439</v>
      </c>
      <c r="G12" s="711"/>
      <c r="H12" s="74" t="s">
        <v>440</v>
      </c>
      <c r="K12" s="79"/>
      <c r="N12" s="79"/>
    </row>
    <row r="13" spans="1:14">
      <c r="A13" s="721"/>
      <c r="B13" s="69" t="s">
        <v>441</v>
      </c>
      <c r="C13" s="708"/>
      <c r="D13" s="73" t="s">
        <v>442</v>
      </c>
      <c r="E13" s="711"/>
      <c r="F13" s="74" t="s">
        <v>443</v>
      </c>
      <c r="G13" s="708"/>
      <c r="H13" s="73" t="s">
        <v>444</v>
      </c>
    </row>
    <row r="14" spans="1:14" ht="13.5" customHeight="1">
      <c r="A14" s="713"/>
      <c r="B14" s="74" t="s">
        <v>445</v>
      </c>
      <c r="C14" s="709" t="s">
        <v>322</v>
      </c>
      <c r="D14" s="710"/>
      <c r="E14" s="711"/>
      <c r="F14" s="74" t="s">
        <v>446</v>
      </c>
      <c r="G14" s="709" t="s">
        <v>447</v>
      </c>
      <c r="H14" s="710"/>
    </row>
    <row r="15" spans="1:14" ht="13.5" customHeight="1">
      <c r="A15" s="713"/>
      <c r="B15" s="74" t="s">
        <v>448</v>
      </c>
      <c r="C15" s="707"/>
      <c r="D15" s="71" t="s">
        <v>449</v>
      </c>
      <c r="E15" s="711"/>
      <c r="F15" s="74" t="s">
        <v>450</v>
      </c>
      <c r="G15" s="80"/>
      <c r="H15" s="81" t="s">
        <v>451</v>
      </c>
    </row>
    <row r="16" spans="1:14">
      <c r="A16" s="713"/>
      <c r="B16" s="74" t="s">
        <v>452</v>
      </c>
      <c r="C16" s="711"/>
      <c r="D16" s="74" t="s">
        <v>453</v>
      </c>
      <c r="E16" s="708"/>
      <c r="F16" s="73" t="s">
        <v>454</v>
      </c>
      <c r="G16" s="709" t="s">
        <v>455</v>
      </c>
      <c r="H16" s="710"/>
    </row>
    <row r="17" spans="1:9">
      <c r="A17" s="713"/>
      <c r="B17" s="74" t="s">
        <v>456</v>
      </c>
      <c r="C17" s="711"/>
      <c r="D17" s="74" t="s">
        <v>457</v>
      </c>
      <c r="E17" s="709" t="s">
        <v>458</v>
      </c>
      <c r="F17" s="710"/>
      <c r="G17" s="80"/>
      <c r="H17" s="81" t="s">
        <v>459</v>
      </c>
    </row>
    <row r="18" spans="1:9" ht="13.5" customHeight="1">
      <c r="A18" s="714"/>
      <c r="B18" s="73" t="s">
        <v>460</v>
      </c>
      <c r="C18" s="711"/>
      <c r="D18" s="74" t="s">
        <v>461</v>
      </c>
      <c r="E18" s="707"/>
      <c r="F18" s="71" t="s">
        <v>462</v>
      </c>
      <c r="G18" s="709" t="s">
        <v>463</v>
      </c>
      <c r="H18" s="710"/>
    </row>
    <row r="19" spans="1:9" ht="13.5" customHeight="1">
      <c r="A19" s="709" t="s">
        <v>464</v>
      </c>
      <c r="B19" s="710"/>
      <c r="C19" s="711"/>
      <c r="D19" s="74" t="s">
        <v>465</v>
      </c>
      <c r="E19" s="711"/>
      <c r="F19" s="74" t="s">
        <v>466</v>
      </c>
      <c r="G19" s="707"/>
      <c r="H19" s="71" t="s">
        <v>467</v>
      </c>
    </row>
    <row r="20" spans="1:9">
      <c r="A20" s="712"/>
      <c r="B20" s="71" t="s">
        <v>468</v>
      </c>
      <c r="C20" s="711"/>
      <c r="D20" s="74" t="s">
        <v>469</v>
      </c>
      <c r="E20" s="708"/>
      <c r="F20" s="73" t="s">
        <v>470</v>
      </c>
      <c r="G20" s="711"/>
      <c r="H20" s="74" t="s">
        <v>471</v>
      </c>
    </row>
    <row r="21" spans="1:9" ht="13.5" customHeight="1">
      <c r="A21" s="713"/>
      <c r="B21" s="74" t="s">
        <v>472</v>
      </c>
      <c r="C21" s="711"/>
      <c r="D21" s="74" t="s">
        <v>473</v>
      </c>
      <c r="E21" s="715" t="s">
        <v>474</v>
      </c>
      <c r="F21" s="716"/>
      <c r="G21" s="711"/>
      <c r="H21" s="74" t="s">
        <v>475</v>
      </c>
    </row>
    <row r="22" spans="1:9">
      <c r="A22" s="713"/>
      <c r="B22" s="74" t="s">
        <v>476</v>
      </c>
      <c r="C22" s="708"/>
      <c r="D22" s="73" t="s">
        <v>477</v>
      </c>
      <c r="E22" s="707"/>
      <c r="F22" s="71" t="s">
        <v>478</v>
      </c>
      <c r="G22" s="711"/>
      <c r="H22" s="74" t="s">
        <v>479</v>
      </c>
    </row>
    <row r="23" spans="1:9">
      <c r="A23" s="713"/>
      <c r="B23" s="74" t="s">
        <v>480</v>
      </c>
      <c r="C23" s="709" t="s">
        <v>481</v>
      </c>
      <c r="D23" s="710"/>
      <c r="E23" s="711"/>
      <c r="F23" s="74" t="s">
        <v>482</v>
      </c>
      <c r="G23" s="711"/>
      <c r="H23" s="74" t="s">
        <v>483</v>
      </c>
    </row>
    <row r="24" spans="1:9">
      <c r="A24" s="713"/>
      <c r="B24" s="74" t="s">
        <v>484</v>
      </c>
      <c r="C24" s="707"/>
      <c r="D24" s="71" t="s">
        <v>485</v>
      </c>
      <c r="E24" s="711"/>
      <c r="F24" s="74" t="s">
        <v>486</v>
      </c>
      <c r="G24" s="711"/>
      <c r="H24" s="74" t="s">
        <v>487</v>
      </c>
    </row>
    <row r="25" spans="1:9">
      <c r="A25" s="714"/>
      <c r="B25" s="73" t="s">
        <v>488</v>
      </c>
      <c r="C25" s="711"/>
      <c r="D25" s="74" t="s">
        <v>489</v>
      </c>
      <c r="E25" s="711"/>
      <c r="F25" s="74" t="s">
        <v>490</v>
      </c>
      <c r="G25" s="711"/>
      <c r="H25" s="74" t="s">
        <v>491</v>
      </c>
    </row>
    <row r="26" spans="1:9">
      <c r="A26" s="709" t="s">
        <v>492</v>
      </c>
      <c r="B26" s="710"/>
      <c r="C26" s="711"/>
      <c r="D26" s="74" t="s">
        <v>493</v>
      </c>
      <c r="E26" s="711"/>
      <c r="F26" s="74" t="s">
        <v>494</v>
      </c>
      <c r="G26" s="711"/>
      <c r="H26" s="74" t="s">
        <v>495</v>
      </c>
    </row>
    <row r="27" spans="1:9">
      <c r="A27" s="717"/>
      <c r="B27" s="71" t="s">
        <v>496</v>
      </c>
      <c r="C27" s="711"/>
      <c r="D27" s="74" t="s">
        <v>497</v>
      </c>
      <c r="E27" s="708"/>
      <c r="F27" s="73" t="s">
        <v>498</v>
      </c>
      <c r="G27" s="711"/>
      <c r="H27" s="74" t="s">
        <v>499</v>
      </c>
    </row>
    <row r="28" spans="1:9" ht="13.5" customHeight="1">
      <c r="A28" s="718"/>
      <c r="B28" s="74" t="s">
        <v>500</v>
      </c>
      <c r="C28" s="711"/>
      <c r="D28" s="74" t="s">
        <v>501</v>
      </c>
      <c r="E28" s="709" t="s">
        <v>502</v>
      </c>
      <c r="F28" s="710"/>
      <c r="G28" s="711"/>
      <c r="H28" s="74" t="s">
        <v>503</v>
      </c>
    </row>
    <row r="29" spans="1:9">
      <c r="A29" s="718"/>
      <c r="B29" s="74" t="s">
        <v>504</v>
      </c>
      <c r="C29" s="711"/>
      <c r="D29" s="74" t="s">
        <v>505</v>
      </c>
      <c r="E29" s="70"/>
      <c r="F29" s="71" t="s">
        <v>506</v>
      </c>
      <c r="G29" s="708"/>
      <c r="H29" s="73" t="s">
        <v>507</v>
      </c>
    </row>
    <row r="30" spans="1:9">
      <c r="A30" s="718"/>
      <c r="B30" s="74" t="s">
        <v>508</v>
      </c>
      <c r="C30" s="711"/>
      <c r="D30" s="74" t="s">
        <v>509</v>
      </c>
      <c r="E30" s="75"/>
      <c r="F30" s="74" t="s">
        <v>510</v>
      </c>
      <c r="G30" s="709" t="s">
        <v>511</v>
      </c>
      <c r="H30" s="710"/>
    </row>
    <row r="31" spans="1:9">
      <c r="A31" s="718"/>
      <c r="B31" s="74" t="s">
        <v>512</v>
      </c>
      <c r="C31" s="711"/>
      <c r="D31" s="74" t="s">
        <v>513</v>
      </c>
      <c r="E31" s="75"/>
      <c r="F31" s="74" t="s">
        <v>514</v>
      </c>
      <c r="G31" s="707"/>
      <c r="H31" s="71" t="s">
        <v>515</v>
      </c>
    </row>
    <row r="32" spans="1:9">
      <c r="A32" s="719"/>
      <c r="B32" s="78" t="s">
        <v>516</v>
      </c>
      <c r="C32" s="708"/>
      <c r="D32" s="78" t="s">
        <v>517</v>
      </c>
      <c r="E32" s="709" t="s">
        <v>518</v>
      </c>
      <c r="F32" s="710"/>
      <c r="G32" s="708"/>
      <c r="H32" s="78" t="s">
        <v>519</v>
      </c>
      <c r="I32" s="82"/>
    </row>
    <row r="33" spans="2:10">
      <c r="B33" s="68" t="s">
        <v>520</v>
      </c>
      <c r="C33" s="83"/>
      <c r="I33" s="79"/>
    </row>
    <row r="34" spans="2:10">
      <c r="C34" s="83"/>
    </row>
    <row r="38" spans="2:10">
      <c r="J38" s="79"/>
    </row>
    <row r="40" spans="2:10">
      <c r="I40" s="79"/>
    </row>
    <row r="45" spans="2:10">
      <c r="I45" s="79"/>
    </row>
    <row r="46" spans="2:10">
      <c r="I46" s="79"/>
    </row>
    <row r="47" spans="2:10">
      <c r="I47" s="79"/>
    </row>
    <row r="48" spans="2:10">
      <c r="I48" s="79"/>
    </row>
  </sheetData>
  <sheetProtection password="DC6F" sheet="1" objects="1" scenarios="1"/>
  <mergeCells count="34">
    <mergeCell ref="A1:J1"/>
    <mergeCell ref="A2:B2"/>
    <mergeCell ref="C2:C4"/>
    <mergeCell ref="E2:E5"/>
    <mergeCell ref="A3:A11"/>
    <mergeCell ref="G6:G13"/>
    <mergeCell ref="E7:E16"/>
    <mergeCell ref="G14:H14"/>
    <mergeCell ref="A12:B12"/>
    <mergeCell ref="A13:A18"/>
    <mergeCell ref="C14:D14"/>
    <mergeCell ref="I3:J3"/>
    <mergeCell ref="C5:D5"/>
    <mergeCell ref="G5:H5"/>
    <mergeCell ref="C6:C13"/>
    <mergeCell ref="E6:F6"/>
    <mergeCell ref="A20:A25"/>
    <mergeCell ref="E21:F21"/>
    <mergeCell ref="E18:E20"/>
    <mergeCell ref="C24:C32"/>
    <mergeCell ref="A26:B26"/>
    <mergeCell ref="A19:B19"/>
    <mergeCell ref="C23:D23"/>
    <mergeCell ref="A27:A32"/>
    <mergeCell ref="E28:F28"/>
    <mergeCell ref="G31:G32"/>
    <mergeCell ref="E32:F32"/>
    <mergeCell ref="G18:H18"/>
    <mergeCell ref="C15:C22"/>
    <mergeCell ref="G16:H16"/>
    <mergeCell ref="E17:F17"/>
    <mergeCell ref="E22:E27"/>
    <mergeCell ref="G19:G29"/>
    <mergeCell ref="G30:H30"/>
  </mergeCells>
  <phoneticPr fontId="2"/>
  <pageMargins left="0.75" right="0.75" top="1" bottom="1" header="0.51200000000000001" footer="0.51200000000000001"/>
  <pageSetup paperSize="9" scale="8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FF00"/>
  </sheetPr>
  <dimension ref="A1:AT66"/>
  <sheetViews>
    <sheetView view="pageBreakPreview" zoomScaleNormal="85" zoomScaleSheetLayoutView="100" workbookViewId="0">
      <selection activeCell="E11" sqref="E11:R13"/>
    </sheetView>
  </sheetViews>
  <sheetFormatPr defaultColWidth="9" defaultRowHeight="12.95"/>
  <cols>
    <col min="1" max="46" width="2.85546875" style="6" customWidth="1"/>
    <col min="47" max="54" width="3.140625" style="6" customWidth="1"/>
    <col min="55" max="16384" width="9" style="6"/>
  </cols>
  <sheetData>
    <row r="1" spans="1:46" ht="15" customHeight="1">
      <c r="A1" s="752" t="s">
        <v>521</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2"/>
      <c r="AL1" s="752"/>
      <c r="AM1" s="752"/>
      <c r="AN1" s="752"/>
      <c r="AO1" s="752"/>
      <c r="AP1" s="752"/>
      <c r="AQ1" s="752"/>
      <c r="AR1" s="752"/>
      <c r="AS1" s="752"/>
      <c r="AT1" s="752"/>
    </row>
    <row r="2" spans="1:46" ht="15" customHeight="1">
      <c r="A2" s="752"/>
      <c r="B2" s="752"/>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c r="AH2" s="752"/>
      <c r="AI2" s="752"/>
      <c r="AJ2" s="752"/>
      <c r="AK2" s="752"/>
      <c r="AL2" s="752"/>
      <c r="AM2" s="752"/>
      <c r="AN2" s="752"/>
      <c r="AO2" s="752"/>
      <c r="AP2" s="752"/>
      <c r="AQ2" s="752"/>
      <c r="AR2" s="752"/>
      <c r="AS2" s="752"/>
      <c r="AT2" s="752"/>
    </row>
    <row r="3" spans="1:46" ht="27" customHeight="1">
      <c r="A3" s="588" t="s">
        <v>522</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90"/>
      <c r="AC3" s="665"/>
      <c r="AD3" s="520"/>
      <c r="AE3" s="520"/>
      <c r="AF3" s="520"/>
      <c r="AG3" s="520"/>
      <c r="AH3" s="666"/>
      <c r="AI3" s="583" t="s">
        <v>523</v>
      </c>
      <c r="AJ3" s="584"/>
      <c r="AK3" s="585"/>
      <c r="AL3" s="583">
        <v>108</v>
      </c>
      <c r="AM3" s="584"/>
      <c r="AN3" s="585"/>
      <c r="AO3" s="306" t="s">
        <v>315</v>
      </c>
      <c r="AP3" s="747"/>
      <c r="AQ3" s="748"/>
      <c r="AR3" s="583" t="s">
        <v>524</v>
      </c>
      <c r="AS3" s="584"/>
      <c r="AT3" s="585"/>
    </row>
    <row r="4" spans="1:46">
      <c r="A4" s="649" t="s">
        <v>343</v>
      </c>
      <c r="B4" s="649"/>
      <c r="C4" s="649"/>
      <c r="D4" s="649"/>
      <c r="E4" s="649" t="s">
        <v>344</v>
      </c>
      <c r="F4" s="649"/>
      <c r="G4" s="649"/>
      <c r="H4" s="649"/>
      <c r="I4" s="649"/>
      <c r="J4" s="649"/>
      <c r="K4" s="649"/>
      <c r="L4" s="649" t="s">
        <v>311</v>
      </c>
      <c r="M4" s="649"/>
      <c r="N4" s="649"/>
      <c r="O4" s="649"/>
      <c r="P4" s="649"/>
      <c r="Q4" s="649"/>
      <c r="R4" s="649"/>
      <c r="S4" s="649" t="s">
        <v>312</v>
      </c>
      <c r="T4" s="649"/>
      <c r="U4" s="649"/>
      <c r="V4" s="649"/>
      <c r="W4" s="649"/>
      <c r="X4" s="649"/>
      <c r="Y4" s="649"/>
      <c r="Z4" s="649" t="s">
        <v>345</v>
      </c>
      <c r="AA4" s="649"/>
      <c r="AB4" s="649"/>
      <c r="AC4" s="649"/>
      <c r="AD4" s="649"/>
      <c r="AE4" s="649"/>
      <c r="AF4" s="649"/>
      <c r="AG4" s="649" t="s">
        <v>346</v>
      </c>
      <c r="AH4" s="649"/>
      <c r="AI4" s="649"/>
      <c r="AJ4" s="649"/>
      <c r="AK4" s="649"/>
      <c r="AL4" s="649"/>
      <c r="AM4" s="649"/>
      <c r="AN4" s="806"/>
      <c r="AO4" s="806"/>
      <c r="AP4" s="806"/>
      <c r="AQ4" s="806"/>
      <c r="AR4" s="806"/>
      <c r="AS4" s="806"/>
      <c r="AT4" s="806"/>
    </row>
    <row r="5" spans="1:46">
      <c r="A5" s="649"/>
      <c r="B5" s="649"/>
      <c r="C5" s="649"/>
      <c r="D5" s="649"/>
      <c r="E5" s="652" t="str">
        <f>入力シート!B253</f>
        <v>108 事務機器・用品</v>
      </c>
      <c r="F5" s="652"/>
      <c r="G5" s="652"/>
      <c r="H5" s="652"/>
      <c r="I5" s="652"/>
      <c r="J5" s="652"/>
      <c r="K5" s="652"/>
      <c r="L5" s="652" t="str">
        <f>入力シート!B255</f>
        <v>105 電気機械・器具</v>
      </c>
      <c r="M5" s="652"/>
      <c r="N5" s="652"/>
      <c r="O5" s="652"/>
      <c r="P5" s="652"/>
      <c r="Q5" s="652"/>
      <c r="R5" s="652"/>
      <c r="S5" s="652" t="str">
        <f>入力シート!B257</f>
        <v>106 精密機械</v>
      </c>
      <c r="T5" s="652"/>
      <c r="U5" s="652"/>
      <c r="V5" s="652"/>
      <c r="W5" s="652"/>
      <c r="X5" s="652"/>
      <c r="Y5" s="652"/>
      <c r="Z5" s="652" t="s">
        <v>525</v>
      </c>
      <c r="AA5" s="652"/>
      <c r="AB5" s="652"/>
      <c r="AC5" s="652"/>
      <c r="AD5" s="652"/>
      <c r="AE5" s="652"/>
      <c r="AF5" s="652"/>
      <c r="AG5" s="652" t="s">
        <v>526</v>
      </c>
      <c r="AH5" s="652"/>
      <c r="AI5" s="652"/>
      <c r="AJ5" s="652"/>
      <c r="AK5" s="652"/>
      <c r="AL5" s="652"/>
      <c r="AM5" s="652"/>
      <c r="AN5" s="805"/>
      <c r="AO5" s="805"/>
      <c r="AP5" s="805"/>
      <c r="AQ5" s="805"/>
      <c r="AR5" s="805"/>
      <c r="AS5" s="805"/>
      <c r="AT5" s="805"/>
    </row>
    <row r="6" spans="1:46">
      <c r="A6" s="667" t="s">
        <v>347</v>
      </c>
      <c r="B6" s="671" t="s">
        <v>344</v>
      </c>
      <c r="C6" s="671"/>
      <c r="D6" s="671"/>
      <c r="E6" s="807" t="s">
        <v>527</v>
      </c>
      <c r="F6" s="807"/>
      <c r="G6" s="807"/>
      <c r="H6" s="807"/>
      <c r="I6" s="807"/>
      <c r="J6" s="807"/>
      <c r="K6" s="807"/>
      <c r="L6" s="807" t="s">
        <v>528</v>
      </c>
      <c r="M6" s="807"/>
      <c r="N6" s="807"/>
      <c r="O6" s="807"/>
      <c r="P6" s="807"/>
      <c r="Q6" s="807"/>
      <c r="R6" s="807"/>
      <c r="S6" s="807" t="s">
        <v>529</v>
      </c>
      <c r="T6" s="807"/>
      <c r="U6" s="807"/>
      <c r="V6" s="807"/>
      <c r="W6" s="807"/>
      <c r="X6" s="807"/>
      <c r="Y6" s="807"/>
      <c r="Z6" s="807" t="s">
        <v>530</v>
      </c>
      <c r="AA6" s="807"/>
      <c r="AB6" s="807"/>
      <c r="AC6" s="807"/>
      <c r="AD6" s="807"/>
      <c r="AE6" s="807"/>
      <c r="AF6" s="807"/>
      <c r="AG6" s="807" t="s">
        <v>467</v>
      </c>
      <c r="AH6" s="807"/>
      <c r="AI6" s="807"/>
      <c r="AJ6" s="807"/>
      <c r="AK6" s="807"/>
      <c r="AL6" s="807"/>
      <c r="AM6" s="807"/>
      <c r="AN6" s="805"/>
      <c r="AO6" s="805"/>
      <c r="AP6" s="805"/>
      <c r="AQ6" s="805"/>
      <c r="AR6" s="805"/>
      <c r="AS6" s="805"/>
      <c r="AT6" s="805"/>
    </row>
    <row r="7" spans="1:46">
      <c r="A7" s="667"/>
      <c r="B7" s="653" t="s">
        <v>311</v>
      </c>
      <c r="C7" s="653"/>
      <c r="D7" s="653"/>
      <c r="E7" s="808" t="s">
        <v>531</v>
      </c>
      <c r="F7" s="808"/>
      <c r="G7" s="808"/>
      <c r="H7" s="808"/>
      <c r="I7" s="808"/>
      <c r="J7" s="808"/>
      <c r="K7" s="808"/>
      <c r="L7" s="808" t="s">
        <v>532</v>
      </c>
      <c r="M7" s="808"/>
      <c r="N7" s="808"/>
      <c r="O7" s="808"/>
      <c r="P7" s="808"/>
      <c r="Q7" s="808"/>
      <c r="R7" s="808"/>
      <c r="S7" s="808" t="s">
        <v>533</v>
      </c>
      <c r="T7" s="808"/>
      <c r="U7" s="808"/>
      <c r="V7" s="808"/>
      <c r="W7" s="808"/>
      <c r="X7" s="808"/>
      <c r="Y7" s="808"/>
      <c r="Z7" s="808"/>
      <c r="AA7" s="808"/>
      <c r="AB7" s="808"/>
      <c r="AC7" s="808"/>
      <c r="AD7" s="808"/>
      <c r="AE7" s="808"/>
      <c r="AF7" s="808"/>
      <c r="AG7" s="808" t="s">
        <v>507</v>
      </c>
      <c r="AH7" s="808"/>
      <c r="AI7" s="808"/>
      <c r="AJ7" s="808"/>
      <c r="AK7" s="808"/>
      <c r="AL7" s="808"/>
      <c r="AM7" s="808"/>
      <c r="AN7" s="805"/>
      <c r="AO7" s="805"/>
      <c r="AP7" s="805"/>
      <c r="AQ7" s="805"/>
      <c r="AR7" s="805"/>
      <c r="AS7" s="805"/>
      <c r="AT7" s="805"/>
    </row>
    <row r="8" spans="1:46">
      <c r="A8" s="667"/>
      <c r="B8" s="668" t="s">
        <v>312</v>
      </c>
      <c r="C8" s="668"/>
      <c r="D8" s="668"/>
      <c r="E8" s="809" t="s">
        <v>534</v>
      </c>
      <c r="F8" s="809"/>
      <c r="G8" s="809"/>
      <c r="H8" s="809"/>
      <c r="I8" s="809"/>
      <c r="J8" s="809"/>
      <c r="K8" s="809"/>
      <c r="L8" s="809"/>
      <c r="M8" s="809"/>
      <c r="N8" s="809"/>
      <c r="O8" s="809"/>
      <c r="P8" s="809"/>
      <c r="Q8" s="809"/>
      <c r="R8" s="809"/>
      <c r="S8" s="809"/>
      <c r="T8" s="809"/>
      <c r="U8" s="809"/>
      <c r="V8" s="809"/>
      <c r="W8" s="809"/>
      <c r="X8" s="809"/>
      <c r="Y8" s="809"/>
      <c r="Z8" s="809"/>
      <c r="AA8" s="809"/>
      <c r="AB8" s="809"/>
      <c r="AC8" s="809"/>
      <c r="AD8" s="809"/>
      <c r="AE8" s="809"/>
      <c r="AF8" s="809"/>
      <c r="AG8" s="809"/>
      <c r="AH8" s="809"/>
      <c r="AI8" s="809"/>
      <c r="AJ8" s="809"/>
      <c r="AK8" s="809"/>
      <c r="AL8" s="809"/>
      <c r="AM8" s="809"/>
      <c r="AN8" s="804"/>
      <c r="AO8" s="804"/>
      <c r="AP8" s="804"/>
      <c r="AQ8" s="804"/>
      <c r="AR8" s="804"/>
      <c r="AS8" s="804"/>
      <c r="AT8" s="804"/>
    </row>
    <row r="9" spans="1:46" ht="7.5" customHeight="1">
      <c r="A9" s="672"/>
      <c r="B9" s="672"/>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2"/>
      <c r="AL9" s="672"/>
      <c r="AM9" s="672"/>
      <c r="AN9" s="672"/>
      <c r="AO9" s="672"/>
      <c r="AP9" s="672"/>
      <c r="AQ9" s="672"/>
      <c r="AR9" s="672"/>
      <c r="AS9" s="672"/>
      <c r="AT9" s="672"/>
    </row>
    <row r="10" spans="1:46">
      <c r="A10" s="669" t="s">
        <v>343</v>
      </c>
      <c r="B10" s="656"/>
      <c r="C10" s="656" t="s">
        <v>347</v>
      </c>
      <c r="D10" s="656"/>
      <c r="E10" s="659" t="s">
        <v>348</v>
      </c>
      <c r="F10" s="659"/>
      <c r="G10" s="659"/>
      <c r="H10" s="659"/>
      <c r="I10" s="659"/>
      <c r="J10" s="659"/>
      <c r="K10" s="659"/>
      <c r="L10" s="659"/>
      <c r="M10" s="659"/>
      <c r="N10" s="659"/>
      <c r="O10" s="659"/>
      <c r="P10" s="659"/>
      <c r="Q10" s="659"/>
      <c r="R10" s="659"/>
      <c r="S10" s="650" t="s">
        <v>349</v>
      </c>
      <c r="T10" s="650"/>
      <c r="U10" s="650"/>
      <c r="V10" s="650"/>
      <c r="W10" s="651"/>
      <c r="X10" s="658" t="s">
        <v>343</v>
      </c>
      <c r="Y10" s="656"/>
      <c r="Z10" s="656" t="s">
        <v>347</v>
      </c>
      <c r="AA10" s="656"/>
      <c r="AB10" s="659" t="s">
        <v>348</v>
      </c>
      <c r="AC10" s="659"/>
      <c r="AD10" s="659"/>
      <c r="AE10" s="659"/>
      <c r="AF10" s="659"/>
      <c r="AG10" s="659"/>
      <c r="AH10" s="659"/>
      <c r="AI10" s="659"/>
      <c r="AJ10" s="659"/>
      <c r="AK10" s="659"/>
      <c r="AL10" s="659"/>
      <c r="AM10" s="659"/>
      <c r="AN10" s="659"/>
      <c r="AO10" s="659"/>
      <c r="AP10" s="650" t="s">
        <v>349</v>
      </c>
      <c r="AQ10" s="650"/>
      <c r="AR10" s="650"/>
      <c r="AS10" s="650"/>
      <c r="AT10" s="655"/>
    </row>
    <row r="11" spans="1:46" ht="14.45" customHeight="1">
      <c r="A11" s="814">
        <v>108</v>
      </c>
      <c r="B11" s="815"/>
      <c r="C11" s="815" t="s">
        <v>535</v>
      </c>
      <c r="D11" s="815"/>
      <c r="E11" s="820" t="s">
        <v>536</v>
      </c>
      <c r="F11" s="821"/>
      <c r="G11" s="821"/>
      <c r="H11" s="821"/>
      <c r="I11" s="821"/>
      <c r="J11" s="821"/>
      <c r="K11" s="821"/>
      <c r="L11" s="821"/>
      <c r="M11" s="821"/>
      <c r="N11" s="821"/>
      <c r="O11" s="821"/>
      <c r="P11" s="821"/>
      <c r="Q11" s="821"/>
      <c r="R11" s="822"/>
      <c r="S11" s="810" t="s">
        <v>537</v>
      </c>
      <c r="T11" s="811"/>
      <c r="U11" s="811"/>
      <c r="V11" s="811"/>
      <c r="W11" s="823"/>
      <c r="X11" s="794">
        <v>116</v>
      </c>
      <c r="Y11" s="795"/>
      <c r="Z11" s="797" t="s">
        <v>538</v>
      </c>
      <c r="AA11" s="795"/>
      <c r="AB11" s="810" t="s">
        <v>539</v>
      </c>
      <c r="AC11" s="811"/>
      <c r="AD11" s="811"/>
      <c r="AE11" s="811"/>
      <c r="AF11" s="811"/>
      <c r="AG11" s="811"/>
      <c r="AH11" s="811"/>
      <c r="AI11" s="811"/>
      <c r="AJ11" s="811"/>
      <c r="AK11" s="811"/>
      <c r="AL11" s="811"/>
      <c r="AM11" s="811"/>
      <c r="AN11" s="811"/>
      <c r="AO11" s="813"/>
      <c r="AP11" s="810" t="s">
        <v>540</v>
      </c>
      <c r="AQ11" s="811"/>
      <c r="AR11" s="811"/>
      <c r="AS11" s="811"/>
      <c r="AT11" s="812"/>
    </row>
    <row r="12" spans="1:46" ht="14.45" customHeight="1">
      <c r="A12" s="816"/>
      <c r="B12" s="817"/>
      <c r="C12" s="817"/>
      <c r="D12" s="817"/>
      <c r="E12" s="784"/>
      <c r="F12" s="785"/>
      <c r="G12" s="785"/>
      <c r="H12" s="785"/>
      <c r="I12" s="785"/>
      <c r="J12" s="785"/>
      <c r="K12" s="785"/>
      <c r="L12" s="785"/>
      <c r="M12" s="785"/>
      <c r="N12" s="785"/>
      <c r="O12" s="785"/>
      <c r="P12" s="785"/>
      <c r="Q12" s="785"/>
      <c r="R12" s="786"/>
      <c r="S12" s="744"/>
      <c r="T12" s="745"/>
      <c r="U12" s="745"/>
      <c r="V12" s="745"/>
      <c r="W12" s="790"/>
      <c r="X12" s="796"/>
      <c r="Y12" s="757"/>
      <c r="Z12" s="760"/>
      <c r="AA12" s="757"/>
      <c r="AB12" s="744"/>
      <c r="AC12" s="745"/>
      <c r="AD12" s="745"/>
      <c r="AE12" s="745"/>
      <c r="AF12" s="745"/>
      <c r="AG12" s="745"/>
      <c r="AH12" s="745"/>
      <c r="AI12" s="745"/>
      <c r="AJ12" s="745"/>
      <c r="AK12" s="745"/>
      <c r="AL12" s="745"/>
      <c r="AM12" s="745"/>
      <c r="AN12" s="745"/>
      <c r="AO12" s="783"/>
      <c r="AP12" s="744"/>
      <c r="AQ12" s="745"/>
      <c r="AR12" s="745"/>
      <c r="AS12" s="745"/>
      <c r="AT12" s="746"/>
    </row>
    <row r="13" spans="1:46" ht="14.45" customHeight="1">
      <c r="A13" s="818"/>
      <c r="B13" s="819"/>
      <c r="C13" s="819"/>
      <c r="D13" s="819"/>
      <c r="E13" s="784"/>
      <c r="F13" s="785"/>
      <c r="G13" s="785"/>
      <c r="H13" s="785"/>
      <c r="I13" s="785"/>
      <c r="J13" s="785"/>
      <c r="K13" s="785"/>
      <c r="L13" s="785"/>
      <c r="M13" s="785"/>
      <c r="N13" s="785"/>
      <c r="O13" s="785"/>
      <c r="P13" s="785"/>
      <c r="Q13" s="785"/>
      <c r="R13" s="786"/>
      <c r="S13" s="744"/>
      <c r="T13" s="745"/>
      <c r="U13" s="745"/>
      <c r="V13" s="745"/>
      <c r="W13" s="790"/>
      <c r="X13" s="796"/>
      <c r="Y13" s="757"/>
      <c r="Z13" s="760"/>
      <c r="AA13" s="757"/>
      <c r="AB13" s="744"/>
      <c r="AC13" s="745"/>
      <c r="AD13" s="745"/>
      <c r="AE13" s="745"/>
      <c r="AF13" s="745"/>
      <c r="AG13" s="745"/>
      <c r="AH13" s="745"/>
      <c r="AI13" s="745"/>
      <c r="AJ13" s="745"/>
      <c r="AK13" s="745"/>
      <c r="AL13" s="745"/>
      <c r="AM13" s="745"/>
      <c r="AN13" s="745"/>
      <c r="AO13" s="783"/>
      <c r="AP13" s="744"/>
      <c r="AQ13" s="745"/>
      <c r="AR13" s="745"/>
      <c r="AS13" s="745"/>
      <c r="AT13" s="746"/>
    </row>
    <row r="14" spans="1:46" ht="14.45" customHeight="1">
      <c r="A14" s="756">
        <v>108</v>
      </c>
      <c r="B14" s="757"/>
      <c r="C14" s="760" t="s">
        <v>541</v>
      </c>
      <c r="D14" s="757"/>
      <c r="E14" s="784" t="s">
        <v>542</v>
      </c>
      <c r="F14" s="785"/>
      <c r="G14" s="785"/>
      <c r="H14" s="785"/>
      <c r="I14" s="785"/>
      <c r="J14" s="785"/>
      <c r="K14" s="785"/>
      <c r="L14" s="785"/>
      <c r="M14" s="785"/>
      <c r="N14" s="785"/>
      <c r="O14" s="785"/>
      <c r="P14" s="785"/>
      <c r="Q14" s="785"/>
      <c r="R14" s="786"/>
      <c r="S14" s="744" t="s">
        <v>543</v>
      </c>
      <c r="T14" s="745"/>
      <c r="U14" s="745"/>
      <c r="V14" s="745"/>
      <c r="W14" s="790"/>
      <c r="X14" s="796">
        <v>116</v>
      </c>
      <c r="Y14" s="757"/>
      <c r="Z14" s="760" t="s">
        <v>538</v>
      </c>
      <c r="AA14" s="757"/>
      <c r="AB14" s="744" t="s">
        <v>544</v>
      </c>
      <c r="AC14" s="745"/>
      <c r="AD14" s="745"/>
      <c r="AE14" s="745"/>
      <c r="AF14" s="745"/>
      <c r="AG14" s="745"/>
      <c r="AH14" s="745"/>
      <c r="AI14" s="745"/>
      <c r="AJ14" s="745"/>
      <c r="AK14" s="745"/>
      <c r="AL14" s="745"/>
      <c r="AM14" s="745"/>
      <c r="AN14" s="745"/>
      <c r="AO14" s="783"/>
      <c r="AP14" s="744" t="s">
        <v>540</v>
      </c>
      <c r="AQ14" s="745"/>
      <c r="AR14" s="745"/>
      <c r="AS14" s="745"/>
      <c r="AT14" s="746"/>
    </row>
    <row r="15" spans="1:46" ht="14.45" customHeight="1">
      <c r="A15" s="756"/>
      <c r="B15" s="757"/>
      <c r="C15" s="760"/>
      <c r="D15" s="757"/>
      <c r="E15" s="784"/>
      <c r="F15" s="785"/>
      <c r="G15" s="785"/>
      <c r="H15" s="785"/>
      <c r="I15" s="785"/>
      <c r="J15" s="785"/>
      <c r="K15" s="785"/>
      <c r="L15" s="785"/>
      <c r="M15" s="785"/>
      <c r="N15" s="785"/>
      <c r="O15" s="785"/>
      <c r="P15" s="785"/>
      <c r="Q15" s="785"/>
      <c r="R15" s="786"/>
      <c r="S15" s="744"/>
      <c r="T15" s="745"/>
      <c r="U15" s="745"/>
      <c r="V15" s="745"/>
      <c r="W15" s="790"/>
      <c r="X15" s="796"/>
      <c r="Y15" s="757"/>
      <c r="Z15" s="760"/>
      <c r="AA15" s="757"/>
      <c r="AB15" s="744"/>
      <c r="AC15" s="745"/>
      <c r="AD15" s="745"/>
      <c r="AE15" s="745"/>
      <c r="AF15" s="745"/>
      <c r="AG15" s="745"/>
      <c r="AH15" s="745"/>
      <c r="AI15" s="745"/>
      <c r="AJ15" s="745"/>
      <c r="AK15" s="745"/>
      <c r="AL15" s="745"/>
      <c r="AM15" s="745"/>
      <c r="AN15" s="745"/>
      <c r="AO15" s="783"/>
      <c r="AP15" s="744"/>
      <c r="AQ15" s="745"/>
      <c r="AR15" s="745"/>
      <c r="AS15" s="745"/>
      <c r="AT15" s="746"/>
    </row>
    <row r="16" spans="1:46" ht="14.45" customHeight="1">
      <c r="A16" s="756"/>
      <c r="B16" s="757"/>
      <c r="C16" s="760"/>
      <c r="D16" s="757"/>
      <c r="E16" s="784"/>
      <c r="F16" s="785"/>
      <c r="G16" s="785"/>
      <c r="H16" s="785"/>
      <c r="I16" s="785"/>
      <c r="J16" s="785"/>
      <c r="K16" s="785"/>
      <c r="L16" s="785"/>
      <c r="M16" s="785"/>
      <c r="N16" s="785"/>
      <c r="O16" s="785"/>
      <c r="P16" s="785"/>
      <c r="Q16" s="785"/>
      <c r="R16" s="786"/>
      <c r="S16" s="744"/>
      <c r="T16" s="745"/>
      <c r="U16" s="745"/>
      <c r="V16" s="745"/>
      <c r="W16" s="790"/>
      <c r="X16" s="796"/>
      <c r="Y16" s="757"/>
      <c r="Z16" s="760"/>
      <c r="AA16" s="757"/>
      <c r="AB16" s="744"/>
      <c r="AC16" s="745"/>
      <c r="AD16" s="745"/>
      <c r="AE16" s="745"/>
      <c r="AF16" s="745"/>
      <c r="AG16" s="745"/>
      <c r="AH16" s="745"/>
      <c r="AI16" s="745"/>
      <c r="AJ16" s="745"/>
      <c r="AK16" s="745"/>
      <c r="AL16" s="745"/>
      <c r="AM16" s="745"/>
      <c r="AN16" s="745"/>
      <c r="AO16" s="783"/>
      <c r="AP16" s="744"/>
      <c r="AQ16" s="745"/>
      <c r="AR16" s="745"/>
      <c r="AS16" s="745"/>
      <c r="AT16" s="746"/>
    </row>
    <row r="17" spans="1:46" ht="14.45" customHeight="1">
      <c r="A17" s="756">
        <v>108</v>
      </c>
      <c r="B17" s="757"/>
      <c r="C17" s="760" t="s">
        <v>545</v>
      </c>
      <c r="D17" s="757"/>
      <c r="E17" s="784" t="s">
        <v>546</v>
      </c>
      <c r="F17" s="785"/>
      <c r="G17" s="785"/>
      <c r="H17" s="785"/>
      <c r="I17" s="785"/>
      <c r="J17" s="785"/>
      <c r="K17" s="785"/>
      <c r="L17" s="785"/>
      <c r="M17" s="785"/>
      <c r="N17" s="785"/>
      <c r="O17" s="785"/>
      <c r="P17" s="785"/>
      <c r="Q17" s="785"/>
      <c r="R17" s="786"/>
      <c r="S17" s="744" t="s">
        <v>543</v>
      </c>
      <c r="T17" s="745"/>
      <c r="U17" s="745"/>
      <c r="V17" s="745"/>
      <c r="W17" s="790"/>
      <c r="X17" s="796"/>
      <c r="Y17" s="757"/>
      <c r="Z17" s="760"/>
      <c r="AA17" s="757"/>
      <c r="AB17" s="744"/>
      <c r="AC17" s="745"/>
      <c r="AD17" s="745"/>
      <c r="AE17" s="745"/>
      <c r="AF17" s="745"/>
      <c r="AG17" s="745"/>
      <c r="AH17" s="745"/>
      <c r="AI17" s="745"/>
      <c r="AJ17" s="745"/>
      <c r="AK17" s="745"/>
      <c r="AL17" s="745"/>
      <c r="AM17" s="745"/>
      <c r="AN17" s="745"/>
      <c r="AO17" s="783"/>
      <c r="AP17" s="744"/>
      <c r="AQ17" s="745"/>
      <c r="AR17" s="745"/>
      <c r="AS17" s="745"/>
      <c r="AT17" s="746"/>
    </row>
    <row r="18" spans="1:46" ht="14.45" customHeight="1">
      <c r="A18" s="756"/>
      <c r="B18" s="757"/>
      <c r="C18" s="760"/>
      <c r="D18" s="757"/>
      <c r="E18" s="784"/>
      <c r="F18" s="785"/>
      <c r="G18" s="785"/>
      <c r="H18" s="785"/>
      <c r="I18" s="785"/>
      <c r="J18" s="785"/>
      <c r="K18" s="785"/>
      <c r="L18" s="785"/>
      <c r="M18" s="785"/>
      <c r="N18" s="785"/>
      <c r="O18" s="785"/>
      <c r="P18" s="785"/>
      <c r="Q18" s="785"/>
      <c r="R18" s="786"/>
      <c r="S18" s="744"/>
      <c r="T18" s="745"/>
      <c r="U18" s="745"/>
      <c r="V18" s="745"/>
      <c r="W18" s="790"/>
      <c r="X18" s="796"/>
      <c r="Y18" s="757"/>
      <c r="Z18" s="760"/>
      <c r="AA18" s="757"/>
      <c r="AB18" s="744"/>
      <c r="AC18" s="745"/>
      <c r="AD18" s="745"/>
      <c r="AE18" s="745"/>
      <c r="AF18" s="745"/>
      <c r="AG18" s="745"/>
      <c r="AH18" s="745"/>
      <c r="AI18" s="745"/>
      <c r="AJ18" s="745"/>
      <c r="AK18" s="745"/>
      <c r="AL18" s="745"/>
      <c r="AM18" s="745"/>
      <c r="AN18" s="745"/>
      <c r="AO18" s="783"/>
      <c r="AP18" s="744"/>
      <c r="AQ18" s="745"/>
      <c r="AR18" s="745"/>
      <c r="AS18" s="745"/>
      <c r="AT18" s="746"/>
    </row>
    <row r="19" spans="1:46" ht="14.45" customHeight="1">
      <c r="A19" s="756"/>
      <c r="B19" s="757"/>
      <c r="C19" s="760"/>
      <c r="D19" s="757"/>
      <c r="E19" s="784"/>
      <c r="F19" s="785"/>
      <c r="G19" s="785"/>
      <c r="H19" s="785"/>
      <c r="I19" s="785"/>
      <c r="J19" s="785"/>
      <c r="K19" s="785"/>
      <c r="L19" s="785"/>
      <c r="M19" s="785"/>
      <c r="N19" s="785"/>
      <c r="O19" s="785"/>
      <c r="P19" s="785"/>
      <c r="Q19" s="785"/>
      <c r="R19" s="786"/>
      <c r="S19" s="744"/>
      <c r="T19" s="745"/>
      <c r="U19" s="745"/>
      <c r="V19" s="745"/>
      <c r="W19" s="790"/>
      <c r="X19" s="796"/>
      <c r="Y19" s="757"/>
      <c r="Z19" s="760"/>
      <c r="AA19" s="757"/>
      <c r="AB19" s="744"/>
      <c r="AC19" s="745"/>
      <c r="AD19" s="745"/>
      <c r="AE19" s="745"/>
      <c r="AF19" s="745"/>
      <c r="AG19" s="745"/>
      <c r="AH19" s="745"/>
      <c r="AI19" s="745"/>
      <c r="AJ19" s="745"/>
      <c r="AK19" s="745"/>
      <c r="AL19" s="745"/>
      <c r="AM19" s="745"/>
      <c r="AN19" s="745"/>
      <c r="AO19" s="783"/>
      <c r="AP19" s="744"/>
      <c r="AQ19" s="745"/>
      <c r="AR19" s="745"/>
      <c r="AS19" s="745"/>
      <c r="AT19" s="746"/>
    </row>
    <row r="20" spans="1:46" ht="14.45" customHeight="1">
      <c r="A20" s="756">
        <v>105</v>
      </c>
      <c r="B20" s="757"/>
      <c r="C20" s="760" t="s">
        <v>535</v>
      </c>
      <c r="D20" s="757"/>
      <c r="E20" s="784" t="s">
        <v>547</v>
      </c>
      <c r="F20" s="785"/>
      <c r="G20" s="785"/>
      <c r="H20" s="785"/>
      <c r="I20" s="785"/>
      <c r="J20" s="785"/>
      <c r="K20" s="785"/>
      <c r="L20" s="785"/>
      <c r="M20" s="785"/>
      <c r="N20" s="785"/>
      <c r="O20" s="785"/>
      <c r="P20" s="785"/>
      <c r="Q20" s="785"/>
      <c r="R20" s="786"/>
      <c r="S20" s="744" t="s">
        <v>548</v>
      </c>
      <c r="T20" s="745"/>
      <c r="U20" s="745"/>
      <c r="V20" s="745"/>
      <c r="W20" s="790"/>
      <c r="X20" s="792"/>
      <c r="Y20" s="793"/>
      <c r="Z20" s="798"/>
      <c r="AA20" s="793"/>
      <c r="AB20" s="744"/>
      <c r="AC20" s="745"/>
      <c r="AD20" s="745"/>
      <c r="AE20" s="745"/>
      <c r="AF20" s="745"/>
      <c r="AG20" s="745"/>
      <c r="AH20" s="745"/>
      <c r="AI20" s="745"/>
      <c r="AJ20" s="745"/>
      <c r="AK20" s="745"/>
      <c r="AL20" s="745"/>
      <c r="AM20" s="745"/>
      <c r="AN20" s="745"/>
      <c r="AO20" s="783"/>
      <c r="AP20" s="744"/>
      <c r="AQ20" s="745"/>
      <c r="AR20" s="745"/>
      <c r="AS20" s="745"/>
      <c r="AT20" s="746"/>
    </row>
    <row r="21" spans="1:46" ht="14.45" customHeight="1">
      <c r="A21" s="756"/>
      <c r="B21" s="757"/>
      <c r="C21" s="760"/>
      <c r="D21" s="757"/>
      <c r="E21" s="784"/>
      <c r="F21" s="785"/>
      <c r="G21" s="785"/>
      <c r="H21" s="785"/>
      <c r="I21" s="785"/>
      <c r="J21" s="785"/>
      <c r="K21" s="785"/>
      <c r="L21" s="785"/>
      <c r="M21" s="785"/>
      <c r="N21" s="785"/>
      <c r="O21" s="785"/>
      <c r="P21" s="785"/>
      <c r="Q21" s="785"/>
      <c r="R21" s="786"/>
      <c r="S21" s="744"/>
      <c r="T21" s="745"/>
      <c r="U21" s="745"/>
      <c r="V21" s="745"/>
      <c r="W21" s="790"/>
      <c r="X21" s="792"/>
      <c r="Y21" s="793"/>
      <c r="Z21" s="798"/>
      <c r="AA21" s="793"/>
      <c r="AB21" s="744"/>
      <c r="AC21" s="745"/>
      <c r="AD21" s="745"/>
      <c r="AE21" s="745"/>
      <c r="AF21" s="745"/>
      <c r="AG21" s="745"/>
      <c r="AH21" s="745"/>
      <c r="AI21" s="745"/>
      <c r="AJ21" s="745"/>
      <c r="AK21" s="745"/>
      <c r="AL21" s="745"/>
      <c r="AM21" s="745"/>
      <c r="AN21" s="745"/>
      <c r="AO21" s="783"/>
      <c r="AP21" s="744"/>
      <c r="AQ21" s="745"/>
      <c r="AR21" s="745"/>
      <c r="AS21" s="745"/>
      <c r="AT21" s="746"/>
    </row>
    <row r="22" spans="1:46" ht="14.45" customHeight="1">
      <c r="A22" s="756"/>
      <c r="B22" s="757"/>
      <c r="C22" s="760"/>
      <c r="D22" s="757"/>
      <c r="E22" s="784"/>
      <c r="F22" s="785"/>
      <c r="G22" s="785"/>
      <c r="H22" s="785"/>
      <c r="I22" s="785"/>
      <c r="J22" s="785"/>
      <c r="K22" s="785"/>
      <c r="L22" s="785"/>
      <c r="M22" s="785"/>
      <c r="N22" s="785"/>
      <c r="O22" s="785"/>
      <c r="P22" s="785"/>
      <c r="Q22" s="785"/>
      <c r="R22" s="786"/>
      <c r="S22" s="744"/>
      <c r="T22" s="745"/>
      <c r="U22" s="745"/>
      <c r="V22" s="745"/>
      <c r="W22" s="790"/>
      <c r="X22" s="792"/>
      <c r="Y22" s="793"/>
      <c r="Z22" s="798"/>
      <c r="AA22" s="793"/>
      <c r="AB22" s="744"/>
      <c r="AC22" s="745"/>
      <c r="AD22" s="745"/>
      <c r="AE22" s="745"/>
      <c r="AF22" s="745"/>
      <c r="AG22" s="745"/>
      <c r="AH22" s="745"/>
      <c r="AI22" s="745"/>
      <c r="AJ22" s="745"/>
      <c r="AK22" s="745"/>
      <c r="AL22" s="745"/>
      <c r="AM22" s="745"/>
      <c r="AN22" s="745"/>
      <c r="AO22" s="783"/>
      <c r="AP22" s="744"/>
      <c r="AQ22" s="745"/>
      <c r="AR22" s="745"/>
      <c r="AS22" s="745"/>
      <c r="AT22" s="746"/>
    </row>
    <row r="23" spans="1:46" ht="14.45" customHeight="1">
      <c r="A23" s="756">
        <v>105</v>
      </c>
      <c r="B23" s="757"/>
      <c r="C23" s="760" t="s">
        <v>549</v>
      </c>
      <c r="D23" s="757"/>
      <c r="E23" s="784" t="s">
        <v>550</v>
      </c>
      <c r="F23" s="785"/>
      <c r="G23" s="785"/>
      <c r="H23" s="785"/>
      <c r="I23" s="785"/>
      <c r="J23" s="785"/>
      <c r="K23" s="785"/>
      <c r="L23" s="785"/>
      <c r="M23" s="785"/>
      <c r="N23" s="785"/>
      <c r="O23" s="785"/>
      <c r="P23" s="785"/>
      <c r="Q23" s="785"/>
      <c r="R23" s="786"/>
      <c r="S23" s="744" t="s">
        <v>551</v>
      </c>
      <c r="T23" s="745"/>
      <c r="U23" s="745"/>
      <c r="V23" s="745"/>
      <c r="W23" s="790"/>
      <c r="X23" s="792"/>
      <c r="Y23" s="793"/>
      <c r="Z23" s="798"/>
      <c r="AA23" s="793"/>
      <c r="AB23" s="744"/>
      <c r="AC23" s="745"/>
      <c r="AD23" s="745"/>
      <c r="AE23" s="745"/>
      <c r="AF23" s="745"/>
      <c r="AG23" s="745"/>
      <c r="AH23" s="745"/>
      <c r="AI23" s="745"/>
      <c r="AJ23" s="745"/>
      <c r="AK23" s="745"/>
      <c r="AL23" s="745"/>
      <c r="AM23" s="745"/>
      <c r="AN23" s="745"/>
      <c r="AO23" s="783"/>
      <c r="AP23" s="744"/>
      <c r="AQ23" s="745"/>
      <c r="AR23" s="745"/>
      <c r="AS23" s="745"/>
      <c r="AT23" s="746"/>
    </row>
    <row r="24" spans="1:46" ht="14.45" customHeight="1">
      <c r="A24" s="756"/>
      <c r="B24" s="757"/>
      <c r="C24" s="760"/>
      <c r="D24" s="757"/>
      <c r="E24" s="784"/>
      <c r="F24" s="785"/>
      <c r="G24" s="785"/>
      <c r="H24" s="785"/>
      <c r="I24" s="785"/>
      <c r="J24" s="785"/>
      <c r="K24" s="785"/>
      <c r="L24" s="785"/>
      <c r="M24" s="785"/>
      <c r="N24" s="785"/>
      <c r="O24" s="785"/>
      <c r="P24" s="785"/>
      <c r="Q24" s="785"/>
      <c r="R24" s="786"/>
      <c r="S24" s="744"/>
      <c r="T24" s="745"/>
      <c r="U24" s="745"/>
      <c r="V24" s="745"/>
      <c r="W24" s="790"/>
      <c r="X24" s="792"/>
      <c r="Y24" s="793"/>
      <c r="Z24" s="798"/>
      <c r="AA24" s="793"/>
      <c r="AB24" s="744"/>
      <c r="AC24" s="745"/>
      <c r="AD24" s="745"/>
      <c r="AE24" s="745"/>
      <c r="AF24" s="745"/>
      <c r="AG24" s="745"/>
      <c r="AH24" s="745"/>
      <c r="AI24" s="745"/>
      <c r="AJ24" s="745"/>
      <c r="AK24" s="745"/>
      <c r="AL24" s="745"/>
      <c r="AM24" s="745"/>
      <c r="AN24" s="745"/>
      <c r="AO24" s="783"/>
      <c r="AP24" s="744"/>
      <c r="AQ24" s="745"/>
      <c r="AR24" s="745"/>
      <c r="AS24" s="745"/>
      <c r="AT24" s="746"/>
    </row>
    <row r="25" spans="1:46" ht="14.45" customHeight="1">
      <c r="A25" s="756"/>
      <c r="B25" s="757"/>
      <c r="C25" s="760"/>
      <c r="D25" s="757"/>
      <c r="E25" s="784"/>
      <c r="F25" s="785"/>
      <c r="G25" s="785"/>
      <c r="H25" s="785"/>
      <c r="I25" s="785"/>
      <c r="J25" s="785"/>
      <c r="K25" s="785"/>
      <c r="L25" s="785"/>
      <c r="M25" s="785"/>
      <c r="N25" s="785"/>
      <c r="O25" s="785"/>
      <c r="P25" s="785"/>
      <c r="Q25" s="785"/>
      <c r="R25" s="786"/>
      <c r="S25" s="744"/>
      <c r="T25" s="745"/>
      <c r="U25" s="745"/>
      <c r="V25" s="745"/>
      <c r="W25" s="790"/>
      <c r="X25" s="792"/>
      <c r="Y25" s="793"/>
      <c r="Z25" s="798"/>
      <c r="AA25" s="793"/>
      <c r="AB25" s="744"/>
      <c r="AC25" s="745"/>
      <c r="AD25" s="745"/>
      <c r="AE25" s="745"/>
      <c r="AF25" s="745"/>
      <c r="AG25" s="745"/>
      <c r="AH25" s="745"/>
      <c r="AI25" s="745"/>
      <c r="AJ25" s="745"/>
      <c r="AK25" s="745"/>
      <c r="AL25" s="745"/>
      <c r="AM25" s="745"/>
      <c r="AN25" s="745"/>
      <c r="AO25" s="783"/>
      <c r="AP25" s="744"/>
      <c r="AQ25" s="745"/>
      <c r="AR25" s="745"/>
      <c r="AS25" s="745"/>
      <c r="AT25" s="746"/>
    </row>
    <row r="26" spans="1:46" ht="14.45" customHeight="1">
      <c r="A26" s="756">
        <v>106</v>
      </c>
      <c r="B26" s="757"/>
      <c r="C26" s="760" t="s">
        <v>549</v>
      </c>
      <c r="D26" s="757"/>
      <c r="E26" s="784" t="s">
        <v>552</v>
      </c>
      <c r="F26" s="785"/>
      <c r="G26" s="785"/>
      <c r="H26" s="785"/>
      <c r="I26" s="785"/>
      <c r="J26" s="785"/>
      <c r="K26" s="785"/>
      <c r="L26" s="785"/>
      <c r="M26" s="785"/>
      <c r="N26" s="785"/>
      <c r="O26" s="785"/>
      <c r="P26" s="785"/>
      <c r="Q26" s="785"/>
      <c r="R26" s="786"/>
      <c r="S26" s="744" t="s">
        <v>553</v>
      </c>
      <c r="T26" s="745"/>
      <c r="U26" s="745"/>
      <c r="V26" s="745"/>
      <c r="W26" s="790"/>
      <c r="X26" s="792"/>
      <c r="Y26" s="793"/>
      <c r="Z26" s="798"/>
      <c r="AA26" s="793"/>
      <c r="AB26" s="744"/>
      <c r="AC26" s="745"/>
      <c r="AD26" s="745"/>
      <c r="AE26" s="745"/>
      <c r="AF26" s="745"/>
      <c r="AG26" s="745"/>
      <c r="AH26" s="745"/>
      <c r="AI26" s="745"/>
      <c r="AJ26" s="745"/>
      <c r="AK26" s="745"/>
      <c r="AL26" s="745"/>
      <c r="AM26" s="745"/>
      <c r="AN26" s="745"/>
      <c r="AO26" s="783"/>
      <c r="AP26" s="744"/>
      <c r="AQ26" s="745"/>
      <c r="AR26" s="745"/>
      <c r="AS26" s="745"/>
      <c r="AT26" s="746"/>
    </row>
    <row r="27" spans="1:46" ht="14.45" customHeight="1">
      <c r="A27" s="756"/>
      <c r="B27" s="757"/>
      <c r="C27" s="760"/>
      <c r="D27" s="757"/>
      <c r="E27" s="784"/>
      <c r="F27" s="785"/>
      <c r="G27" s="785"/>
      <c r="H27" s="785"/>
      <c r="I27" s="785"/>
      <c r="J27" s="785"/>
      <c r="K27" s="785"/>
      <c r="L27" s="785"/>
      <c r="M27" s="785"/>
      <c r="N27" s="785"/>
      <c r="O27" s="785"/>
      <c r="P27" s="785"/>
      <c r="Q27" s="785"/>
      <c r="R27" s="786"/>
      <c r="S27" s="744"/>
      <c r="T27" s="745"/>
      <c r="U27" s="745"/>
      <c r="V27" s="745"/>
      <c r="W27" s="790"/>
      <c r="X27" s="792"/>
      <c r="Y27" s="793"/>
      <c r="Z27" s="798"/>
      <c r="AA27" s="793"/>
      <c r="AB27" s="744"/>
      <c r="AC27" s="745"/>
      <c r="AD27" s="745"/>
      <c r="AE27" s="745"/>
      <c r="AF27" s="745"/>
      <c r="AG27" s="745"/>
      <c r="AH27" s="745"/>
      <c r="AI27" s="745"/>
      <c r="AJ27" s="745"/>
      <c r="AK27" s="745"/>
      <c r="AL27" s="745"/>
      <c r="AM27" s="745"/>
      <c r="AN27" s="745"/>
      <c r="AO27" s="783"/>
      <c r="AP27" s="744"/>
      <c r="AQ27" s="745"/>
      <c r="AR27" s="745"/>
      <c r="AS27" s="745"/>
      <c r="AT27" s="746"/>
    </row>
    <row r="28" spans="1:46" ht="14.45" customHeight="1">
      <c r="A28" s="756"/>
      <c r="B28" s="757"/>
      <c r="C28" s="760"/>
      <c r="D28" s="757"/>
      <c r="E28" s="784"/>
      <c r="F28" s="785"/>
      <c r="G28" s="785"/>
      <c r="H28" s="785"/>
      <c r="I28" s="785"/>
      <c r="J28" s="785"/>
      <c r="K28" s="785"/>
      <c r="L28" s="785"/>
      <c r="M28" s="785"/>
      <c r="N28" s="785"/>
      <c r="O28" s="785"/>
      <c r="P28" s="785"/>
      <c r="Q28" s="785"/>
      <c r="R28" s="786"/>
      <c r="S28" s="744"/>
      <c r="T28" s="745"/>
      <c r="U28" s="745"/>
      <c r="V28" s="745"/>
      <c r="W28" s="790"/>
      <c r="X28" s="792"/>
      <c r="Y28" s="793"/>
      <c r="Z28" s="798"/>
      <c r="AA28" s="793"/>
      <c r="AB28" s="744"/>
      <c r="AC28" s="745"/>
      <c r="AD28" s="745"/>
      <c r="AE28" s="745"/>
      <c r="AF28" s="745"/>
      <c r="AG28" s="745"/>
      <c r="AH28" s="745"/>
      <c r="AI28" s="745"/>
      <c r="AJ28" s="745"/>
      <c r="AK28" s="745"/>
      <c r="AL28" s="745"/>
      <c r="AM28" s="745"/>
      <c r="AN28" s="745"/>
      <c r="AO28" s="783"/>
      <c r="AP28" s="744"/>
      <c r="AQ28" s="745"/>
      <c r="AR28" s="745"/>
      <c r="AS28" s="745"/>
      <c r="AT28" s="746"/>
    </row>
    <row r="29" spans="1:46" ht="14.45" customHeight="1">
      <c r="A29" s="756">
        <v>106</v>
      </c>
      <c r="B29" s="757"/>
      <c r="C29" s="760" t="s">
        <v>541</v>
      </c>
      <c r="D29" s="757"/>
      <c r="E29" s="784" t="s">
        <v>554</v>
      </c>
      <c r="F29" s="785"/>
      <c r="G29" s="785"/>
      <c r="H29" s="785"/>
      <c r="I29" s="785"/>
      <c r="J29" s="785"/>
      <c r="K29" s="785"/>
      <c r="L29" s="785"/>
      <c r="M29" s="785"/>
      <c r="N29" s="785"/>
      <c r="O29" s="785"/>
      <c r="P29" s="785"/>
      <c r="Q29" s="785"/>
      <c r="R29" s="786"/>
      <c r="S29" s="744" t="s">
        <v>555</v>
      </c>
      <c r="T29" s="745"/>
      <c r="U29" s="745"/>
      <c r="V29" s="745"/>
      <c r="W29" s="790"/>
      <c r="X29" s="792"/>
      <c r="Y29" s="793"/>
      <c r="Z29" s="798"/>
      <c r="AA29" s="793"/>
      <c r="AB29" s="744"/>
      <c r="AC29" s="745"/>
      <c r="AD29" s="745"/>
      <c r="AE29" s="745"/>
      <c r="AF29" s="745"/>
      <c r="AG29" s="745"/>
      <c r="AH29" s="745"/>
      <c r="AI29" s="745"/>
      <c r="AJ29" s="745"/>
      <c r="AK29" s="745"/>
      <c r="AL29" s="745"/>
      <c r="AM29" s="745"/>
      <c r="AN29" s="745"/>
      <c r="AO29" s="783"/>
      <c r="AP29" s="744"/>
      <c r="AQ29" s="745"/>
      <c r="AR29" s="745"/>
      <c r="AS29" s="745"/>
      <c r="AT29" s="746"/>
    </row>
    <row r="30" spans="1:46" ht="14.45" customHeight="1">
      <c r="A30" s="756"/>
      <c r="B30" s="757"/>
      <c r="C30" s="760"/>
      <c r="D30" s="757"/>
      <c r="E30" s="784"/>
      <c r="F30" s="785"/>
      <c r="G30" s="785"/>
      <c r="H30" s="785"/>
      <c r="I30" s="785"/>
      <c r="J30" s="785"/>
      <c r="K30" s="785"/>
      <c r="L30" s="785"/>
      <c r="M30" s="785"/>
      <c r="N30" s="785"/>
      <c r="O30" s="785"/>
      <c r="P30" s="785"/>
      <c r="Q30" s="785"/>
      <c r="R30" s="786"/>
      <c r="S30" s="744"/>
      <c r="T30" s="745"/>
      <c r="U30" s="745"/>
      <c r="V30" s="745"/>
      <c r="W30" s="790"/>
      <c r="X30" s="792"/>
      <c r="Y30" s="793"/>
      <c r="Z30" s="798"/>
      <c r="AA30" s="793"/>
      <c r="AB30" s="744"/>
      <c r="AC30" s="745"/>
      <c r="AD30" s="745"/>
      <c r="AE30" s="745"/>
      <c r="AF30" s="745"/>
      <c r="AG30" s="745"/>
      <c r="AH30" s="745"/>
      <c r="AI30" s="745"/>
      <c r="AJ30" s="745"/>
      <c r="AK30" s="745"/>
      <c r="AL30" s="745"/>
      <c r="AM30" s="745"/>
      <c r="AN30" s="745"/>
      <c r="AO30" s="783"/>
      <c r="AP30" s="744"/>
      <c r="AQ30" s="745"/>
      <c r="AR30" s="745"/>
      <c r="AS30" s="745"/>
      <c r="AT30" s="746"/>
    </row>
    <row r="31" spans="1:46" ht="14.45" customHeight="1">
      <c r="A31" s="756"/>
      <c r="B31" s="757"/>
      <c r="C31" s="760"/>
      <c r="D31" s="757"/>
      <c r="E31" s="784"/>
      <c r="F31" s="785"/>
      <c r="G31" s="785"/>
      <c r="H31" s="785"/>
      <c r="I31" s="785"/>
      <c r="J31" s="785"/>
      <c r="K31" s="785"/>
      <c r="L31" s="785"/>
      <c r="M31" s="785"/>
      <c r="N31" s="785"/>
      <c r="O31" s="785"/>
      <c r="P31" s="785"/>
      <c r="Q31" s="785"/>
      <c r="R31" s="786"/>
      <c r="S31" s="744"/>
      <c r="T31" s="745"/>
      <c r="U31" s="745"/>
      <c r="V31" s="745"/>
      <c r="W31" s="790"/>
      <c r="X31" s="792"/>
      <c r="Y31" s="793"/>
      <c r="Z31" s="798"/>
      <c r="AA31" s="793"/>
      <c r="AB31" s="744"/>
      <c r="AC31" s="745"/>
      <c r="AD31" s="745"/>
      <c r="AE31" s="745"/>
      <c r="AF31" s="745"/>
      <c r="AG31" s="745"/>
      <c r="AH31" s="745"/>
      <c r="AI31" s="745"/>
      <c r="AJ31" s="745"/>
      <c r="AK31" s="745"/>
      <c r="AL31" s="745"/>
      <c r="AM31" s="745"/>
      <c r="AN31" s="745"/>
      <c r="AO31" s="783"/>
      <c r="AP31" s="744"/>
      <c r="AQ31" s="745"/>
      <c r="AR31" s="745"/>
      <c r="AS31" s="745"/>
      <c r="AT31" s="746"/>
    </row>
    <row r="32" spans="1:46" ht="14.45" customHeight="1">
      <c r="A32" s="756">
        <v>103</v>
      </c>
      <c r="B32" s="757"/>
      <c r="C32" s="760" t="s">
        <v>556</v>
      </c>
      <c r="D32" s="757"/>
      <c r="E32" s="784" t="s">
        <v>557</v>
      </c>
      <c r="F32" s="785"/>
      <c r="G32" s="785"/>
      <c r="H32" s="785"/>
      <c r="I32" s="785"/>
      <c r="J32" s="785"/>
      <c r="K32" s="785"/>
      <c r="L32" s="785"/>
      <c r="M32" s="785"/>
      <c r="N32" s="785"/>
      <c r="O32" s="785"/>
      <c r="P32" s="785"/>
      <c r="Q32" s="785"/>
      <c r="R32" s="786"/>
      <c r="S32" s="744" t="s">
        <v>540</v>
      </c>
      <c r="T32" s="745"/>
      <c r="U32" s="745"/>
      <c r="V32" s="745"/>
      <c r="W32" s="790"/>
      <c r="X32" s="792"/>
      <c r="Y32" s="793"/>
      <c r="Z32" s="798"/>
      <c r="AA32" s="793"/>
      <c r="AB32" s="744"/>
      <c r="AC32" s="745"/>
      <c r="AD32" s="745"/>
      <c r="AE32" s="745"/>
      <c r="AF32" s="745"/>
      <c r="AG32" s="745"/>
      <c r="AH32" s="745"/>
      <c r="AI32" s="745"/>
      <c r="AJ32" s="745"/>
      <c r="AK32" s="745"/>
      <c r="AL32" s="745"/>
      <c r="AM32" s="745"/>
      <c r="AN32" s="745"/>
      <c r="AO32" s="783"/>
      <c r="AP32" s="744"/>
      <c r="AQ32" s="745"/>
      <c r="AR32" s="745"/>
      <c r="AS32" s="745"/>
      <c r="AT32" s="746"/>
    </row>
    <row r="33" spans="1:46" ht="14.45" customHeight="1">
      <c r="A33" s="756"/>
      <c r="B33" s="757"/>
      <c r="C33" s="760"/>
      <c r="D33" s="757"/>
      <c r="E33" s="784"/>
      <c r="F33" s="785"/>
      <c r="G33" s="785"/>
      <c r="H33" s="785"/>
      <c r="I33" s="785"/>
      <c r="J33" s="785"/>
      <c r="K33" s="785"/>
      <c r="L33" s="785"/>
      <c r="M33" s="785"/>
      <c r="N33" s="785"/>
      <c r="O33" s="785"/>
      <c r="P33" s="785"/>
      <c r="Q33" s="785"/>
      <c r="R33" s="786"/>
      <c r="S33" s="744"/>
      <c r="T33" s="745"/>
      <c r="U33" s="745"/>
      <c r="V33" s="745"/>
      <c r="W33" s="790"/>
      <c r="X33" s="792"/>
      <c r="Y33" s="793"/>
      <c r="Z33" s="798"/>
      <c r="AA33" s="793"/>
      <c r="AB33" s="744"/>
      <c r="AC33" s="745"/>
      <c r="AD33" s="745"/>
      <c r="AE33" s="745"/>
      <c r="AF33" s="745"/>
      <c r="AG33" s="745"/>
      <c r="AH33" s="745"/>
      <c r="AI33" s="745"/>
      <c r="AJ33" s="745"/>
      <c r="AK33" s="745"/>
      <c r="AL33" s="745"/>
      <c r="AM33" s="745"/>
      <c r="AN33" s="745"/>
      <c r="AO33" s="783"/>
      <c r="AP33" s="744"/>
      <c r="AQ33" s="745"/>
      <c r="AR33" s="745"/>
      <c r="AS33" s="745"/>
      <c r="AT33" s="746"/>
    </row>
    <row r="34" spans="1:46" ht="14.45" customHeight="1">
      <c r="A34" s="756"/>
      <c r="B34" s="757"/>
      <c r="C34" s="760"/>
      <c r="D34" s="757"/>
      <c r="E34" s="784"/>
      <c r="F34" s="785"/>
      <c r="G34" s="785"/>
      <c r="H34" s="785"/>
      <c r="I34" s="785"/>
      <c r="J34" s="785"/>
      <c r="K34" s="785"/>
      <c r="L34" s="785"/>
      <c r="M34" s="785"/>
      <c r="N34" s="785"/>
      <c r="O34" s="785"/>
      <c r="P34" s="785"/>
      <c r="Q34" s="785"/>
      <c r="R34" s="786"/>
      <c r="S34" s="744"/>
      <c r="T34" s="745"/>
      <c r="U34" s="745"/>
      <c r="V34" s="745"/>
      <c r="W34" s="790"/>
      <c r="X34" s="792"/>
      <c r="Y34" s="793"/>
      <c r="Z34" s="798"/>
      <c r="AA34" s="793"/>
      <c r="AB34" s="744"/>
      <c r="AC34" s="745"/>
      <c r="AD34" s="745"/>
      <c r="AE34" s="745"/>
      <c r="AF34" s="745"/>
      <c r="AG34" s="745"/>
      <c r="AH34" s="745"/>
      <c r="AI34" s="745"/>
      <c r="AJ34" s="745"/>
      <c r="AK34" s="745"/>
      <c r="AL34" s="745"/>
      <c r="AM34" s="745"/>
      <c r="AN34" s="745"/>
      <c r="AO34" s="783"/>
      <c r="AP34" s="744"/>
      <c r="AQ34" s="745"/>
      <c r="AR34" s="745"/>
      <c r="AS34" s="745"/>
      <c r="AT34" s="746"/>
    </row>
    <row r="35" spans="1:46" ht="14.45" customHeight="1">
      <c r="A35" s="756">
        <v>116</v>
      </c>
      <c r="B35" s="757"/>
      <c r="C35" s="760" t="s">
        <v>549</v>
      </c>
      <c r="D35" s="757"/>
      <c r="E35" s="784" t="s">
        <v>558</v>
      </c>
      <c r="F35" s="785"/>
      <c r="G35" s="785"/>
      <c r="H35" s="785"/>
      <c r="I35" s="785"/>
      <c r="J35" s="785"/>
      <c r="K35" s="785"/>
      <c r="L35" s="785"/>
      <c r="M35" s="785"/>
      <c r="N35" s="785"/>
      <c r="O35" s="785"/>
      <c r="P35" s="785"/>
      <c r="Q35" s="785"/>
      <c r="R35" s="786"/>
      <c r="S35" s="744" t="s">
        <v>540</v>
      </c>
      <c r="T35" s="745"/>
      <c r="U35" s="745"/>
      <c r="V35" s="745"/>
      <c r="W35" s="790"/>
      <c r="X35" s="792"/>
      <c r="Y35" s="793"/>
      <c r="Z35" s="798"/>
      <c r="AA35" s="793"/>
      <c r="AB35" s="744"/>
      <c r="AC35" s="745"/>
      <c r="AD35" s="745"/>
      <c r="AE35" s="745"/>
      <c r="AF35" s="745"/>
      <c r="AG35" s="745"/>
      <c r="AH35" s="745"/>
      <c r="AI35" s="745"/>
      <c r="AJ35" s="745"/>
      <c r="AK35" s="745"/>
      <c r="AL35" s="745"/>
      <c r="AM35" s="745"/>
      <c r="AN35" s="745"/>
      <c r="AO35" s="783"/>
      <c r="AP35" s="744"/>
      <c r="AQ35" s="745"/>
      <c r="AR35" s="745"/>
      <c r="AS35" s="745"/>
      <c r="AT35" s="746"/>
    </row>
    <row r="36" spans="1:46" ht="14.45" customHeight="1">
      <c r="A36" s="756"/>
      <c r="B36" s="757"/>
      <c r="C36" s="760"/>
      <c r="D36" s="757"/>
      <c r="E36" s="784"/>
      <c r="F36" s="785"/>
      <c r="G36" s="785"/>
      <c r="H36" s="785"/>
      <c r="I36" s="785"/>
      <c r="J36" s="785"/>
      <c r="K36" s="785"/>
      <c r="L36" s="785"/>
      <c r="M36" s="785"/>
      <c r="N36" s="785"/>
      <c r="O36" s="785"/>
      <c r="P36" s="785"/>
      <c r="Q36" s="785"/>
      <c r="R36" s="786"/>
      <c r="S36" s="744"/>
      <c r="T36" s="745"/>
      <c r="U36" s="745"/>
      <c r="V36" s="745"/>
      <c r="W36" s="790"/>
      <c r="X36" s="792"/>
      <c r="Y36" s="793"/>
      <c r="Z36" s="798"/>
      <c r="AA36" s="793"/>
      <c r="AB36" s="744"/>
      <c r="AC36" s="745"/>
      <c r="AD36" s="745"/>
      <c r="AE36" s="745"/>
      <c r="AF36" s="745"/>
      <c r="AG36" s="745"/>
      <c r="AH36" s="745"/>
      <c r="AI36" s="745"/>
      <c r="AJ36" s="745"/>
      <c r="AK36" s="745"/>
      <c r="AL36" s="745"/>
      <c r="AM36" s="745"/>
      <c r="AN36" s="745"/>
      <c r="AO36" s="783"/>
      <c r="AP36" s="744"/>
      <c r="AQ36" s="745"/>
      <c r="AR36" s="745"/>
      <c r="AS36" s="745"/>
      <c r="AT36" s="746"/>
    </row>
    <row r="37" spans="1:46" ht="14.45" customHeight="1">
      <c r="A37" s="758"/>
      <c r="B37" s="759"/>
      <c r="C37" s="761"/>
      <c r="D37" s="759"/>
      <c r="E37" s="787"/>
      <c r="F37" s="788"/>
      <c r="G37" s="788"/>
      <c r="H37" s="788"/>
      <c r="I37" s="788"/>
      <c r="J37" s="788"/>
      <c r="K37" s="788"/>
      <c r="L37" s="788"/>
      <c r="M37" s="788"/>
      <c r="N37" s="788"/>
      <c r="O37" s="788"/>
      <c r="P37" s="788"/>
      <c r="Q37" s="788"/>
      <c r="R37" s="789"/>
      <c r="S37" s="753"/>
      <c r="T37" s="754"/>
      <c r="U37" s="754"/>
      <c r="V37" s="754"/>
      <c r="W37" s="791"/>
      <c r="X37" s="825"/>
      <c r="Y37" s="803"/>
      <c r="Z37" s="802"/>
      <c r="AA37" s="803"/>
      <c r="AB37" s="753"/>
      <c r="AC37" s="754"/>
      <c r="AD37" s="754"/>
      <c r="AE37" s="754"/>
      <c r="AF37" s="754"/>
      <c r="AG37" s="754"/>
      <c r="AH37" s="754"/>
      <c r="AI37" s="754"/>
      <c r="AJ37" s="754"/>
      <c r="AK37" s="754"/>
      <c r="AL37" s="754"/>
      <c r="AM37" s="754"/>
      <c r="AN37" s="754"/>
      <c r="AO37" s="824"/>
      <c r="AP37" s="753"/>
      <c r="AQ37" s="754"/>
      <c r="AR37" s="754"/>
      <c r="AS37" s="754"/>
      <c r="AT37" s="755"/>
    </row>
    <row r="39" spans="1:46" ht="26.25" customHeight="1">
      <c r="A39" s="799" t="s">
        <v>559</v>
      </c>
      <c r="B39" s="800"/>
      <c r="C39" s="800"/>
      <c r="D39" s="800"/>
      <c r="E39" s="800"/>
      <c r="F39" s="800"/>
      <c r="G39" s="800"/>
      <c r="H39" s="800"/>
      <c r="I39" s="800"/>
      <c r="J39" s="800"/>
      <c r="K39" s="800"/>
      <c r="L39" s="800"/>
      <c r="M39" s="800"/>
      <c r="N39" s="800"/>
      <c r="O39" s="800"/>
      <c r="P39" s="800"/>
      <c r="Q39" s="800"/>
      <c r="R39" s="800"/>
      <c r="S39" s="800"/>
      <c r="T39" s="800"/>
      <c r="U39" s="800"/>
      <c r="V39" s="800"/>
      <c r="W39" s="800"/>
      <c r="X39" s="800"/>
      <c r="Y39" s="800"/>
      <c r="Z39" s="800"/>
      <c r="AA39" s="800"/>
      <c r="AB39" s="801"/>
      <c r="AC39" s="665"/>
      <c r="AD39" s="520"/>
      <c r="AE39" s="520"/>
      <c r="AF39" s="520"/>
      <c r="AG39" s="520"/>
      <c r="AH39" s="666"/>
      <c r="AI39" s="583" t="s">
        <v>523</v>
      </c>
      <c r="AJ39" s="584"/>
      <c r="AK39" s="585"/>
      <c r="AL39" s="583">
        <v>105</v>
      </c>
      <c r="AM39" s="584"/>
      <c r="AN39" s="585"/>
      <c r="AO39" s="306" t="s">
        <v>320</v>
      </c>
      <c r="AP39" s="747"/>
      <c r="AQ39" s="748"/>
      <c r="AR39" s="583" t="s">
        <v>560</v>
      </c>
      <c r="AS39" s="584"/>
      <c r="AT39" s="585"/>
    </row>
    <row r="40" spans="1:46">
      <c r="A40" s="575"/>
      <c r="B40" s="575"/>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row>
    <row r="41" spans="1:46" ht="18.75" customHeight="1">
      <c r="A41" s="574" t="s">
        <v>350</v>
      </c>
      <c r="B41" s="575"/>
      <c r="C41" s="575"/>
      <c r="D41" s="575"/>
      <c r="E41" s="575"/>
      <c r="F41" s="575"/>
      <c r="G41" s="575"/>
      <c r="H41" s="575"/>
      <c r="I41" s="575"/>
      <c r="J41" s="575"/>
      <c r="K41" s="575"/>
      <c r="L41" s="575"/>
      <c r="M41" s="575"/>
      <c r="N41" s="575"/>
      <c r="O41" s="575"/>
      <c r="P41" s="575"/>
      <c r="Q41" s="575"/>
      <c r="R41" s="575"/>
      <c r="S41" s="575"/>
      <c r="T41" s="575"/>
      <c r="U41" s="575"/>
      <c r="V41" s="576"/>
      <c r="W41" s="574" t="s">
        <v>561</v>
      </c>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6"/>
    </row>
    <row r="42" spans="1:46" ht="18" customHeight="1">
      <c r="A42" s="574" t="s">
        <v>352</v>
      </c>
      <c r="B42" s="575"/>
      <c r="C42" s="575"/>
      <c r="D42" s="575"/>
      <c r="E42" s="575"/>
      <c r="F42" s="576"/>
      <c r="G42" s="574" t="s">
        <v>562</v>
      </c>
      <c r="H42" s="575"/>
      <c r="I42" s="575"/>
      <c r="J42" s="575"/>
      <c r="K42" s="575"/>
      <c r="L42" s="575"/>
      <c r="M42" s="575"/>
      <c r="N42" s="575"/>
      <c r="O42" s="575"/>
      <c r="P42" s="575"/>
      <c r="Q42" s="575"/>
      <c r="R42" s="575"/>
      <c r="S42" s="576"/>
      <c r="T42" s="738" t="s">
        <v>563</v>
      </c>
      <c r="U42" s="739"/>
      <c r="V42" s="740"/>
      <c r="W42" s="580" t="s">
        <v>564</v>
      </c>
      <c r="X42" s="581"/>
      <c r="Y42" s="581"/>
      <c r="Z42" s="581"/>
      <c r="AA42" s="581"/>
      <c r="AB42" s="581"/>
      <c r="AC42" s="581"/>
      <c r="AD42" s="581"/>
      <c r="AE42" s="581"/>
      <c r="AF42" s="581"/>
      <c r="AG42" s="581"/>
      <c r="AH42" s="581"/>
      <c r="AI42" s="581"/>
      <c r="AJ42" s="581"/>
      <c r="AK42" s="581"/>
      <c r="AL42" s="581"/>
      <c r="AM42" s="581"/>
      <c r="AN42" s="581"/>
      <c r="AO42" s="581"/>
      <c r="AP42" s="581"/>
      <c r="AQ42" s="581"/>
      <c r="AR42" s="581"/>
      <c r="AS42" s="581"/>
      <c r="AT42" s="582"/>
    </row>
    <row r="43" spans="1:46" ht="18" customHeight="1">
      <c r="A43" s="723" t="s">
        <v>565</v>
      </c>
      <c r="B43" s="724"/>
      <c r="C43" s="724"/>
      <c r="D43" s="724"/>
      <c r="E43" s="724"/>
      <c r="F43" s="725"/>
      <c r="G43" s="723" t="s">
        <v>566</v>
      </c>
      <c r="H43" s="724"/>
      <c r="I43" s="724"/>
      <c r="J43" s="724"/>
      <c r="K43" s="724"/>
      <c r="L43" s="724"/>
      <c r="M43" s="724"/>
      <c r="N43" s="724"/>
      <c r="O43" s="724"/>
      <c r="P43" s="724"/>
      <c r="Q43" s="724"/>
      <c r="R43" s="724"/>
      <c r="S43" s="725"/>
      <c r="T43" s="741" t="s">
        <v>567</v>
      </c>
      <c r="U43" s="742"/>
      <c r="V43" s="743"/>
      <c r="W43" s="611" t="s">
        <v>568</v>
      </c>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3"/>
    </row>
    <row r="44" spans="1:46" ht="18" customHeight="1">
      <c r="A44" s="726" t="s">
        <v>569</v>
      </c>
      <c r="B44" s="727"/>
      <c r="C44" s="727"/>
      <c r="D44" s="727"/>
      <c r="E44" s="727"/>
      <c r="F44" s="728"/>
      <c r="G44" s="726" t="s">
        <v>570</v>
      </c>
      <c r="H44" s="727"/>
      <c r="I44" s="727"/>
      <c r="J44" s="727"/>
      <c r="K44" s="727"/>
      <c r="L44" s="727"/>
      <c r="M44" s="727"/>
      <c r="N44" s="727"/>
      <c r="O44" s="727"/>
      <c r="P44" s="727"/>
      <c r="Q44" s="727"/>
      <c r="R44" s="727"/>
      <c r="S44" s="728"/>
      <c r="T44" s="735" t="s">
        <v>567</v>
      </c>
      <c r="U44" s="736"/>
      <c r="V44" s="737"/>
      <c r="W44" s="611" t="s">
        <v>571</v>
      </c>
      <c r="X44" s="612"/>
      <c r="Y44" s="612"/>
      <c r="Z44" s="612"/>
      <c r="AA44" s="612"/>
      <c r="AB44" s="612"/>
      <c r="AC44" s="612"/>
      <c r="AD44" s="612"/>
      <c r="AE44" s="612"/>
      <c r="AF44" s="612"/>
      <c r="AG44" s="612"/>
      <c r="AH44" s="612"/>
      <c r="AI44" s="612"/>
      <c r="AJ44" s="612"/>
      <c r="AK44" s="612"/>
      <c r="AL44" s="612"/>
      <c r="AM44" s="612"/>
      <c r="AN44" s="612"/>
      <c r="AO44" s="612"/>
      <c r="AP44" s="612"/>
      <c r="AQ44" s="612"/>
      <c r="AR44" s="612"/>
      <c r="AS44" s="612"/>
      <c r="AT44" s="613"/>
    </row>
    <row r="45" spans="1:46" ht="18" customHeight="1">
      <c r="A45" s="726" t="s">
        <v>572</v>
      </c>
      <c r="B45" s="727"/>
      <c r="C45" s="727"/>
      <c r="D45" s="727"/>
      <c r="E45" s="727"/>
      <c r="F45" s="728"/>
      <c r="G45" s="726" t="s">
        <v>573</v>
      </c>
      <c r="H45" s="727"/>
      <c r="I45" s="727"/>
      <c r="J45" s="727"/>
      <c r="K45" s="727"/>
      <c r="L45" s="727"/>
      <c r="M45" s="727"/>
      <c r="N45" s="727"/>
      <c r="O45" s="727"/>
      <c r="P45" s="727"/>
      <c r="Q45" s="727"/>
      <c r="R45" s="727"/>
      <c r="S45" s="728"/>
      <c r="T45" s="735" t="s">
        <v>574</v>
      </c>
      <c r="U45" s="736"/>
      <c r="V45" s="737"/>
      <c r="W45" s="611" t="s">
        <v>575</v>
      </c>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3"/>
    </row>
    <row r="46" spans="1:46" ht="18" customHeight="1">
      <c r="A46" s="726" t="s">
        <v>576</v>
      </c>
      <c r="B46" s="727"/>
      <c r="C46" s="727"/>
      <c r="D46" s="727"/>
      <c r="E46" s="727"/>
      <c r="F46" s="728"/>
      <c r="G46" s="726" t="s">
        <v>577</v>
      </c>
      <c r="H46" s="727"/>
      <c r="I46" s="727"/>
      <c r="J46" s="727"/>
      <c r="K46" s="727"/>
      <c r="L46" s="727"/>
      <c r="M46" s="727"/>
      <c r="N46" s="727"/>
      <c r="O46" s="727"/>
      <c r="P46" s="727"/>
      <c r="Q46" s="727"/>
      <c r="R46" s="727"/>
      <c r="S46" s="728"/>
      <c r="T46" s="735" t="s">
        <v>574</v>
      </c>
      <c r="U46" s="736"/>
      <c r="V46" s="737"/>
      <c r="W46" s="611" t="s">
        <v>578</v>
      </c>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3"/>
    </row>
    <row r="47" spans="1:46" ht="18" customHeight="1">
      <c r="A47" s="726" t="s">
        <v>579</v>
      </c>
      <c r="B47" s="727"/>
      <c r="C47" s="727"/>
      <c r="D47" s="727"/>
      <c r="E47" s="727"/>
      <c r="F47" s="728"/>
      <c r="G47" s="726" t="s">
        <v>580</v>
      </c>
      <c r="H47" s="727"/>
      <c r="I47" s="727"/>
      <c r="J47" s="727"/>
      <c r="K47" s="727"/>
      <c r="L47" s="727"/>
      <c r="M47" s="727"/>
      <c r="N47" s="727"/>
      <c r="O47" s="727"/>
      <c r="P47" s="727"/>
      <c r="Q47" s="727"/>
      <c r="R47" s="727"/>
      <c r="S47" s="728"/>
      <c r="T47" s="735" t="s">
        <v>567</v>
      </c>
      <c r="U47" s="736"/>
      <c r="V47" s="737"/>
      <c r="W47" s="611" t="s">
        <v>581</v>
      </c>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3"/>
    </row>
    <row r="48" spans="1:46" ht="18" customHeight="1">
      <c r="A48" s="726" t="s">
        <v>582</v>
      </c>
      <c r="B48" s="727"/>
      <c r="C48" s="727"/>
      <c r="D48" s="727"/>
      <c r="E48" s="727"/>
      <c r="F48" s="728"/>
      <c r="G48" s="729" t="s">
        <v>583</v>
      </c>
      <c r="H48" s="730"/>
      <c r="I48" s="730"/>
      <c r="J48" s="730"/>
      <c r="K48" s="730"/>
      <c r="L48" s="730"/>
      <c r="M48" s="730"/>
      <c r="N48" s="730"/>
      <c r="O48" s="730"/>
      <c r="P48" s="730"/>
      <c r="Q48" s="730"/>
      <c r="R48" s="730"/>
      <c r="S48" s="731"/>
      <c r="T48" s="735" t="s">
        <v>567</v>
      </c>
      <c r="U48" s="736"/>
      <c r="V48" s="737"/>
      <c r="W48" s="611" t="s">
        <v>584</v>
      </c>
      <c r="X48" s="612"/>
      <c r="Y48" s="612"/>
      <c r="Z48" s="612"/>
      <c r="AA48" s="612"/>
      <c r="AB48" s="612"/>
      <c r="AC48" s="612"/>
      <c r="AD48" s="612"/>
      <c r="AE48" s="612"/>
      <c r="AF48" s="612"/>
      <c r="AG48" s="612"/>
      <c r="AH48" s="612"/>
      <c r="AI48" s="612"/>
      <c r="AJ48" s="612"/>
      <c r="AK48" s="612"/>
      <c r="AL48" s="612"/>
      <c r="AM48" s="612"/>
      <c r="AN48" s="612"/>
      <c r="AO48" s="612"/>
      <c r="AP48" s="612"/>
      <c r="AQ48" s="612"/>
      <c r="AR48" s="612"/>
      <c r="AS48" s="612"/>
      <c r="AT48" s="613"/>
    </row>
    <row r="49" spans="1:46" ht="18" customHeight="1">
      <c r="A49" s="729" t="s">
        <v>585</v>
      </c>
      <c r="B49" s="730"/>
      <c r="C49" s="730"/>
      <c r="D49" s="730"/>
      <c r="E49" s="730"/>
      <c r="F49" s="731"/>
      <c r="G49" s="729" t="s">
        <v>586</v>
      </c>
      <c r="H49" s="730"/>
      <c r="I49" s="730"/>
      <c r="J49" s="730"/>
      <c r="K49" s="730"/>
      <c r="L49" s="730"/>
      <c r="M49" s="730"/>
      <c r="N49" s="730"/>
      <c r="O49" s="730"/>
      <c r="P49" s="730"/>
      <c r="Q49" s="730"/>
      <c r="R49" s="730"/>
      <c r="S49" s="731"/>
      <c r="T49" s="735" t="s">
        <v>574</v>
      </c>
      <c r="U49" s="736"/>
      <c r="V49" s="737"/>
      <c r="W49" s="732" t="s">
        <v>587</v>
      </c>
      <c r="X49" s="733"/>
      <c r="Y49" s="733"/>
      <c r="Z49" s="733"/>
      <c r="AA49" s="733"/>
      <c r="AB49" s="733"/>
      <c r="AC49" s="733"/>
      <c r="AD49" s="733"/>
      <c r="AE49" s="733"/>
      <c r="AF49" s="733"/>
      <c r="AG49" s="733"/>
      <c r="AH49" s="733"/>
      <c r="AI49" s="733"/>
      <c r="AJ49" s="733"/>
      <c r="AK49" s="733"/>
      <c r="AL49" s="733"/>
      <c r="AM49" s="733"/>
      <c r="AN49" s="733"/>
      <c r="AO49" s="733"/>
      <c r="AP49" s="733"/>
      <c r="AQ49" s="733"/>
      <c r="AR49" s="733"/>
      <c r="AS49" s="733"/>
      <c r="AT49" s="734"/>
    </row>
    <row r="50" spans="1:46" ht="18" customHeight="1">
      <c r="A50" s="726" t="s">
        <v>588</v>
      </c>
      <c r="B50" s="727"/>
      <c r="C50" s="727"/>
      <c r="D50" s="727"/>
      <c r="E50" s="727"/>
      <c r="F50" s="728"/>
      <c r="G50" s="896" t="s">
        <v>589</v>
      </c>
      <c r="H50" s="897"/>
      <c r="I50" s="897"/>
      <c r="J50" s="897"/>
      <c r="K50" s="897"/>
      <c r="L50" s="897"/>
      <c r="M50" s="897"/>
      <c r="N50" s="897"/>
      <c r="O50" s="897"/>
      <c r="P50" s="897"/>
      <c r="Q50" s="897"/>
      <c r="R50" s="897"/>
      <c r="S50" s="898"/>
      <c r="T50" s="735" t="s">
        <v>590</v>
      </c>
      <c r="U50" s="736"/>
      <c r="V50" s="737"/>
      <c r="W50" s="732" t="s">
        <v>591</v>
      </c>
      <c r="X50" s="733"/>
      <c r="Y50" s="733"/>
      <c r="Z50" s="733"/>
      <c r="AA50" s="733"/>
      <c r="AB50" s="733"/>
      <c r="AC50" s="733"/>
      <c r="AD50" s="733"/>
      <c r="AE50" s="733"/>
      <c r="AF50" s="733"/>
      <c r="AG50" s="733"/>
      <c r="AH50" s="733"/>
      <c r="AI50" s="733"/>
      <c r="AJ50" s="733"/>
      <c r="AK50" s="733"/>
      <c r="AL50" s="733"/>
      <c r="AM50" s="733"/>
      <c r="AN50" s="733"/>
      <c r="AO50" s="733"/>
      <c r="AP50" s="733"/>
      <c r="AQ50" s="733"/>
      <c r="AR50" s="733"/>
      <c r="AS50" s="733"/>
      <c r="AT50" s="734"/>
    </row>
    <row r="51" spans="1:46" ht="18" customHeight="1">
      <c r="A51" s="726" t="s">
        <v>592</v>
      </c>
      <c r="B51" s="727"/>
      <c r="C51" s="727"/>
      <c r="D51" s="727"/>
      <c r="E51" s="727"/>
      <c r="F51" s="728"/>
      <c r="G51" s="726" t="s">
        <v>593</v>
      </c>
      <c r="H51" s="727"/>
      <c r="I51" s="727"/>
      <c r="J51" s="727"/>
      <c r="K51" s="727"/>
      <c r="L51" s="727"/>
      <c r="M51" s="727"/>
      <c r="N51" s="727"/>
      <c r="O51" s="727"/>
      <c r="P51" s="727"/>
      <c r="Q51" s="727"/>
      <c r="R51" s="727"/>
      <c r="S51" s="728"/>
      <c r="T51" s="735" t="s">
        <v>567</v>
      </c>
      <c r="U51" s="736"/>
      <c r="V51" s="737"/>
      <c r="W51" s="732" t="s">
        <v>594</v>
      </c>
      <c r="X51" s="733"/>
      <c r="Y51" s="733"/>
      <c r="Z51" s="733"/>
      <c r="AA51" s="733"/>
      <c r="AB51" s="733"/>
      <c r="AC51" s="733"/>
      <c r="AD51" s="733"/>
      <c r="AE51" s="733"/>
      <c r="AF51" s="733"/>
      <c r="AG51" s="733"/>
      <c r="AH51" s="733"/>
      <c r="AI51" s="733"/>
      <c r="AJ51" s="733"/>
      <c r="AK51" s="733"/>
      <c r="AL51" s="733"/>
      <c r="AM51" s="733"/>
      <c r="AN51" s="733"/>
      <c r="AO51" s="733"/>
      <c r="AP51" s="733"/>
      <c r="AQ51" s="733"/>
      <c r="AR51" s="733"/>
      <c r="AS51" s="733"/>
      <c r="AT51" s="734"/>
    </row>
    <row r="52" spans="1:46" ht="18" customHeight="1">
      <c r="A52" s="777"/>
      <c r="B52" s="772"/>
      <c r="C52" s="772"/>
      <c r="D52" s="772"/>
      <c r="E52" s="772"/>
      <c r="F52" s="773"/>
      <c r="G52" s="777"/>
      <c r="H52" s="772"/>
      <c r="I52" s="772"/>
      <c r="J52" s="772"/>
      <c r="K52" s="772"/>
      <c r="L52" s="772"/>
      <c r="M52" s="772"/>
      <c r="N52" s="772"/>
      <c r="O52" s="772"/>
      <c r="P52" s="772"/>
      <c r="Q52" s="772"/>
      <c r="R52" s="772"/>
      <c r="S52" s="773"/>
      <c r="T52" s="779"/>
      <c r="U52" s="780"/>
      <c r="V52" s="781"/>
      <c r="W52" s="732" t="s">
        <v>595</v>
      </c>
      <c r="X52" s="733"/>
      <c r="Y52" s="733"/>
      <c r="Z52" s="733"/>
      <c r="AA52" s="733"/>
      <c r="AB52" s="733"/>
      <c r="AC52" s="733"/>
      <c r="AD52" s="733"/>
      <c r="AE52" s="733"/>
      <c r="AF52" s="733"/>
      <c r="AG52" s="733"/>
      <c r="AH52" s="733"/>
      <c r="AI52" s="733"/>
      <c r="AJ52" s="733"/>
      <c r="AK52" s="733"/>
      <c r="AL52" s="733"/>
      <c r="AM52" s="733"/>
      <c r="AN52" s="733"/>
      <c r="AO52" s="733"/>
      <c r="AP52" s="733"/>
      <c r="AQ52" s="733"/>
      <c r="AR52" s="733"/>
      <c r="AS52" s="733"/>
      <c r="AT52" s="734"/>
    </row>
    <row r="53" spans="1:46" ht="18" customHeight="1">
      <c r="A53" s="574" t="s">
        <v>596</v>
      </c>
      <c r="B53" s="575"/>
      <c r="C53" s="575"/>
      <c r="D53" s="575"/>
      <c r="E53" s="575"/>
      <c r="F53" s="575"/>
      <c r="G53" s="575"/>
      <c r="H53" s="575"/>
      <c r="I53" s="575"/>
      <c r="J53" s="575"/>
      <c r="K53" s="575"/>
      <c r="L53" s="575"/>
      <c r="M53" s="575"/>
      <c r="N53" s="575"/>
      <c r="O53" s="575"/>
      <c r="P53" s="575"/>
      <c r="Q53" s="575"/>
      <c r="R53" s="575"/>
      <c r="S53" s="575"/>
      <c r="T53" s="575"/>
      <c r="U53" s="575"/>
      <c r="V53" s="576"/>
      <c r="W53" s="732" t="s">
        <v>597</v>
      </c>
      <c r="X53" s="733"/>
      <c r="Y53" s="733"/>
      <c r="Z53" s="733"/>
      <c r="AA53" s="733"/>
      <c r="AB53" s="733"/>
      <c r="AC53" s="733"/>
      <c r="AD53" s="733"/>
      <c r="AE53" s="733"/>
      <c r="AF53" s="733"/>
      <c r="AG53" s="733"/>
      <c r="AH53" s="733"/>
      <c r="AI53" s="733"/>
      <c r="AJ53" s="733"/>
      <c r="AK53" s="733"/>
      <c r="AL53" s="733"/>
      <c r="AM53" s="733"/>
      <c r="AN53" s="733"/>
      <c r="AO53" s="733"/>
      <c r="AP53" s="733"/>
      <c r="AQ53" s="733"/>
      <c r="AR53" s="733"/>
      <c r="AS53" s="733"/>
      <c r="AT53" s="734"/>
    </row>
    <row r="54" spans="1:46" ht="18" customHeight="1">
      <c r="A54" s="649" t="s">
        <v>598</v>
      </c>
      <c r="B54" s="649"/>
      <c r="C54" s="649"/>
      <c r="D54" s="649"/>
      <c r="E54" s="649"/>
      <c r="F54" s="649"/>
      <c r="G54" s="649"/>
      <c r="H54" s="649"/>
      <c r="I54" s="649"/>
      <c r="J54" s="649"/>
      <c r="K54" s="649"/>
      <c r="L54" s="738" t="s">
        <v>365</v>
      </c>
      <c r="M54" s="739"/>
      <c r="N54" s="739"/>
      <c r="O54" s="740"/>
      <c r="P54" s="574" t="s">
        <v>366</v>
      </c>
      <c r="Q54" s="575"/>
      <c r="R54" s="575"/>
      <c r="S54" s="575"/>
      <c r="T54" s="575"/>
      <c r="U54" s="575"/>
      <c r="V54" s="576"/>
      <c r="W54" s="732"/>
      <c r="X54" s="733"/>
      <c r="Y54" s="733"/>
      <c r="Z54" s="733"/>
      <c r="AA54" s="733"/>
      <c r="AB54" s="733"/>
      <c r="AC54" s="733"/>
      <c r="AD54" s="733"/>
      <c r="AE54" s="733"/>
      <c r="AF54" s="733"/>
      <c r="AG54" s="733"/>
      <c r="AH54" s="733"/>
      <c r="AI54" s="733"/>
      <c r="AJ54" s="733"/>
      <c r="AK54" s="733"/>
      <c r="AL54" s="733"/>
      <c r="AM54" s="733"/>
      <c r="AN54" s="733"/>
      <c r="AO54" s="733"/>
      <c r="AP54" s="733"/>
      <c r="AQ54" s="733"/>
      <c r="AR54" s="733"/>
      <c r="AS54" s="733"/>
      <c r="AT54" s="734"/>
    </row>
    <row r="55" spans="1:46" ht="18" customHeight="1">
      <c r="A55" s="778" t="s">
        <v>599</v>
      </c>
      <c r="B55" s="778"/>
      <c r="C55" s="778"/>
      <c r="D55" s="778"/>
      <c r="E55" s="778"/>
      <c r="F55" s="778"/>
      <c r="G55" s="778"/>
      <c r="H55" s="778"/>
      <c r="I55" s="778"/>
      <c r="J55" s="778"/>
      <c r="K55" s="778"/>
      <c r="L55" s="782">
        <v>41760</v>
      </c>
      <c r="M55" s="724"/>
      <c r="N55" s="724"/>
      <c r="O55" s="724"/>
      <c r="P55" s="774" t="s">
        <v>600</v>
      </c>
      <c r="Q55" s="775"/>
      <c r="R55" s="775"/>
      <c r="S55" s="775"/>
      <c r="T55" s="775"/>
      <c r="U55" s="775"/>
      <c r="V55" s="776"/>
      <c r="W55" s="732" t="s">
        <v>601</v>
      </c>
      <c r="X55" s="733"/>
      <c r="Y55" s="733"/>
      <c r="Z55" s="733"/>
      <c r="AA55" s="733"/>
      <c r="AB55" s="733"/>
      <c r="AC55" s="733"/>
      <c r="AD55" s="733"/>
      <c r="AE55" s="733"/>
      <c r="AF55" s="733"/>
      <c r="AG55" s="733"/>
      <c r="AH55" s="733"/>
      <c r="AI55" s="733"/>
      <c r="AJ55" s="733"/>
      <c r="AK55" s="733"/>
      <c r="AL55" s="733"/>
      <c r="AM55" s="733"/>
      <c r="AN55" s="733"/>
      <c r="AO55" s="733"/>
      <c r="AP55" s="733"/>
      <c r="AQ55" s="733"/>
      <c r="AR55" s="733"/>
      <c r="AS55" s="733"/>
      <c r="AT55" s="734"/>
    </row>
    <row r="56" spans="1:46" ht="18" customHeight="1">
      <c r="A56" s="768" t="s">
        <v>602</v>
      </c>
      <c r="B56" s="768"/>
      <c r="C56" s="768"/>
      <c r="D56" s="768"/>
      <c r="E56" s="768"/>
      <c r="F56" s="768"/>
      <c r="G56" s="768"/>
      <c r="H56" s="768"/>
      <c r="I56" s="768"/>
      <c r="J56" s="768"/>
      <c r="K56" s="768"/>
      <c r="L56" s="769">
        <v>41456</v>
      </c>
      <c r="M56" s="727"/>
      <c r="N56" s="727"/>
      <c r="O56" s="727"/>
      <c r="P56" s="749" t="s">
        <v>603</v>
      </c>
      <c r="Q56" s="750"/>
      <c r="R56" s="750"/>
      <c r="S56" s="750"/>
      <c r="T56" s="750"/>
      <c r="U56" s="750"/>
      <c r="V56" s="751"/>
      <c r="W56" s="732" t="s">
        <v>604</v>
      </c>
      <c r="X56" s="733"/>
      <c r="Y56" s="733"/>
      <c r="Z56" s="733"/>
      <c r="AA56" s="733"/>
      <c r="AB56" s="733"/>
      <c r="AC56" s="733"/>
      <c r="AD56" s="733"/>
      <c r="AE56" s="733"/>
      <c r="AF56" s="733"/>
      <c r="AG56" s="733"/>
      <c r="AH56" s="733"/>
      <c r="AI56" s="733"/>
      <c r="AJ56" s="733"/>
      <c r="AK56" s="733"/>
      <c r="AL56" s="733"/>
      <c r="AM56" s="733"/>
      <c r="AN56" s="733"/>
      <c r="AO56" s="733"/>
      <c r="AP56" s="733"/>
      <c r="AQ56" s="733"/>
      <c r="AR56" s="733"/>
      <c r="AS56" s="733"/>
      <c r="AT56" s="734"/>
    </row>
    <row r="57" spans="1:46" ht="18" customHeight="1">
      <c r="A57" s="768" t="s">
        <v>605</v>
      </c>
      <c r="B57" s="768"/>
      <c r="C57" s="768"/>
      <c r="D57" s="768"/>
      <c r="E57" s="768"/>
      <c r="F57" s="768"/>
      <c r="G57" s="768"/>
      <c r="H57" s="768"/>
      <c r="I57" s="768"/>
      <c r="J57" s="768"/>
      <c r="K57" s="768"/>
      <c r="L57" s="769">
        <v>40269</v>
      </c>
      <c r="M57" s="727"/>
      <c r="N57" s="727"/>
      <c r="O57" s="727"/>
      <c r="P57" s="749" t="s">
        <v>606</v>
      </c>
      <c r="Q57" s="750"/>
      <c r="R57" s="750"/>
      <c r="S57" s="750"/>
      <c r="T57" s="750"/>
      <c r="U57" s="750"/>
      <c r="V57" s="751"/>
      <c r="W57" s="732" t="s">
        <v>607</v>
      </c>
      <c r="X57" s="733"/>
      <c r="Y57" s="733"/>
      <c r="Z57" s="733"/>
      <c r="AA57" s="733"/>
      <c r="AB57" s="733"/>
      <c r="AC57" s="733"/>
      <c r="AD57" s="733"/>
      <c r="AE57" s="733"/>
      <c r="AF57" s="733"/>
      <c r="AG57" s="733"/>
      <c r="AH57" s="733"/>
      <c r="AI57" s="733"/>
      <c r="AJ57" s="733"/>
      <c r="AK57" s="733"/>
      <c r="AL57" s="733"/>
      <c r="AM57" s="733"/>
      <c r="AN57" s="733"/>
      <c r="AO57" s="733"/>
      <c r="AP57" s="733"/>
      <c r="AQ57" s="733"/>
      <c r="AR57" s="733"/>
      <c r="AS57" s="733"/>
      <c r="AT57" s="734"/>
    </row>
    <row r="58" spans="1:46" ht="18" customHeight="1">
      <c r="A58" s="768" t="s">
        <v>608</v>
      </c>
      <c r="B58" s="768"/>
      <c r="C58" s="768"/>
      <c r="D58" s="768"/>
      <c r="E58" s="768"/>
      <c r="F58" s="768"/>
      <c r="G58" s="768"/>
      <c r="H58" s="768"/>
      <c r="I58" s="768"/>
      <c r="J58" s="768"/>
      <c r="K58" s="768"/>
      <c r="L58" s="769">
        <v>40806</v>
      </c>
      <c r="M58" s="727"/>
      <c r="N58" s="727"/>
      <c r="O58" s="727"/>
      <c r="P58" s="749" t="s">
        <v>609</v>
      </c>
      <c r="Q58" s="750"/>
      <c r="R58" s="750"/>
      <c r="S58" s="750"/>
      <c r="T58" s="750"/>
      <c r="U58" s="750"/>
      <c r="V58" s="751"/>
      <c r="W58" s="732"/>
      <c r="X58" s="733"/>
      <c r="Y58" s="733"/>
      <c r="Z58" s="733"/>
      <c r="AA58" s="733"/>
      <c r="AB58" s="733"/>
      <c r="AC58" s="733"/>
      <c r="AD58" s="733"/>
      <c r="AE58" s="733"/>
      <c r="AF58" s="733"/>
      <c r="AG58" s="733"/>
      <c r="AH58" s="733"/>
      <c r="AI58" s="733"/>
      <c r="AJ58" s="733"/>
      <c r="AK58" s="733"/>
      <c r="AL58" s="733"/>
      <c r="AM58" s="733"/>
      <c r="AN58" s="733"/>
      <c r="AO58" s="733"/>
      <c r="AP58" s="733"/>
      <c r="AQ58" s="733"/>
      <c r="AR58" s="733"/>
      <c r="AS58" s="733"/>
      <c r="AT58" s="734"/>
    </row>
    <row r="59" spans="1:46" ht="18" customHeight="1">
      <c r="A59" s="768" t="s">
        <v>610</v>
      </c>
      <c r="B59" s="768"/>
      <c r="C59" s="768"/>
      <c r="D59" s="768"/>
      <c r="E59" s="768"/>
      <c r="F59" s="768"/>
      <c r="G59" s="768"/>
      <c r="H59" s="768"/>
      <c r="I59" s="768"/>
      <c r="J59" s="768"/>
      <c r="K59" s="768"/>
      <c r="L59" s="769">
        <v>40817</v>
      </c>
      <c r="M59" s="727"/>
      <c r="N59" s="727"/>
      <c r="O59" s="727"/>
      <c r="P59" s="749" t="s">
        <v>611</v>
      </c>
      <c r="Q59" s="750"/>
      <c r="R59" s="750"/>
      <c r="S59" s="750"/>
      <c r="T59" s="750"/>
      <c r="U59" s="750"/>
      <c r="V59" s="751"/>
      <c r="W59" s="732" t="s">
        <v>612</v>
      </c>
      <c r="X59" s="733"/>
      <c r="Y59" s="733"/>
      <c r="Z59" s="733"/>
      <c r="AA59" s="733"/>
      <c r="AB59" s="733"/>
      <c r="AC59" s="733"/>
      <c r="AD59" s="733"/>
      <c r="AE59" s="733"/>
      <c r="AF59" s="733"/>
      <c r="AG59" s="733"/>
      <c r="AH59" s="733"/>
      <c r="AI59" s="733"/>
      <c r="AJ59" s="733"/>
      <c r="AK59" s="733"/>
      <c r="AL59" s="733"/>
      <c r="AM59" s="733"/>
      <c r="AN59" s="733"/>
      <c r="AO59" s="733"/>
      <c r="AP59" s="733"/>
      <c r="AQ59" s="733"/>
      <c r="AR59" s="733"/>
      <c r="AS59" s="733"/>
      <c r="AT59" s="734"/>
    </row>
    <row r="60" spans="1:46" ht="18" customHeight="1">
      <c r="A60" s="768" t="s">
        <v>613</v>
      </c>
      <c r="B60" s="768"/>
      <c r="C60" s="768"/>
      <c r="D60" s="768"/>
      <c r="E60" s="768"/>
      <c r="F60" s="768"/>
      <c r="G60" s="768"/>
      <c r="H60" s="768"/>
      <c r="I60" s="768"/>
      <c r="J60" s="768"/>
      <c r="K60" s="768"/>
      <c r="L60" s="769">
        <v>32478</v>
      </c>
      <c r="M60" s="727"/>
      <c r="N60" s="727"/>
      <c r="O60" s="727"/>
      <c r="P60" s="749" t="s">
        <v>614</v>
      </c>
      <c r="Q60" s="750"/>
      <c r="R60" s="750"/>
      <c r="S60" s="750"/>
      <c r="T60" s="750"/>
      <c r="U60" s="750"/>
      <c r="V60" s="751"/>
      <c r="W60" s="86" t="s">
        <v>615</v>
      </c>
      <c r="X60" s="87"/>
      <c r="Y60" s="87"/>
      <c r="Z60" s="87"/>
      <c r="AA60" s="87"/>
      <c r="AB60" s="87"/>
      <c r="AC60" s="87"/>
      <c r="AD60" s="87"/>
      <c r="AE60" s="87"/>
      <c r="AF60" s="87"/>
      <c r="AG60" s="87"/>
      <c r="AH60" s="87"/>
      <c r="AI60" s="87"/>
      <c r="AJ60" s="87"/>
      <c r="AK60" s="87"/>
      <c r="AL60" s="87"/>
      <c r="AM60" s="87"/>
      <c r="AN60" s="87"/>
      <c r="AO60" s="87"/>
      <c r="AP60" s="87"/>
      <c r="AQ60" s="87"/>
      <c r="AR60" s="87"/>
      <c r="AS60" s="87"/>
      <c r="AT60" s="88"/>
    </row>
    <row r="61" spans="1:46" ht="18" customHeight="1">
      <c r="A61" s="768" t="s">
        <v>616</v>
      </c>
      <c r="B61" s="768"/>
      <c r="C61" s="768"/>
      <c r="D61" s="768"/>
      <c r="E61" s="768"/>
      <c r="F61" s="768"/>
      <c r="G61" s="768"/>
      <c r="H61" s="768"/>
      <c r="I61" s="768"/>
      <c r="J61" s="768"/>
      <c r="K61" s="768"/>
      <c r="L61" s="769">
        <v>22069</v>
      </c>
      <c r="M61" s="727"/>
      <c r="N61" s="727"/>
      <c r="O61" s="727"/>
      <c r="P61" s="749" t="s">
        <v>617</v>
      </c>
      <c r="Q61" s="750"/>
      <c r="R61" s="750"/>
      <c r="S61" s="750"/>
      <c r="T61" s="750"/>
      <c r="U61" s="750"/>
      <c r="V61" s="751"/>
      <c r="W61" s="86" t="s">
        <v>618</v>
      </c>
      <c r="X61" s="87"/>
      <c r="Y61" s="87"/>
      <c r="Z61" s="87"/>
      <c r="AA61" s="87"/>
      <c r="AB61" s="87"/>
      <c r="AC61" s="87"/>
      <c r="AD61" s="87"/>
      <c r="AE61" s="87"/>
      <c r="AF61" s="87"/>
      <c r="AG61" s="87"/>
      <c r="AH61" s="87"/>
      <c r="AI61" s="87"/>
      <c r="AJ61" s="87"/>
      <c r="AK61" s="87"/>
      <c r="AL61" s="87"/>
      <c r="AM61" s="87"/>
      <c r="AN61" s="87"/>
      <c r="AO61" s="87"/>
      <c r="AP61" s="87"/>
      <c r="AQ61" s="87"/>
      <c r="AR61" s="87"/>
      <c r="AS61" s="87"/>
      <c r="AT61" s="88"/>
    </row>
    <row r="62" spans="1:46" ht="18" customHeight="1">
      <c r="A62" s="768" t="s">
        <v>619</v>
      </c>
      <c r="B62" s="768"/>
      <c r="C62" s="768"/>
      <c r="D62" s="768"/>
      <c r="E62" s="768"/>
      <c r="F62" s="768"/>
      <c r="G62" s="768"/>
      <c r="H62" s="768"/>
      <c r="I62" s="768"/>
      <c r="J62" s="768"/>
      <c r="K62" s="768"/>
      <c r="L62" s="769">
        <v>28360</v>
      </c>
      <c r="M62" s="727"/>
      <c r="N62" s="727"/>
      <c r="O62" s="727"/>
      <c r="P62" s="749" t="s">
        <v>620</v>
      </c>
      <c r="Q62" s="750"/>
      <c r="R62" s="750"/>
      <c r="S62" s="750"/>
      <c r="T62" s="750"/>
      <c r="U62" s="750"/>
      <c r="V62" s="751"/>
      <c r="W62" s="86" t="s">
        <v>621</v>
      </c>
      <c r="X62" s="87"/>
      <c r="Y62" s="87"/>
      <c r="Z62" s="87"/>
      <c r="AA62" s="87"/>
      <c r="AB62" s="87"/>
      <c r="AC62" s="87"/>
      <c r="AD62" s="87"/>
      <c r="AE62" s="87"/>
      <c r="AF62" s="87"/>
      <c r="AG62" s="87"/>
      <c r="AH62" s="87"/>
      <c r="AI62" s="87"/>
      <c r="AJ62" s="87"/>
      <c r="AK62" s="87"/>
      <c r="AL62" s="87"/>
      <c r="AM62" s="87"/>
      <c r="AN62" s="87"/>
      <c r="AO62" s="87"/>
      <c r="AP62" s="87"/>
      <c r="AQ62" s="87"/>
      <c r="AR62" s="87"/>
      <c r="AS62" s="87"/>
      <c r="AT62" s="88"/>
    </row>
    <row r="63" spans="1:46" ht="18" customHeight="1">
      <c r="A63" s="768" t="s">
        <v>622</v>
      </c>
      <c r="B63" s="768"/>
      <c r="C63" s="768"/>
      <c r="D63" s="768"/>
      <c r="E63" s="768"/>
      <c r="F63" s="768"/>
      <c r="G63" s="768"/>
      <c r="H63" s="768"/>
      <c r="I63" s="768"/>
      <c r="J63" s="768"/>
      <c r="K63" s="768"/>
      <c r="L63" s="769">
        <v>40332</v>
      </c>
      <c r="M63" s="727"/>
      <c r="N63" s="727"/>
      <c r="O63" s="727"/>
      <c r="P63" s="749" t="s">
        <v>623</v>
      </c>
      <c r="Q63" s="750"/>
      <c r="R63" s="750"/>
      <c r="S63" s="750"/>
      <c r="T63" s="750"/>
      <c r="U63" s="750"/>
      <c r="V63" s="751"/>
      <c r="W63" s="732"/>
      <c r="X63" s="733"/>
      <c r="Y63" s="733"/>
      <c r="Z63" s="733"/>
      <c r="AA63" s="733"/>
      <c r="AB63" s="733"/>
      <c r="AC63" s="733"/>
      <c r="AD63" s="733"/>
      <c r="AE63" s="733"/>
      <c r="AF63" s="733"/>
      <c r="AG63" s="733"/>
      <c r="AH63" s="733"/>
      <c r="AI63" s="733"/>
      <c r="AJ63" s="733"/>
      <c r="AK63" s="733"/>
      <c r="AL63" s="733"/>
      <c r="AM63" s="733"/>
      <c r="AN63" s="733"/>
      <c r="AO63" s="733"/>
      <c r="AP63" s="733"/>
      <c r="AQ63" s="733"/>
      <c r="AR63" s="733"/>
      <c r="AS63" s="733"/>
      <c r="AT63" s="734"/>
    </row>
    <row r="64" spans="1:46" ht="18" customHeight="1">
      <c r="A64" s="768"/>
      <c r="B64" s="768"/>
      <c r="C64" s="768"/>
      <c r="D64" s="768"/>
      <c r="E64" s="768"/>
      <c r="F64" s="768"/>
      <c r="G64" s="768"/>
      <c r="H64" s="768"/>
      <c r="I64" s="768"/>
      <c r="J64" s="768"/>
      <c r="K64" s="768"/>
      <c r="L64" s="769"/>
      <c r="M64" s="727"/>
      <c r="N64" s="727"/>
      <c r="O64" s="727"/>
      <c r="P64" s="749"/>
      <c r="Q64" s="750"/>
      <c r="R64" s="750"/>
      <c r="S64" s="750"/>
      <c r="T64" s="750"/>
      <c r="U64" s="750"/>
      <c r="V64" s="751"/>
      <c r="W64" s="732"/>
      <c r="X64" s="733"/>
      <c r="Y64" s="733"/>
      <c r="Z64" s="733"/>
      <c r="AA64" s="733"/>
      <c r="AB64" s="733"/>
      <c r="AC64" s="733"/>
      <c r="AD64" s="733"/>
      <c r="AE64" s="733"/>
      <c r="AF64" s="733"/>
      <c r="AG64" s="733"/>
      <c r="AH64" s="733"/>
      <c r="AI64" s="733"/>
      <c r="AJ64" s="733"/>
      <c r="AK64" s="733"/>
      <c r="AL64" s="733"/>
      <c r="AM64" s="733"/>
      <c r="AN64" s="733"/>
      <c r="AO64" s="733"/>
      <c r="AP64" s="733"/>
      <c r="AQ64" s="733"/>
      <c r="AR64" s="733"/>
      <c r="AS64" s="733"/>
      <c r="AT64" s="734"/>
    </row>
    <row r="65" spans="1:46" ht="18" customHeight="1">
      <c r="A65" s="768"/>
      <c r="B65" s="768"/>
      <c r="C65" s="768"/>
      <c r="D65" s="768"/>
      <c r="E65" s="768"/>
      <c r="F65" s="768"/>
      <c r="G65" s="768"/>
      <c r="H65" s="768"/>
      <c r="I65" s="768"/>
      <c r="J65" s="768"/>
      <c r="K65" s="768"/>
      <c r="L65" s="769"/>
      <c r="M65" s="727"/>
      <c r="N65" s="727"/>
      <c r="O65" s="727"/>
      <c r="P65" s="749"/>
      <c r="Q65" s="750"/>
      <c r="R65" s="750"/>
      <c r="S65" s="750"/>
      <c r="T65" s="750"/>
      <c r="U65" s="750"/>
      <c r="V65" s="751"/>
      <c r="W65" s="732"/>
      <c r="X65" s="733"/>
      <c r="Y65" s="733"/>
      <c r="Z65" s="733"/>
      <c r="AA65" s="733"/>
      <c r="AB65" s="733"/>
      <c r="AC65" s="733"/>
      <c r="AD65" s="733"/>
      <c r="AE65" s="733"/>
      <c r="AF65" s="733"/>
      <c r="AG65" s="733"/>
      <c r="AH65" s="733"/>
      <c r="AI65" s="733"/>
      <c r="AJ65" s="733"/>
      <c r="AK65" s="733"/>
      <c r="AL65" s="733"/>
      <c r="AM65" s="733"/>
      <c r="AN65" s="733"/>
      <c r="AO65" s="733"/>
      <c r="AP65" s="733"/>
      <c r="AQ65" s="733"/>
      <c r="AR65" s="733"/>
      <c r="AS65" s="733"/>
      <c r="AT65" s="734"/>
    </row>
    <row r="66" spans="1:46" ht="18" customHeight="1">
      <c r="A66" s="770"/>
      <c r="B66" s="770"/>
      <c r="C66" s="770"/>
      <c r="D66" s="770"/>
      <c r="E66" s="770"/>
      <c r="F66" s="770"/>
      <c r="G66" s="770"/>
      <c r="H66" s="770"/>
      <c r="I66" s="770"/>
      <c r="J66" s="770"/>
      <c r="K66" s="770"/>
      <c r="L66" s="771"/>
      <c r="M66" s="772"/>
      <c r="N66" s="772"/>
      <c r="O66" s="773"/>
      <c r="P66" s="765"/>
      <c r="Q66" s="766"/>
      <c r="R66" s="766"/>
      <c r="S66" s="766"/>
      <c r="T66" s="766"/>
      <c r="U66" s="766"/>
      <c r="V66" s="767"/>
      <c r="W66" s="762"/>
      <c r="X66" s="763"/>
      <c r="Y66" s="763"/>
      <c r="Z66" s="763"/>
      <c r="AA66" s="763"/>
      <c r="AB66" s="763"/>
      <c r="AC66" s="763"/>
      <c r="AD66" s="763"/>
      <c r="AE66" s="763"/>
      <c r="AF66" s="763"/>
      <c r="AG66" s="763"/>
      <c r="AH66" s="763"/>
      <c r="AI66" s="763"/>
      <c r="AJ66" s="763"/>
      <c r="AK66" s="763"/>
      <c r="AL66" s="763"/>
      <c r="AM66" s="763"/>
      <c r="AN66" s="763"/>
      <c r="AO66" s="763"/>
      <c r="AP66" s="763"/>
      <c r="AQ66" s="763"/>
      <c r="AR66" s="763"/>
      <c r="AS66" s="763"/>
      <c r="AT66" s="764"/>
    </row>
  </sheetData>
  <sheetProtection algorithmName="SHA-512" hashValue="PClZCipiOOANH+1WFGb/REFfxKLGjprxYbgOWHkRRKICtaZkfsvebiFBIFKzWq4GRDkG/6yAE5/eap7DyNfIMQ==" saltValue="L0WsKEUA0OkWlc1mfSBkhQ==" spinCount="100000" sheet="1" objects="1" scenarios="1"/>
  <mergeCells count="227">
    <mergeCell ref="A49:F49"/>
    <mergeCell ref="A50:F50"/>
    <mergeCell ref="A51:F51"/>
    <mergeCell ref="A52:F52"/>
    <mergeCell ref="A43:F43"/>
    <mergeCell ref="A44:F44"/>
    <mergeCell ref="A45:F45"/>
    <mergeCell ref="A46:F46"/>
    <mergeCell ref="A47:F47"/>
    <mergeCell ref="A48:F48"/>
    <mergeCell ref="C29:D31"/>
    <mergeCell ref="AB35:AO37"/>
    <mergeCell ref="W42:AT42"/>
    <mergeCell ref="AB23:AO25"/>
    <mergeCell ref="X35:Y37"/>
    <mergeCell ref="S32:W34"/>
    <mergeCell ref="S29:W31"/>
    <mergeCell ref="W41:AT41"/>
    <mergeCell ref="Z29:AA31"/>
    <mergeCell ref="A40:AT40"/>
    <mergeCell ref="A26:B28"/>
    <mergeCell ref="C26:D28"/>
    <mergeCell ref="E29:R31"/>
    <mergeCell ref="E32:R34"/>
    <mergeCell ref="E26:R28"/>
    <mergeCell ref="A42:F42"/>
    <mergeCell ref="C32:D34"/>
    <mergeCell ref="AP29:AT31"/>
    <mergeCell ref="AB29:AO31"/>
    <mergeCell ref="AP32:AT34"/>
    <mergeCell ref="C23:D25"/>
    <mergeCell ref="E23:R25"/>
    <mergeCell ref="S23:W25"/>
    <mergeCell ref="AR39:AT39"/>
    <mergeCell ref="AP26:AT28"/>
    <mergeCell ref="AL39:AN39"/>
    <mergeCell ref="W57:AT57"/>
    <mergeCell ref="W52:AT52"/>
    <mergeCell ref="A10:B10"/>
    <mergeCell ref="C10:D10"/>
    <mergeCell ref="AP20:AT22"/>
    <mergeCell ref="AP14:AT16"/>
    <mergeCell ref="X14:Y16"/>
    <mergeCell ref="AP11:AT13"/>
    <mergeCell ref="AB20:AO22"/>
    <mergeCell ref="AB11:AO13"/>
    <mergeCell ref="A11:B13"/>
    <mergeCell ref="C11:D13"/>
    <mergeCell ref="E11:R13"/>
    <mergeCell ref="S11:W13"/>
    <mergeCell ref="AB14:AO16"/>
    <mergeCell ref="Z20:AA22"/>
    <mergeCell ref="AP17:AT19"/>
    <mergeCell ref="S14:W16"/>
    <mergeCell ref="E14:R16"/>
    <mergeCell ref="A14:B16"/>
    <mergeCell ref="A29:B31"/>
    <mergeCell ref="A20:B22"/>
    <mergeCell ref="A6:A8"/>
    <mergeCell ref="B6:D6"/>
    <mergeCell ref="E7:K7"/>
    <mergeCell ref="S7:Y7"/>
    <mergeCell ref="Z7:AF7"/>
    <mergeCell ref="AG6:AM6"/>
    <mergeCell ref="B7:D7"/>
    <mergeCell ref="E6:K6"/>
    <mergeCell ref="AB10:AO10"/>
    <mergeCell ref="L7:R7"/>
    <mergeCell ref="L6:R6"/>
    <mergeCell ref="L8:R8"/>
    <mergeCell ref="AN6:AT6"/>
    <mergeCell ref="Z8:AF8"/>
    <mergeCell ref="S10:W10"/>
    <mergeCell ref="X10:Y10"/>
    <mergeCell ref="Z10:AA10"/>
    <mergeCell ref="E10:R10"/>
    <mergeCell ref="A9:AT9"/>
    <mergeCell ref="AG8:AM8"/>
    <mergeCell ref="S8:Y8"/>
    <mergeCell ref="E8:K8"/>
    <mergeCell ref="AG7:AM7"/>
    <mergeCell ref="AP10:AT10"/>
    <mergeCell ref="E4:K4"/>
    <mergeCell ref="L4:R4"/>
    <mergeCell ref="S4:Y4"/>
    <mergeCell ref="E5:K5"/>
    <mergeCell ref="AN8:AT8"/>
    <mergeCell ref="AN7:AT7"/>
    <mergeCell ref="AR3:AT3"/>
    <mergeCell ref="Z4:AF4"/>
    <mergeCell ref="AG4:AM4"/>
    <mergeCell ref="AN4:AT4"/>
    <mergeCell ref="A3:AB3"/>
    <mergeCell ref="AC3:AH3"/>
    <mergeCell ref="AI3:AK3"/>
    <mergeCell ref="AL3:AN3"/>
    <mergeCell ref="A4:D5"/>
    <mergeCell ref="AO3:AQ3"/>
    <mergeCell ref="AG5:AM5"/>
    <mergeCell ref="S5:Y5"/>
    <mergeCell ref="L5:R5"/>
    <mergeCell ref="AN5:AT5"/>
    <mergeCell ref="Z5:AF5"/>
    <mergeCell ref="B8:D8"/>
    <mergeCell ref="S6:Y6"/>
    <mergeCell ref="Z6:AF6"/>
    <mergeCell ref="C20:D22"/>
    <mergeCell ref="A23:B25"/>
    <mergeCell ref="X17:Y19"/>
    <mergeCell ref="Z17:AA19"/>
    <mergeCell ref="AB17:AO19"/>
    <mergeCell ref="X20:Y22"/>
    <mergeCell ref="A17:B19"/>
    <mergeCell ref="C17:D19"/>
    <mergeCell ref="E17:R19"/>
    <mergeCell ref="S17:W19"/>
    <mergeCell ref="A41:V41"/>
    <mergeCell ref="AC39:AH39"/>
    <mergeCell ref="A32:B34"/>
    <mergeCell ref="AB32:AO34"/>
    <mergeCell ref="E35:R37"/>
    <mergeCell ref="S35:W37"/>
    <mergeCell ref="X32:Y34"/>
    <mergeCell ref="AI39:AK39"/>
    <mergeCell ref="X11:Y13"/>
    <mergeCell ref="Z11:AA13"/>
    <mergeCell ref="E20:R22"/>
    <mergeCell ref="S20:W22"/>
    <mergeCell ref="X29:Y31"/>
    <mergeCell ref="Z26:AA28"/>
    <mergeCell ref="X26:Y28"/>
    <mergeCell ref="S26:W28"/>
    <mergeCell ref="C14:D16"/>
    <mergeCell ref="Z14:AA16"/>
    <mergeCell ref="A39:AB39"/>
    <mergeCell ref="Z23:AA25"/>
    <mergeCell ref="X23:Y25"/>
    <mergeCell ref="Z35:AA37"/>
    <mergeCell ref="Z32:AA34"/>
    <mergeCell ref="AB26:AO28"/>
    <mergeCell ref="A53:V53"/>
    <mergeCell ref="A61:K61"/>
    <mergeCell ref="L61:O61"/>
    <mergeCell ref="W58:AT58"/>
    <mergeCell ref="P55:V55"/>
    <mergeCell ref="W53:AT53"/>
    <mergeCell ref="W54:AT54"/>
    <mergeCell ref="G52:S52"/>
    <mergeCell ref="P54:V54"/>
    <mergeCell ref="A55:K55"/>
    <mergeCell ref="T52:V52"/>
    <mergeCell ref="L55:O55"/>
    <mergeCell ref="L54:O54"/>
    <mergeCell ref="A57:K57"/>
    <mergeCell ref="L57:O57"/>
    <mergeCell ref="A60:K60"/>
    <mergeCell ref="A58:K58"/>
    <mergeCell ref="A59:K59"/>
    <mergeCell ref="L60:O60"/>
    <mergeCell ref="A56:K56"/>
    <mergeCell ref="A54:K54"/>
    <mergeCell ref="W55:AT55"/>
    <mergeCell ref="P56:V56"/>
    <mergeCell ref="L56:O56"/>
    <mergeCell ref="P65:V65"/>
    <mergeCell ref="A64:K64"/>
    <mergeCell ref="L58:O58"/>
    <mergeCell ref="P61:V61"/>
    <mergeCell ref="L59:O59"/>
    <mergeCell ref="L64:O64"/>
    <mergeCell ref="A66:K66"/>
    <mergeCell ref="L66:O66"/>
    <mergeCell ref="A62:K62"/>
    <mergeCell ref="L63:O63"/>
    <mergeCell ref="L65:O65"/>
    <mergeCell ref="AP23:AT25"/>
    <mergeCell ref="AO39:AQ39"/>
    <mergeCell ref="P57:V57"/>
    <mergeCell ref="A1:AT2"/>
    <mergeCell ref="W43:AT43"/>
    <mergeCell ref="AP35:AT37"/>
    <mergeCell ref="A35:B37"/>
    <mergeCell ref="C35:D37"/>
    <mergeCell ref="W66:AT66"/>
    <mergeCell ref="P58:V58"/>
    <mergeCell ref="W59:AT59"/>
    <mergeCell ref="W63:AT63"/>
    <mergeCell ref="P59:V59"/>
    <mergeCell ref="P60:V60"/>
    <mergeCell ref="W65:AT65"/>
    <mergeCell ref="W64:AT64"/>
    <mergeCell ref="P66:V66"/>
    <mergeCell ref="P63:V63"/>
    <mergeCell ref="W56:AT56"/>
    <mergeCell ref="A63:K63"/>
    <mergeCell ref="P62:V62"/>
    <mergeCell ref="A65:K65"/>
    <mergeCell ref="P64:V64"/>
    <mergeCell ref="L62:O62"/>
    <mergeCell ref="W49:AT49"/>
    <mergeCell ref="W48:AT48"/>
    <mergeCell ref="W51:AT51"/>
    <mergeCell ref="T48:V48"/>
    <mergeCell ref="T49:V49"/>
    <mergeCell ref="T50:V50"/>
    <mergeCell ref="T42:V42"/>
    <mergeCell ref="T43:V43"/>
    <mergeCell ref="T44:V44"/>
    <mergeCell ref="T45:V45"/>
    <mergeCell ref="T46:V46"/>
    <mergeCell ref="T47:V47"/>
    <mergeCell ref="W47:AT47"/>
    <mergeCell ref="W44:AT44"/>
    <mergeCell ref="W46:AT46"/>
    <mergeCell ref="W50:AT50"/>
    <mergeCell ref="T51:V51"/>
    <mergeCell ref="W45:AT45"/>
    <mergeCell ref="G42:S42"/>
    <mergeCell ref="G43:S43"/>
    <mergeCell ref="G44:S44"/>
    <mergeCell ref="G45:S45"/>
    <mergeCell ref="G46:S46"/>
    <mergeCell ref="G48:S48"/>
    <mergeCell ref="G49:S49"/>
    <mergeCell ref="G50:S50"/>
    <mergeCell ref="G51:S51"/>
    <mergeCell ref="G47:S47"/>
  </mergeCells>
  <phoneticPr fontId="2"/>
  <dataValidations count="7">
    <dataValidation imeMode="on" allowBlank="1" showInputMessage="1" showErrorMessage="1" sqref="T43:T52 A55:K66 P55:P66 G43:G52 A43:A52 W42:W66" xr:uid="{00000000-0002-0000-0600-000000000000}"/>
    <dataValidation type="list" allowBlank="1" showInputMessage="1" showErrorMessage="1" sqref="C11:D13" xr:uid="{00000000-0002-0000-0600-000001000000}">
      <formula1>小分類コード</formula1>
    </dataValidation>
    <dataValidation type="list" allowBlank="1" showInputMessage="1" showErrorMessage="1" sqref="A11:B13" xr:uid="{00000000-0002-0000-0600-000002000000}">
      <formula1>大分類コード</formula1>
    </dataValidation>
    <dataValidation type="list" imeMode="off" operator="equal" allowBlank="1" showInputMessage="1" showErrorMessage="1" sqref="C35 Z35 C14 C17 C20 C23 C26 C29 C32 Z11 Z14 Z17 Z20 Z23 Z26 Z29 Z32" xr:uid="{00000000-0002-0000-0600-000003000000}">
      <formula1>小分類コード</formula1>
    </dataValidation>
    <dataValidation type="list" imeMode="off" operator="equal" allowBlank="1" showInputMessage="1" showErrorMessage="1" sqref="A32 A35 X35 X11 A14 A17 A20 A23 A26 A29 X14 X17 X20 X23 X26 X29 X32" xr:uid="{00000000-0002-0000-0600-000004000000}">
      <formula1>大分類コード</formula1>
    </dataValidation>
    <dataValidation type="textLength" operator="lessThanOrEqual" allowBlank="1" showInputMessage="1" showErrorMessage="1" sqref="S11:W13" xr:uid="{00000000-0002-0000-0600-000005000000}">
      <formula1>20</formula1>
    </dataValidation>
    <dataValidation imeMode="off" allowBlank="1" showInputMessage="1" showErrorMessage="1" sqref="L55:O66" xr:uid="{00000000-0002-0000-0600-000006000000}"/>
  </dataValidations>
  <pageMargins left="0.78740157480314965" right="0.59055118110236227" top="0.78740157480314965" bottom="0.59055118110236227" header="0.51181102362204722" footer="0.51181102362204722"/>
  <pageSetup paperSize="9" scale="96" orientation="landscape" r:id="rId1"/>
  <headerFooter alignWithMargins="0"/>
  <rowBreaks count="1" manualBreakCount="1">
    <brk id="3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111"/>
  <sheetViews>
    <sheetView workbookViewId="0">
      <selection activeCell="F15" sqref="F15"/>
    </sheetView>
  </sheetViews>
  <sheetFormatPr defaultRowHeight="12.95"/>
  <cols>
    <col min="7" max="9" width="13.5703125" customWidth="1"/>
    <col min="10" max="10" width="8.42578125" style="10" customWidth="1"/>
    <col min="11" max="12" width="13.5703125" customWidth="1"/>
    <col min="13" max="14" width="9" style="12"/>
  </cols>
  <sheetData>
    <row r="1" spans="1:15">
      <c r="A1" t="s">
        <v>624</v>
      </c>
      <c r="B1" t="s">
        <v>625</v>
      </c>
      <c r="C1" t="s">
        <v>626</v>
      </c>
      <c r="D1" t="s">
        <v>627</v>
      </c>
      <c r="E1" t="s">
        <v>628</v>
      </c>
      <c r="F1" t="s">
        <v>629</v>
      </c>
      <c r="G1" t="s">
        <v>630</v>
      </c>
      <c r="H1" t="s">
        <v>631</v>
      </c>
      <c r="I1" s="12" t="s">
        <v>632</v>
      </c>
      <c r="J1" s="826" t="s">
        <v>633</v>
      </c>
      <c r="K1" s="826"/>
      <c r="L1" s="13"/>
      <c r="O1" t="s">
        <v>634</v>
      </c>
    </row>
    <row r="2" spans="1:15">
      <c r="A2" s="1" t="s">
        <v>635</v>
      </c>
      <c r="B2" s="2" t="s">
        <v>636</v>
      </c>
      <c r="C2" s="4" t="s">
        <v>637</v>
      </c>
      <c r="D2" s="5" t="s">
        <v>637</v>
      </c>
      <c r="E2" s="4" t="s">
        <v>637</v>
      </c>
      <c r="F2" s="4" t="s">
        <v>638</v>
      </c>
      <c r="G2" s="3" t="s">
        <v>639</v>
      </c>
      <c r="H2" s="3" t="s">
        <v>640</v>
      </c>
      <c r="I2" s="11" t="s">
        <v>641</v>
      </c>
      <c r="J2" s="36" t="str">
        <f>LEFT(I$2,3)&amp;LEFT(K2,3)</f>
        <v>101001</v>
      </c>
      <c r="K2" s="4" t="s">
        <v>401</v>
      </c>
      <c r="L2" s="4" t="s">
        <v>642</v>
      </c>
      <c r="M2" s="12">
        <v>101</v>
      </c>
      <c r="N2" s="38" t="s">
        <v>320</v>
      </c>
      <c r="O2" s="1" t="s">
        <v>643</v>
      </c>
    </row>
    <row r="3" spans="1:15">
      <c r="A3" s="1" t="s">
        <v>644</v>
      </c>
      <c r="B3" s="2" t="s">
        <v>645</v>
      </c>
      <c r="C3" s="4" t="s">
        <v>646</v>
      </c>
      <c r="D3" s="5" t="s">
        <v>647</v>
      </c>
      <c r="E3" s="4" t="s">
        <v>646</v>
      </c>
      <c r="F3" s="4" t="s">
        <v>648</v>
      </c>
      <c r="G3" s="3" t="s">
        <v>649</v>
      </c>
      <c r="H3" s="3" t="s">
        <v>650</v>
      </c>
      <c r="I3" s="11" t="s">
        <v>651</v>
      </c>
      <c r="J3" s="36" t="str">
        <f t="shared" ref="J3:J10" si="0">LEFT(I$2,3)&amp;LEFT(K3,3)</f>
        <v>101002</v>
      </c>
      <c r="K3" s="4" t="s">
        <v>406</v>
      </c>
      <c r="L3" s="4" t="s">
        <v>652</v>
      </c>
      <c r="M3" s="12">
        <v>102</v>
      </c>
      <c r="N3" s="38" t="s">
        <v>545</v>
      </c>
      <c r="O3" s="1" t="s">
        <v>653</v>
      </c>
    </row>
    <row r="4" spans="1:15">
      <c r="B4" s="2" t="s">
        <v>654</v>
      </c>
      <c r="C4" s="4" t="s">
        <v>655</v>
      </c>
      <c r="D4" s="5" t="s">
        <v>656</v>
      </c>
      <c r="E4" s="4" t="s">
        <v>655</v>
      </c>
      <c r="G4" s="3" t="s">
        <v>657</v>
      </c>
      <c r="H4" s="3" t="s">
        <v>658</v>
      </c>
      <c r="I4" s="11" t="s">
        <v>525</v>
      </c>
      <c r="J4" s="36" t="str">
        <f t="shared" si="0"/>
        <v>101003</v>
      </c>
      <c r="K4" s="4" t="s">
        <v>659</v>
      </c>
      <c r="L4" s="4" t="s">
        <v>660</v>
      </c>
      <c r="M4" s="12">
        <v>103</v>
      </c>
      <c r="N4" s="38" t="s">
        <v>556</v>
      </c>
      <c r="O4" s="1" t="s">
        <v>661</v>
      </c>
    </row>
    <row r="5" spans="1:15">
      <c r="B5" s="2" t="s">
        <v>662</v>
      </c>
      <c r="C5" s="4" t="s">
        <v>663</v>
      </c>
      <c r="D5" s="5" t="s">
        <v>664</v>
      </c>
      <c r="E5" s="4" t="s">
        <v>663</v>
      </c>
      <c r="G5" s="3" t="s">
        <v>665</v>
      </c>
      <c r="H5" s="3" t="s">
        <v>666</v>
      </c>
      <c r="I5" s="11" t="s">
        <v>667</v>
      </c>
      <c r="J5" s="36" t="str">
        <f t="shared" si="0"/>
        <v>101004</v>
      </c>
      <c r="K5" s="4" t="s">
        <v>414</v>
      </c>
      <c r="L5" s="4" t="s">
        <v>668</v>
      </c>
      <c r="M5" s="12">
        <v>104</v>
      </c>
      <c r="N5" s="38" t="s">
        <v>541</v>
      </c>
      <c r="O5" s="1" t="s">
        <v>669</v>
      </c>
    </row>
    <row r="6" spans="1:15">
      <c r="C6" s="4" t="s">
        <v>670</v>
      </c>
      <c r="D6" s="5" t="s">
        <v>671</v>
      </c>
      <c r="E6" s="4" t="s">
        <v>670</v>
      </c>
      <c r="G6" s="3" t="s">
        <v>672</v>
      </c>
      <c r="H6" s="3" t="s">
        <v>673</v>
      </c>
      <c r="I6" s="11" t="s">
        <v>319</v>
      </c>
      <c r="J6" s="36" t="str">
        <f t="shared" si="0"/>
        <v>101005</v>
      </c>
      <c r="K6" s="4" t="s">
        <v>417</v>
      </c>
      <c r="L6" s="4" t="s">
        <v>674</v>
      </c>
      <c r="M6" s="12">
        <v>105</v>
      </c>
      <c r="N6" s="38" t="s">
        <v>535</v>
      </c>
      <c r="O6" s="1" t="s">
        <v>675</v>
      </c>
    </row>
    <row r="7" spans="1:15">
      <c r="A7" t="s">
        <v>676</v>
      </c>
      <c r="C7" s="4" t="s">
        <v>677</v>
      </c>
      <c r="D7" s="5" t="s">
        <v>678</v>
      </c>
      <c r="E7" s="4" t="s">
        <v>677</v>
      </c>
      <c r="G7" s="3" t="s">
        <v>679</v>
      </c>
      <c r="H7" s="3" t="s">
        <v>680</v>
      </c>
      <c r="I7" s="11" t="s">
        <v>322</v>
      </c>
      <c r="J7" s="36" t="str">
        <f t="shared" si="0"/>
        <v>101006</v>
      </c>
      <c r="K7" s="4" t="s">
        <v>421</v>
      </c>
      <c r="L7" s="4" t="s">
        <v>681</v>
      </c>
      <c r="M7" s="12">
        <v>106</v>
      </c>
      <c r="N7" s="38" t="s">
        <v>682</v>
      </c>
      <c r="O7" s="1" t="s">
        <v>683</v>
      </c>
    </row>
    <row r="8" spans="1:15">
      <c r="A8" t="s">
        <v>160</v>
      </c>
      <c r="C8" s="4" t="s">
        <v>684</v>
      </c>
      <c r="D8" s="5" t="s">
        <v>685</v>
      </c>
      <c r="E8" s="4" t="s">
        <v>684</v>
      </c>
      <c r="G8" s="3" t="s">
        <v>686</v>
      </c>
      <c r="H8" s="3" t="s">
        <v>687</v>
      </c>
      <c r="I8" s="11" t="s">
        <v>481</v>
      </c>
      <c r="J8" s="36" t="str">
        <f t="shared" si="0"/>
        <v>101007</v>
      </c>
      <c r="K8" s="4" t="s">
        <v>425</v>
      </c>
      <c r="L8" s="4" t="s">
        <v>688</v>
      </c>
      <c r="M8" s="12">
        <v>107</v>
      </c>
      <c r="N8" s="38" t="s">
        <v>689</v>
      </c>
      <c r="O8" s="1" t="s">
        <v>690</v>
      </c>
    </row>
    <row r="9" spans="1:15">
      <c r="A9" t="s">
        <v>691</v>
      </c>
      <c r="C9" s="4" t="s">
        <v>692</v>
      </c>
      <c r="D9" s="5" t="s">
        <v>693</v>
      </c>
      <c r="E9" s="4" t="s">
        <v>692</v>
      </c>
      <c r="G9" s="3" t="s">
        <v>694</v>
      </c>
      <c r="H9" s="3" t="s">
        <v>695</v>
      </c>
      <c r="I9" s="11" t="s">
        <v>314</v>
      </c>
      <c r="J9" s="36" t="str">
        <f t="shared" si="0"/>
        <v>101008</v>
      </c>
      <c r="K9" s="4" t="s">
        <v>429</v>
      </c>
      <c r="L9" s="4" t="s">
        <v>696</v>
      </c>
      <c r="M9" s="12">
        <v>108</v>
      </c>
      <c r="N9" s="38" t="s">
        <v>697</v>
      </c>
      <c r="O9" s="1" t="s">
        <v>698</v>
      </c>
    </row>
    <row r="10" spans="1:15">
      <c r="C10" s="4" t="s">
        <v>699</v>
      </c>
      <c r="D10" s="5" t="s">
        <v>700</v>
      </c>
      <c r="E10" s="4" t="s">
        <v>699</v>
      </c>
      <c r="G10" s="3" t="s">
        <v>701</v>
      </c>
      <c r="H10" s="3" t="s">
        <v>702</v>
      </c>
      <c r="I10" s="11" t="s">
        <v>458</v>
      </c>
      <c r="J10" s="36" t="str">
        <f t="shared" si="0"/>
        <v>101009</v>
      </c>
      <c r="K10" s="4" t="s">
        <v>433</v>
      </c>
      <c r="L10" s="4" t="s">
        <v>703</v>
      </c>
      <c r="M10" s="12">
        <v>109</v>
      </c>
      <c r="N10" s="38" t="s">
        <v>704</v>
      </c>
      <c r="O10" s="1" t="s">
        <v>705</v>
      </c>
    </row>
    <row r="11" spans="1:15">
      <c r="A11" t="s">
        <v>706</v>
      </c>
      <c r="C11" s="4" t="s">
        <v>707</v>
      </c>
      <c r="D11" s="5" t="s">
        <v>708</v>
      </c>
      <c r="E11" s="4" t="s">
        <v>707</v>
      </c>
      <c r="G11" s="3" t="s">
        <v>709</v>
      </c>
      <c r="H11" s="3" t="s">
        <v>710</v>
      </c>
      <c r="I11" s="11" t="s">
        <v>474</v>
      </c>
      <c r="J11" s="36" t="str">
        <f t="shared" ref="J11:J16" si="1">LEFT(I$3,3)&amp;LEFT(K11,3)</f>
        <v>102001</v>
      </c>
      <c r="K11" s="4" t="s">
        <v>441</v>
      </c>
      <c r="L11" s="4" t="s">
        <v>711</v>
      </c>
      <c r="M11" s="12">
        <v>110</v>
      </c>
      <c r="N11" s="38" t="s">
        <v>712</v>
      </c>
      <c r="O11" s="1" t="s">
        <v>713</v>
      </c>
    </row>
    <row r="12" spans="1:15">
      <c r="A12" t="s">
        <v>714</v>
      </c>
      <c r="C12" s="4" t="s">
        <v>715</v>
      </c>
      <c r="D12" s="5" t="s">
        <v>716</v>
      </c>
      <c r="E12" s="4" t="s">
        <v>715</v>
      </c>
      <c r="G12" s="3" t="s">
        <v>717</v>
      </c>
      <c r="H12" s="3" t="s">
        <v>718</v>
      </c>
      <c r="I12" s="11" t="s">
        <v>719</v>
      </c>
      <c r="J12" s="36" t="str">
        <f t="shared" si="1"/>
        <v>102002</v>
      </c>
      <c r="K12" s="4" t="s">
        <v>445</v>
      </c>
      <c r="L12" s="4" t="s">
        <v>720</v>
      </c>
      <c r="M12" s="12">
        <v>111</v>
      </c>
      <c r="N12" s="38" t="s">
        <v>538</v>
      </c>
      <c r="O12" s="1" t="s">
        <v>721</v>
      </c>
    </row>
    <row r="13" spans="1:15">
      <c r="A13" t="s">
        <v>722</v>
      </c>
      <c r="C13" s="4" t="s">
        <v>723</v>
      </c>
      <c r="D13" s="5" t="s">
        <v>724</v>
      </c>
      <c r="E13" s="4" t="s">
        <v>723</v>
      </c>
      <c r="G13" s="3" t="s">
        <v>725</v>
      </c>
      <c r="H13" s="3" t="s">
        <v>726</v>
      </c>
      <c r="I13" s="11" t="s">
        <v>518</v>
      </c>
      <c r="J13" s="36" t="str">
        <f t="shared" si="1"/>
        <v>102003</v>
      </c>
      <c r="K13" s="4" t="s">
        <v>448</v>
      </c>
      <c r="L13" s="4" t="s">
        <v>727</v>
      </c>
      <c r="M13" s="12">
        <v>112</v>
      </c>
      <c r="N13" s="38" t="s">
        <v>728</v>
      </c>
      <c r="O13" s="1" t="s">
        <v>729</v>
      </c>
    </row>
    <row r="14" spans="1:15">
      <c r="A14" t="s">
        <v>730</v>
      </c>
      <c r="C14" s="4" t="s">
        <v>731</v>
      </c>
      <c r="E14" s="4" t="s">
        <v>731</v>
      </c>
      <c r="G14" s="3" t="s">
        <v>732</v>
      </c>
      <c r="H14" s="3" t="s">
        <v>733</v>
      </c>
      <c r="I14" s="11" t="s">
        <v>413</v>
      </c>
      <c r="J14" s="36" t="str">
        <f t="shared" si="1"/>
        <v>102004</v>
      </c>
      <c r="K14" s="4" t="s">
        <v>452</v>
      </c>
      <c r="L14" s="4" t="s">
        <v>734</v>
      </c>
      <c r="M14" s="12">
        <v>113</v>
      </c>
      <c r="N14" s="38" t="s">
        <v>735</v>
      </c>
      <c r="O14" s="1" t="s">
        <v>736</v>
      </c>
    </row>
    <row r="15" spans="1:15">
      <c r="A15" t="s">
        <v>737</v>
      </c>
      <c r="C15" s="4" t="s">
        <v>738</v>
      </c>
      <c r="E15" s="4" t="s">
        <v>738</v>
      </c>
      <c r="G15" s="3" t="s">
        <v>739</v>
      </c>
      <c r="H15" s="3" t="s">
        <v>740</v>
      </c>
      <c r="I15" s="11" t="s">
        <v>447</v>
      </c>
      <c r="J15" s="36" t="str">
        <f t="shared" si="1"/>
        <v>102005</v>
      </c>
      <c r="K15" s="4" t="s">
        <v>456</v>
      </c>
      <c r="L15" s="4" t="s">
        <v>741</v>
      </c>
      <c r="M15" s="12">
        <v>114</v>
      </c>
      <c r="N15" s="38"/>
      <c r="O15" s="1" t="s">
        <v>742</v>
      </c>
    </row>
    <row r="16" spans="1:15">
      <c r="A16" t="s">
        <v>743</v>
      </c>
      <c r="C16" s="4" t="s">
        <v>744</v>
      </c>
      <c r="E16" s="4" t="s">
        <v>744</v>
      </c>
      <c r="G16" s="3" t="s">
        <v>745</v>
      </c>
      <c r="H16" s="3" t="s">
        <v>746</v>
      </c>
      <c r="I16" s="11" t="s">
        <v>455</v>
      </c>
      <c r="J16" s="36" t="str">
        <f t="shared" si="1"/>
        <v>102006</v>
      </c>
      <c r="K16" s="4" t="s">
        <v>460</v>
      </c>
      <c r="L16" s="4" t="s">
        <v>747</v>
      </c>
      <c r="M16" s="12">
        <v>115</v>
      </c>
      <c r="N16" s="38"/>
      <c r="O16" s="1" t="s">
        <v>748</v>
      </c>
    </row>
    <row r="17" spans="1:15">
      <c r="A17" t="s">
        <v>749</v>
      </c>
      <c r="C17" s="4" t="s">
        <v>750</v>
      </c>
      <c r="E17" s="4" t="s">
        <v>750</v>
      </c>
      <c r="G17" s="3" t="s">
        <v>751</v>
      </c>
      <c r="H17" s="3" t="s">
        <v>752</v>
      </c>
      <c r="I17" s="11" t="s">
        <v>463</v>
      </c>
      <c r="J17" s="36" t="str">
        <f t="shared" ref="J17:J22" si="2">LEFT(I$4,3)&amp;LEFT(K17,3)</f>
        <v>103001</v>
      </c>
      <c r="K17" s="4" t="s">
        <v>468</v>
      </c>
      <c r="L17" s="4" t="s">
        <v>753</v>
      </c>
      <c r="M17" s="12">
        <v>116</v>
      </c>
      <c r="N17" s="38"/>
      <c r="O17" s="1" t="s">
        <v>754</v>
      </c>
    </row>
    <row r="18" spans="1:15">
      <c r="A18" t="s">
        <v>755</v>
      </c>
      <c r="C18" s="4" t="s">
        <v>756</v>
      </c>
      <c r="E18" s="4" t="s">
        <v>756</v>
      </c>
      <c r="G18" s="3" t="s">
        <v>757</v>
      </c>
      <c r="H18" s="3" t="s">
        <v>758</v>
      </c>
      <c r="I18" s="11" t="s">
        <v>511</v>
      </c>
      <c r="J18" s="36" t="str">
        <f t="shared" si="2"/>
        <v>103002</v>
      </c>
      <c r="K18" s="4" t="s">
        <v>472</v>
      </c>
      <c r="L18" s="4" t="s">
        <v>759</v>
      </c>
      <c r="M18" s="12">
        <v>117</v>
      </c>
      <c r="N18" s="38"/>
      <c r="O18" s="1" t="s">
        <v>760</v>
      </c>
    </row>
    <row r="19" spans="1:15">
      <c r="C19" s="4" t="s">
        <v>761</v>
      </c>
      <c r="E19" s="4" t="s">
        <v>761</v>
      </c>
      <c r="G19" s="3" t="s">
        <v>762</v>
      </c>
      <c r="H19" s="3" t="s">
        <v>763</v>
      </c>
      <c r="I19" s="11" t="s">
        <v>405</v>
      </c>
      <c r="J19" s="36" t="str">
        <f t="shared" si="2"/>
        <v>103003</v>
      </c>
      <c r="K19" s="4" t="s">
        <v>476</v>
      </c>
      <c r="L19" s="4" t="s">
        <v>764</v>
      </c>
      <c r="M19" s="12">
        <v>118</v>
      </c>
      <c r="N19" s="38"/>
      <c r="O19" s="1" t="s">
        <v>765</v>
      </c>
    </row>
    <row r="20" spans="1:15">
      <c r="C20" s="4" t="s">
        <v>766</v>
      </c>
      <c r="E20" s="4" t="s">
        <v>766</v>
      </c>
      <c r="G20" s="7" t="s">
        <v>767</v>
      </c>
      <c r="H20" s="7" t="s">
        <v>768</v>
      </c>
      <c r="I20" s="9"/>
      <c r="J20" s="36" t="str">
        <f t="shared" si="2"/>
        <v>103004</v>
      </c>
      <c r="K20" s="4" t="s">
        <v>480</v>
      </c>
      <c r="L20" s="4" t="s">
        <v>769</v>
      </c>
      <c r="N20" s="38"/>
      <c r="O20" s="1" t="s">
        <v>770</v>
      </c>
    </row>
    <row r="21" spans="1:15">
      <c r="C21" s="4" t="s">
        <v>771</v>
      </c>
      <c r="E21" s="4" t="s">
        <v>771</v>
      </c>
      <c r="G21" s="7" t="s">
        <v>772</v>
      </c>
      <c r="H21" s="7" t="s">
        <v>773</v>
      </c>
      <c r="I21" s="9"/>
      <c r="J21" s="36" t="str">
        <f t="shared" si="2"/>
        <v>103005</v>
      </c>
      <c r="K21" s="4" t="s">
        <v>484</v>
      </c>
      <c r="L21" s="4" t="s">
        <v>774</v>
      </c>
      <c r="N21" s="38"/>
      <c r="O21" s="1" t="s">
        <v>775</v>
      </c>
    </row>
    <row r="22" spans="1:15">
      <c r="A22" t="s">
        <v>776</v>
      </c>
      <c r="C22" s="4" t="s">
        <v>777</v>
      </c>
      <c r="E22" s="4" t="s">
        <v>777</v>
      </c>
      <c r="G22" s="7" t="s">
        <v>778</v>
      </c>
      <c r="H22" s="7" t="s">
        <v>779</v>
      </c>
      <c r="I22" s="9"/>
      <c r="J22" s="36" t="str">
        <f t="shared" si="2"/>
        <v>103006</v>
      </c>
      <c r="K22" s="4" t="s">
        <v>488</v>
      </c>
      <c r="L22" s="4" t="s">
        <v>780</v>
      </c>
      <c r="N22" s="38"/>
      <c r="O22" s="1" t="s">
        <v>781</v>
      </c>
    </row>
    <row r="23" spans="1:15">
      <c r="A23" t="s">
        <v>782</v>
      </c>
      <c r="C23" s="4" t="s">
        <v>783</v>
      </c>
      <c r="E23" s="4" t="s">
        <v>783</v>
      </c>
      <c r="G23" s="7" t="s">
        <v>784</v>
      </c>
      <c r="H23" s="7" t="s">
        <v>785</v>
      </c>
      <c r="I23" s="9"/>
      <c r="J23" s="36" t="str">
        <f>LEFT(I$5,3)&amp;LEFT(K23,3)</f>
        <v>104001</v>
      </c>
      <c r="K23" s="4" t="s">
        <v>786</v>
      </c>
      <c r="L23" s="4" t="s">
        <v>787</v>
      </c>
      <c r="N23" s="38"/>
    </row>
    <row r="24" spans="1:15">
      <c r="A24" t="s">
        <v>788</v>
      </c>
      <c r="C24" s="4" t="s">
        <v>789</v>
      </c>
      <c r="E24" s="4" t="s">
        <v>789</v>
      </c>
      <c r="G24" s="7" t="s">
        <v>790</v>
      </c>
      <c r="H24" s="7" t="s">
        <v>791</v>
      </c>
      <c r="I24" s="9"/>
      <c r="J24" s="36" t="str">
        <f t="shared" ref="J24:J31" si="3">LEFT(I$5,3)&amp;LEFT(K24,3)</f>
        <v>104002</v>
      </c>
      <c r="K24" s="4" t="s">
        <v>500</v>
      </c>
      <c r="L24" s="4" t="s">
        <v>792</v>
      </c>
      <c r="N24" s="38"/>
    </row>
    <row r="25" spans="1:15">
      <c r="C25" s="4" t="s">
        <v>793</v>
      </c>
      <c r="E25" s="4" t="s">
        <v>793</v>
      </c>
      <c r="G25" s="7" t="s">
        <v>794</v>
      </c>
      <c r="H25" s="7" t="s">
        <v>795</v>
      </c>
      <c r="I25" s="9"/>
      <c r="J25" s="36" t="str">
        <f t="shared" si="3"/>
        <v>104003</v>
      </c>
      <c r="K25" s="4" t="s">
        <v>796</v>
      </c>
      <c r="L25" s="4" t="s">
        <v>797</v>
      </c>
      <c r="N25" s="38"/>
    </row>
    <row r="26" spans="1:15">
      <c r="C26" s="4" t="s">
        <v>798</v>
      </c>
      <c r="E26" s="4" t="s">
        <v>798</v>
      </c>
      <c r="G26" s="7" t="s">
        <v>799</v>
      </c>
      <c r="H26" s="7" t="s">
        <v>800</v>
      </c>
      <c r="I26" s="9"/>
      <c r="J26" s="36" t="str">
        <f t="shared" si="3"/>
        <v>104004</v>
      </c>
      <c r="K26" s="4" t="s">
        <v>508</v>
      </c>
      <c r="L26" s="4" t="s">
        <v>801</v>
      </c>
      <c r="N26" s="38"/>
    </row>
    <row r="27" spans="1:15">
      <c r="A27" t="s">
        <v>802</v>
      </c>
      <c r="C27" s="4" t="s">
        <v>803</v>
      </c>
      <c r="E27" s="4" t="s">
        <v>803</v>
      </c>
      <c r="G27" s="7" t="s">
        <v>804</v>
      </c>
      <c r="H27" s="7" t="s">
        <v>805</v>
      </c>
      <c r="I27" s="9"/>
      <c r="J27" s="36" t="str">
        <f t="shared" si="3"/>
        <v>104005</v>
      </c>
      <c r="K27" s="4" t="s">
        <v>512</v>
      </c>
      <c r="L27" s="4" t="s">
        <v>806</v>
      </c>
      <c r="N27" s="38"/>
    </row>
    <row r="28" spans="1:15">
      <c r="A28" t="s">
        <v>807</v>
      </c>
      <c r="C28" s="4" t="s">
        <v>808</v>
      </c>
      <c r="E28" s="4" t="s">
        <v>808</v>
      </c>
      <c r="G28" s="7" t="s">
        <v>809</v>
      </c>
      <c r="H28" s="7" t="s">
        <v>810</v>
      </c>
      <c r="I28" s="9"/>
      <c r="J28" s="36" t="str">
        <f t="shared" si="3"/>
        <v>104006</v>
      </c>
      <c r="K28" s="4" t="s">
        <v>516</v>
      </c>
      <c r="L28" s="4" t="s">
        <v>811</v>
      </c>
      <c r="N28" s="38"/>
    </row>
    <row r="29" spans="1:15">
      <c r="A29" t="s">
        <v>812</v>
      </c>
      <c r="C29" s="4" t="s">
        <v>813</v>
      </c>
      <c r="E29" s="4" t="s">
        <v>813</v>
      </c>
      <c r="G29" s="3" t="s">
        <v>814</v>
      </c>
      <c r="H29" s="3" t="s">
        <v>815</v>
      </c>
      <c r="I29" s="8"/>
      <c r="J29" s="36" t="str">
        <f t="shared" si="3"/>
        <v>104007</v>
      </c>
      <c r="K29" s="4" t="s">
        <v>397</v>
      </c>
      <c r="L29" s="4" t="s">
        <v>816</v>
      </c>
      <c r="N29" s="38"/>
    </row>
    <row r="30" spans="1:15">
      <c r="C30" s="4" t="s">
        <v>817</v>
      </c>
      <c r="E30" s="4" t="s">
        <v>817</v>
      </c>
      <c r="G30" s="3" t="s">
        <v>818</v>
      </c>
      <c r="H30" s="3" t="s">
        <v>819</v>
      </c>
      <c r="I30" s="8"/>
      <c r="J30" s="36" t="str">
        <f t="shared" si="3"/>
        <v>104008</v>
      </c>
      <c r="K30" s="4" t="s">
        <v>820</v>
      </c>
      <c r="L30" s="4" t="s">
        <v>821</v>
      </c>
      <c r="N30" s="38"/>
    </row>
    <row r="31" spans="1:15">
      <c r="C31" s="4" t="s">
        <v>822</v>
      </c>
      <c r="E31" s="4" t="s">
        <v>822</v>
      </c>
      <c r="G31" s="3" t="s">
        <v>823</v>
      </c>
      <c r="H31" s="3" t="s">
        <v>824</v>
      </c>
      <c r="I31" s="8"/>
      <c r="J31" s="36" t="str">
        <f t="shared" si="3"/>
        <v>104009</v>
      </c>
      <c r="K31" s="4" t="s">
        <v>407</v>
      </c>
      <c r="L31" s="4" t="s">
        <v>825</v>
      </c>
      <c r="N31" s="38"/>
    </row>
    <row r="32" spans="1:15">
      <c r="A32" t="s">
        <v>826</v>
      </c>
      <c r="C32" s="4" t="s">
        <v>827</v>
      </c>
      <c r="E32" s="4" t="s">
        <v>827</v>
      </c>
      <c r="G32" s="3" t="s">
        <v>828</v>
      </c>
      <c r="H32" s="3" t="s">
        <v>829</v>
      </c>
      <c r="I32" s="8"/>
      <c r="J32" s="36" t="str">
        <f>LEFT(I$6,3)&amp;LEFT(K32,3)</f>
        <v>105001</v>
      </c>
      <c r="K32" s="4" t="s">
        <v>415</v>
      </c>
      <c r="L32" s="4" t="s">
        <v>830</v>
      </c>
      <c r="N32" s="38"/>
    </row>
    <row r="33" spans="1:14">
      <c r="A33" t="s">
        <v>831</v>
      </c>
      <c r="C33" s="4" t="s">
        <v>832</v>
      </c>
      <c r="G33" s="3" t="s">
        <v>833</v>
      </c>
      <c r="H33" s="3" t="s">
        <v>834</v>
      </c>
      <c r="I33" s="8"/>
      <c r="J33" s="36" t="str">
        <f t="shared" ref="J33:J39" si="4">LEFT(I$6,3)&amp;LEFT(K33,3)</f>
        <v>105002</v>
      </c>
      <c r="K33" s="4" t="s">
        <v>418</v>
      </c>
      <c r="L33" s="4" t="s">
        <v>835</v>
      </c>
      <c r="N33" s="38"/>
    </row>
    <row r="34" spans="1:14">
      <c r="A34" t="s">
        <v>836</v>
      </c>
      <c r="C34" s="4" t="s">
        <v>837</v>
      </c>
      <c r="G34" s="3" t="s">
        <v>838</v>
      </c>
      <c r="H34" s="3" t="s">
        <v>839</v>
      </c>
      <c r="I34" s="8"/>
      <c r="J34" s="36" t="str">
        <f t="shared" si="4"/>
        <v>105003</v>
      </c>
      <c r="K34" s="4" t="s">
        <v>422</v>
      </c>
      <c r="L34" s="4" t="s">
        <v>840</v>
      </c>
      <c r="N34" s="38"/>
    </row>
    <row r="35" spans="1:14">
      <c r="A35" t="s">
        <v>812</v>
      </c>
      <c r="C35" s="4" t="s">
        <v>841</v>
      </c>
      <c r="G35" s="3" t="s">
        <v>842</v>
      </c>
      <c r="H35" s="3" t="s">
        <v>843</v>
      </c>
      <c r="I35" s="8"/>
      <c r="J35" s="36" t="str">
        <f t="shared" si="4"/>
        <v>105004</v>
      </c>
      <c r="K35" s="4" t="s">
        <v>426</v>
      </c>
      <c r="L35" s="4" t="s">
        <v>844</v>
      </c>
      <c r="N35" s="38"/>
    </row>
    <row r="36" spans="1:14">
      <c r="C36" s="4" t="s">
        <v>845</v>
      </c>
      <c r="G36" s="3" t="s">
        <v>846</v>
      </c>
      <c r="H36" s="3" t="s">
        <v>847</v>
      </c>
      <c r="I36" s="8"/>
      <c r="J36" s="36" t="str">
        <f t="shared" si="4"/>
        <v>105005</v>
      </c>
      <c r="K36" s="4" t="s">
        <v>430</v>
      </c>
      <c r="L36" s="4" t="s">
        <v>848</v>
      </c>
      <c r="N36" s="38"/>
    </row>
    <row r="37" spans="1:14">
      <c r="C37" s="4" t="s">
        <v>849</v>
      </c>
      <c r="G37" s="3" t="s">
        <v>850</v>
      </c>
      <c r="H37" s="3" t="s">
        <v>851</v>
      </c>
      <c r="I37" s="8"/>
      <c r="J37" s="36" t="str">
        <f t="shared" si="4"/>
        <v>105006</v>
      </c>
      <c r="K37" s="4" t="s">
        <v>434</v>
      </c>
      <c r="L37" s="4" t="s">
        <v>852</v>
      </c>
      <c r="N37" s="38"/>
    </row>
    <row r="38" spans="1:14">
      <c r="C38" s="4" t="s">
        <v>853</v>
      </c>
      <c r="G38" s="3" t="s">
        <v>854</v>
      </c>
      <c r="H38" s="3" t="s">
        <v>855</v>
      </c>
      <c r="I38" s="8"/>
      <c r="J38" s="36" t="str">
        <f t="shared" si="4"/>
        <v>105007</v>
      </c>
      <c r="K38" s="4" t="s">
        <v>438</v>
      </c>
      <c r="L38" s="4" t="s">
        <v>856</v>
      </c>
      <c r="N38" s="38"/>
    </row>
    <row r="39" spans="1:14">
      <c r="C39" s="4" t="s">
        <v>857</v>
      </c>
      <c r="G39" s="3" t="s">
        <v>858</v>
      </c>
      <c r="H39" s="3" t="s">
        <v>859</v>
      </c>
      <c r="I39" s="8"/>
      <c r="J39" s="36" t="str">
        <f t="shared" si="4"/>
        <v>105008</v>
      </c>
      <c r="K39" s="4" t="s">
        <v>442</v>
      </c>
      <c r="L39" s="4" t="s">
        <v>860</v>
      </c>
      <c r="N39" s="38"/>
    </row>
    <row r="40" spans="1:14">
      <c r="C40" s="4" t="s">
        <v>861</v>
      </c>
      <c r="G40" s="3" t="s">
        <v>862</v>
      </c>
      <c r="H40" s="3" t="s">
        <v>863</v>
      </c>
      <c r="I40" s="8"/>
      <c r="J40" s="36" t="str">
        <f>LEFT(I$7,3)&amp;LEFT(K40,3)</f>
        <v>106001</v>
      </c>
      <c r="K40" s="4" t="s">
        <v>449</v>
      </c>
      <c r="L40" s="4" t="s">
        <v>864</v>
      </c>
      <c r="N40" s="38"/>
    </row>
    <row r="41" spans="1:14">
      <c r="C41" s="4" t="s">
        <v>865</v>
      </c>
      <c r="G41" s="3" t="s">
        <v>866</v>
      </c>
      <c r="H41" s="3" t="s">
        <v>867</v>
      </c>
      <c r="I41" s="8"/>
      <c r="J41" s="36" t="str">
        <f t="shared" ref="J41:J47" si="5">LEFT(I$7,3)&amp;LEFT(K41,3)</f>
        <v>106002</v>
      </c>
      <c r="K41" s="4" t="s">
        <v>453</v>
      </c>
      <c r="L41" s="4" t="s">
        <v>868</v>
      </c>
      <c r="N41" s="38"/>
    </row>
    <row r="42" spans="1:14">
      <c r="C42" s="4" t="s">
        <v>869</v>
      </c>
      <c r="G42" s="3" t="s">
        <v>870</v>
      </c>
      <c r="H42" s="3" t="s">
        <v>871</v>
      </c>
      <c r="I42" s="8"/>
      <c r="J42" s="36" t="str">
        <f t="shared" si="5"/>
        <v>106003</v>
      </c>
      <c r="K42" s="4" t="s">
        <v>457</v>
      </c>
      <c r="L42" s="4" t="s">
        <v>872</v>
      </c>
      <c r="N42" s="38"/>
    </row>
    <row r="43" spans="1:14">
      <c r="C43" s="4" t="s">
        <v>873</v>
      </c>
      <c r="G43" s="3" t="s">
        <v>874</v>
      </c>
      <c r="H43" s="3" t="s">
        <v>875</v>
      </c>
      <c r="I43" s="8"/>
      <c r="J43" s="36" t="str">
        <f t="shared" si="5"/>
        <v>106004</v>
      </c>
      <c r="K43" s="4" t="s">
        <v>461</v>
      </c>
      <c r="L43" s="4" t="s">
        <v>876</v>
      </c>
      <c r="N43" s="38"/>
    </row>
    <row r="44" spans="1:14">
      <c r="C44" s="4" t="s">
        <v>877</v>
      </c>
      <c r="G44" s="3" t="s">
        <v>878</v>
      </c>
      <c r="H44" s="3" t="s">
        <v>879</v>
      </c>
      <c r="I44" s="8"/>
      <c r="J44" s="36" t="str">
        <f t="shared" si="5"/>
        <v>106005</v>
      </c>
      <c r="K44" s="4" t="s">
        <v>465</v>
      </c>
      <c r="L44" s="4" t="s">
        <v>880</v>
      </c>
      <c r="N44" s="38"/>
    </row>
    <row r="45" spans="1:14">
      <c r="C45" s="4" t="s">
        <v>881</v>
      </c>
      <c r="G45" s="3" t="s">
        <v>882</v>
      </c>
      <c r="H45" s="3" t="s">
        <v>883</v>
      </c>
      <c r="I45" s="8"/>
      <c r="J45" s="36" t="str">
        <f t="shared" si="5"/>
        <v>106006</v>
      </c>
      <c r="K45" s="4" t="s">
        <v>469</v>
      </c>
      <c r="L45" s="4" t="s">
        <v>884</v>
      </c>
      <c r="N45" s="38"/>
    </row>
    <row r="46" spans="1:14">
      <c r="C46" s="4" t="s">
        <v>885</v>
      </c>
      <c r="G46" s="3" t="s">
        <v>886</v>
      </c>
      <c r="H46" s="3" t="s">
        <v>887</v>
      </c>
      <c r="I46" s="8"/>
      <c r="J46" s="36" t="str">
        <f t="shared" si="5"/>
        <v>106007</v>
      </c>
      <c r="K46" s="4" t="s">
        <v>473</v>
      </c>
      <c r="L46" s="4" t="s">
        <v>888</v>
      </c>
      <c r="N46" s="38"/>
    </row>
    <row r="47" spans="1:14">
      <c r="C47" s="4" t="s">
        <v>889</v>
      </c>
      <c r="G47" s="3" t="s">
        <v>890</v>
      </c>
      <c r="H47" s="3" t="s">
        <v>891</v>
      </c>
      <c r="I47" s="8"/>
      <c r="J47" s="36" t="str">
        <f t="shared" si="5"/>
        <v>106008</v>
      </c>
      <c r="K47" s="4" t="s">
        <v>477</v>
      </c>
      <c r="L47" s="4" t="s">
        <v>892</v>
      </c>
      <c r="N47" s="38"/>
    </row>
    <row r="48" spans="1:14">
      <c r="C48" s="4" t="s">
        <v>893</v>
      </c>
      <c r="G48" s="3" t="s">
        <v>894</v>
      </c>
      <c r="H48" s="3" t="s">
        <v>895</v>
      </c>
      <c r="I48" s="8"/>
      <c r="J48" s="37" t="str">
        <f>LEFT(I$8,3)&amp;LEFT(K48,3)</f>
        <v>107001</v>
      </c>
      <c r="K48" s="4" t="s">
        <v>896</v>
      </c>
      <c r="L48" s="4" t="s">
        <v>897</v>
      </c>
      <c r="N48" s="38"/>
    </row>
    <row r="49" spans="3:14">
      <c r="C49" s="4" t="s">
        <v>898</v>
      </c>
      <c r="J49" s="37" t="str">
        <f t="shared" ref="J49:J60" si="6">LEFT(I$8,3)&amp;LEFT(K49,3)</f>
        <v>107002</v>
      </c>
      <c r="K49" s="4" t="s">
        <v>489</v>
      </c>
      <c r="L49" s="4" t="s">
        <v>899</v>
      </c>
      <c r="N49" s="38"/>
    </row>
    <row r="50" spans="3:14">
      <c r="C50" s="4" t="s">
        <v>900</v>
      </c>
      <c r="J50" s="37" t="str">
        <f t="shared" si="6"/>
        <v>107003</v>
      </c>
      <c r="K50" s="4" t="s">
        <v>493</v>
      </c>
      <c r="L50" s="4" t="s">
        <v>901</v>
      </c>
      <c r="N50" s="38"/>
    </row>
    <row r="51" spans="3:14">
      <c r="C51" s="4" t="s">
        <v>902</v>
      </c>
      <c r="J51" s="37" t="str">
        <f t="shared" si="6"/>
        <v>107004</v>
      </c>
      <c r="K51" s="4" t="s">
        <v>497</v>
      </c>
      <c r="L51" s="4" t="s">
        <v>903</v>
      </c>
      <c r="N51" s="38"/>
    </row>
    <row r="52" spans="3:14">
      <c r="C52" s="4" t="s">
        <v>904</v>
      </c>
      <c r="J52" s="37" t="str">
        <f t="shared" si="6"/>
        <v>107005</v>
      </c>
      <c r="K52" s="4" t="s">
        <v>501</v>
      </c>
      <c r="L52" s="4" t="s">
        <v>905</v>
      </c>
      <c r="N52" s="38"/>
    </row>
    <row r="53" spans="3:14">
      <c r="C53" s="4" t="s">
        <v>906</v>
      </c>
      <c r="J53" s="37" t="str">
        <f t="shared" si="6"/>
        <v>107006</v>
      </c>
      <c r="K53" s="4" t="s">
        <v>505</v>
      </c>
      <c r="L53" s="4" t="s">
        <v>907</v>
      </c>
      <c r="N53" s="38"/>
    </row>
    <row r="54" spans="3:14">
      <c r="C54" s="4" t="s">
        <v>908</v>
      </c>
      <c r="J54" s="37" t="str">
        <f t="shared" si="6"/>
        <v>107007</v>
      </c>
      <c r="K54" s="4" t="s">
        <v>509</v>
      </c>
      <c r="L54" s="4" t="s">
        <v>909</v>
      </c>
      <c r="N54" s="38"/>
    </row>
    <row r="55" spans="3:14">
      <c r="C55" s="4" t="s">
        <v>910</v>
      </c>
      <c r="J55" s="37" t="str">
        <f t="shared" si="6"/>
        <v>107008</v>
      </c>
      <c r="K55" s="4" t="s">
        <v>513</v>
      </c>
      <c r="L55" s="4" t="s">
        <v>911</v>
      </c>
      <c r="N55" s="38"/>
    </row>
    <row r="56" spans="3:14">
      <c r="C56" s="4" t="s">
        <v>912</v>
      </c>
      <c r="J56" s="37" t="str">
        <f t="shared" si="6"/>
        <v>107009</v>
      </c>
      <c r="K56" s="4" t="s">
        <v>517</v>
      </c>
      <c r="L56" s="4" t="s">
        <v>913</v>
      </c>
      <c r="N56" s="38"/>
    </row>
    <row r="57" spans="3:14">
      <c r="C57" s="4" t="s">
        <v>914</v>
      </c>
      <c r="J57" s="37" t="str">
        <f t="shared" si="6"/>
        <v>107010</v>
      </c>
      <c r="K57" s="4" t="s">
        <v>398</v>
      </c>
      <c r="L57" s="4" t="s">
        <v>915</v>
      </c>
      <c r="N57" s="38"/>
    </row>
    <row r="58" spans="3:14">
      <c r="C58" s="4" t="s">
        <v>916</v>
      </c>
      <c r="J58" s="37" t="str">
        <f t="shared" si="6"/>
        <v>107011</v>
      </c>
      <c r="K58" s="4" t="s">
        <v>403</v>
      </c>
      <c r="L58" s="4" t="s">
        <v>917</v>
      </c>
      <c r="N58" s="38"/>
    </row>
    <row r="59" spans="3:14">
      <c r="C59" s="4" t="s">
        <v>918</v>
      </c>
      <c r="J59" s="37" t="str">
        <f t="shared" si="6"/>
        <v>107012</v>
      </c>
      <c r="K59" s="4" t="s">
        <v>919</v>
      </c>
      <c r="L59" s="4" t="s">
        <v>920</v>
      </c>
      <c r="N59" s="38"/>
    </row>
    <row r="60" spans="3:14">
      <c r="C60" s="4" t="s">
        <v>921</v>
      </c>
      <c r="J60" s="37" t="str">
        <f t="shared" si="6"/>
        <v>107013</v>
      </c>
      <c r="K60" s="4" t="s">
        <v>412</v>
      </c>
      <c r="L60" s="4" t="s">
        <v>922</v>
      </c>
      <c r="N60" s="38"/>
    </row>
    <row r="61" spans="3:14">
      <c r="C61" s="4" t="s">
        <v>923</v>
      </c>
      <c r="J61" s="37" t="str">
        <f>LEFT(I$9,3)&amp;LEFT(K61,3)</f>
        <v>108001</v>
      </c>
      <c r="K61" s="4" t="s">
        <v>419</v>
      </c>
      <c r="L61" s="4" t="s">
        <v>924</v>
      </c>
      <c r="N61" s="38"/>
    </row>
    <row r="62" spans="3:14">
      <c r="C62" s="4" t="s">
        <v>925</v>
      </c>
      <c r="J62" s="37" t="str">
        <f t="shared" ref="J62:J70" si="7">LEFT(I$9,3)&amp;LEFT(K62,3)</f>
        <v>108002</v>
      </c>
      <c r="K62" s="4" t="s">
        <v>423</v>
      </c>
      <c r="L62" s="4" t="s">
        <v>926</v>
      </c>
      <c r="N62" s="38"/>
    </row>
    <row r="63" spans="3:14">
      <c r="C63" s="4" t="s">
        <v>927</v>
      </c>
      <c r="J63" s="37" t="str">
        <f t="shared" si="7"/>
        <v>108003</v>
      </c>
      <c r="K63" s="4" t="s">
        <v>427</v>
      </c>
      <c r="L63" s="4" t="s">
        <v>928</v>
      </c>
      <c r="N63" s="38"/>
    </row>
    <row r="64" spans="3:14">
      <c r="C64" s="4" t="s">
        <v>929</v>
      </c>
      <c r="J64" s="37" t="str">
        <f t="shared" si="7"/>
        <v>108004</v>
      </c>
      <c r="K64" s="4" t="s">
        <v>431</v>
      </c>
      <c r="L64" s="4" t="s">
        <v>930</v>
      </c>
      <c r="N64" s="38"/>
    </row>
    <row r="65" spans="3:14">
      <c r="C65" s="4" t="s">
        <v>931</v>
      </c>
      <c r="J65" s="37" t="str">
        <f t="shared" si="7"/>
        <v>108005</v>
      </c>
      <c r="K65" s="4" t="s">
        <v>435</v>
      </c>
      <c r="L65" s="4" t="s">
        <v>932</v>
      </c>
      <c r="N65" s="38"/>
    </row>
    <row r="66" spans="3:14">
      <c r="J66" s="37" t="str">
        <f t="shared" si="7"/>
        <v>108006</v>
      </c>
      <c r="K66" s="4" t="s">
        <v>439</v>
      </c>
      <c r="L66" s="4" t="s">
        <v>933</v>
      </c>
      <c r="N66" s="38"/>
    </row>
    <row r="67" spans="3:14">
      <c r="J67" s="37" t="str">
        <f t="shared" si="7"/>
        <v>108007</v>
      </c>
      <c r="K67" s="4" t="s">
        <v>443</v>
      </c>
      <c r="L67" s="4" t="s">
        <v>934</v>
      </c>
      <c r="N67" s="38"/>
    </row>
    <row r="68" spans="3:14">
      <c r="J68" s="37" t="str">
        <f t="shared" si="7"/>
        <v>108008</v>
      </c>
      <c r="K68" s="4" t="s">
        <v>446</v>
      </c>
      <c r="L68" s="4" t="s">
        <v>935</v>
      </c>
      <c r="N68" s="38"/>
    </row>
    <row r="69" spans="3:14">
      <c r="J69" s="37" t="str">
        <f t="shared" si="7"/>
        <v>108009</v>
      </c>
      <c r="K69" s="4" t="s">
        <v>450</v>
      </c>
      <c r="L69" s="4" t="s">
        <v>936</v>
      </c>
      <c r="N69" s="38"/>
    </row>
    <row r="70" spans="3:14">
      <c r="J70" s="37" t="str">
        <f t="shared" si="7"/>
        <v>108010</v>
      </c>
      <c r="K70" s="4" t="s">
        <v>454</v>
      </c>
      <c r="L70" s="4" t="s">
        <v>937</v>
      </c>
      <c r="N70" s="38"/>
    </row>
    <row r="71" spans="3:14">
      <c r="J71" s="37" t="str">
        <f>LEFT(I$10,3)&amp;LEFT(K71,3)</f>
        <v>109001</v>
      </c>
      <c r="K71" s="4" t="s">
        <v>462</v>
      </c>
      <c r="L71" s="4" t="s">
        <v>938</v>
      </c>
      <c r="N71" s="38"/>
    </row>
    <row r="72" spans="3:14">
      <c r="J72" s="37" t="str">
        <f>LEFT(I$10,3)&amp;LEFT(K72,3)</f>
        <v>109002</v>
      </c>
      <c r="K72" s="4" t="s">
        <v>466</v>
      </c>
      <c r="L72" s="4" t="s">
        <v>939</v>
      </c>
      <c r="N72" s="38"/>
    </row>
    <row r="73" spans="3:14">
      <c r="J73" s="37" t="str">
        <f>LEFT(I$10,3)&amp;LEFT(K73,3)</f>
        <v>109003</v>
      </c>
      <c r="K73" s="4" t="s">
        <v>470</v>
      </c>
      <c r="L73" s="4" t="s">
        <v>940</v>
      </c>
      <c r="N73" s="38"/>
    </row>
    <row r="74" spans="3:14">
      <c r="J74" s="37" t="str">
        <f t="shared" ref="J74:J79" si="8">LEFT(I$11,3)&amp;LEFT(K74,3)</f>
        <v>110001</v>
      </c>
      <c r="K74" s="4" t="s">
        <v>478</v>
      </c>
      <c r="L74" s="4" t="s">
        <v>941</v>
      </c>
      <c r="N74" s="38"/>
    </row>
    <row r="75" spans="3:14">
      <c r="J75" s="37" t="str">
        <f t="shared" si="8"/>
        <v>110002</v>
      </c>
      <c r="K75" s="4" t="s">
        <v>482</v>
      </c>
      <c r="L75" s="4" t="s">
        <v>942</v>
      </c>
      <c r="N75" s="38"/>
    </row>
    <row r="76" spans="3:14">
      <c r="J76" s="37" t="str">
        <f t="shared" si="8"/>
        <v>110003</v>
      </c>
      <c r="K76" s="4" t="s">
        <v>486</v>
      </c>
      <c r="L76" s="4" t="s">
        <v>943</v>
      </c>
      <c r="N76" s="38"/>
    </row>
    <row r="77" spans="3:14">
      <c r="J77" s="37" t="str">
        <f t="shared" si="8"/>
        <v>110004</v>
      </c>
      <c r="K77" s="4" t="s">
        <v>490</v>
      </c>
      <c r="L77" s="4" t="s">
        <v>944</v>
      </c>
      <c r="N77" s="38"/>
    </row>
    <row r="78" spans="3:14">
      <c r="J78" s="37" t="str">
        <f t="shared" si="8"/>
        <v>110005</v>
      </c>
      <c r="K78" s="4" t="s">
        <v>494</v>
      </c>
      <c r="L78" s="4" t="s">
        <v>945</v>
      </c>
      <c r="N78" s="38"/>
    </row>
    <row r="79" spans="3:14">
      <c r="J79" s="37" t="str">
        <f t="shared" si="8"/>
        <v>110006</v>
      </c>
      <c r="K79" s="4" t="s">
        <v>498</v>
      </c>
      <c r="L79" s="4" t="s">
        <v>946</v>
      </c>
      <c r="N79" s="38"/>
    </row>
    <row r="80" spans="3:14">
      <c r="J80" s="37" t="str">
        <f>LEFT(I$12,3)&amp;LEFT(K80,3)</f>
        <v>111001</v>
      </c>
      <c r="K80" s="4" t="s">
        <v>506</v>
      </c>
      <c r="L80" s="4" t="s">
        <v>947</v>
      </c>
      <c r="N80" s="38"/>
    </row>
    <row r="81" spans="10:14">
      <c r="J81" s="37" t="str">
        <f>LEFT(I$12,3)&amp;LEFT(K81,3)</f>
        <v>111002</v>
      </c>
      <c r="K81" s="4" t="s">
        <v>510</v>
      </c>
      <c r="L81" s="4" t="s">
        <v>948</v>
      </c>
      <c r="N81" s="38"/>
    </row>
    <row r="82" spans="10:14">
      <c r="J82" s="37" t="str">
        <f>LEFT(I$12,3)&amp;LEFT(K82,3)</f>
        <v>111003</v>
      </c>
      <c r="K82" s="4" t="s">
        <v>514</v>
      </c>
      <c r="L82" s="4" t="s">
        <v>949</v>
      </c>
      <c r="N82" s="38"/>
    </row>
    <row r="83" spans="10:14">
      <c r="J83" s="37" t="str">
        <f>LEFT(I$13,3)&amp;LEFT(K83,3)</f>
        <v>112001</v>
      </c>
      <c r="K83" s="4" t="s">
        <v>399</v>
      </c>
      <c r="L83" s="4" t="s">
        <v>950</v>
      </c>
      <c r="N83" s="38"/>
    </row>
    <row r="84" spans="10:14">
      <c r="J84" s="37" t="str">
        <f>LEFT(I$13,3)&amp;LEFT(K84,3)</f>
        <v>112002</v>
      </c>
      <c r="K84" s="4" t="s">
        <v>404</v>
      </c>
      <c r="L84" s="4" t="s">
        <v>951</v>
      </c>
      <c r="N84" s="38"/>
    </row>
    <row r="85" spans="10:14">
      <c r="J85" s="37" t="str">
        <f>LEFT(I$13,3)&amp;LEFT(K85,3)</f>
        <v>112003</v>
      </c>
      <c r="K85" s="4" t="s">
        <v>409</v>
      </c>
      <c r="L85" s="4" t="s">
        <v>952</v>
      </c>
      <c r="N85" s="38"/>
    </row>
    <row r="86" spans="10:14">
      <c r="J86" s="37" t="str">
        <f>LEFT(I$14,3)&amp;LEFT(K86,3)</f>
        <v>113001</v>
      </c>
      <c r="K86" s="4" t="s">
        <v>416</v>
      </c>
      <c r="L86" s="4" t="s">
        <v>953</v>
      </c>
      <c r="N86" s="38"/>
    </row>
    <row r="87" spans="10:14">
      <c r="J87" s="37" t="str">
        <f t="shared" ref="J87:J93" si="9">LEFT(I$14,3)&amp;LEFT(K87,3)</f>
        <v>113002</v>
      </c>
      <c r="K87" s="4" t="s">
        <v>954</v>
      </c>
      <c r="L87" s="4" t="s">
        <v>955</v>
      </c>
      <c r="N87" s="38"/>
    </row>
    <row r="88" spans="10:14">
      <c r="J88" s="37" t="str">
        <f t="shared" si="9"/>
        <v>113003</v>
      </c>
      <c r="K88" s="4" t="s">
        <v>424</v>
      </c>
      <c r="L88" s="4" t="s">
        <v>956</v>
      </c>
      <c r="N88" s="38"/>
    </row>
    <row r="89" spans="10:14">
      <c r="J89" s="37" t="str">
        <f t="shared" si="9"/>
        <v>113004</v>
      </c>
      <c r="K89" s="4" t="s">
        <v>428</v>
      </c>
      <c r="L89" s="4" t="s">
        <v>957</v>
      </c>
      <c r="N89" s="38"/>
    </row>
    <row r="90" spans="10:14">
      <c r="J90" s="37" t="str">
        <f t="shared" si="9"/>
        <v>113005</v>
      </c>
      <c r="K90" s="4" t="s">
        <v>432</v>
      </c>
      <c r="L90" s="4" t="s">
        <v>958</v>
      </c>
      <c r="N90" s="38"/>
    </row>
    <row r="91" spans="10:14">
      <c r="J91" s="37" t="str">
        <f t="shared" si="9"/>
        <v>113006</v>
      </c>
      <c r="K91" s="4" t="s">
        <v>436</v>
      </c>
      <c r="L91" s="4" t="s">
        <v>959</v>
      </c>
      <c r="N91" s="38"/>
    </row>
    <row r="92" spans="10:14">
      <c r="J92" s="37" t="str">
        <f t="shared" si="9"/>
        <v>113007</v>
      </c>
      <c r="K92" s="4" t="s">
        <v>440</v>
      </c>
      <c r="L92" s="4" t="s">
        <v>960</v>
      </c>
      <c r="N92" s="38"/>
    </row>
    <row r="93" spans="10:14">
      <c r="J93" s="37" t="str">
        <f t="shared" si="9"/>
        <v>113008</v>
      </c>
      <c r="K93" s="4" t="s">
        <v>444</v>
      </c>
      <c r="L93" s="4" t="s">
        <v>961</v>
      </c>
      <c r="N93" s="38"/>
    </row>
    <row r="94" spans="10:14">
      <c r="J94" s="37" t="str">
        <f>LEFT(I15,3)&amp;LEFT(K94,3)</f>
        <v>114001</v>
      </c>
      <c r="K94" s="4" t="s">
        <v>962</v>
      </c>
      <c r="L94" s="4" t="s">
        <v>963</v>
      </c>
      <c r="N94" s="38"/>
    </row>
    <row r="95" spans="10:14">
      <c r="J95" s="37" t="str">
        <f>LEFT(I$16,3)&amp;LEFT(K95,3)</f>
        <v>115001</v>
      </c>
      <c r="K95" s="4" t="s">
        <v>459</v>
      </c>
      <c r="L95" s="4" t="s">
        <v>964</v>
      </c>
      <c r="N95" s="38"/>
    </row>
    <row r="96" spans="10:14">
      <c r="J96" s="37" t="str">
        <f>LEFT(I$17,3)&amp;LEFT(K96,3)</f>
        <v>116001</v>
      </c>
      <c r="K96" s="4" t="s">
        <v>467</v>
      </c>
      <c r="L96" s="4" t="s">
        <v>965</v>
      </c>
      <c r="N96" s="38"/>
    </row>
    <row r="97" spans="10:14">
      <c r="J97" s="37" t="str">
        <f t="shared" ref="J97:J106" si="10">LEFT(I$17,3)&amp;LEFT(K97,3)</f>
        <v>116002</v>
      </c>
      <c r="K97" s="4" t="s">
        <v>471</v>
      </c>
      <c r="L97" s="4" t="s">
        <v>966</v>
      </c>
      <c r="N97" s="38"/>
    </row>
    <row r="98" spans="10:14">
      <c r="J98" s="37" t="str">
        <f t="shared" si="10"/>
        <v>116003</v>
      </c>
      <c r="K98" s="4" t="s">
        <v>475</v>
      </c>
      <c r="L98" s="4" t="s">
        <v>967</v>
      </c>
      <c r="N98" s="38"/>
    </row>
    <row r="99" spans="10:14">
      <c r="J99" s="37" t="str">
        <f t="shared" si="10"/>
        <v>116004</v>
      </c>
      <c r="K99" s="4" t="s">
        <v>479</v>
      </c>
      <c r="L99" s="4" t="s">
        <v>968</v>
      </c>
      <c r="N99" s="38"/>
    </row>
    <row r="100" spans="10:14">
      <c r="J100" s="37" t="str">
        <f t="shared" si="10"/>
        <v>116005</v>
      </c>
      <c r="K100" s="4" t="s">
        <v>483</v>
      </c>
      <c r="L100" s="4" t="s">
        <v>969</v>
      </c>
      <c r="N100" s="38"/>
    </row>
    <row r="101" spans="10:14">
      <c r="J101" s="37" t="str">
        <f t="shared" si="10"/>
        <v>116006</v>
      </c>
      <c r="K101" s="4" t="s">
        <v>487</v>
      </c>
      <c r="L101" s="4" t="s">
        <v>970</v>
      </c>
      <c r="N101" s="38"/>
    </row>
    <row r="102" spans="10:14">
      <c r="J102" s="37" t="str">
        <f t="shared" si="10"/>
        <v>116007</v>
      </c>
      <c r="K102" s="4" t="s">
        <v>491</v>
      </c>
      <c r="L102" s="4" t="s">
        <v>971</v>
      </c>
      <c r="N102" s="38"/>
    </row>
    <row r="103" spans="10:14">
      <c r="J103" s="37" t="str">
        <f t="shared" si="10"/>
        <v>116008</v>
      </c>
      <c r="K103" s="4" t="s">
        <v>495</v>
      </c>
      <c r="L103" s="4" t="s">
        <v>972</v>
      </c>
      <c r="N103" s="38"/>
    </row>
    <row r="104" spans="10:14">
      <c r="J104" s="37" t="str">
        <f t="shared" si="10"/>
        <v>116009</v>
      </c>
      <c r="K104" s="4" t="s">
        <v>499</v>
      </c>
      <c r="L104" s="4" t="s">
        <v>973</v>
      </c>
      <c r="N104" s="38"/>
    </row>
    <row r="105" spans="10:14">
      <c r="J105" s="37" t="str">
        <f t="shared" si="10"/>
        <v>116010</v>
      </c>
      <c r="K105" s="4" t="s">
        <v>503</v>
      </c>
      <c r="L105" s="4" t="s">
        <v>974</v>
      </c>
      <c r="N105" s="38"/>
    </row>
    <row r="106" spans="10:14">
      <c r="J106" s="37" t="str">
        <f t="shared" si="10"/>
        <v>116011</v>
      </c>
      <c r="K106" s="4" t="s">
        <v>507</v>
      </c>
      <c r="L106" s="4" t="s">
        <v>975</v>
      </c>
      <c r="N106" s="38"/>
    </row>
    <row r="107" spans="10:14">
      <c r="J107" s="37" t="str">
        <f>LEFT(I$18,3)&amp;LEFT(K107,3)</f>
        <v>117001</v>
      </c>
      <c r="K107" s="4" t="s">
        <v>515</v>
      </c>
      <c r="L107" s="4" t="s">
        <v>976</v>
      </c>
      <c r="N107" s="38"/>
    </row>
    <row r="108" spans="10:14">
      <c r="J108" s="37" t="str">
        <f>LEFT(I$18,3)&amp;LEFT(K108,3)</f>
        <v>117002</v>
      </c>
      <c r="K108" s="4" t="s">
        <v>519</v>
      </c>
      <c r="L108" s="4" t="s">
        <v>977</v>
      </c>
      <c r="N108" s="38"/>
    </row>
    <row r="109" spans="10:14">
      <c r="J109" s="37" t="str">
        <f>LEFT(I$18,3)&amp;LEFT(K109,3)</f>
        <v>117003</v>
      </c>
      <c r="K109" s="4" t="s">
        <v>400</v>
      </c>
      <c r="L109" s="4" t="s">
        <v>978</v>
      </c>
      <c r="N109" s="38"/>
    </row>
    <row r="110" spans="10:14">
      <c r="J110" s="37" t="str">
        <f>LEFT(I19,3)&amp;LEFT(K110,3)</f>
        <v>118001</v>
      </c>
      <c r="K110" s="4" t="s">
        <v>410</v>
      </c>
      <c r="L110" s="4" t="s">
        <v>979</v>
      </c>
      <c r="N110" s="38"/>
    </row>
    <row r="111" spans="10:14">
      <c r="J111" s="37"/>
      <c r="K111" s="1"/>
      <c r="L111" s="1" t="s">
        <v>980</v>
      </c>
    </row>
  </sheetData>
  <mergeCells count="1">
    <mergeCell ref="J1:K1"/>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仙台市</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仙台市</dc:creator>
  <cp:keywords/>
  <dc:description/>
  <cp:lastModifiedBy>村田　政人</cp:lastModifiedBy>
  <cp:revision/>
  <dcterms:created xsi:type="dcterms:W3CDTF">2012-07-09T02:21:14Z</dcterms:created>
  <dcterms:modified xsi:type="dcterms:W3CDTF">2026-06-19T01:19:38Z</dcterms:modified>
  <cp:category/>
  <cp:contentStatus/>
</cp:coreProperties>
</file>