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nt206om\こども家庭保健課\02_家庭支援係・母子保健係共有\23_産後ケア事業\02_ちらし･HP･広報\01_ホームページ掲載様式\R5.5.1\"/>
    </mc:Choice>
  </mc:AlternateContent>
  <bookViews>
    <workbookView xWindow="0" yWindow="0" windowWidth="20490" windowHeight="7530" tabRatio="704" activeTab="1"/>
  </bookViews>
  <sheets>
    <sheet name="契約書様式2号-2_訪問型 (R5.4.1～)計算式入り" sheetId="1" r:id="rId1"/>
    <sheet name="■記入見本■契約書様式2号-2_訪問型 (R5.4.1～)" sheetId="3" r:id="rId2"/>
  </sheets>
  <definedNames>
    <definedName name="_xlnm.Print_Area" localSheetId="1">'■記入見本■契約書様式2号-2_訪問型 (R5.4.1～)'!$A$1:$O$43</definedName>
    <definedName name="_xlnm.Print_Area" localSheetId="0">'契約書様式2号-2_訪問型 (R5.4.1～)計算式入り'!$A$1:$O$43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L7" i="3" s="1"/>
  <c r="J9" i="3"/>
  <c r="J35" i="3"/>
  <c r="J33" i="3"/>
  <c r="K31" i="3"/>
  <c r="L31" i="3" s="1"/>
  <c r="J31" i="3"/>
  <c r="J29" i="3"/>
  <c r="L27" i="3"/>
  <c r="K27" i="3"/>
  <c r="J27" i="3"/>
  <c r="J25" i="3"/>
  <c r="J23" i="3"/>
  <c r="K21" i="3"/>
  <c r="L21" i="3" s="1"/>
  <c r="J21" i="3"/>
  <c r="J19" i="3"/>
  <c r="K17" i="3"/>
  <c r="L17" i="3" s="1"/>
  <c r="J17" i="3"/>
  <c r="J15" i="3"/>
  <c r="J13" i="3"/>
  <c r="K11" i="3"/>
  <c r="L11" i="3" s="1"/>
  <c r="J11" i="3"/>
  <c r="J7" i="3"/>
  <c r="J45" i="3" l="1"/>
  <c r="J35" i="1" l="1"/>
  <c r="J33" i="1"/>
  <c r="L31" i="1"/>
  <c r="K31" i="1"/>
  <c r="J31" i="1"/>
  <c r="J29" i="1"/>
  <c r="L27" i="1"/>
  <c r="K27" i="1"/>
  <c r="J27" i="1"/>
  <c r="J25" i="1"/>
  <c r="J23" i="1"/>
  <c r="K21" i="1"/>
  <c r="L21" i="1" s="1"/>
  <c r="J21" i="1"/>
  <c r="J19" i="1"/>
  <c r="K17" i="1"/>
  <c r="L17" i="1" s="1"/>
  <c r="J17" i="1"/>
  <c r="J15" i="1"/>
  <c r="J13" i="1"/>
  <c r="K11" i="1"/>
  <c r="L11" i="1" s="1"/>
  <c r="J11" i="1"/>
  <c r="J9" i="1"/>
  <c r="K7" i="1"/>
  <c r="L7" i="1" s="1"/>
  <c r="J7" i="1"/>
  <c r="J45" i="1" s="1"/>
</calcChain>
</file>

<file path=xl/comments1.xml><?xml version="1.0" encoding="utf-8"?>
<comments xmlns="http://schemas.openxmlformats.org/spreadsheetml/2006/main">
  <authors>
    <author>仙台市</author>
  </authors>
  <commentLis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課税世帯か非課税世帯かによって委託料を選択（プルダウン）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利用日数（a）と委託料単価（c）を入力すれば自動集計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委託料単価を選択すると自動表示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仙台市:</t>
        </r>
        <r>
          <rPr>
            <sz val="9"/>
            <color indexed="81"/>
            <rFont val="MS P ゴシック"/>
            <family val="3"/>
            <charset val="128"/>
          </rPr>
          <t xml:space="preserve">
緊急受入加算が算定できるのは1回の利用につき1回まで</t>
        </r>
      </text>
    </comment>
  </commentList>
</comments>
</file>

<file path=xl/sharedStrings.xml><?xml version="1.0" encoding="utf-8"?>
<sst xmlns="http://schemas.openxmlformats.org/spreadsheetml/2006/main" count="155" uniqueCount="47">
  <si>
    <t>仙台市産後ケア事業実績報告書（訪問型）</t>
    <rPh sb="0" eb="3">
      <t>センダイシ</t>
    </rPh>
    <rPh sb="3" eb="5">
      <t>サンゴ</t>
    </rPh>
    <rPh sb="7" eb="9">
      <t>ジギョウ</t>
    </rPh>
    <rPh sb="9" eb="11">
      <t>ジッセキ</t>
    </rPh>
    <rPh sb="11" eb="13">
      <t>ホウコク</t>
    </rPh>
    <rPh sb="13" eb="14">
      <t>ショ</t>
    </rPh>
    <rPh sb="15" eb="17">
      <t>ホウモン</t>
    </rPh>
    <rPh sb="17" eb="18">
      <t>ガタ</t>
    </rPh>
    <phoneticPr fontId="5"/>
  </si>
  <si>
    <r>
      <t xml:space="preserve">事業者名
</t>
    </r>
    <r>
      <rPr>
        <sz val="9"/>
        <rFont val="ＭＳ 明朝"/>
        <family val="1"/>
        <charset val="128"/>
      </rPr>
      <t>(実施医療機関名)</t>
    </r>
    <rPh sb="0" eb="3">
      <t>ジギョウシャ</t>
    </rPh>
    <rPh sb="3" eb="4">
      <t>メイ</t>
    </rPh>
    <rPh sb="6" eb="8">
      <t>ジッシ</t>
    </rPh>
    <rPh sb="8" eb="10">
      <t>イリョウ</t>
    </rPh>
    <rPh sb="10" eb="12">
      <t>キカン</t>
    </rPh>
    <rPh sb="12" eb="13">
      <t>メイ</t>
    </rPh>
    <phoneticPr fontId="5"/>
  </si>
  <si>
    <t>（令和 　　年　　　月分）</t>
    <rPh sb="1" eb="3">
      <t>レイワ</t>
    </rPh>
    <rPh sb="6" eb="7">
      <t>ネン</t>
    </rPh>
    <rPh sb="10" eb="12">
      <t>ガツブン</t>
    </rPh>
    <phoneticPr fontId="5"/>
  </si>
  <si>
    <t>担当者氏名</t>
    <rPh sb="0" eb="3">
      <t>タントウシャ</t>
    </rPh>
    <rPh sb="3" eb="5">
      <t>シメイ</t>
    </rPh>
    <phoneticPr fontId="5"/>
  </si>
  <si>
    <t>連絡先</t>
    <rPh sb="0" eb="3">
      <t>レンラクサキ</t>
    </rPh>
    <phoneticPr fontId="5"/>
  </si>
  <si>
    <t>№</t>
    <phoneticPr fontId="5"/>
  </si>
  <si>
    <t>利用者氏名</t>
    <rPh sb="0" eb="3">
      <t>リヨウシャ</t>
    </rPh>
    <rPh sb="3" eb="5">
      <t>シメイ</t>
    </rPh>
    <phoneticPr fontId="5"/>
  </si>
  <si>
    <t>サービス種別等</t>
    <rPh sb="4" eb="6">
      <t>シュベツ</t>
    </rPh>
    <rPh sb="6" eb="7">
      <t>トウ</t>
    </rPh>
    <phoneticPr fontId="5"/>
  </si>
  <si>
    <t>利用日数
(a)</t>
    <rPh sb="0" eb="2">
      <t>リヨウ</t>
    </rPh>
    <rPh sb="2" eb="3">
      <t>ビ</t>
    </rPh>
    <rPh sb="3" eb="4">
      <t>スウ</t>
    </rPh>
    <phoneticPr fontId="5"/>
  </si>
  <si>
    <t>多胎児
人数
(b)
※(対象児-1)人
で記入</t>
    <rPh sb="0" eb="3">
      <t>タタイジ</t>
    </rPh>
    <rPh sb="4" eb="6">
      <t>ニンズウ</t>
    </rPh>
    <rPh sb="13" eb="15">
      <t>タイショウ</t>
    </rPh>
    <rPh sb="15" eb="16">
      <t>ジ</t>
    </rPh>
    <rPh sb="19" eb="20">
      <t>ニン</t>
    </rPh>
    <phoneticPr fontId="5"/>
  </si>
  <si>
    <t>委託料
単価(c)
※1</t>
    <rPh sb="0" eb="3">
      <t>イタクリョウ</t>
    </rPh>
    <rPh sb="4" eb="6">
      <t>タンカ</t>
    </rPh>
    <phoneticPr fontId="5"/>
  </si>
  <si>
    <t>請求額
(a)×(C)
多胎児加算は
(a)×(b)×(c)</t>
    <rPh sb="0" eb="2">
      <t>セイキュウ</t>
    </rPh>
    <rPh sb="2" eb="3">
      <t>ガク</t>
    </rPh>
    <rPh sb="13" eb="16">
      <t>タタイジ</t>
    </rPh>
    <rPh sb="16" eb="18">
      <t>カサン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</si>
  <si>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</si>
  <si>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r>
      <t xml:space="preserve">キャンセル
</t>
    </r>
    <r>
      <rPr>
        <sz val="8"/>
        <rFont val="ＭＳ 明朝"/>
        <family val="1"/>
        <charset val="128"/>
      </rPr>
      <t>該当する欄に
○を記入</t>
    </r>
    <phoneticPr fontId="5"/>
  </si>
  <si>
    <t>1日あたり
利用者負担額(d)
※2</t>
    <rPh sb="1" eb="2">
      <t>ニチ</t>
    </rPh>
    <rPh sb="6" eb="9">
      <t>リヨウシャ</t>
    </rPh>
    <rPh sb="9" eb="11">
      <t>フタン</t>
    </rPh>
    <rPh sb="11" eb="12">
      <t>ガク</t>
    </rPh>
    <phoneticPr fontId="4"/>
  </si>
  <si>
    <t>利用者負担額計
(a)×(d)</t>
    <rPh sb="0" eb="3">
      <t>リヨウシャ</t>
    </rPh>
    <rPh sb="3" eb="5">
      <t>フタン</t>
    </rPh>
    <rPh sb="5" eb="6">
      <t>ガク</t>
    </rPh>
    <rPh sb="6" eb="7">
      <t>ケイ</t>
    </rPh>
    <phoneticPr fontId="4"/>
  </si>
  <si>
    <t>キャンセル料発生</t>
    <rPh sb="5" eb="6">
      <t>リョウ</t>
    </rPh>
    <rPh sb="6" eb="8">
      <t>ハッセイ</t>
    </rPh>
    <phoneticPr fontId="5"/>
  </si>
  <si>
    <t>キャンセル料発生せず</t>
    <rPh sb="5" eb="6">
      <t>リョウ</t>
    </rPh>
    <rPh sb="6" eb="8">
      <t>ハッセイ</t>
    </rPh>
    <phoneticPr fontId="5"/>
  </si>
  <si>
    <t>利用者（母）氏名</t>
    <rPh sb="0" eb="3">
      <t>リヨウシャ</t>
    </rPh>
    <rPh sb="4" eb="5">
      <t>ハハ</t>
    </rPh>
    <rPh sb="6" eb="8">
      <t>シメイ</t>
    </rPh>
    <phoneticPr fontId="5"/>
  </si>
  <si>
    <t>相談型</t>
    <phoneticPr fontId="5"/>
  </si>
  <si>
    <t>日</t>
    <rPh sb="0" eb="1">
      <t>ニチ</t>
    </rPh>
    <phoneticPr fontId="5"/>
  </si>
  <si>
    <t>多胎児加算
（相談型）</t>
    <phoneticPr fontId="5"/>
  </si>
  <si>
    <t>人</t>
    <rPh sb="0" eb="1">
      <t>ニン</t>
    </rPh>
    <phoneticPr fontId="5"/>
  </si>
  <si>
    <t>リフレッシュ型</t>
    <phoneticPr fontId="4"/>
  </si>
  <si>
    <t>多胎児加算
（リフレッシュ型）</t>
    <phoneticPr fontId="4"/>
  </si>
  <si>
    <t>※3緊急受入加算</t>
    <rPh sb="2" eb="8">
      <t>キンキュウウケイレカサン</t>
    </rPh>
    <phoneticPr fontId="5"/>
  </si>
  <si>
    <t>回</t>
    <rPh sb="0" eb="1">
      <t>カイ</t>
    </rPh>
    <phoneticPr fontId="5"/>
  </si>
  <si>
    <t>※1 １日あたりの委託料単価</t>
    <rPh sb="4" eb="5">
      <t>ニチ</t>
    </rPh>
    <rPh sb="9" eb="12">
      <t>イタクリョウ</t>
    </rPh>
    <rPh sb="12" eb="14">
      <t>タンカ</t>
    </rPh>
    <phoneticPr fontId="5"/>
  </si>
  <si>
    <t>※2 １日あたりの利用者負担額</t>
    <rPh sb="4" eb="5">
      <t>ニチ</t>
    </rPh>
    <rPh sb="9" eb="12">
      <t>リヨウシャ</t>
    </rPh>
    <rPh sb="12" eb="14">
      <t>フタン</t>
    </rPh>
    <rPh sb="14" eb="15">
      <t>ガク</t>
    </rPh>
    <phoneticPr fontId="5"/>
  </si>
  <si>
    <t>課税区分　　　　　　　　　サービス種別</t>
    <rPh sb="0" eb="2">
      <t>カゼイ</t>
    </rPh>
    <rPh sb="2" eb="4">
      <t>クブン</t>
    </rPh>
    <rPh sb="17" eb="19">
      <t>シュベツ</t>
    </rPh>
    <phoneticPr fontId="4"/>
  </si>
  <si>
    <t>相談型</t>
    <rPh sb="0" eb="2">
      <t>ソウダン</t>
    </rPh>
    <rPh sb="2" eb="3">
      <t>ガタ</t>
    </rPh>
    <phoneticPr fontId="5"/>
  </si>
  <si>
    <t>リフレッシュ型</t>
    <rPh sb="6" eb="7">
      <t>ガタ</t>
    </rPh>
    <phoneticPr fontId="5"/>
  </si>
  <si>
    <t>課税区分　　　　　　　　　　　サービス種別</t>
    <rPh sb="0" eb="2">
      <t>カゼイ</t>
    </rPh>
    <rPh sb="2" eb="4">
      <t>クブン</t>
    </rPh>
    <rPh sb="19" eb="21">
      <t>シュベツ</t>
    </rPh>
    <phoneticPr fontId="4"/>
  </si>
  <si>
    <t>生活保護世帯・市民税非課税世帯</t>
    <rPh sb="0" eb="2">
      <t>セイカツ</t>
    </rPh>
    <rPh sb="2" eb="4">
      <t>ホゴ</t>
    </rPh>
    <rPh sb="4" eb="6">
      <t>セタイ</t>
    </rPh>
    <rPh sb="7" eb="10">
      <t>シミンゼイ</t>
    </rPh>
    <rPh sb="10" eb="13">
      <t>ヒカゼイ</t>
    </rPh>
    <rPh sb="13" eb="15">
      <t>セタイ</t>
    </rPh>
    <phoneticPr fontId="5"/>
  </si>
  <si>
    <t>市民税課税世帯</t>
    <rPh sb="0" eb="1">
      <t>シ</t>
    </rPh>
    <rPh sb="3" eb="5">
      <t>カゼイ</t>
    </rPh>
    <rPh sb="5" eb="7">
      <t>セタイ</t>
    </rPh>
    <phoneticPr fontId="5"/>
  </si>
  <si>
    <t>多胎児加算（２人以降１人あたり）</t>
    <rPh sb="0" eb="3">
      <t>タタイジ</t>
    </rPh>
    <rPh sb="3" eb="5">
      <t>カサン</t>
    </rPh>
    <rPh sb="7" eb="10">
      <t>ニンイコウ</t>
    </rPh>
    <rPh sb="11" eb="12">
      <t>ニン</t>
    </rPh>
    <phoneticPr fontId="5"/>
  </si>
  <si>
    <t>※3　１回あたりの加算額</t>
    <rPh sb="4" eb="5">
      <t>カイ</t>
    </rPh>
    <rPh sb="9" eb="12">
      <t>カサンガク</t>
    </rPh>
    <phoneticPr fontId="5"/>
  </si>
  <si>
    <t>加算額</t>
    <rPh sb="0" eb="2">
      <t>カサン</t>
    </rPh>
    <rPh sb="2" eb="3">
      <t>ガク</t>
    </rPh>
    <phoneticPr fontId="4"/>
  </si>
  <si>
    <t>1回の利用につき1回のみ算定</t>
    <rPh sb="1" eb="2">
      <t>カイ</t>
    </rPh>
    <rPh sb="3" eb="5">
      <t>リヨウ</t>
    </rPh>
    <rPh sb="9" eb="10">
      <t>カイ</t>
    </rPh>
    <rPh sb="12" eb="14">
      <t>サンテイ</t>
    </rPh>
    <phoneticPr fontId="4"/>
  </si>
  <si>
    <t>緊急受入加算</t>
    <rPh sb="0" eb="2">
      <t>キンキュウ</t>
    </rPh>
    <rPh sb="2" eb="4">
      <t>ウケイレ</t>
    </rPh>
    <rPh sb="4" eb="6">
      <t>カサン</t>
    </rPh>
    <phoneticPr fontId="4"/>
  </si>
  <si>
    <t>合計</t>
    <rPh sb="0" eb="2">
      <t>ゴウケイ</t>
    </rPh>
    <phoneticPr fontId="17"/>
  </si>
  <si>
    <r>
      <t>契約書様式第２号－２</t>
    </r>
    <r>
      <rPr>
        <sz val="9"/>
        <color theme="1"/>
        <rFont val="ＭＳ 明朝"/>
        <family val="1"/>
        <charset val="128"/>
      </rPr>
      <t>（令和5年4月から）</t>
    </r>
    <rPh sb="0" eb="3">
      <t>ケイヤクショ</t>
    </rPh>
    <rPh sb="3" eb="5">
      <t>ヨウシキ</t>
    </rPh>
    <rPh sb="5" eb="6">
      <t>ダイ</t>
    </rPh>
    <rPh sb="7" eb="8">
      <t>ゴウ</t>
    </rPh>
    <phoneticPr fontId="5"/>
  </si>
  <si>
    <t>市民税非課税世帯・生活保護世帯</t>
    <rPh sb="0" eb="3">
      <t>シミンゼイ</t>
    </rPh>
    <rPh sb="3" eb="6">
      <t>ヒカゼイ</t>
    </rPh>
    <rPh sb="6" eb="8">
      <t>セタイ</t>
    </rPh>
    <rPh sb="9" eb="11">
      <t>セイカツ</t>
    </rPh>
    <rPh sb="11" eb="13">
      <t>ホゴ</t>
    </rPh>
    <rPh sb="13" eb="15">
      <t>セタイ</t>
    </rPh>
    <phoneticPr fontId="5"/>
  </si>
  <si>
    <t>市民税課税世帯</t>
    <rPh sb="0" eb="3">
      <t>シミンゼイ</t>
    </rPh>
    <rPh sb="3" eb="5">
      <t>カゼイ</t>
    </rPh>
    <rPh sb="5" eb="7">
      <t>セタイ</t>
    </rPh>
    <phoneticPr fontId="5"/>
  </si>
  <si>
    <t>課税（多胎児）</t>
    <rPh sb="0" eb="2">
      <t>カゼイ</t>
    </rPh>
    <rPh sb="3" eb="6">
      <t>タタイジ</t>
    </rPh>
    <phoneticPr fontId="4"/>
  </si>
  <si>
    <t>非課税（多胎児）
緊急利用あり</t>
    <rPh sb="0" eb="3">
      <t>ヒカゼイ</t>
    </rPh>
    <rPh sb="4" eb="7">
      <t>タタイジ</t>
    </rPh>
    <rPh sb="9" eb="11">
      <t>キンキュウ</t>
    </rPh>
    <rPh sb="11" eb="13">
      <t>リヨウ</t>
    </rPh>
    <phoneticPr fontId="4"/>
  </si>
  <si>
    <t>課税（単胎児）</t>
    <rPh sb="0" eb="2">
      <t>カゼイ</t>
    </rPh>
    <rPh sb="3" eb="4">
      <t>タン</t>
    </rPh>
    <rPh sb="4" eb="5">
      <t>タイ</t>
    </rPh>
    <rPh sb="5" eb="6">
      <t>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</si>
</sst>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 diagonalDown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 diagonalDown="1">
      <left style="double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double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72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1" fillId="0" borderId="0" xfId="1" applyFont="1" applyFill="1">
      <alignment vertical="center"/>
    </xf>
    <xf numFmtId="0" fontId="11" fillId="0" borderId="0" xfId="1" applyFont="1" applyFill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Alignment="1"/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176" fontId="8" fillId="0" borderId="2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176" fontId="7" fillId="0" borderId="0" xfId="1" applyNumberFormat="1" applyFont="1" applyFill="1">
      <alignment vertical="center"/>
    </xf>
    <xf numFmtId="0" fontId="8" fillId="0" borderId="3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16" fillId="0" borderId="36" xfId="1" applyNumberFormat="1" applyFont="1" applyFill="1" applyBorder="1" applyAlignment="1">
      <alignment horizontal="center" wrapText="1"/>
    </xf>
    <xf numFmtId="176" fontId="16" fillId="0" borderId="37" xfId="1" applyNumberFormat="1" applyFont="1" applyFill="1" applyBorder="1" applyAlignment="1">
      <alignment horizontal="center" wrapText="1"/>
    </xf>
    <xf numFmtId="176" fontId="16" fillId="0" borderId="38" xfId="1" applyNumberFormat="1" applyFont="1" applyFill="1" applyBorder="1" applyAlignment="1">
      <alignment horizontal="center" wrapText="1"/>
    </xf>
    <xf numFmtId="176" fontId="16" fillId="0" borderId="40" xfId="1" applyNumberFormat="1" applyFont="1" applyFill="1" applyBorder="1" applyAlignment="1">
      <alignment horizontal="center" wrapText="1"/>
    </xf>
    <xf numFmtId="176" fontId="16" fillId="0" borderId="41" xfId="1" applyNumberFormat="1" applyFont="1" applyFill="1" applyBorder="1" applyAlignment="1">
      <alignment horizontal="center" wrapText="1"/>
    </xf>
    <xf numFmtId="176" fontId="16" fillId="0" borderId="42" xfId="1" applyNumberFormat="1" applyFont="1" applyFill="1" applyBorder="1" applyAlignment="1">
      <alignment horizontal="center" wrapText="1"/>
    </xf>
    <xf numFmtId="0" fontId="16" fillId="0" borderId="45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16" fillId="0" borderId="40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left" vertical="center"/>
    </xf>
    <xf numFmtId="0" fontId="11" fillId="0" borderId="5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horizontal="center" vertical="center"/>
    </xf>
    <xf numFmtId="0" fontId="11" fillId="0" borderId="53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right" vertical="center"/>
    </xf>
    <xf numFmtId="0" fontId="15" fillId="2" borderId="14" xfId="2" applyFont="1" applyFill="1" applyBorder="1" applyAlignment="1">
      <alignment horizontal="right" vertical="center"/>
    </xf>
    <xf numFmtId="0" fontId="15" fillId="0" borderId="9" xfId="2" applyFont="1" applyFill="1" applyBorder="1" applyAlignment="1">
      <alignment horizontal="right" vertical="center"/>
    </xf>
    <xf numFmtId="0" fontId="15" fillId="0" borderId="15" xfId="2" applyFont="1" applyFill="1" applyBorder="1" applyAlignment="1">
      <alignment horizontal="right" vertical="center"/>
    </xf>
    <xf numFmtId="0" fontId="15" fillId="0" borderId="18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 vertical="center"/>
    </xf>
    <xf numFmtId="0" fontId="15" fillId="0" borderId="49" xfId="2" applyFont="1" applyFill="1" applyBorder="1" applyAlignment="1">
      <alignment horizontal="center" vertical="center"/>
    </xf>
    <xf numFmtId="176" fontId="15" fillId="0" borderId="7" xfId="2" applyNumberFormat="1" applyFont="1" applyFill="1" applyBorder="1" applyAlignment="1">
      <alignment horizontal="right"/>
    </xf>
    <xf numFmtId="176" fontId="15" fillId="0" borderId="13" xfId="2" applyNumberFormat="1" applyFont="1" applyFill="1" applyBorder="1" applyAlignment="1">
      <alignment horizontal="right"/>
    </xf>
    <xf numFmtId="176" fontId="15" fillId="3" borderId="35" xfId="2" applyNumberFormat="1" applyFont="1" applyFill="1" applyBorder="1" applyAlignment="1">
      <alignment horizontal="right"/>
    </xf>
    <xf numFmtId="176" fontId="15" fillId="3" borderId="16" xfId="2" applyNumberFormat="1" applyFont="1" applyFill="1" applyBorder="1" applyAlignment="1">
      <alignment horizontal="right"/>
    </xf>
    <xf numFmtId="0" fontId="16" fillId="0" borderId="20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 wrapText="1"/>
    </xf>
    <xf numFmtId="0" fontId="15" fillId="2" borderId="32" xfId="2" applyFont="1" applyFill="1" applyBorder="1" applyAlignment="1">
      <alignment horizontal="right" vertical="center"/>
    </xf>
    <xf numFmtId="0" fontId="15" fillId="0" borderId="33" xfId="2" applyFont="1" applyFill="1" applyBorder="1" applyAlignment="1">
      <alignment horizontal="right" vertical="center"/>
    </xf>
    <xf numFmtId="0" fontId="15" fillId="0" borderId="33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176" fontId="15" fillId="0" borderId="34" xfId="2" applyNumberFormat="1" applyFont="1" applyFill="1" applyBorder="1" applyAlignment="1">
      <alignment horizontal="right"/>
    </xf>
    <xf numFmtId="176" fontId="15" fillId="0" borderId="36" xfId="1" applyNumberFormat="1" applyFont="1" applyFill="1" applyBorder="1" applyAlignment="1">
      <alignment horizontal="center" wrapText="1"/>
    </xf>
    <xf numFmtId="176" fontId="15" fillId="0" borderId="37" xfId="1" applyNumberFormat="1" applyFont="1" applyFill="1" applyBorder="1" applyAlignment="1">
      <alignment horizontal="center" wrapText="1"/>
    </xf>
    <xf numFmtId="176" fontId="15" fillId="0" borderId="38" xfId="1" applyNumberFormat="1" applyFont="1" applyFill="1" applyBorder="1" applyAlignment="1">
      <alignment horizontal="center" wrapText="1"/>
    </xf>
    <xf numFmtId="176" fontId="15" fillId="0" borderId="40" xfId="1" applyNumberFormat="1" applyFont="1" applyFill="1" applyBorder="1" applyAlignment="1">
      <alignment horizontal="center" wrapText="1"/>
    </xf>
    <xf numFmtId="176" fontId="15" fillId="0" borderId="41" xfId="1" applyNumberFormat="1" applyFont="1" applyFill="1" applyBorder="1" applyAlignment="1">
      <alignment horizontal="center" wrapText="1"/>
    </xf>
    <xf numFmtId="176" fontId="15" fillId="0" borderId="42" xfId="1" applyNumberFormat="1" applyFont="1" applyFill="1" applyBorder="1" applyAlignment="1">
      <alignment horizontal="center" wrapText="1"/>
    </xf>
    <xf numFmtId="0" fontId="15" fillId="0" borderId="22" xfId="2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horizontal="center" vertical="center" wrapText="1"/>
    </xf>
    <xf numFmtId="0" fontId="15" fillId="2" borderId="23" xfId="2" applyFont="1" applyFill="1" applyBorder="1" applyAlignment="1">
      <alignment horizontal="right" vertical="center"/>
    </xf>
    <xf numFmtId="0" fontId="15" fillId="0" borderId="24" xfId="2" applyFont="1" applyFill="1" applyBorder="1" applyAlignment="1">
      <alignment horizontal="right" vertical="center"/>
    </xf>
    <xf numFmtId="0" fontId="15" fillId="0" borderId="26" xfId="2" applyFont="1" applyFill="1" applyBorder="1" applyAlignment="1">
      <alignment horizontal="center" vertical="center"/>
    </xf>
    <xf numFmtId="0" fontId="15" fillId="0" borderId="27" xfId="2" applyFont="1" applyFill="1" applyBorder="1" applyAlignment="1">
      <alignment horizontal="center" vertical="center"/>
    </xf>
    <xf numFmtId="176" fontId="15" fillId="2" borderId="22" xfId="2" applyNumberFormat="1" applyFont="1" applyFill="1" applyBorder="1" applyAlignment="1">
      <alignment horizontal="right"/>
    </xf>
    <xf numFmtId="176" fontId="15" fillId="2" borderId="25" xfId="2" applyNumberFormat="1" applyFont="1" applyFill="1" applyBorder="1" applyAlignment="1">
      <alignment horizontal="right"/>
    </xf>
    <xf numFmtId="176" fontId="15" fillId="3" borderId="10" xfId="2" applyNumberFormat="1" applyFont="1" applyFill="1" applyBorder="1" applyAlignment="1">
      <alignment horizontal="right"/>
    </xf>
    <xf numFmtId="176" fontId="15" fillId="3" borderId="28" xfId="2" applyNumberFormat="1" applyFont="1" applyFill="1" applyBorder="1" applyAlignment="1">
      <alignment horizontal="right"/>
    </xf>
    <xf numFmtId="176" fontId="11" fillId="3" borderId="20" xfId="1" applyNumberFormat="1" applyFont="1" applyFill="1" applyBorder="1" applyAlignment="1">
      <alignment horizontal="right" wrapText="1"/>
    </xf>
    <xf numFmtId="176" fontId="11" fillId="3" borderId="29" xfId="1" applyNumberFormat="1" applyFont="1" applyFill="1" applyBorder="1" applyAlignment="1">
      <alignment horizontal="right" wrapText="1"/>
    </xf>
    <xf numFmtId="176" fontId="15" fillId="3" borderId="39" xfId="2" applyNumberFormat="1" applyFont="1" applyFill="1" applyBorder="1" applyAlignment="1">
      <alignment horizontal="right"/>
    </xf>
    <xf numFmtId="176" fontId="15" fillId="3" borderId="44" xfId="2" applyNumberFormat="1" applyFont="1" applyFill="1" applyBorder="1" applyAlignment="1">
      <alignment horizontal="right"/>
    </xf>
    <xf numFmtId="176" fontId="15" fillId="3" borderId="23" xfId="2" applyNumberFormat="1" applyFont="1" applyFill="1" applyBorder="1" applyAlignment="1">
      <alignment horizontal="right"/>
    </xf>
    <xf numFmtId="176" fontId="15" fillId="3" borderId="30" xfId="2" applyNumberFormat="1" applyFont="1" applyFill="1" applyBorder="1" applyAlignment="1">
      <alignment horizontal="right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right" vertical="center" wrapText="1"/>
    </xf>
    <xf numFmtId="0" fontId="15" fillId="2" borderId="23" xfId="1" applyFont="1" applyFill="1" applyBorder="1" applyAlignment="1">
      <alignment horizontal="right" vertical="center" wrapText="1"/>
    </xf>
    <xf numFmtId="0" fontId="15" fillId="0" borderId="9" xfId="1" applyFont="1" applyFill="1" applyBorder="1" applyAlignment="1">
      <alignment horizontal="right" vertical="center" wrapText="1"/>
    </xf>
    <xf numFmtId="0" fontId="15" fillId="0" borderId="24" xfId="1" applyFont="1" applyFill="1" applyBorder="1" applyAlignment="1">
      <alignment horizontal="right" vertical="center" wrapText="1"/>
    </xf>
    <xf numFmtId="176" fontId="15" fillId="2" borderId="7" xfId="1" applyNumberFormat="1" applyFont="1" applyFill="1" applyBorder="1" applyAlignment="1">
      <alignment horizontal="right" wrapText="1"/>
    </xf>
    <xf numFmtId="176" fontId="15" fillId="2" borderId="25" xfId="1" applyNumberFormat="1" applyFont="1" applyFill="1" applyBorder="1" applyAlignment="1">
      <alignment horizontal="right" wrapText="1"/>
    </xf>
    <xf numFmtId="176" fontId="15" fillId="0" borderId="45" xfId="1" applyNumberFormat="1" applyFont="1" applyFill="1" applyBorder="1" applyAlignment="1">
      <alignment horizontal="center" wrapText="1"/>
    </xf>
    <xf numFmtId="176" fontId="15" fillId="0" borderId="46" xfId="1" applyNumberFormat="1" applyFont="1" applyFill="1" applyBorder="1" applyAlignment="1">
      <alignment horizontal="center" wrapText="1"/>
    </xf>
    <xf numFmtId="176" fontId="15" fillId="0" borderId="47" xfId="1" applyNumberFormat="1" applyFont="1" applyFill="1" applyBorder="1" applyAlignment="1">
      <alignment horizontal="center" wrapText="1"/>
    </xf>
    <xf numFmtId="176" fontId="15" fillId="3" borderId="43" xfId="2" applyNumberFormat="1" applyFont="1" applyFill="1" applyBorder="1" applyAlignment="1">
      <alignment horizontal="right"/>
    </xf>
    <xf numFmtId="0" fontId="15" fillId="2" borderId="39" xfId="2" applyFont="1" applyFill="1" applyBorder="1" applyAlignment="1">
      <alignment horizontal="right" vertical="center"/>
    </xf>
    <xf numFmtId="0" fontId="15" fillId="0" borderId="1" xfId="2" applyFont="1" applyFill="1" applyBorder="1" applyAlignment="1">
      <alignment horizontal="right" vertical="center"/>
    </xf>
    <xf numFmtId="176" fontId="15" fillId="3" borderId="8" xfId="2" applyNumberFormat="1" applyFont="1" applyFill="1" applyBorder="1" applyAlignment="1">
      <alignment horizontal="right"/>
    </xf>
    <xf numFmtId="176" fontId="15" fillId="3" borderId="21" xfId="2" applyNumberFormat="1" applyFont="1" applyFill="1" applyBorder="1" applyAlignment="1">
      <alignment horizontal="right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0" fontId="21" fillId="0" borderId="32" xfId="1" applyFont="1" applyFill="1" applyBorder="1" applyAlignment="1">
      <alignment horizontal="center"/>
    </xf>
    <xf numFmtId="0" fontId="21" fillId="0" borderId="33" xfId="1" applyFont="1" applyFill="1" applyBorder="1" applyAlignment="1">
      <alignment horizontal="center"/>
    </xf>
    <xf numFmtId="0" fontId="21" fillId="0" borderId="39" xfId="1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21" fillId="0" borderId="14" xfId="1" applyFont="1" applyFill="1" applyBorder="1" applyAlignment="1">
      <alignment horizontal="center"/>
    </xf>
    <xf numFmtId="0" fontId="21" fillId="0" borderId="15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 vertical="center" wrapText="1"/>
    </xf>
    <xf numFmtId="0" fontId="20" fillId="0" borderId="33" xfId="1" applyFont="1" applyFill="1" applyBorder="1" applyAlignment="1">
      <alignment horizontal="center" vertical="center"/>
    </xf>
    <xf numFmtId="0" fontId="20" fillId="0" borderId="39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納品書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23813</xdr:colOff>
      <xdr:row>5</xdr:row>
      <xdr:rowOff>83343</xdr:rowOff>
    </xdr:from>
    <xdr:to>
      <xdr:col>9</xdr:col>
      <xdr:colOff>1083469</xdr:colOff>
      <xdr:row>5</xdr:row>
      <xdr:rowOff>500062</xdr:rowOff>
    </xdr:to>
    <xdr:sp macro="" textlink="">
      <xdr:nvSpPr>
        <xdr:cNvPr id="2" name="大かっこ 1"/>
        <xdr:cNvSpPr/>
      </xdr:nvSpPr>
      <xdr:spPr>
        <a:xfrm>
          <a:off x="7977188" y="1712118"/>
          <a:ext cx="1059656" cy="4167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23813</xdr:colOff>
      <xdr:row>5</xdr:row>
      <xdr:rowOff>83343</xdr:rowOff>
    </xdr:from>
    <xdr:to>
      <xdr:col>9</xdr:col>
      <xdr:colOff>1083469</xdr:colOff>
      <xdr:row>5</xdr:row>
      <xdr:rowOff>500062</xdr:rowOff>
    </xdr:to>
    <xdr:sp macro="" textlink="">
      <xdr:nvSpPr>
        <xdr:cNvPr id="2" name="大かっこ 1"/>
        <xdr:cNvSpPr/>
      </xdr:nvSpPr>
      <xdr:spPr>
        <a:xfrm>
          <a:off x="7977188" y="1712118"/>
          <a:ext cx="1059656" cy="41671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5"/>
  <sheetViews>
    <sheetView view="pageBreakPreview" zoomScale="85" zoomScaleNormal="85" zoomScaleSheetLayoutView="85" workbookViewId="0">
      <selection activeCell="Q5" sqref="Q5"/>
    </sheetView>
  </sheetViews>
  <sheetFormatPr defaultRowHeight="13.5"/>
  <cols>
    <col min="1" max="1" width="4.25" style="3" customWidth="1"/>
    <col min="2" max="3" width="18.625" style="3" customWidth="1"/>
    <col min="4" max="4" width="16.125" style="3" bestFit="1" customWidth="1"/>
    <col min="5" max="5" width="11.875" style="3" customWidth="1"/>
    <col min="6" max="6" width="3.75" style="3" bestFit="1" customWidth="1"/>
    <col min="7" max="7" width="15.625" style="3" customWidth="1"/>
    <col min="8" max="8" width="3.75" style="3" bestFit="1" customWidth="1"/>
    <col min="9" max="9" width="11.75" style="3" customWidth="1"/>
    <col min="10" max="10" width="14.875" style="3" bestFit="1" customWidth="1"/>
    <col min="11" max="11" width="13.625" style="3" customWidth="1"/>
    <col min="12" max="12" width="9.875" style="3" customWidth="1"/>
    <col min="13" max="13" width="8.75" style="3" customWidth="1"/>
    <col min="14" max="15" width="9.875" style="21" customWidth="1"/>
    <col min="16" max="16384" width="9" style="21"/>
  </cols>
  <sheetData>
    <row r="1" spans="1:15" s="4" customFormat="1" ht="18.75">
      <c r="A1" s="1" t="s">
        <v>41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O1" s="5"/>
    </row>
    <row r="2" spans="1:15" s="4" customFormat="1" ht="26.1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8"/>
      <c r="J2" s="6" t="s">
        <v>1</v>
      </c>
      <c r="K2" s="150"/>
      <c r="L2" s="151"/>
      <c r="M2" s="151"/>
      <c r="N2" s="151"/>
      <c r="O2" s="152"/>
    </row>
    <row r="3" spans="1:15" s="4" customFormat="1" ht="26.1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6"/>
      <c r="J3" s="7" t="s">
        <v>3</v>
      </c>
      <c r="K3" s="150"/>
      <c r="L3" s="152"/>
      <c r="M3" s="7" t="s">
        <v>4</v>
      </c>
      <c r="N3" s="153"/>
      <c r="O3" s="154"/>
    </row>
    <row r="4" spans="1:15" s="4" customFormat="1">
      <c r="A4" s="149"/>
      <c r="B4" s="149"/>
      <c r="C4" s="149"/>
      <c r="D4" s="149"/>
      <c r="E4" s="149"/>
      <c r="F4" s="8"/>
      <c r="G4" s="9"/>
      <c r="H4" s="9"/>
      <c r="I4" s="9"/>
      <c r="J4" s="9"/>
      <c r="K4" s="9"/>
      <c r="L4" s="9"/>
      <c r="M4" s="9"/>
    </row>
    <row r="5" spans="1:15" s="10" customFormat="1" ht="45" customHeight="1">
      <c r="A5" s="109" t="s">
        <v>5</v>
      </c>
      <c r="B5" s="141" t="s">
        <v>6</v>
      </c>
      <c r="C5" s="142"/>
      <c r="D5" s="145" t="s">
        <v>7</v>
      </c>
      <c r="E5" s="141" t="s">
        <v>8</v>
      </c>
      <c r="F5" s="142"/>
      <c r="G5" s="141" t="s">
        <v>9</v>
      </c>
      <c r="H5" s="142"/>
      <c r="I5" s="145" t="s">
        <v>10</v>
      </c>
      <c r="J5" s="132" t="s">
        <v>11</v>
      </c>
      <c r="K5" s="134" t="s">
        <v>12</v>
      </c>
      <c r="L5" s="135"/>
      <c r="M5" s="136"/>
      <c r="N5" s="137" t="s">
        <v>13</v>
      </c>
      <c r="O5" s="138"/>
    </row>
    <row r="6" spans="1:15" s="10" customFormat="1" ht="45" customHeight="1">
      <c r="A6" s="111"/>
      <c r="B6" s="143"/>
      <c r="C6" s="144"/>
      <c r="D6" s="146"/>
      <c r="E6" s="143"/>
      <c r="F6" s="144"/>
      <c r="G6" s="143"/>
      <c r="H6" s="144"/>
      <c r="I6" s="146"/>
      <c r="J6" s="133"/>
      <c r="K6" s="11" t="s">
        <v>14</v>
      </c>
      <c r="L6" s="139" t="s">
        <v>15</v>
      </c>
      <c r="M6" s="140"/>
      <c r="N6" s="11" t="s">
        <v>16</v>
      </c>
      <c r="O6" s="12" t="s">
        <v>17</v>
      </c>
    </row>
    <row r="7" spans="1:15" s="13" customFormat="1" ht="11.25" customHeight="1">
      <c r="A7" s="109">
        <v>1</v>
      </c>
      <c r="B7" s="112" t="s">
        <v>18</v>
      </c>
      <c r="C7" s="113"/>
      <c r="D7" s="116" t="s">
        <v>19</v>
      </c>
      <c r="E7" s="118"/>
      <c r="F7" s="120" t="s">
        <v>20</v>
      </c>
      <c r="G7" s="61"/>
      <c r="H7" s="62"/>
      <c r="I7" s="122"/>
      <c r="J7" s="95">
        <f>E7*I7</f>
        <v>0</v>
      </c>
      <c r="K7" s="97" t="str">
        <f>IF(I7=9000,1000,IF(I7=8000,2000,""))</f>
        <v/>
      </c>
      <c r="L7" s="130" t="str">
        <f>IF(K7&lt;&gt;"",E7*K7,"")</f>
        <v/>
      </c>
      <c r="M7" s="131"/>
      <c r="N7" s="69"/>
      <c r="O7" s="72"/>
    </row>
    <row r="8" spans="1:15" s="13" customFormat="1" ht="11.25" customHeight="1">
      <c r="A8" s="110"/>
      <c r="B8" s="114"/>
      <c r="C8" s="115"/>
      <c r="D8" s="117"/>
      <c r="E8" s="119"/>
      <c r="F8" s="90"/>
      <c r="G8" s="91"/>
      <c r="H8" s="92"/>
      <c r="I8" s="123"/>
      <c r="J8" s="96"/>
      <c r="K8" s="98"/>
      <c r="L8" s="101"/>
      <c r="M8" s="102"/>
      <c r="N8" s="70"/>
      <c r="O8" s="73"/>
    </row>
    <row r="9" spans="1:15" s="13" customFormat="1" ht="11.25" customHeight="1">
      <c r="A9" s="110"/>
      <c r="B9" s="103"/>
      <c r="C9" s="104"/>
      <c r="D9" s="75" t="s">
        <v>21</v>
      </c>
      <c r="E9" s="76"/>
      <c r="F9" s="77" t="s">
        <v>20</v>
      </c>
      <c r="G9" s="76"/>
      <c r="H9" s="78" t="s">
        <v>22</v>
      </c>
      <c r="I9" s="80">
        <v>1400</v>
      </c>
      <c r="J9" s="67">
        <f>E9*G9*I9</f>
        <v>0</v>
      </c>
      <c r="K9" s="37"/>
      <c r="L9" s="38"/>
      <c r="M9" s="39"/>
      <c r="N9" s="70"/>
      <c r="O9" s="73"/>
    </row>
    <row r="10" spans="1:15" s="13" customFormat="1" ht="11.25" customHeight="1">
      <c r="A10" s="110"/>
      <c r="B10" s="105"/>
      <c r="C10" s="106"/>
      <c r="D10" s="56"/>
      <c r="E10" s="58"/>
      <c r="F10" s="60"/>
      <c r="G10" s="58"/>
      <c r="H10" s="79"/>
      <c r="I10" s="66"/>
      <c r="J10" s="68"/>
      <c r="K10" s="40"/>
      <c r="L10" s="41"/>
      <c r="M10" s="42"/>
      <c r="N10" s="71"/>
      <c r="O10" s="74"/>
    </row>
    <row r="11" spans="1:15" s="13" customFormat="1" ht="11.25" customHeight="1">
      <c r="A11" s="110"/>
      <c r="B11" s="105"/>
      <c r="C11" s="106"/>
      <c r="D11" s="87" t="s">
        <v>23</v>
      </c>
      <c r="E11" s="128"/>
      <c r="F11" s="129" t="s">
        <v>20</v>
      </c>
      <c r="G11" s="61"/>
      <c r="H11" s="62"/>
      <c r="I11" s="93"/>
      <c r="J11" s="127">
        <f>E11*I11</f>
        <v>0</v>
      </c>
      <c r="K11" s="97" t="str">
        <f>IF(I11=13100,1900,IF(I11=11200,3800,""))</f>
        <v/>
      </c>
      <c r="L11" s="99" t="str">
        <f>IF(K11&lt;&gt;"",E11*K11,"")</f>
        <v/>
      </c>
      <c r="M11" s="100"/>
      <c r="N11" s="70"/>
      <c r="O11" s="73"/>
    </row>
    <row r="12" spans="1:15" s="13" customFormat="1" ht="11.25" customHeight="1">
      <c r="A12" s="110"/>
      <c r="B12" s="105"/>
      <c r="C12" s="106"/>
      <c r="D12" s="88"/>
      <c r="E12" s="89"/>
      <c r="F12" s="90"/>
      <c r="G12" s="91"/>
      <c r="H12" s="92"/>
      <c r="I12" s="94"/>
      <c r="J12" s="96"/>
      <c r="K12" s="98"/>
      <c r="L12" s="101"/>
      <c r="M12" s="102"/>
      <c r="N12" s="70"/>
      <c r="O12" s="73"/>
    </row>
    <row r="13" spans="1:15" s="13" customFormat="1" ht="11.25" customHeight="1">
      <c r="A13" s="110"/>
      <c r="B13" s="105"/>
      <c r="C13" s="106"/>
      <c r="D13" s="75" t="s">
        <v>24</v>
      </c>
      <c r="E13" s="76"/>
      <c r="F13" s="77" t="s">
        <v>20</v>
      </c>
      <c r="G13" s="76"/>
      <c r="H13" s="78" t="s">
        <v>22</v>
      </c>
      <c r="I13" s="80">
        <v>3800</v>
      </c>
      <c r="J13" s="67">
        <f>E13*G13*I13</f>
        <v>0</v>
      </c>
      <c r="K13" s="81"/>
      <c r="L13" s="82"/>
      <c r="M13" s="83"/>
      <c r="N13" s="70"/>
      <c r="O13" s="73"/>
    </row>
    <row r="14" spans="1:15" s="13" customFormat="1" ht="11.25" customHeight="1">
      <c r="A14" s="110"/>
      <c r="B14" s="105"/>
      <c r="C14" s="106"/>
      <c r="D14" s="56"/>
      <c r="E14" s="58"/>
      <c r="F14" s="60"/>
      <c r="G14" s="58"/>
      <c r="H14" s="79"/>
      <c r="I14" s="66"/>
      <c r="J14" s="68"/>
      <c r="K14" s="84"/>
      <c r="L14" s="85"/>
      <c r="M14" s="86"/>
      <c r="N14" s="71"/>
      <c r="O14" s="74"/>
    </row>
    <row r="15" spans="1:15" s="13" customFormat="1" ht="11.25" customHeight="1">
      <c r="A15" s="110"/>
      <c r="B15" s="105"/>
      <c r="C15" s="106"/>
      <c r="D15" s="75" t="s">
        <v>25</v>
      </c>
      <c r="E15" s="76"/>
      <c r="F15" s="77" t="s">
        <v>26</v>
      </c>
      <c r="G15" s="61"/>
      <c r="H15" s="62"/>
      <c r="I15" s="80">
        <v>2000</v>
      </c>
      <c r="J15" s="67">
        <f>E15*I15</f>
        <v>0</v>
      </c>
      <c r="K15" s="124"/>
      <c r="L15" s="125"/>
      <c r="M15" s="126"/>
      <c r="N15" s="43"/>
      <c r="O15" s="44"/>
    </row>
    <row r="16" spans="1:15" s="13" customFormat="1" ht="11.25" customHeight="1">
      <c r="A16" s="111"/>
      <c r="B16" s="107"/>
      <c r="C16" s="108"/>
      <c r="D16" s="56"/>
      <c r="E16" s="58"/>
      <c r="F16" s="60"/>
      <c r="G16" s="91"/>
      <c r="H16" s="92"/>
      <c r="I16" s="66"/>
      <c r="J16" s="68"/>
      <c r="K16" s="84"/>
      <c r="L16" s="85"/>
      <c r="M16" s="86"/>
      <c r="N16" s="45"/>
      <c r="O16" s="46"/>
    </row>
    <row r="17" spans="1:18" s="13" customFormat="1" ht="11.25" customHeight="1">
      <c r="A17" s="112">
        <v>2</v>
      </c>
      <c r="B17" s="112" t="s">
        <v>18</v>
      </c>
      <c r="C17" s="113"/>
      <c r="D17" s="116" t="s">
        <v>19</v>
      </c>
      <c r="E17" s="118"/>
      <c r="F17" s="120" t="s">
        <v>20</v>
      </c>
      <c r="G17" s="61"/>
      <c r="H17" s="62"/>
      <c r="I17" s="122"/>
      <c r="J17" s="95">
        <f>E17*I17</f>
        <v>0</v>
      </c>
      <c r="K17" s="97" t="str">
        <f>IF(I17=9000,1000,IF(I17=8000,2000,""))</f>
        <v/>
      </c>
      <c r="L17" s="99" t="str">
        <f>IF(K17&lt;&gt;"",E17*K17,"")</f>
        <v/>
      </c>
      <c r="M17" s="100"/>
      <c r="N17" s="69"/>
      <c r="O17" s="72"/>
    </row>
    <row r="18" spans="1:18" s="13" customFormat="1" ht="11.25" customHeight="1">
      <c r="A18" s="105"/>
      <c r="B18" s="114"/>
      <c r="C18" s="115"/>
      <c r="D18" s="117"/>
      <c r="E18" s="119"/>
      <c r="F18" s="121"/>
      <c r="G18" s="91"/>
      <c r="H18" s="92"/>
      <c r="I18" s="123"/>
      <c r="J18" s="96"/>
      <c r="K18" s="98"/>
      <c r="L18" s="101"/>
      <c r="M18" s="102"/>
      <c r="N18" s="70"/>
      <c r="O18" s="73"/>
    </row>
    <row r="19" spans="1:18" s="13" customFormat="1" ht="11.25" customHeight="1">
      <c r="A19" s="105"/>
      <c r="B19" s="103"/>
      <c r="C19" s="104"/>
      <c r="D19" s="75" t="s">
        <v>21</v>
      </c>
      <c r="E19" s="76"/>
      <c r="F19" s="77" t="s">
        <v>20</v>
      </c>
      <c r="G19" s="76"/>
      <c r="H19" s="78" t="s">
        <v>22</v>
      </c>
      <c r="I19" s="80">
        <v>1400</v>
      </c>
      <c r="J19" s="67">
        <f>E19*G19*I19</f>
        <v>0</v>
      </c>
      <c r="K19" s="81"/>
      <c r="L19" s="82"/>
      <c r="M19" s="83"/>
      <c r="N19" s="70"/>
      <c r="O19" s="73"/>
    </row>
    <row r="20" spans="1:18" s="13" customFormat="1" ht="11.25" customHeight="1">
      <c r="A20" s="105"/>
      <c r="B20" s="105"/>
      <c r="C20" s="106"/>
      <c r="D20" s="56"/>
      <c r="E20" s="58"/>
      <c r="F20" s="60"/>
      <c r="G20" s="58"/>
      <c r="H20" s="79"/>
      <c r="I20" s="66"/>
      <c r="J20" s="68"/>
      <c r="K20" s="84"/>
      <c r="L20" s="85"/>
      <c r="M20" s="86"/>
      <c r="N20" s="71"/>
      <c r="O20" s="74"/>
    </row>
    <row r="21" spans="1:18" s="13" customFormat="1" ht="11.25" customHeight="1">
      <c r="A21" s="105"/>
      <c r="B21" s="105"/>
      <c r="C21" s="106"/>
      <c r="D21" s="87" t="s">
        <v>23</v>
      </c>
      <c r="E21" s="57"/>
      <c r="F21" s="59" t="s">
        <v>20</v>
      </c>
      <c r="G21" s="61"/>
      <c r="H21" s="62"/>
      <c r="I21" s="93"/>
      <c r="J21" s="95">
        <f>E21*I21</f>
        <v>0</v>
      </c>
      <c r="K21" s="97" t="str">
        <f>IF(I21=13100,1900,IF(I21=11200,3800,""))</f>
        <v/>
      </c>
      <c r="L21" s="99" t="str">
        <f>IF(K21&lt;&gt;"",E21*K21,"")</f>
        <v/>
      </c>
      <c r="M21" s="100"/>
      <c r="N21" s="69"/>
      <c r="O21" s="72"/>
    </row>
    <row r="22" spans="1:18" s="13" customFormat="1" ht="11.25" customHeight="1">
      <c r="A22" s="105"/>
      <c r="B22" s="105"/>
      <c r="C22" s="106"/>
      <c r="D22" s="88"/>
      <c r="E22" s="89"/>
      <c r="F22" s="90"/>
      <c r="G22" s="91"/>
      <c r="H22" s="92"/>
      <c r="I22" s="94"/>
      <c r="J22" s="96"/>
      <c r="K22" s="98"/>
      <c r="L22" s="101"/>
      <c r="M22" s="102"/>
      <c r="N22" s="70"/>
      <c r="O22" s="73"/>
    </row>
    <row r="23" spans="1:18" s="13" customFormat="1" ht="11.25" customHeight="1">
      <c r="A23" s="105"/>
      <c r="B23" s="105"/>
      <c r="C23" s="106"/>
      <c r="D23" s="75" t="s">
        <v>24</v>
      </c>
      <c r="E23" s="76"/>
      <c r="F23" s="77" t="s">
        <v>20</v>
      </c>
      <c r="G23" s="76"/>
      <c r="H23" s="78" t="s">
        <v>22</v>
      </c>
      <c r="I23" s="80">
        <v>3800</v>
      </c>
      <c r="J23" s="67">
        <f>E23*G23*I23</f>
        <v>0</v>
      </c>
      <c r="K23" s="81"/>
      <c r="L23" s="82"/>
      <c r="M23" s="83"/>
      <c r="N23" s="70"/>
      <c r="O23" s="73"/>
    </row>
    <row r="24" spans="1:18" s="13" customFormat="1" ht="11.25" customHeight="1">
      <c r="A24" s="105"/>
      <c r="B24" s="105"/>
      <c r="C24" s="106"/>
      <c r="D24" s="56"/>
      <c r="E24" s="58"/>
      <c r="F24" s="60"/>
      <c r="G24" s="58"/>
      <c r="H24" s="79"/>
      <c r="I24" s="66"/>
      <c r="J24" s="68"/>
      <c r="K24" s="84"/>
      <c r="L24" s="85"/>
      <c r="M24" s="86"/>
      <c r="N24" s="71"/>
      <c r="O24" s="74"/>
    </row>
    <row r="25" spans="1:18" s="13" customFormat="1" ht="11.25" customHeight="1">
      <c r="A25" s="105"/>
      <c r="B25" s="105"/>
      <c r="C25" s="106"/>
      <c r="D25" s="75" t="s">
        <v>25</v>
      </c>
      <c r="E25" s="76"/>
      <c r="F25" s="77" t="s">
        <v>26</v>
      </c>
      <c r="G25" s="61"/>
      <c r="H25" s="62"/>
      <c r="I25" s="80">
        <v>2000</v>
      </c>
      <c r="J25" s="67">
        <f>E25*I25</f>
        <v>0</v>
      </c>
      <c r="K25" s="81"/>
      <c r="L25" s="82"/>
      <c r="M25" s="83"/>
      <c r="N25" s="43"/>
      <c r="O25" s="44"/>
    </row>
    <row r="26" spans="1:18" s="13" customFormat="1" ht="11.25" customHeight="1">
      <c r="A26" s="107"/>
      <c r="B26" s="107"/>
      <c r="C26" s="108"/>
      <c r="D26" s="56"/>
      <c r="E26" s="58"/>
      <c r="F26" s="60"/>
      <c r="G26" s="91"/>
      <c r="H26" s="92"/>
      <c r="I26" s="66"/>
      <c r="J26" s="68"/>
      <c r="K26" s="84"/>
      <c r="L26" s="85"/>
      <c r="M26" s="86"/>
      <c r="N26" s="45"/>
      <c r="O26" s="46"/>
    </row>
    <row r="27" spans="1:18" s="13" customFormat="1" ht="11.25" customHeight="1">
      <c r="A27" s="109">
        <v>3</v>
      </c>
      <c r="B27" s="112" t="s">
        <v>18</v>
      </c>
      <c r="C27" s="113"/>
      <c r="D27" s="116" t="s">
        <v>19</v>
      </c>
      <c r="E27" s="118"/>
      <c r="F27" s="120" t="s">
        <v>20</v>
      </c>
      <c r="G27" s="61"/>
      <c r="H27" s="62"/>
      <c r="I27" s="122"/>
      <c r="J27" s="95">
        <f>E27*I27</f>
        <v>0</v>
      </c>
      <c r="K27" s="97" t="str">
        <f>IF(I27=9000,1000,IF(I27=8000,2000,""))</f>
        <v/>
      </c>
      <c r="L27" s="99" t="str">
        <f>IF(K27&lt;&gt;"",E27*K27,"")</f>
        <v/>
      </c>
      <c r="M27" s="100"/>
      <c r="N27" s="69"/>
      <c r="O27" s="72"/>
    </row>
    <row r="28" spans="1:18" s="13" customFormat="1" ht="11.25" customHeight="1">
      <c r="A28" s="110"/>
      <c r="B28" s="114"/>
      <c r="C28" s="115"/>
      <c r="D28" s="117"/>
      <c r="E28" s="119"/>
      <c r="F28" s="121"/>
      <c r="G28" s="91"/>
      <c r="H28" s="92"/>
      <c r="I28" s="123"/>
      <c r="J28" s="96"/>
      <c r="K28" s="98"/>
      <c r="L28" s="101"/>
      <c r="M28" s="102"/>
      <c r="N28" s="70"/>
      <c r="O28" s="73"/>
    </row>
    <row r="29" spans="1:18" s="13" customFormat="1" ht="11.25" customHeight="1">
      <c r="A29" s="110"/>
      <c r="B29" s="103"/>
      <c r="C29" s="104"/>
      <c r="D29" s="75" t="s">
        <v>21</v>
      </c>
      <c r="E29" s="76"/>
      <c r="F29" s="77" t="s">
        <v>20</v>
      </c>
      <c r="G29" s="76"/>
      <c r="H29" s="78" t="s">
        <v>22</v>
      </c>
      <c r="I29" s="80">
        <v>1400</v>
      </c>
      <c r="J29" s="67">
        <f>E29*G29*I29</f>
        <v>0</v>
      </c>
      <c r="K29" s="81"/>
      <c r="L29" s="82"/>
      <c r="M29" s="83"/>
      <c r="N29" s="70"/>
      <c r="O29" s="73"/>
      <c r="R29" s="14"/>
    </row>
    <row r="30" spans="1:18" s="13" customFormat="1" ht="11.25" customHeight="1">
      <c r="A30" s="110"/>
      <c r="B30" s="105"/>
      <c r="C30" s="106"/>
      <c r="D30" s="56"/>
      <c r="E30" s="58"/>
      <c r="F30" s="60"/>
      <c r="G30" s="58"/>
      <c r="H30" s="79"/>
      <c r="I30" s="66"/>
      <c r="J30" s="68"/>
      <c r="K30" s="84"/>
      <c r="L30" s="85"/>
      <c r="M30" s="86"/>
      <c r="N30" s="71"/>
      <c r="O30" s="74"/>
    </row>
    <row r="31" spans="1:18" s="13" customFormat="1" ht="11.25" customHeight="1">
      <c r="A31" s="110"/>
      <c r="B31" s="105"/>
      <c r="C31" s="106"/>
      <c r="D31" s="87" t="s">
        <v>23</v>
      </c>
      <c r="E31" s="57"/>
      <c r="F31" s="59" t="s">
        <v>20</v>
      </c>
      <c r="G31" s="61"/>
      <c r="H31" s="62"/>
      <c r="I31" s="93"/>
      <c r="J31" s="95">
        <f>E31*I31</f>
        <v>0</v>
      </c>
      <c r="K31" s="97" t="str">
        <f>IF(I31=13100,1900,IF(I31=11200,3800,""))</f>
        <v/>
      </c>
      <c r="L31" s="99" t="str">
        <f>IF(K31&lt;&gt;"",E31*K31,"")</f>
        <v/>
      </c>
      <c r="M31" s="100"/>
      <c r="N31" s="69"/>
      <c r="O31" s="72"/>
    </row>
    <row r="32" spans="1:18" s="13" customFormat="1" ht="11.25" customHeight="1">
      <c r="A32" s="110"/>
      <c r="B32" s="105"/>
      <c r="C32" s="106"/>
      <c r="D32" s="88"/>
      <c r="E32" s="89"/>
      <c r="F32" s="90"/>
      <c r="G32" s="91"/>
      <c r="H32" s="92"/>
      <c r="I32" s="94"/>
      <c r="J32" s="96"/>
      <c r="K32" s="98"/>
      <c r="L32" s="101"/>
      <c r="M32" s="102"/>
      <c r="N32" s="70"/>
      <c r="O32" s="73"/>
    </row>
    <row r="33" spans="1:15" s="13" customFormat="1" ht="11.25" customHeight="1">
      <c r="A33" s="110"/>
      <c r="B33" s="105"/>
      <c r="C33" s="106"/>
      <c r="D33" s="75" t="s">
        <v>24</v>
      </c>
      <c r="E33" s="76"/>
      <c r="F33" s="77" t="s">
        <v>20</v>
      </c>
      <c r="G33" s="76"/>
      <c r="H33" s="78" t="s">
        <v>22</v>
      </c>
      <c r="I33" s="80">
        <v>3800</v>
      </c>
      <c r="J33" s="67">
        <f>E33*G33*I33</f>
        <v>0</v>
      </c>
      <c r="K33" s="37"/>
      <c r="L33" s="38"/>
      <c r="M33" s="39"/>
      <c r="N33" s="70"/>
      <c r="O33" s="73"/>
    </row>
    <row r="34" spans="1:15" s="13" customFormat="1" ht="11.25" customHeight="1">
      <c r="A34" s="110"/>
      <c r="B34" s="105"/>
      <c r="C34" s="106"/>
      <c r="D34" s="56"/>
      <c r="E34" s="58"/>
      <c r="F34" s="60"/>
      <c r="G34" s="58"/>
      <c r="H34" s="79"/>
      <c r="I34" s="66"/>
      <c r="J34" s="68"/>
      <c r="K34" s="40"/>
      <c r="L34" s="41"/>
      <c r="M34" s="42"/>
      <c r="N34" s="71"/>
      <c r="O34" s="74"/>
    </row>
    <row r="35" spans="1:15" s="13" customFormat="1" ht="11.25" customHeight="1">
      <c r="A35" s="110"/>
      <c r="B35" s="105"/>
      <c r="C35" s="106"/>
      <c r="D35" s="55" t="s">
        <v>25</v>
      </c>
      <c r="E35" s="57"/>
      <c r="F35" s="59" t="s">
        <v>26</v>
      </c>
      <c r="G35" s="61"/>
      <c r="H35" s="62"/>
      <c r="I35" s="65">
        <v>2000</v>
      </c>
      <c r="J35" s="67">
        <f>E35*I35</f>
        <v>0</v>
      </c>
      <c r="K35" s="37"/>
      <c r="L35" s="38"/>
      <c r="M35" s="39"/>
      <c r="N35" s="43"/>
      <c r="O35" s="44"/>
    </row>
    <row r="36" spans="1:15" s="13" customFormat="1" ht="11.25" customHeight="1">
      <c r="A36" s="111"/>
      <c r="B36" s="107"/>
      <c r="C36" s="108"/>
      <c r="D36" s="56"/>
      <c r="E36" s="58"/>
      <c r="F36" s="60"/>
      <c r="G36" s="63"/>
      <c r="H36" s="64"/>
      <c r="I36" s="66"/>
      <c r="J36" s="68"/>
      <c r="K36" s="40"/>
      <c r="L36" s="41"/>
      <c r="M36" s="42"/>
      <c r="N36" s="45"/>
      <c r="O36" s="46"/>
    </row>
    <row r="37" spans="1:15" s="13" customFormat="1" ht="18" customHeight="1">
      <c r="A37" s="15"/>
      <c r="B37" s="16" t="s">
        <v>27</v>
      </c>
      <c r="C37" s="17"/>
      <c r="D37" s="18"/>
      <c r="E37" s="19"/>
      <c r="F37" s="19"/>
      <c r="G37" s="19"/>
      <c r="H37" s="19"/>
      <c r="I37" s="16" t="s">
        <v>28</v>
      </c>
      <c r="J37" s="17"/>
      <c r="K37" s="18"/>
      <c r="L37" s="19"/>
      <c r="M37" s="19"/>
      <c r="N37" s="17"/>
      <c r="O37" s="17"/>
    </row>
    <row r="38" spans="1:15" ht="18" customHeight="1">
      <c r="A38" s="4"/>
      <c r="B38" s="47" t="s">
        <v>29</v>
      </c>
      <c r="C38" s="48"/>
      <c r="D38" s="20" t="s">
        <v>30</v>
      </c>
      <c r="E38" s="49" t="s">
        <v>31</v>
      </c>
      <c r="F38" s="49"/>
      <c r="I38" s="50" t="s">
        <v>32</v>
      </c>
      <c r="J38" s="51"/>
      <c r="K38" s="52"/>
      <c r="L38" s="53" t="s">
        <v>30</v>
      </c>
      <c r="M38" s="54"/>
      <c r="N38" s="53" t="s">
        <v>31</v>
      </c>
      <c r="O38" s="54"/>
    </row>
    <row r="39" spans="1:15" ht="18" customHeight="1">
      <c r="B39" s="27" t="s">
        <v>34</v>
      </c>
      <c r="C39" s="28"/>
      <c r="D39" s="22">
        <v>8000</v>
      </c>
      <c r="E39" s="157">
        <v>11200</v>
      </c>
      <c r="F39" s="158"/>
      <c r="I39" s="27" t="s">
        <v>43</v>
      </c>
      <c r="J39" s="34"/>
      <c r="K39" s="28"/>
      <c r="L39" s="35">
        <v>2000</v>
      </c>
      <c r="M39" s="36"/>
      <c r="N39" s="35">
        <v>3800</v>
      </c>
      <c r="O39" s="36"/>
    </row>
    <row r="40" spans="1:15" ht="18" customHeight="1">
      <c r="B40" s="27" t="s">
        <v>42</v>
      </c>
      <c r="C40" s="28"/>
      <c r="D40" s="22">
        <v>9000</v>
      </c>
      <c r="E40" s="157">
        <v>13100</v>
      </c>
      <c r="F40" s="158"/>
      <c r="I40" s="27" t="s">
        <v>33</v>
      </c>
      <c r="J40" s="34"/>
      <c r="K40" s="28"/>
      <c r="L40" s="35">
        <v>1000</v>
      </c>
      <c r="M40" s="36"/>
      <c r="N40" s="35">
        <v>1900</v>
      </c>
      <c r="O40" s="36"/>
    </row>
    <row r="41" spans="1:15" ht="18" customHeight="1">
      <c r="B41" s="27" t="s">
        <v>35</v>
      </c>
      <c r="C41" s="28"/>
      <c r="D41" s="22">
        <v>1400</v>
      </c>
      <c r="E41" s="157">
        <v>3800</v>
      </c>
      <c r="F41" s="158"/>
    </row>
    <row r="42" spans="1:15" ht="18" customHeight="1">
      <c r="F42" s="19"/>
      <c r="I42" s="23" t="s">
        <v>36</v>
      </c>
      <c r="J42" s="24"/>
      <c r="K42" s="24"/>
      <c r="L42" s="29"/>
      <c r="M42" s="29"/>
      <c r="N42" s="30" t="s">
        <v>37</v>
      </c>
      <c r="O42" s="30"/>
    </row>
    <row r="43" spans="1:15" ht="18" customHeight="1">
      <c r="I43" s="1"/>
      <c r="J43" s="31" t="s">
        <v>38</v>
      </c>
      <c r="K43" s="31"/>
      <c r="L43" s="30" t="s">
        <v>39</v>
      </c>
      <c r="M43" s="30"/>
      <c r="N43" s="32">
        <v>2000</v>
      </c>
      <c r="O43" s="33"/>
    </row>
    <row r="45" spans="1:15">
      <c r="I45" s="25" t="s">
        <v>40</v>
      </c>
      <c r="J45" s="26">
        <f>SUM(J7:J36)</f>
        <v>0</v>
      </c>
    </row>
  </sheetData>
  <mergeCells count="179">
    <mergeCell ref="A2:I2"/>
    <mergeCell ref="K2:O2"/>
    <mergeCell ref="A3:I3"/>
    <mergeCell ref="K3:L3"/>
    <mergeCell ref="N3:O3"/>
    <mergeCell ref="A4:E4"/>
    <mergeCell ref="E39:F39"/>
    <mergeCell ref="E40:F40"/>
    <mergeCell ref="E41:F41"/>
    <mergeCell ref="J5:J6"/>
    <mergeCell ref="K5:M5"/>
    <mergeCell ref="N5:O5"/>
    <mergeCell ref="L6:M6"/>
    <mergeCell ref="A7:A16"/>
    <mergeCell ref="B7:C8"/>
    <mergeCell ref="D7:D8"/>
    <mergeCell ref="E7:E8"/>
    <mergeCell ref="F7:F8"/>
    <mergeCell ref="G7:H8"/>
    <mergeCell ref="A5:A6"/>
    <mergeCell ref="B5:C6"/>
    <mergeCell ref="D5:D6"/>
    <mergeCell ref="E5:F6"/>
    <mergeCell ref="G5:H6"/>
    <mergeCell ref="I5:I6"/>
    <mergeCell ref="I7:I8"/>
    <mergeCell ref="J7:J8"/>
    <mergeCell ref="K7:K8"/>
    <mergeCell ref="L7:M8"/>
    <mergeCell ref="N7:N10"/>
    <mergeCell ref="O7:O10"/>
    <mergeCell ref="I9:I10"/>
    <mergeCell ref="J9:J10"/>
    <mergeCell ref="K9:M10"/>
    <mergeCell ref="L11:M12"/>
    <mergeCell ref="N11:N14"/>
    <mergeCell ref="O11:O14"/>
    <mergeCell ref="J13:J14"/>
    <mergeCell ref="K13:M14"/>
    <mergeCell ref="B9:C16"/>
    <mergeCell ref="D9:D10"/>
    <mergeCell ref="E9:E10"/>
    <mergeCell ref="F9:F10"/>
    <mergeCell ref="G9:G10"/>
    <mergeCell ref="H9:H10"/>
    <mergeCell ref="D11:D12"/>
    <mergeCell ref="E11:E12"/>
    <mergeCell ref="F11:F12"/>
    <mergeCell ref="G11:H12"/>
    <mergeCell ref="D13:D14"/>
    <mergeCell ref="E13:E14"/>
    <mergeCell ref="F13:F14"/>
    <mergeCell ref="G13:G14"/>
    <mergeCell ref="H13:H14"/>
    <mergeCell ref="I13:I14"/>
    <mergeCell ref="I11:I12"/>
    <mergeCell ref="J11:J12"/>
    <mergeCell ref="K11:K12"/>
    <mergeCell ref="K15:M16"/>
    <mergeCell ref="N15:O16"/>
    <mergeCell ref="A17:A26"/>
    <mergeCell ref="B17:C18"/>
    <mergeCell ref="D17:D18"/>
    <mergeCell ref="E17:E18"/>
    <mergeCell ref="F17:F18"/>
    <mergeCell ref="G17:H18"/>
    <mergeCell ref="I17:I18"/>
    <mergeCell ref="J17:J18"/>
    <mergeCell ref="D15:D16"/>
    <mergeCell ref="E15:E16"/>
    <mergeCell ref="F15:F16"/>
    <mergeCell ref="G15:H16"/>
    <mergeCell ref="I15:I16"/>
    <mergeCell ref="J15:J16"/>
    <mergeCell ref="K17:K18"/>
    <mergeCell ref="L17:M18"/>
    <mergeCell ref="N17:N20"/>
    <mergeCell ref="O17:O20"/>
    <mergeCell ref="B19:C26"/>
    <mergeCell ref="D19:D20"/>
    <mergeCell ref="E19:E20"/>
    <mergeCell ref="F19:F20"/>
    <mergeCell ref="G19:G20"/>
    <mergeCell ref="H19:H20"/>
    <mergeCell ref="I19:I20"/>
    <mergeCell ref="J19:J20"/>
    <mergeCell ref="K19:M20"/>
    <mergeCell ref="D21:D22"/>
    <mergeCell ref="E21:E22"/>
    <mergeCell ref="F21:F22"/>
    <mergeCell ref="G21:H22"/>
    <mergeCell ref="I21:I22"/>
    <mergeCell ref="J21:J22"/>
    <mergeCell ref="K21:K22"/>
    <mergeCell ref="N21:N24"/>
    <mergeCell ref="O21:O24"/>
    <mergeCell ref="D23:D24"/>
    <mergeCell ref="E23:E24"/>
    <mergeCell ref="F23:F24"/>
    <mergeCell ref="G23:G24"/>
    <mergeCell ref="H23:H24"/>
    <mergeCell ref="I23:I24"/>
    <mergeCell ref="J23:J24"/>
    <mergeCell ref="K23:M24"/>
    <mergeCell ref="D25:D26"/>
    <mergeCell ref="E25:E26"/>
    <mergeCell ref="F25:F26"/>
    <mergeCell ref="G25:H26"/>
    <mergeCell ref="I25:I26"/>
    <mergeCell ref="J25:J26"/>
    <mergeCell ref="K25:M26"/>
    <mergeCell ref="L21:M22"/>
    <mergeCell ref="N25:O26"/>
    <mergeCell ref="A27:A36"/>
    <mergeCell ref="B27:C28"/>
    <mergeCell ref="D27:D28"/>
    <mergeCell ref="E27:E28"/>
    <mergeCell ref="F27:F28"/>
    <mergeCell ref="G27:H28"/>
    <mergeCell ref="I27:I28"/>
    <mergeCell ref="J27:J28"/>
    <mergeCell ref="K27:K28"/>
    <mergeCell ref="L27:M28"/>
    <mergeCell ref="N27:N30"/>
    <mergeCell ref="O27:O30"/>
    <mergeCell ref="B29:C36"/>
    <mergeCell ref="D29:D30"/>
    <mergeCell ref="E29:E30"/>
    <mergeCell ref="F29:F30"/>
    <mergeCell ref="G29:G30"/>
    <mergeCell ref="H29:H30"/>
    <mergeCell ref="I29:I30"/>
    <mergeCell ref="J29:J30"/>
    <mergeCell ref="K29:M30"/>
    <mergeCell ref="D31:D32"/>
    <mergeCell ref="E31:E32"/>
    <mergeCell ref="F31:F32"/>
    <mergeCell ref="G31:H32"/>
    <mergeCell ref="I31:I32"/>
    <mergeCell ref="J31:J32"/>
    <mergeCell ref="K31:K32"/>
    <mergeCell ref="L31:M32"/>
    <mergeCell ref="N31:N34"/>
    <mergeCell ref="O31:O34"/>
    <mergeCell ref="D33:D34"/>
    <mergeCell ref="E33:E34"/>
    <mergeCell ref="F33:F34"/>
    <mergeCell ref="G33:G34"/>
    <mergeCell ref="H33:H34"/>
    <mergeCell ref="I33:I34"/>
    <mergeCell ref="J33:J34"/>
    <mergeCell ref="K33:M34"/>
    <mergeCell ref="K35:M36"/>
    <mergeCell ref="N35:O36"/>
    <mergeCell ref="B38:C38"/>
    <mergeCell ref="E38:F38"/>
    <mergeCell ref="I38:K38"/>
    <mergeCell ref="L38:M38"/>
    <mergeCell ref="N38:O38"/>
    <mergeCell ref="D35:D36"/>
    <mergeCell ref="E35:E36"/>
    <mergeCell ref="F35:F36"/>
    <mergeCell ref="G35:H36"/>
    <mergeCell ref="I35:I36"/>
    <mergeCell ref="J35:J36"/>
    <mergeCell ref="B41:C41"/>
    <mergeCell ref="L42:M42"/>
    <mergeCell ref="N42:O42"/>
    <mergeCell ref="J43:K43"/>
    <mergeCell ref="L43:M43"/>
    <mergeCell ref="N43:O43"/>
    <mergeCell ref="B39:C39"/>
    <mergeCell ref="I39:K39"/>
    <mergeCell ref="L39:M39"/>
    <mergeCell ref="N39:O39"/>
    <mergeCell ref="B40:C40"/>
    <mergeCell ref="I40:K40"/>
    <mergeCell ref="L40:M40"/>
    <mergeCell ref="N40:O40"/>
  </mergeCells>
  <phoneticPr fontId="4"/>
  <dataValidations count="4">
    <dataValidation type="list" allowBlank="1" showInputMessage="1" showErrorMessage="1" sqref="I11:I12 I21:I22 I31:I32">
      <formula1>$E$39:$E$40</formula1>
    </dataValidation>
    <dataValidation type="list" allowBlank="1" showInputMessage="1" showErrorMessage="1" sqref="I7:I8 I17:I18 I27:I28">
      <formula1>$D$39:$D$40</formula1>
    </dataValidation>
    <dataValidation type="list" allowBlank="1" showInputMessage="1" showErrorMessage="1" sqref="G9:G10 G13:G14 G19:G20 G23:G24 G29:G30 G33:G34">
      <formula1>"1,2,3,4,5"</formula1>
    </dataValidation>
    <dataValidation type="list" allowBlank="1" showInputMessage="1" showErrorMessage="1" sqref="E7:E36">
      <formula1>"1,2,3,4,5,6,7,8,9,10"</formula1>
    </dataValidation>
  </dataValidations>
  <printOptions horizontalCentered="1"/>
  <pageMargins left="0.39370078740157483" right="0.39370078740157483" top="0.43307086614173229" bottom="0.39370078740157483" header="0.35433070866141736" footer="0.19685039370078741"/>
  <pageSetup paperSize="9" scale="75" fitToHeight="0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5"/>
  <sheetViews>
    <sheetView tabSelected="1" view="pageBreakPreview" zoomScale="85" zoomScaleNormal="85" zoomScaleSheetLayoutView="85" workbookViewId="0">
      <selection activeCell="I31" sqref="I31:I32"/>
    </sheetView>
  </sheetViews>
  <sheetFormatPr defaultRowHeight="13.5"/>
  <cols>
    <col min="1" max="1" width="4.25" style="3" customWidth="1"/>
    <col min="2" max="3" width="18.625" style="3" customWidth="1"/>
    <col min="4" max="4" width="16.125" style="3" bestFit="1" customWidth="1"/>
    <col min="5" max="5" width="11.875" style="3" customWidth="1"/>
    <col min="6" max="6" width="3.75" style="3" bestFit="1" customWidth="1"/>
    <col min="7" max="7" width="15.625" style="3" customWidth="1"/>
    <col min="8" max="8" width="3.75" style="3" bestFit="1" customWidth="1"/>
    <col min="9" max="9" width="11.75" style="3" customWidth="1"/>
    <col min="10" max="10" width="14.875" style="3" bestFit="1" customWidth="1"/>
    <col min="11" max="11" width="13.625" style="3" customWidth="1"/>
    <col min="12" max="12" width="9.875" style="3" customWidth="1"/>
    <col min="13" max="13" width="8.75" style="3" customWidth="1"/>
    <col min="14" max="15" width="9.875" style="21" customWidth="1"/>
    <col min="16" max="16384" width="9" style="21"/>
  </cols>
  <sheetData>
    <row r="1" spans="1:15" s="4" customFormat="1" ht="18.75">
      <c r="A1" s="1" t="s">
        <v>41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O1" s="5"/>
    </row>
    <row r="2" spans="1:15" s="4" customFormat="1" ht="26.1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8"/>
      <c r="J2" s="6" t="s">
        <v>1</v>
      </c>
      <c r="K2" s="150"/>
      <c r="L2" s="151"/>
      <c r="M2" s="151"/>
      <c r="N2" s="151"/>
      <c r="O2" s="152"/>
    </row>
    <row r="3" spans="1:15" s="4" customFormat="1" ht="26.1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6"/>
      <c r="J3" s="7" t="s">
        <v>3</v>
      </c>
      <c r="K3" s="150"/>
      <c r="L3" s="152"/>
      <c r="M3" s="7" t="s">
        <v>4</v>
      </c>
      <c r="N3" s="153"/>
      <c r="O3" s="154"/>
    </row>
    <row r="4" spans="1:15" s="4" customFormat="1">
      <c r="A4" s="149"/>
      <c r="B4" s="149"/>
      <c r="C4" s="149"/>
      <c r="D4" s="149"/>
      <c r="E4" s="149"/>
      <c r="F4" s="8"/>
      <c r="G4" s="9"/>
      <c r="H4" s="9"/>
      <c r="I4" s="9"/>
      <c r="J4" s="9"/>
      <c r="K4" s="9"/>
      <c r="L4" s="9"/>
      <c r="M4" s="9"/>
    </row>
    <row r="5" spans="1:15" s="10" customFormat="1" ht="45" customHeight="1">
      <c r="A5" s="109" t="s">
        <v>5</v>
      </c>
      <c r="B5" s="141" t="s">
        <v>6</v>
      </c>
      <c r="C5" s="142"/>
      <c r="D5" s="145" t="s">
        <v>7</v>
      </c>
      <c r="E5" s="141" t="s">
        <v>8</v>
      </c>
      <c r="F5" s="142"/>
      <c r="G5" s="141" t="s">
        <v>9</v>
      </c>
      <c r="H5" s="142"/>
      <c r="I5" s="145" t="s">
        <v>10</v>
      </c>
      <c r="J5" s="132" t="s">
        <v>11</v>
      </c>
      <c r="K5" s="134" t="s">
        <v>12</v>
      </c>
      <c r="L5" s="135"/>
      <c r="M5" s="136"/>
      <c r="N5" s="137" t="s">
        <v>13</v>
      </c>
      <c r="O5" s="138"/>
    </row>
    <row r="6" spans="1:15" s="10" customFormat="1" ht="45" customHeight="1">
      <c r="A6" s="111"/>
      <c r="B6" s="143"/>
      <c r="C6" s="144"/>
      <c r="D6" s="146"/>
      <c r="E6" s="143"/>
      <c r="F6" s="144"/>
      <c r="G6" s="143"/>
      <c r="H6" s="144"/>
      <c r="I6" s="146"/>
      <c r="J6" s="133"/>
      <c r="K6" s="11" t="s">
        <v>14</v>
      </c>
      <c r="L6" s="139" t="s">
        <v>15</v>
      </c>
      <c r="M6" s="140"/>
      <c r="N6" s="11" t="s">
        <v>16</v>
      </c>
      <c r="O6" s="12" t="s">
        <v>17</v>
      </c>
    </row>
    <row r="7" spans="1:15" s="13" customFormat="1" ht="11.25" customHeight="1">
      <c r="A7" s="109">
        <v>1</v>
      </c>
      <c r="B7" s="112" t="s">
        <v>18</v>
      </c>
      <c r="C7" s="113"/>
      <c r="D7" s="116" t="s">
        <v>19</v>
      </c>
      <c r="E7" s="118">
        <v>1</v>
      </c>
      <c r="F7" s="120" t="s">
        <v>20</v>
      </c>
      <c r="G7" s="61"/>
      <c r="H7" s="62"/>
      <c r="I7" s="122">
        <v>8000</v>
      </c>
      <c r="J7" s="95">
        <f>E7*I7</f>
        <v>8000</v>
      </c>
      <c r="K7" s="97">
        <f>IF(I7=9000,1000,IF(I7=8000,2000,""))</f>
        <v>2000</v>
      </c>
      <c r="L7" s="130">
        <f>IF(K7&lt;&gt;"",E7*K7,"")</f>
        <v>2000</v>
      </c>
      <c r="M7" s="131"/>
      <c r="N7" s="69"/>
      <c r="O7" s="72"/>
    </row>
    <row r="8" spans="1:15" s="13" customFormat="1" ht="11.25" customHeight="1">
      <c r="A8" s="110"/>
      <c r="B8" s="114"/>
      <c r="C8" s="115"/>
      <c r="D8" s="117"/>
      <c r="E8" s="119"/>
      <c r="F8" s="90"/>
      <c r="G8" s="91"/>
      <c r="H8" s="92"/>
      <c r="I8" s="123"/>
      <c r="J8" s="96"/>
      <c r="K8" s="98"/>
      <c r="L8" s="101"/>
      <c r="M8" s="102"/>
      <c r="N8" s="70"/>
      <c r="O8" s="73"/>
    </row>
    <row r="9" spans="1:15" s="13" customFormat="1" ht="11.25" customHeight="1">
      <c r="A9" s="110"/>
      <c r="B9" s="159" t="s">
        <v>44</v>
      </c>
      <c r="C9" s="160"/>
      <c r="D9" s="75" t="s">
        <v>21</v>
      </c>
      <c r="E9" s="76">
        <v>1</v>
      </c>
      <c r="F9" s="77" t="s">
        <v>20</v>
      </c>
      <c r="G9" s="76">
        <v>1</v>
      </c>
      <c r="H9" s="78" t="s">
        <v>22</v>
      </c>
      <c r="I9" s="80">
        <v>1400</v>
      </c>
      <c r="J9" s="67">
        <f>E9*G9*I9</f>
        <v>1400</v>
      </c>
      <c r="K9" s="37"/>
      <c r="L9" s="38"/>
      <c r="M9" s="39"/>
      <c r="N9" s="70"/>
      <c r="O9" s="73"/>
    </row>
    <row r="10" spans="1:15" s="13" customFormat="1" ht="11.25" customHeight="1">
      <c r="A10" s="110"/>
      <c r="B10" s="161"/>
      <c r="C10" s="162"/>
      <c r="D10" s="56"/>
      <c r="E10" s="58"/>
      <c r="F10" s="60"/>
      <c r="G10" s="58"/>
      <c r="H10" s="79"/>
      <c r="I10" s="66"/>
      <c r="J10" s="68"/>
      <c r="K10" s="40"/>
      <c r="L10" s="41"/>
      <c r="M10" s="42"/>
      <c r="N10" s="71"/>
      <c r="O10" s="74"/>
    </row>
    <row r="11" spans="1:15" s="13" customFormat="1" ht="11.25" customHeight="1">
      <c r="A11" s="110"/>
      <c r="B11" s="161"/>
      <c r="C11" s="162"/>
      <c r="D11" s="87" t="s">
        <v>23</v>
      </c>
      <c r="E11" s="128">
        <v>1</v>
      </c>
      <c r="F11" s="129" t="s">
        <v>20</v>
      </c>
      <c r="G11" s="61"/>
      <c r="H11" s="62"/>
      <c r="I11" s="93">
        <v>11200</v>
      </c>
      <c r="J11" s="127">
        <f>E11*I11</f>
        <v>11200</v>
      </c>
      <c r="K11" s="97">
        <f>IF(I11=13100,1900,IF(I11=11200,3800,""))</f>
        <v>3800</v>
      </c>
      <c r="L11" s="99">
        <f>IF(K11&lt;&gt;"",E11*K11,"")</f>
        <v>3800</v>
      </c>
      <c r="M11" s="100"/>
      <c r="N11" s="70"/>
      <c r="O11" s="73"/>
    </row>
    <row r="12" spans="1:15" s="13" customFormat="1" ht="11.25" customHeight="1">
      <c r="A12" s="110"/>
      <c r="B12" s="161"/>
      <c r="C12" s="162"/>
      <c r="D12" s="88"/>
      <c r="E12" s="89"/>
      <c r="F12" s="90"/>
      <c r="G12" s="91"/>
      <c r="H12" s="92"/>
      <c r="I12" s="94"/>
      <c r="J12" s="96"/>
      <c r="K12" s="98"/>
      <c r="L12" s="101"/>
      <c r="M12" s="102"/>
      <c r="N12" s="70"/>
      <c r="O12" s="73"/>
    </row>
    <row r="13" spans="1:15" s="13" customFormat="1" ht="11.25" customHeight="1">
      <c r="A13" s="110"/>
      <c r="B13" s="161"/>
      <c r="C13" s="162"/>
      <c r="D13" s="75" t="s">
        <v>24</v>
      </c>
      <c r="E13" s="76">
        <v>1</v>
      </c>
      <c r="F13" s="77" t="s">
        <v>20</v>
      </c>
      <c r="G13" s="76">
        <v>1</v>
      </c>
      <c r="H13" s="78" t="s">
        <v>22</v>
      </c>
      <c r="I13" s="80">
        <v>3800</v>
      </c>
      <c r="J13" s="67">
        <f>E13*G13*I13</f>
        <v>3800</v>
      </c>
      <c r="K13" s="81"/>
      <c r="L13" s="82"/>
      <c r="M13" s="83"/>
      <c r="N13" s="70"/>
      <c r="O13" s="73"/>
    </row>
    <row r="14" spans="1:15" s="13" customFormat="1" ht="11.25" customHeight="1">
      <c r="A14" s="110"/>
      <c r="B14" s="161"/>
      <c r="C14" s="162"/>
      <c r="D14" s="56"/>
      <c r="E14" s="58"/>
      <c r="F14" s="60"/>
      <c r="G14" s="58"/>
      <c r="H14" s="79"/>
      <c r="I14" s="66"/>
      <c r="J14" s="68"/>
      <c r="K14" s="84"/>
      <c r="L14" s="85"/>
      <c r="M14" s="86"/>
      <c r="N14" s="71"/>
      <c r="O14" s="74"/>
    </row>
    <row r="15" spans="1:15" s="13" customFormat="1" ht="11.25" customHeight="1">
      <c r="A15" s="110"/>
      <c r="B15" s="161"/>
      <c r="C15" s="162"/>
      <c r="D15" s="75" t="s">
        <v>25</v>
      </c>
      <c r="E15" s="76"/>
      <c r="F15" s="77" t="s">
        <v>26</v>
      </c>
      <c r="G15" s="61"/>
      <c r="H15" s="62"/>
      <c r="I15" s="80">
        <v>2000</v>
      </c>
      <c r="J15" s="67">
        <f>E15*I15</f>
        <v>0</v>
      </c>
      <c r="K15" s="124"/>
      <c r="L15" s="125"/>
      <c r="M15" s="126"/>
      <c r="N15" s="43"/>
      <c r="O15" s="44"/>
    </row>
    <row r="16" spans="1:15" s="13" customFormat="1" ht="11.25" customHeight="1">
      <c r="A16" s="111"/>
      <c r="B16" s="163"/>
      <c r="C16" s="164"/>
      <c r="D16" s="56"/>
      <c r="E16" s="58"/>
      <c r="F16" s="60"/>
      <c r="G16" s="91"/>
      <c r="H16" s="92"/>
      <c r="I16" s="66"/>
      <c r="J16" s="68"/>
      <c r="K16" s="84"/>
      <c r="L16" s="85"/>
      <c r="M16" s="86"/>
      <c r="N16" s="45"/>
      <c r="O16" s="46"/>
    </row>
    <row r="17" spans="1:18" s="13" customFormat="1" ht="11.25" customHeight="1">
      <c r="A17" s="112">
        <v>2</v>
      </c>
      <c r="B17" s="112" t="s">
        <v>18</v>
      </c>
      <c r="C17" s="113"/>
      <c r="D17" s="116" t="s">
        <v>19</v>
      </c>
      <c r="E17" s="118">
        <v>2</v>
      </c>
      <c r="F17" s="120" t="s">
        <v>20</v>
      </c>
      <c r="G17" s="61"/>
      <c r="H17" s="62"/>
      <c r="I17" s="122">
        <v>9000</v>
      </c>
      <c r="J17" s="95">
        <f>E17*I17</f>
        <v>18000</v>
      </c>
      <c r="K17" s="97">
        <f>IF(I17=9000,1000,IF(I17=8000,2000,""))</f>
        <v>1000</v>
      </c>
      <c r="L17" s="99">
        <f>IF(K17&lt;&gt;"",E17*K17,"")</f>
        <v>2000</v>
      </c>
      <c r="M17" s="100"/>
      <c r="N17" s="69"/>
      <c r="O17" s="72"/>
    </row>
    <row r="18" spans="1:18" s="13" customFormat="1" ht="11.25" customHeight="1">
      <c r="A18" s="105"/>
      <c r="B18" s="114"/>
      <c r="C18" s="115"/>
      <c r="D18" s="117"/>
      <c r="E18" s="119"/>
      <c r="F18" s="121"/>
      <c r="G18" s="91"/>
      <c r="H18" s="92"/>
      <c r="I18" s="123"/>
      <c r="J18" s="96"/>
      <c r="K18" s="98"/>
      <c r="L18" s="101"/>
      <c r="M18" s="102"/>
      <c r="N18" s="70"/>
      <c r="O18" s="73"/>
    </row>
    <row r="19" spans="1:18" s="13" customFormat="1" ht="11.25" customHeight="1">
      <c r="A19" s="105"/>
      <c r="B19" s="165" t="s">
        <v>45</v>
      </c>
      <c r="C19" s="166"/>
      <c r="D19" s="75" t="s">
        <v>21</v>
      </c>
      <c r="E19" s="76">
        <v>2</v>
      </c>
      <c r="F19" s="77" t="s">
        <v>20</v>
      </c>
      <c r="G19" s="76">
        <v>1</v>
      </c>
      <c r="H19" s="78" t="s">
        <v>22</v>
      </c>
      <c r="I19" s="80">
        <v>1400</v>
      </c>
      <c r="J19" s="67">
        <f>E19*G19*I19</f>
        <v>2800</v>
      </c>
      <c r="K19" s="81"/>
      <c r="L19" s="82"/>
      <c r="M19" s="83"/>
      <c r="N19" s="70"/>
      <c r="O19" s="73"/>
    </row>
    <row r="20" spans="1:18" s="13" customFormat="1" ht="11.25" customHeight="1">
      <c r="A20" s="105"/>
      <c r="B20" s="167"/>
      <c r="C20" s="168"/>
      <c r="D20" s="56"/>
      <c r="E20" s="58"/>
      <c r="F20" s="60"/>
      <c r="G20" s="58"/>
      <c r="H20" s="79"/>
      <c r="I20" s="66"/>
      <c r="J20" s="68"/>
      <c r="K20" s="84"/>
      <c r="L20" s="85"/>
      <c r="M20" s="86"/>
      <c r="N20" s="71"/>
      <c r="O20" s="74"/>
    </row>
    <row r="21" spans="1:18" s="13" customFormat="1" ht="11.25" customHeight="1">
      <c r="A21" s="105"/>
      <c r="B21" s="167"/>
      <c r="C21" s="168"/>
      <c r="D21" s="87" t="s">
        <v>23</v>
      </c>
      <c r="E21" s="57">
        <v>2</v>
      </c>
      <c r="F21" s="59" t="s">
        <v>20</v>
      </c>
      <c r="G21" s="61"/>
      <c r="H21" s="62"/>
      <c r="I21" s="93">
        <v>13100</v>
      </c>
      <c r="J21" s="95">
        <f>E21*I21</f>
        <v>26200</v>
      </c>
      <c r="K21" s="97">
        <f>IF(I21=13100,1900,IF(I21=11200,3800,""))</f>
        <v>1900</v>
      </c>
      <c r="L21" s="99">
        <f>IF(K21&lt;&gt;"",E21*K21,"")</f>
        <v>3800</v>
      </c>
      <c r="M21" s="100"/>
      <c r="N21" s="69"/>
      <c r="O21" s="72"/>
    </row>
    <row r="22" spans="1:18" s="13" customFormat="1" ht="11.25" customHeight="1">
      <c r="A22" s="105"/>
      <c r="B22" s="167"/>
      <c r="C22" s="168"/>
      <c r="D22" s="88"/>
      <c r="E22" s="89"/>
      <c r="F22" s="90"/>
      <c r="G22" s="91"/>
      <c r="H22" s="92"/>
      <c r="I22" s="94"/>
      <c r="J22" s="96"/>
      <c r="K22" s="98"/>
      <c r="L22" s="101"/>
      <c r="M22" s="102"/>
      <c r="N22" s="70"/>
      <c r="O22" s="73"/>
    </row>
    <row r="23" spans="1:18" s="13" customFormat="1" ht="11.25" customHeight="1">
      <c r="A23" s="105"/>
      <c r="B23" s="167"/>
      <c r="C23" s="168"/>
      <c r="D23" s="75" t="s">
        <v>24</v>
      </c>
      <c r="E23" s="76">
        <v>2</v>
      </c>
      <c r="F23" s="77" t="s">
        <v>20</v>
      </c>
      <c r="G23" s="76">
        <v>1</v>
      </c>
      <c r="H23" s="78" t="s">
        <v>22</v>
      </c>
      <c r="I23" s="80">
        <v>3800</v>
      </c>
      <c r="J23" s="67">
        <f>E23*G23*I23</f>
        <v>7600</v>
      </c>
      <c r="K23" s="81"/>
      <c r="L23" s="82"/>
      <c r="M23" s="83"/>
      <c r="N23" s="70"/>
      <c r="O23" s="73"/>
    </row>
    <row r="24" spans="1:18" s="13" customFormat="1" ht="11.25" customHeight="1">
      <c r="A24" s="105"/>
      <c r="B24" s="167"/>
      <c r="C24" s="168"/>
      <c r="D24" s="56"/>
      <c r="E24" s="58"/>
      <c r="F24" s="60"/>
      <c r="G24" s="58"/>
      <c r="H24" s="79"/>
      <c r="I24" s="66"/>
      <c r="J24" s="68"/>
      <c r="K24" s="84"/>
      <c r="L24" s="85"/>
      <c r="M24" s="86"/>
      <c r="N24" s="71"/>
      <c r="O24" s="74"/>
    </row>
    <row r="25" spans="1:18" s="13" customFormat="1" ht="11.25" customHeight="1">
      <c r="A25" s="105"/>
      <c r="B25" s="167"/>
      <c r="C25" s="168"/>
      <c r="D25" s="75" t="s">
        <v>25</v>
      </c>
      <c r="E25" s="76">
        <v>1</v>
      </c>
      <c r="F25" s="77" t="s">
        <v>26</v>
      </c>
      <c r="G25" s="61"/>
      <c r="H25" s="62"/>
      <c r="I25" s="80">
        <v>2000</v>
      </c>
      <c r="J25" s="67">
        <f>E25*I25</f>
        <v>2000</v>
      </c>
      <c r="K25" s="81"/>
      <c r="L25" s="82"/>
      <c r="M25" s="83"/>
      <c r="N25" s="43"/>
      <c r="O25" s="44"/>
    </row>
    <row r="26" spans="1:18" s="13" customFormat="1" ht="11.25" customHeight="1">
      <c r="A26" s="107"/>
      <c r="B26" s="169"/>
      <c r="C26" s="170"/>
      <c r="D26" s="56"/>
      <c r="E26" s="58"/>
      <c r="F26" s="60"/>
      <c r="G26" s="91"/>
      <c r="H26" s="92"/>
      <c r="I26" s="66"/>
      <c r="J26" s="68"/>
      <c r="K26" s="84"/>
      <c r="L26" s="85"/>
      <c r="M26" s="86"/>
      <c r="N26" s="45"/>
      <c r="O26" s="46"/>
    </row>
    <row r="27" spans="1:18" s="13" customFormat="1" ht="11.25" customHeight="1">
      <c r="A27" s="109">
        <v>3</v>
      </c>
      <c r="B27" s="112" t="s">
        <v>18</v>
      </c>
      <c r="C27" s="113"/>
      <c r="D27" s="116" t="s">
        <v>19</v>
      </c>
      <c r="E27" s="118"/>
      <c r="F27" s="120" t="s">
        <v>20</v>
      </c>
      <c r="G27" s="61"/>
      <c r="H27" s="62"/>
      <c r="I27" s="122"/>
      <c r="J27" s="95">
        <f>E27*I27</f>
        <v>0</v>
      </c>
      <c r="K27" s="97" t="str">
        <f>IF(I27=9000,1000,IF(I27=8000,2000,""))</f>
        <v/>
      </c>
      <c r="L27" s="99" t="str">
        <f>IF(K27&lt;&gt;"",E27*K27,"")</f>
        <v/>
      </c>
      <c r="M27" s="100"/>
      <c r="N27" s="69"/>
      <c r="O27" s="72"/>
    </row>
    <row r="28" spans="1:18" s="13" customFormat="1" ht="11.25" customHeight="1">
      <c r="A28" s="110"/>
      <c r="B28" s="114"/>
      <c r="C28" s="115"/>
      <c r="D28" s="117"/>
      <c r="E28" s="119"/>
      <c r="F28" s="121"/>
      <c r="G28" s="91"/>
      <c r="H28" s="92"/>
      <c r="I28" s="123"/>
      <c r="J28" s="96"/>
      <c r="K28" s="98"/>
      <c r="L28" s="101"/>
      <c r="M28" s="102"/>
      <c r="N28" s="70"/>
      <c r="O28" s="73"/>
    </row>
    <row r="29" spans="1:18" s="13" customFormat="1" ht="11.25" customHeight="1">
      <c r="A29" s="110"/>
      <c r="B29" s="171" t="s">
        <v>46</v>
      </c>
      <c r="C29" s="166"/>
      <c r="D29" s="75" t="s">
        <v>21</v>
      </c>
      <c r="E29" s="76"/>
      <c r="F29" s="77" t="s">
        <v>20</v>
      </c>
      <c r="G29" s="76"/>
      <c r="H29" s="78" t="s">
        <v>22</v>
      </c>
      <c r="I29" s="80">
        <v>1400</v>
      </c>
      <c r="J29" s="67">
        <f>E29*G29*I29</f>
        <v>0</v>
      </c>
      <c r="K29" s="81"/>
      <c r="L29" s="82"/>
      <c r="M29" s="83"/>
      <c r="N29" s="70"/>
      <c r="O29" s="73"/>
      <c r="R29" s="14"/>
    </row>
    <row r="30" spans="1:18" s="13" customFormat="1" ht="11.25" customHeight="1">
      <c r="A30" s="110"/>
      <c r="B30" s="167"/>
      <c r="C30" s="168"/>
      <c r="D30" s="56"/>
      <c r="E30" s="58"/>
      <c r="F30" s="60"/>
      <c r="G30" s="58"/>
      <c r="H30" s="79"/>
      <c r="I30" s="66"/>
      <c r="J30" s="68"/>
      <c r="K30" s="84"/>
      <c r="L30" s="85"/>
      <c r="M30" s="86"/>
      <c r="N30" s="71"/>
      <c r="O30" s="74"/>
    </row>
    <row r="31" spans="1:18" s="13" customFormat="1" ht="11.25" customHeight="1">
      <c r="A31" s="110"/>
      <c r="B31" s="167"/>
      <c r="C31" s="168"/>
      <c r="D31" s="87" t="s">
        <v>23</v>
      </c>
      <c r="E31" s="57">
        <v>3</v>
      </c>
      <c r="F31" s="59" t="s">
        <v>20</v>
      </c>
      <c r="G31" s="61"/>
      <c r="H31" s="62"/>
      <c r="I31" s="93">
        <v>11200</v>
      </c>
      <c r="J31" s="95">
        <f>E31*I31</f>
        <v>33600</v>
      </c>
      <c r="K31" s="97">
        <f>IF(I31=13100,1900,IF(I31=11200,3800,""))</f>
        <v>3800</v>
      </c>
      <c r="L31" s="99">
        <f>IF(K31&lt;&gt;"",E31*K31,"")</f>
        <v>11400</v>
      </c>
      <c r="M31" s="100"/>
      <c r="N31" s="69"/>
      <c r="O31" s="72"/>
    </row>
    <row r="32" spans="1:18" s="13" customFormat="1" ht="11.25" customHeight="1">
      <c r="A32" s="110"/>
      <c r="B32" s="167"/>
      <c r="C32" s="168"/>
      <c r="D32" s="88"/>
      <c r="E32" s="89"/>
      <c r="F32" s="90"/>
      <c r="G32" s="91"/>
      <c r="H32" s="92"/>
      <c r="I32" s="94"/>
      <c r="J32" s="96"/>
      <c r="K32" s="98"/>
      <c r="L32" s="101"/>
      <c r="M32" s="102"/>
      <c r="N32" s="70"/>
      <c r="O32" s="73"/>
    </row>
    <row r="33" spans="1:15" s="13" customFormat="1" ht="11.25" customHeight="1">
      <c r="A33" s="110"/>
      <c r="B33" s="167"/>
      <c r="C33" s="168"/>
      <c r="D33" s="75" t="s">
        <v>24</v>
      </c>
      <c r="E33" s="76"/>
      <c r="F33" s="77" t="s">
        <v>20</v>
      </c>
      <c r="G33" s="76"/>
      <c r="H33" s="78" t="s">
        <v>22</v>
      </c>
      <c r="I33" s="80">
        <v>3800</v>
      </c>
      <c r="J33" s="67">
        <f>E33*G33*I33</f>
        <v>0</v>
      </c>
      <c r="K33" s="37"/>
      <c r="L33" s="38"/>
      <c r="M33" s="39"/>
      <c r="N33" s="70"/>
      <c r="O33" s="73"/>
    </row>
    <row r="34" spans="1:15" s="13" customFormat="1" ht="11.25" customHeight="1">
      <c r="A34" s="110"/>
      <c r="B34" s="167"/>
      <c r="C34" s="168"/>
      <c r="D34" s="56"/>
      <c r="E34" s="58"/>
      <c r="F34" s="60"/>
      <c r="G34" s="58"/>
      <c r="H34" s="79"/>
      <c r="I34" s="66"/>
      <c r="J34" s="68"/>
      <c r="K34" s="40"/>
      <c r="L34" s="41"/>
      <c r="M34" s="42"/>
      <c r="N34" s="71"/>
      <c r="O34" s="74"/>
    </row>
    <row r="35" spans="1:15" s="13" customFormat="1" ht="11.25" customHeight="1">
      <c r="A35" s="110"/>
      <c r="B35" s="167"/>
      <c r="C35" s="168"/>
      <c r="D35" s="55" t="s">
        <v>25</v>
      </c>
      <c r="E35" s="57"/>
      <c r="F35" s="59" t="s">
        <v>26</v>
      </c>
      <c r="G35" s="61"/>
      <c r="H35" s="62"/>
      <c r="I35" s="65">
        <v>2000</v>
      </c>
      <c r="J35" s="67">
        <f>E35*I35</f>
        <v>0</v>
      </c>
      <c r="K35" s="37"/>
      <c r="L35" s="38"/>
      <c r="M35" s="39"/>
      <c r="N35" s="43"/>
      <c r="O35" s="44"/>
    </row>
    <row r="36" spans="1:15" s="13" customFormat="1" ht="11.25" customHeight="1">
      <c r="A36" s="111"/>
      <c r="B36" s="169"/>
      <c r="C36" s="170"/>
      <c r="D36" s="56"/>
      <c r="E36" s="58"/>
      <c r="F36" s="60"/>
      <c r="G36" s="63"/>
      <c r="H36" s="64"/>
      <c r="I36" s="66"/>
      <c r="J36" s="68"/>
      <c r="K36" s="40"/>
      <c r="L36" s="41"/>
      <c r="M36" s="42"/>
      <c r="N36" s="45"/>
      <c r="O36" s="46"/>
    </row>
    <row r="37" spans="1:15" s="13" customFormat="1" ht="18" customHeight="1">
      <c r="A37" s="15"/>
      <c r="B37" s="16" t="s">
        <v>27</v>
      </c>
      <c r="C37" s="17"/>
      <c r="D37" s="18"/>
      <c r="E37" s="19"/>
      <c r="F37" s="19"/>
      <c r="G37" s="19"/>
      <c r="H37" s="19"/>
      <c r="I37" s="16" t="s">
        <v>28</v>
      </c>
      <c r="J37" s="17"/>
      <c r="K37" s="18"/>
      <c r="L37" s="19"/>
      <c r="M37" s="19"/>
      <c r="N37" s="17"/>
      <c r="O37" s="17"/>
    </row>
    <row r="38" spans="1:15" ht="18" customHeight="1">
      <c r="A38" s="4"/>
      <c r="B38" s="47" t="s">
        <v>29</v>
      </c>
      <c r="C38" s="48"/>
      <c r="D38" s="20" t="s">
        <v>30</v>
      </c>
      <c r="E38" s="49" t="s">
        <v>31</v>
      </c>
      <c r="F38" s="49"/>
      <c r="I38" s="50" t="s">
        <v>32</v>
      </c>
      <c r="J38" s="51"/>
      <c r="K38" s="52"/>
      <c r="L38" s="53" t="s">
        <v>30</v>
      </c>
      <c r="M38" s="54"/>
      <c r="N38" s="53" t="s">
        <v>31</v>
      </c>
      <c r="O38" s="54"/>
    </row>
    <row r="39" spans="1:15" ht="18" customHeight="1">
      <c r="B39" s="27" t="s">
        <v>34</v>
      </c>
      <c r="C39" s="28"/>
      <c r="D39" s="22">
        <v>8000</v>
      </c>
      <c r="E39" s="157">
        <v>11200</v>
      </c>
      <c r="F39" s="158"/>
      <c r="I39" s="27" t="s">
        <v>43</v>
      </c>
      <c r="J39" s="34"/>
      <c r="K39" s="28"/>
      <c r="L39" s="35">
        <v>2000</v>
      </c>
      <c r="M39" s="36"/>
      <c r="N39" s="35">
        <v>3800</v>
      </c>
      <c r="O39" s="36"/>
    </row>
    <row r="40" spans="1:15" ht="18" customHeight="1">
      <c r="B40" s="27" t="s">
        <v>42</v>
      </c>
      <c r="C40" s="28"/>
      <c r="D40" s="22">
        <v>9000</v>
      </c>
      <c r="E40" s="157">
        <v>13100</v>
      </c>
      <c r="F40" s="158"/>
      <c r="I40" s="27" t="s">
        <v>33</v>
      </c>
      <c r="J40" s="34"/>
      <c r="K40" s="28"/>
      <c r="L40" s="35">
        <v>1000</v>
      </c>
      <c r="M40" s="36"/>
      <c r="N40" s="35">
        <v>1900</v>
      </c>
      <c r="O40" s="36"/>
    </row>
    <row r="41" spans="1:15" ht="18" customHeight="1">
      <c r="B41" s="27" t="s">
        <v>35</v>
      </c>
      <c r="C41" s="28"/>
      <c r="D41" s="22">
        <v>1400</v>
      </c>
      <c r="E41" s="157">
        <v>3800</v>
      </c>
      <c r="F41" s="158"/>
    </row>
    <row r="42" spans="1:15" ht="18" customHeight="1">
      <c r="F42" s="19"/>
      <c r="I42" s="23" t="s">
        <v>36</v>
      </c>
      <c r="J42" s="24"/>
      <c r="K42" s="24"/>
      <c r="L42" s="29"/>
      <c r="M42" s="29"/>
      <c r="N42" s="30" t="s">
        <v>37</v>
      </c>
      <c r="O42" s="30"/>
    </row>
    <row r="43" spans="1:15" ht="18" customHeight="1">
      <c r="I43" s="1"/>
      <c r="J43" s="31" t="s">
        <v>38</v>
      </c>
      <c r="K43" s="31"/>
      <c r="L43" s="30" t="s">
        <v>39</v>
      </c>
      <c r="M43" s="30"/>
      <c r="N43" s="32">
        <v>2000</v>
      </c>
      <c r="O43" s="33"/>
    </row>
    <row r="45" spans="1:15">
      <c r="I45" s="25" t="s">
        <v>40</v>
      </c>
      <c r="J45" s="26">
        <f>SUM(J7:J36)</f>
        <v>114600</v>
      </c>
    </row>
  </sheetData>
  <mergeCells count="179">
    <mergeCell ref="B41:C41"/>
    <mergeCell ref="E41:F41"/>
    <mergeCell ref="L42:M42"/>
    <mergeCell ref="N42:O42"/>
    <mergeCell ref="J43:K43"/>
    <mergeCell ref="L43:M43"/>
    <mergeCell ref="N43:O43"/>
    <mergeCell ref="B39:C39"/>
    <mergeCell ref="E39:F39"/>
    <mergeCell ref="I39:K39"/>
    <mergeCell ref="L39:M39"/>
    <mergeCell ref="N39:O39"/>
    <mergeCell ref="B40:C40"/>
    <mergeCell ref="E40:F40"/>
    <mergeCell ref="I40:K40"/>
    <mergeCell ref="L40:M40"/>
    <mergeCell ref="N40:O40"/>
    <mergeCell ref="K35:M36"/>
    <mergeCell ref="N35:O36"/>
    <mergeCell ref="B38:C38"/>
    <mergeCell ref="E38:F38"/>
    <mergeCell ref="I38:K38"/>
    <mergeCell ref="L38:M38"/>
    <mergeCell ref="N38:O38"/>
    <mergeCell ref="D35:D36"/>
    <mergeCell ref="E35:E36"/>
    <mergeCell ref="F35:F36"/>
    <mergeCell ref="G35:H36"/>
    <mergeCell ref="I35:I36"/>
    <mergeCell ref="J35:J36"/>
    <mergeCell ref="N31:N34"/>
    <mergeCell ref="O31:O34"/>
    <mergeCell ref="D33:D34"/>
    <mergeCell ref="E33:E34"/>
    <mergeCell ref="F33:F34"/>
    <mergeCell ref="G33:G34"/>
    <mergeCell ref="H33:H34"/>
    <mergeCell ref="I33:I34"/>
    <mergeCell ref="J33:J34"/>
    <mergeCell ref="K33:M34"/>
    <mergeCell ref="J29:J30"/>
    <mergeCell ref="K29:M30"/>
    <mergeCell ref="D31:D32"/>
    <mergeCell ref="E31:E32"/>
    <mergeCell ref="F31:F32"/>
    <mergeCell ref="G31:H32"/>
    <mergeCell ref="I31:I32"/>
    <mergeCell ref="J31:J32"/>
    <mergeCell ref="K31:K32"/>
    <mergeCell ref="L31:M32"/>
    <mergeCell ref="L27:M28"/>
    <mergeCell ref="N27:N30"/>
    <mergeCell ref="O27:O30"/>
    <mergeCell ref="B29:C36"/>
    <mergeCell ref="D29:D30"/>
    <mergeCell ref="E29:E30"/>
    <mergeCell ref="F29:F30"/>
    <mergeCell ref="G29:G30"/>
    <mergeCell ref="H29:H30"/>
    <mergeCell ref="I29:I30"/>
    <mergeCell ref="N25:O26"/>
    <mergeCell ref="A27:A36"/>
    <mergeCell ref="B27:C28"/>
    <mergeCell ref="D27:D28"/>
    <mergeCell ref="E27:E28"/>
    <mergeCell ref="F27:F28"/>
    <mergeCell ref="G27:H28"/>
    <mergeCell ref="I27:I28"/>
    <mergeCell ref="J27:J28"/>
    <mergeCell ref="K27:K28"/>
    <mergeCell ref="K23:M24"/>
    <mergeCell ref="D25:D26"/>
    <mergeCell ref="E25:E26"/>
    <mergeCell ref="F25:F26"/>
    <mergeCell ref="G25:H26"/>
    <mergeCell ref="I25:I26"/>
    <mergeCell ref="J25:J26"/>
    <mergeCell ref="K25:M26"/>
    <mergeCell ref="L21:M22"/>
    <mergeCell ref="N21:N24"/>
    <mergeCell ref="O21:O24"/>
    <mergeCell ref="D23:D24"/>
    <mergeCell ref="E23:E24"/>
    <mergeCell ref="F23:F24"/>
    <mergeCell ref="G23:G24"/>
    <mergeCell ref="H23:H24"/>
    <mergeCell ref="I23:I24"/>
    <mergeCell ref="J23:J24"/>
    <mergeCell ref="I19:I20"/>
    <mergeCell ref="J19:J20"/>
    <mergeCell ref="K19:M20"/>
    <mergeCell ref="D21:D22"/>
    <mergeCell ref="E21:E22"/>
    <mergeCell ref="F21:F22"/>
    <mergeCell ref="G21:H22"/>
    <mergeCell ref="I21:I22"/>
    <mergeCell ref="J21:J22"/>
    <mergeCell ref="K21:K22"/>
    <mergeCell ref="K17:K18"/>
    <mergeCell ref="L17:M18"/>
    <mergeCell ref="N17:N20"/>
    <mergeCell ref="O17:O20"/>
    <mergeCell ref="B19:C26"/>
    <mergeCell ref="D19:D20"/>
    <mergeCell ref="E19:E20"/>
    <mergeCell ref="F19:F20"/>
    <mergeCell ref="G19:G20"/>
    <mergeCell ref="H19:H20"/>
    <mergeCell ref="K15:M16"/>
    <mergeCell ref="N15:O16"/>
    <mergeCell ref="A17:A26"/>
    <mergeCell ref="B17:C18"/>
    <mergeCell ref="D17:D18"/>
    <mergeCell ref="E17:E18"/>
    <mergeCell ref="F17:F18"/>
    <mergeCell ref="G17:H18"/>
    <mergeCell ref="I17:I18"/>
    <mergeCell ref="J17:J18"/>
    <mergeCell ref="D15:D16"/>
    <mergeCell ref="E15:E16"/>
    <mergeCell ref="F15:F16"/>
    <mergeCell ref="G15:H16"/>
    <mergeCell ref="I15:I16"/>
    <mergeCell ref="J15:J16"/>
    <mergeCell ref="D13:D14"/>
    <mergeCell ref="E13:E14"/>
    <mergeCell ref="F13:F14"/>
    <mergeCell ref="G13:G14"/>
    <mergeCell ref="H13:H14"/>
    <mergeCell ref="I13:I14"/>
    <mergeCell ref="I11:I12"/>
    <mergeCell ref="J11:J12"/>
    <mergeCell ref="K11:K12"/>
    <mergeCell ref="L11:M12"/>
    <mergeCell ref="N11:N14"/>
    <mergeCell ref="O11:O14"/>
    <mergeCell ref="J13:J14"/>
    <mergeCell ref="K13:M14"/>
    <mergeCell ref="B9:C16"/>
    <mergeCell ref="D9:D10"/>
    <mergeCell ref="E9:E10"/>
    <mergeCell ref="F9:F10"/>
    <mergeCell ref="G9:G10"/>
    <mergeCell ref="H9:H10"/>
    <mergeCell ref="D11:D12"/>
    <mergeCell ref="E11:E12"/>
    <mergeCell ref="F11:F12"/>
    <mergeCell ref="G11:H12"/>
    <mergeCell ref="I7:I8"/>
    <mergeCell ref="J7:J8"/>
    <mergeCell ref="K7:K8"/>
    <mergeCell ref="L7:M8"/>
    <mergeCell ref="N7:N10"/>
    <mergeCell ref="O7:O10"/>
    <mergeCell ref="I9:I10"/>
    <mergeCell ref="J9:J10"/>
    <mergeCell ref="K9:M10"/>
    <mergeCell ref="J5:J6"/>
    <mergeCell ref="K5:M5"/>
    <mergeCell ref="N5:O5"/>
    <mergeCell ref="L6:M6"/>
    <mergeCell ref="A7:A16"/>
    <mergeCell ref="B7:C8"/>
    <mergeCell ref="D7:D8"/>
    <mergeCell ref="E7:E8"/>
    <mergeCell ref="F7:F8"/>
    <mergeCell ref="G7:H8"/>
    <mergeCell ref="A5:A6"/>
    <mergeCell ref="B5:C6"/>
    <mergeCell ref="D5:D6"/>
    <mergeCell ref="E5:F6"/>
    <mergeCell ref="G5:H6"/>
    <mergeCell ref="I5:I6"/>
    <mergeCell ref="A2:I2"/>
    <mergeCell ref="K2:O2"/>
    <mergeCell ref="A3:I3"/>
    <mergeCell ref="K3:L3"/>
    <mergeCell ref="N3:O3"/>
    <mergeCell ref="A4:E4"/>
  </mergeCells>
  <phoneticPr fontId="4"/>
  <dataValidations count="4">
    <dataValidation type="list" allowBlank="1" showInputMessage="1" showErrorMessage="1" sqref="E7:E36">
      <formula1>"1,2,3,4,5,6,7,8,9,10"</formula1>
    </dataValidation>
    <dataValidation type="list" allowBlank="1" showInputMessage="1" showErrorMessage="1" sqref="G9:G10 G13:G14 G19:G20 G23:G24 G29:G30 G33:G34">
      <formula1>"1,2,3,4,5"</formula1>
    </dataValidation>
    <dataValidation type="list" allowBlank="1" showInputMessage="1" showErrorMessage="1" sqref="I7:I8 I17:I18 I27:I28">
      <formula1>$D$39:$D$40</formula1>
    </dataValidation>
    <dataValidation type="list" allowBlank="1" showInputMessage="1" showErrorMessage="1" sqref="I11:I12 I21:I22 I31:I32">
      <formula1>$E$39:$E$40</formula1>
    </dataValidation>
  </dataValidations>
  <printOptions horizontalCentered="1"/>
  <pageMargins left="0.39370078740157483" right="0.39370078740157483" top="0.43307086614173229" bottom="0.39370078740157483" header="0.35433070866141736" footer="0.19685039370078741"/>
  <pageSetup paperSize="9" scale="75" fitToHeight="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契約書様式2号-2_訪問型 (R5.4.1～)計算式入り</vt:lpstr>
      <vt:lpstr>■記入見本■契約書様式2号-2_訪問型 (R5.4.1～)</vt:lpstr>
      <vt:lpstr>'■記入見本■契約書様式2号-2_訪問型 (R5.4.1～)'!Print_Area</vt:lpstr>
      <vt:lpstr>'契約書様式2号-2_訪問型 (R5.4.1～)計算式入り'!Print_Area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　礼子</dc:creator>
  <cp:lastModifiedBy>仙台市</cp:lastModifiedBy>
  <cp:lastPrinted>2023-04-24T06:22:01Z</cp:lastPrinted>
  <dcterms:created xsi:type="dcterms:W3CDTF">2023-04-24T06:02:31Z</dcterms:created>
  <dcterms:modified xsi:type="dcterms:W3CDTF">2023-04-24T06:22:14Z</dcterms:modified>
</cp:coreProperties>
</file>