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佐藤）\【0910】\④     R030927　   総合評価委員会【落札者決定基準】\05　公告原稿【評価値申告書】\"/>
    </mc:Choice>
  </mc:AlternateContent>
  <bookViews>
    <workbookView xWindow="315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4" r:id="rId5"/>
    <sheet name="様式-共6（修繕実績1）" sheetId="43" r:id="rId6"/>
    <sheet name="様式-共6（修繕実績2）" sheetId="42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B5" i="44" l="1"/>
  <c r="F2" i="42"/>
  <c r="F2" i="43"/>
  <c r="J2" i="44"/>
  <c r="J2" i="4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I34" i="37"/>
  <c r="K34" i="37" s="1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<sst xmlns="http://schemas.openxmlformats.org/spreadsheetml/2006/main" count="775" uniqueCount="498">
  <si>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</si>
  <si>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</si>
  <si>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</si>
  <si>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</si>
  <si>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</si>
  <si>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</si>
  <si>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</si>
  <si>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</si>
  <si>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</si>
  <si>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</si>
  <si>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</si>
  <si>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</si>
  <si>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</si>
  <si>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</si>
  <si>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</si>
  <si>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</si>
  <si>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</si>
  <si>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</si>
  <si>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</si>
  <si>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</si>
  <si>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</si>
  <si>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</si>
  <si>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</si>
  <si>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</si>
  <si>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</si>
  <si>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</si>
  <si>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</si>
  <si>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</si>
  <si>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</si>
  <si>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</si>
  <si>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</si>
  <si>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</si>
  <si>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</si>
  <si>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</si>
  <si>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</si>
  <si>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</si>
  <si>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</si>
  <si>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</si>
  <si>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</si>
  <si>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</si>
  <si>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</si>
  <si>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</si>
  <si>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</si>
  <si>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</si>
  <si>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</si>
  <si>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</si>
  <si>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</si>
  <si>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</si>
  <si>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</si>
  <si>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</si>
  <si>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</si>
  <si>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</si>
  <si>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</si>
  <si>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</si>
  <si>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</si>
  <si>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</si>
  <si>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</si>
  <si>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</si>
  <si>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</si>
  <si>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</si>
  <si>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</si>
  <si>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</si>
  <si>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</si>
  <si>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</si>
  <si>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</si>
  <si>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</si>
  <si>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</si>
  <si>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</si>
  <si>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</si>
  <si>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</si>
  <si>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</si>
  <si>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</si>
  <si>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</si>
  <si>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</si>
  <si>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</si>
  <si>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</si>
  <si>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</si>
  <si>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</si>
  <si>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</si>
  <si>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</si>
  <si>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</si>
  <si>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</si>
  <si>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</si>
  <si>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</si>
  <si>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</si>
  <si>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</si>
  <si>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</si>
  <si>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</si>
  <si>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</si>
  <si>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</si>
  <si>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</si>
  <si>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</si>
  <si>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</si>
  <si>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</si>
  <si>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</si>
  <si>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</si>
  <si>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</si>
  <si>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</si>
  <si>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</si>
  <si>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</si>
  <si>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</si>
  <si>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</si>
  <si>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</si>
  <si>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</si>
  <si>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</si>
  <si>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</si>
  <si>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</si>
  <si>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</si>
  <si>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</si>
  <si>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</si>
  <si>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</si>
  <si>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</si>
  <si>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</si>
  <si>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</si>
  <si>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</si>
  <si>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</si>
  <si>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</si>
  <si>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</si>
  <si>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</si>
  <si>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</si>
  <si>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</si>
  <si>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</si>
  <si>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</si>
  <si>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</si>
  <si>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</si>
  <si>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</si>
  <si>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</si>
  <si>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</si>
  <si>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</si>
  <si>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</si>
  <si>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</si>
  <si>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</si>
  <si>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</si>
  <si>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</si>
  <si>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</si>
  <si>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</si>
  <si>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</si>
  <si>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</si>
  <si>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</si>
  <si>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</si>
  <si>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</si>
  <si>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</si>
  <si>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</si>
  <si>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</si>
  <si>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</si>
  <si>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</si>
  <si>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</si>
  <si>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</si>
  <si>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</si>
  <si>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</si>
  <si>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</si>
  <si>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</si>
  <si>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</si>
  <si>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</si>
  <si>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</si>
  <si>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</si>
  <si>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</si>
  <si>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</si>
  <si>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</si>
  <si>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</si>
  <si>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</si>
  <si>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</si>
  <si>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</si>
  <si>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</si>
  <si>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</si>
  <si>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</si>
  <si>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</si>
  <si>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</si>
  <si>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</si>
  <si>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</si>
  <si>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</si>
  <si>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</si>
  <si>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</si>
  <si>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</si>
  <si>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</si>
  <si>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</si>
  <si>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</si>
  <si>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</si>
  <si>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</si>
  <si>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</si>
  <si>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</si>
  <si>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</si>
  <si>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</si>
  <si>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</si>
  <si>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</si>
  <si>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</si>
  <si>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</si>
  <si>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</si>
  <si>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</si>
  <si>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</si>
  <si>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</si>
  <si>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</si>
  <si>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</si>
  <si>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</si>
  <si>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</si>
  <si>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</si>
  <si>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</si>
  <si>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</si>
  <si>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</si>
  <si>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</si>
  <si>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</si>
  <si>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</si>
  <si>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</si>
  <si>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</si>
  <si>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</si>
  <si>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</si>
  <si>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</si>
  <si>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</si>
  <si>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</si>
  <si>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</si>
  <si>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</si>
  <si>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</si>
  <si>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</si>
  <si>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</si>
  <si>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</si>
  <si>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</si>
  <si>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</si>
  <si>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</si>
  <si>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</si>
  <si>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</si>
  <si>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</si>
  <si>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</si>
  <si>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</si>
  <si>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</si>
  <si>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</si>
  <si>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</si>
  <si>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</si>
  <si>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</si>
  <si>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</si>
  <si>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</si>
  <si>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</si>
  <si>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</si>
  <si>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</si>
  <si>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</si>
  <si>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</si>
  <si>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</si>
  <si>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</si>
  <si>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</si>
  <si>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</si>
  <si>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</si>
  <si>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</si>
  <si>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</si>
  <si>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</si>
  <si>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</si>
  <si>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</si>
  <si>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</si>
  <si>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</si>
  <si>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</si>
  <si>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</si>
  <si>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</si>
  <si>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</si>
  <si>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</si>
  <si>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</si>
  <si>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</si>
  <si>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</si>
  <si>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</si>
  <si>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</si>
  <si>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</si>
  <si>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</si>
  <si>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</si>
  <si>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</si>
  <si>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</si>
  <si>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</si>
  <si>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</si>
  <si>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</si>
  <si>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</si>
  <si>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</si>
  <si>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</si>
  <si>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</si>
  <si>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</si>
  <si>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</si>
  <si>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</si>
  <si>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</si>
  <si>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</si>
  <si>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</si>
  <si>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</si>
  <si>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</si>
  <si>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</si>
  <si>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</si>
  <si>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</si>
  <si>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</si>
  <si>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</si>
  <si>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</si>
  <si>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</si>
  <si>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</si>
  <si>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</si>
  <si>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</si>
  <si>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</si>
  <si>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</si>
  <si>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</si>
  <si>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</si>
  <si>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</si>
  <si>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</si>
  <si>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</si>
  <si>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</si>
  <si>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</si>
  <si>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</si>
  <si>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</si>
  <si>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</si>
  <si>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</si>
  <si>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</si>
  <si>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</si>
  <si>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</si>
  <si>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</si>
  <si>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</si>
  <si>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</si>
  <si>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</si>
  <si>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</si>
  <si>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</si>
  <si>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</si>
  <si>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</si>
  <si>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</si>
  <si>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</si>
  <si>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</si>
  <si>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</si>
  <si>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</si>
  <si>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</si>
  <si>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</si>
  <si>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</si>
  <si>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</si>
  <si>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</si>
  <si>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</si>
  <si>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</si>
  <si>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</si>
  <si>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</si>
  <si>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により選択して下さい。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</si>
  <si>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</si>
  <si>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</si>
  <si>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</si>
  <si>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</si>
  <si>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</si>
  <si>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</si>
  <si>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</si>
  <si>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</si>
  <si>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</si>
  <si>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</si>
  <si>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</si>
  <si>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</si>
  <si>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</si>
  <si>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</si>
  <si>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</si>
  <si>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</si>
  <si>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</si>
  <si>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</si>
  <si>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</si>
  <si>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</si>
  <si>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</si>
  <si>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</si>
  <si>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</si>
  <si>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</si>
  <si>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</si>
  <si>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</si>
  <si>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</si>
  <si>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</si>
  <si>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</si>
  <si>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</si>
  <si>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</si>
  <si>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</si>
  <si>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</si>
  <si>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</si>
  <si>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</si>
  <si>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</si>
  <si>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</si>
  <si>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</si>
  <si>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</si>
  <si>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</si>
  <si>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</si>
  <si>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</si>
  <si>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</si>
  <si>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</si>
  <si>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</si>
  <si>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</si>
  <si>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</si>
  <si>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</si>
  <si>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</si>
  <si>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</si>
  <si>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</si>
  <si>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</si>
  <si>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</si>
  <si>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</si>
  <si>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</si>
  <si>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</si>
  <si>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</si>
  <si>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</si>
  <si>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</si>
  <si>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</si>
  <si>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</si>
  <si>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</si>
  <si>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</si>
  <si>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</si>
  <si>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</si>
  <si>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</si>
  <si>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</si>
  <si>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</si>
  <si>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</si>
  <si>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</si>
  <si>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</si>
  <si>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</si>
  <si>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</si>
  <si>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</si>
  <si>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</si>
  <si>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</si>
  <si>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</si>
  <si>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</si>
  <si>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</si>
  <si>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</si>
  <si>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</si>
  <si>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</si>
  <si>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</si>
  <si>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</si>
  <si>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</si>
  <si>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</si>
  <si>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</si>
  <si>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</si>
  <si>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</si>
  <si>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</si>
  <si>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</si>
  <si>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</si>
  <si>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</si>
  <si>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</si>
  <si>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</si>
  <si>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</si>
  <si>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</si>
  <si>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</si>
  <si>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</si>
  <si>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</si>
  <si>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</si>
  <si>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</si>
  <si>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</si>
  <si>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</si>
  <si>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</si>
  <si>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</si>
  <si>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</si>
  <si>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</si>
  <si>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</si>
  <si>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</si>
  <si>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</si>
  <si>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</si>
  <si>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</si>
  <si>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</si>
  <si>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</si>
  <si>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</si>
  <si>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</si>
  <si>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</si>
  <si>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</si>
  <si>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</si>
  <si>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</si>
  <si>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</si>
  <si>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</si>
  <si>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</si>
  <si>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</si>
  <si>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</si>
  <si>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</si>
  <si>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</si>
  <si>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</si>
  <si>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</si>
  <si>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</si>
  <si>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</si>
  <si>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</si>
  <si>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</si>
  <si>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</si>
  <si>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</si>
  <si>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</si>
  <si>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</si>
  <si>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</si>
  <si>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</si>
  <si>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</si>
  <si>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</si>
  <si>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</si>
  <si>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</si>
  <si>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</si>
  <si>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</si>
  <si>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</si>
  <si>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</si>
  <si>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</si>
  <si>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</si>
  <si>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</si>
  <si>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</si>
  <si>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</si>
  <si>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</si>
  <si>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</si>
  <si>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</si>
  <si>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</si>
  <si>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</si>
  <si>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</si>
  <si>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</si>
  <si>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</si>
  <si>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</si>
  <si>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</si>
  <si>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</si>
  <si>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</si>
  <si>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</si>
  <si>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</si>
  <si>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</si>
  <si>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</si>
  <si>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</si>
  <si>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</si>
  <si>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仙台市泉文化創造センター大規模改修空気調和設備工事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</si>
</sst>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14" xfId="6" applyFont="1" applyFill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38" xfId="6" applyFont="1" applyFill="1" applyBorder="1" applyAlignment="1" applyProtection="1">
      <alignment horizontal="center" vertical="center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7" applyFont="1" applyProtection="1"/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7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7" xfId="0" applyNumberFormat="1" applyFont="1" applyFill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34" xfId="5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71" xfId="0" applyFont="1" applyBorder="1" applyAlignment="1" applyProtection="1">
      <alignment horizontal="left" vertical="center" wrapText="1"/>
      <protection locked="0"/>
    </xf>
    <xf numFmtId="49" fontId="7" fillId="0" borderId="31" xfId="5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280</v>
      </c>
      <c r="L1" s="29"/>
      <c r="M1" s="29"/>
      <c r="N1" s="29"/>
    </row>
    <row r="2" spans="1:30" s="28" customFormat="1" ht="12.75" thickBot="1">
      <c r="G2" s="197" t="s">
        <v>0</v>
      </c>
      <c r="H2" s="337">
        <v>210510479</v>
      </c>
      <c r="I2" s="338"/>
      <c r="J2" s="338"/>
      <c r="K2" s="338"/>
      <c r="L2" s="338"/>
      <c r="M2" s="339"/>
      <c r="N2" s="54"/>
    </row>
    <row r="3" spans="1:30" s="2" customFormat="1" ht="15.75" customHeight="1">
      <c r="A3" s="340" t="s">
        <v>279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41" t="s">
        <v>301</v>
      </c>
      <c r="D5" s="342"/>
      <c r="E5" s="343"/>
      <c r="F5" s="344" t="s">
        <v>270</v>
      </c>
      <c r="G5" s="345"/>
      <c r="H5" s="345"/>
      <c r="I5" s="345"/>
      <c r="J5" s="345"/>
      <c r="K5" s="345"/>
      <c r="L5" s="345"/>
      <c r="M5" s="345"/>
      <c r="N5" s="346"/>
      <c r="O5" s="3"/>
      <c r="P5" s="1"/>
      <c r="Q5" s="1"/>
    </row>
    <row r="6" spans="1:30" s="2" customFormat="1" ht="3.75" customHeight="1" thickBot="1">
      <c r="A6" s="4"/>
      <c r="B6" s="4" t="s">
        <v>328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347" t="s">
        <v>497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9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350" t="s">
        <v>4</v>
      </c>
      <c r="C9" s="351"/>
      <c r="D9" s="60" t="s">
        <v>275</v>
      </c>
      <c r="E9" s="61" t="s">
        <v>5</v>
      </c>
      <c r="F9" s="352" t="s">
        <v>6</v>
      </c>
      <c r="G9" s="353"/>
      <c r="H9" s="354"/>
      <c r="I9" s="62" t="s">
        <v>7</v>
      </c>
      <c r="J9" s="60" t="s">
        <v>8</v>
      </c>
      <c r="K9" s="60" t="s">
        <v>9</v>
      </c>
      <c r="L9" s="355" t="s">
        <v>10</v>
      </c>
      <c r="M9" s="356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74" t="s">
        <v>175</v>
      </c>
      <c r="B10" s="377" t="s">
        <v>473</v>
      </c>
      <c r="C10" s="378"/>
      <c r="D10" s="383">
        <v>10</v>
      </c>
      <c r="E10" s="386">
        <v>6</v>
      </c>
      <c r="F10" s="81" t="s">
        <v>263</v>
      </c>
      <c r="G10" s="389"/>
      <c r="H10" s="390"/>
      <c r="I10" s="391">
        <f>IF(F12="",0,ROUND(MAX(MIN(6,((ROUND(F12-69,1))/14*6)),0),3))</f>
        <v>0</v>
      </c>
      <c r="J10" s="357">
        <v>1</v>
      </c>
      <c r="K10" s="360">
        <f>IF(I10="","",I10*J10)</f>
        <v>0</v>
      </c>
      <c r="L10" s="363" t="str">
        <f>IF(G10="","",$D$10*K10/$E$18)</f>
        <v/>
      </c>
      <c r="M10" s="364"/>
      <c r="N10" s="334">
        <f>ROUND(SUM(L10:L17),2)</f>
        <v>0</v>
      </c>
      <c r="O10" s="35"/>
      <c r="P10" s="201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75"/>
      <c r="B11" s="379"/>
      <c r="C11" s="380"/>
      <c r="D11" s="384"/>
      <c r="E11" s="387"/>
      <c r="F11" s="82" t="s">
        <v>264</v>
      </c>
      <c r="G11" s="369"/>
      <c r="H11" s="370"/>
      <c r="I11" s="392"/>
      <c r="J11" s="358"/>
      <c r="K11" s="361"/>
      <c r="L11" s="365"/>
      <c r="M11" s="366"/>
      <c r="N11" s="335"/>
      <c r="O11" s="35"/>
      <c r="P11" s="201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75"/>
      <c r="B12" s="381"/>
      <c r="C12" s="382"/>
      <c r="D12" s="384"/>
      <c r="E12" s="388"/>
      <c r="F12" s="371" t="str">
        <f>IF(OR(G10=0,G10="",G11=""),"",ROUND(AVERAGE(G10:H11),1))</f>
        <v/>
      </c>
      <c r="G12" s="372"/>
      <c r="H12" s="373"/>
      <c r="I12" s="393"/>
      <c r="J12" s="359"/>
      <c r="K12" s="362"/>
      <c r="L12" s="367"/>
      <c r="M12" s="368"/>
      <c r="N12" s="335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75"/>
      <c r="B13" s="394" t="s">
        <v>131</v>
      </c>
      <c r="C13" s="395"/>
      <c r="D13" s="384"/>
      <c r="E13" s="197">
        <v>1</v>
      </c>
      <c r="F13" s="396"/>
      <c r="G13" s="397"/>
      <c r="H13" s="398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399" t="str">
        <f>IF(F13="","",$D$10*K13/$E$18)</f>
        <v/>
      </c>
      <c r="M13" s="399"/>
      <c r="N13" s="335"/>
      <c r="O13" s="35"/>
      <c r="P13" s="51"/>
      <c r="Q13" s="39" t="s">
        <v>173</v>
      </c>
      <c r="R13" s="39" t="s">
        <v>170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75"/>
      <c r="B14" s="394" t="s">
        <v>132</v>
      </c>
      <c r="C14" s="395"/>
      <c r="D14" s="384"/>
      <c r="E14" s="197">
        <v>2</v>
      </c>
      <c r="F14" s="396"/>
      <c r="G14" s="397"/>
      <c r="H14" s="398"/>
      <c r="I14" s="63">
        <f>IF(F14="表彰あり",1,0)</f>
        <v>0</v>
      </c>
      <c r="J14" s="64">
        <v>2</v>
      </c>
      <c r="K14" s="64">
        <f t="shared" si="0"/>
        <v>0</v>
      </c>
      <c r="L14" s="399" t="str">
        <f>IF(F14="","",$D$10*K14/$E$18)</f>
        <v/>
      </c>
      <c r="M14" s="399"/>
      <c r="N14" s="335"/>
      <c r="O14" s="35"/>
      <c r="P14" s="51"/>
      <c r="Q14" s="39" t="s">
        <v>281</v>
      </c>
      <c r="R14" s="39" t="s">
        <v>170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75"/>
      <c r="B15" s="394" t="s">
        <v>269</v>
      </c>
      <c r="C15" s="395"/>
      <c r="D15" s="384"/>
      <c r="E15" s="197">
        <v>0</v>
      </c>
      <c r="F15" s="396"/>
      <c r="G15" s="397"/>
      <c r="H15" s="398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0" t="str">
        <f>IF(F15="","",$D$10*K15/$E$18)</f>
        <v/>
      </c>
      <c r="M15" s="400"/>
      <c r="N15" s="335"/>
      <c r="O15" s="35"/>
      <c r="P15" s="51"/>
      <c r="Q15" s="39" t="s">
        <v>170</v>
      </c>
      <c r="R15" s="39" t="s">
        <v>282</v>
      </c>
      <c r="S15" s="40" t="s">
        <v>283</v>
      </c>
      <c r="T15" s="40" t="s">
        <v>284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75"/>
      <c r="B16" s="394" t="s">
        <v>19</v>
      </c>
      <c r="C16" s="395"/>
      <c r="D16" s="384"/>
      <c r="E16" s="197">
        <v>0.5</v>
      </c>
      <c r="F16" s="396"/>
      <c r="G16" s="397"/>
      <c r="H16" s="398"/>
      <c r="I16" s="184">
        <f>IF(F16="取得あり",0.5,0)</f>
        <v>0</v>
      </c>
      <c r="J16" s="64">
        <v>1</v>
      </c>
      <c r="K16" s="65">
        <f t="shared" si="0"/>
        <v>0</v>
      </c>
      <c r="L16" s="399" t="str">
        <f>IF(F16="","",$D$10*K16/$E$18)</f>
        <v/>
      </c>
      <c r="M16" s="399"/>
      <c r="N16" s="335"/>
      <c r="O16" s="35"/>
      <c r="P16" s="51"/>
      <c r="Q16" s="39" t="s">
        <v>285</v>
      </c>
      <c r="R16" s="39" t="s">
        <v>170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75"/>
      <c r="B17" s="394" t="s">
        <v>99</v>
      </c>
      <c r="C17" s="395"/>
      <c r="D17" s="385"/>
      <c r="E17" s="197">
        <v>0.5</v>
      </c>
      <c r="F17" s="401"/>
      <c r="G17" s="402"/>
      <c r="H17" s="403"/>
      <c r="I17" s="184">
        <f>IF(F17="加入あり",0.5,0)</f>
        <v>0</v>
      </c>
      <c r="J17" s="64">
        <v>1</v>
      </c>
      <c r="K17" s="65">
        <f t="shared" si="0"/>
        <v>0</v>
      </c>
      <c r="L17" s="399" t="str">
        <f>IF(F17="","",$D$10*K17/$E$18)</f>
        <v/>
      </c>
      <c r="M17" s="399"/>
      <c r="N17" s="336"/>
      <c r="O17" s="35"/>
      <c r="P17" s="51"/>
      <c r="Q17" s="39" t="s">
        <v>171</v>
      </c>
      <c r="R17" s="39" t="s">
        <v>170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76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74" t="s">
        <v>176</v>
      </c>
      <c r="B19" s="404" t="s">
        <v>177</v>
      </c>
      <c r="C19" s="405"/>
      <c r="D19" s="383">
        <v>5</v>
      </c>
      <c r="E19" s="197">
        <v>2</v>
      </c>
      <c r="F19" s="406"/>
      <c r="G19" s="407"/>
      <c r="H19" s="408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409" t="str">
        <f>IF(F19="","",$D$19*K19/$E$24)</f>
        <v/>
      </c>
      <c r="M19" s="410"/>
      <c r="N19" s="334">
        <f>ROUND(SUM(L19:L23),2)</f>
        <v>0</v>
      </c>
      <c r="O19" s="35"/>
      <c r="P19" s="51"/>
      <c r="Q19" s="39" t="s">
        <v>173</v>
      </c>
      <c r="R19" s="39" t="s">
        <v>170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75"/>
      <c r="B20" s="411" t="s">
        <v>250</v>
      </c>
      <c r="C20" s="412"/>
      <c r="D20" s="384"/>
      <c r="E20" s="71">
        <v>4</v>
      </c>
      <c r="F20" s="413"/>
      <c r="G20" s="369"/>
      <c r="H20" s="370"/>
      <c r="I20" s="192">
        <f>ROUND(MAX(MIN(2,((F20-69)/14*2)),0),3)</f>
        <v>0</v>
      </c>
      <c r="J20" s="191">
        <v>2</v>
      </c>
      <c r="K20" s="190">
        <f>IF(I20="","",I20*J20)</f>
        <v>0</v>
      </c>
      <c r="L20" s="414" t="str">
        <f>IF(F20="","",$D$19*K20/$E$24)</f>
        <v/>
      </c>
      <c r="M20" s="415"/>
      <c r="N20" s="335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75"/>
      <c r="B21" s="404" t="s">
        <v>178</v>
      </c>
      <c r="C21" s="405"/>
      <c r="D21" s="384"/>
      <c r="E21" s="197">
        <v>2</v>
      </c>
      <c r="F21" s="396"/>
      <c r="G21" s="397"/>
      <c r="H21" s="398"/>
      <c r="I21" s="63">
        <f>IF(F21="2件",2,IF(F21="1件",1,0))</f>
        <v>0</v>
      </c>
      <c r="J21" s="64">
        <v>1</v>
      </c>
      <c r="K21" s="64">
        <f t="shared" si="1"/>
        <v>0</v>
      </c>
      <c r="L21" s="409" t="str">
        <f>IF(F21="","",$D$19*K21/$E$24)</f>
        <v/>
      </c>
      <c r="M21" s="410"/>
      <c r="N21" s="335"/>
      <c r="O21" s="35"/>
      <c r="P21" s="51"/>
      <c r="Q21" s="39" t="s">
        <v>302</v>
      </c>
      <c r="R21" s="39" t="s">
        <v>286</v>
      </c>
      <c r="S21" s="39" t="s">
        <v>170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75"/>
      <c r="B22" s="404" t="s">
        <v>179</v>
      </c>
      <c r="C22" s="405"/>
      <c r="D22" s="384"/>
      <c r="E22" s="197">
        <v>1</v>
      </c>
      <c r="F22" s="396"/>
      <c r="G22" s="397"/>
      <c r="H22" s="398"/>
      <c r="I22" s="63">
        <f>IF(F22="表彰あり",1,0)</f>
        <v>0</v>
      </c>
      <c r="J22" s="64">
        <v>1</v>
      </c>
      <c r="K22" s="64">
        <f t="shared" si="1"/>
        <v>0</v>
      </c>
      <c r="L22" s="409" t="str">
        <f>IF(F22="","",$D$19*K22/$E$24)</f>
        <v/>
      </c>
      <c r="M22" s="410"/>
      <c r="N22" s="335"/>
      <c r="O22" s="35"/>
      <c r="P22" s="51"/>
      <c r="Q22" s="39" t="s">
        <v>281</v>
      </c>
      <c r="R22" s="39" t="s">
        <v>170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75"/>
      <c r="B23" s="404" t="s">
        <v>267</v>
      </c>
      <c r="C23" s="405"/>
      <c r="D23" s="384"/>
      <c r="E23" s="197">
        <v>1</v>
      </c>
      <c r="F23" s="401"/>
      <c r="G23" s="402"/>
      <c r="H23" s="403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409" t="str">
        <f>IF(F23="","",$D$19*K23/$E$24)</f>
        <v/>
      </c>
      <c r="M23" s="410"/>
      <c r="N23" s="335"/>
      <c r="O23" s="35"/>
      <c r="P23" s="51"/>
      <c r="Q23" s="41" t="s">
        <v>287</v>
      </c>
      <c r="R23" s="41" t="s">
        <v>288</v>
      </c>
      <c r="S23" s="41" t="s">
        <v>289</v>
      </c>
      <c r="T23" s="39" t="s">
        <v>170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76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74" t="s">
        <v>329</v>
      </c>
      <c r="B25" s="404" t="s">
        <v>330</v>
      </c>
      <c r="C25" s="405"/>
      <c r="D25" s="383">
        <v>6</v>
      </c>
      <c r="E25" s="71">
        <v>1</v>
      </c>
      <c r="F25" s="406"/>
      <c r="G25" s="407"/>
      <c r="H25" s="408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399" t="str">
        <f>IF(F25="","",D25*K25/$E$36)</f>
        <v/>
      </c>
      <c r="M25" s="399"/>
      <c r="N25" s="334">
        <f>ROUND(SUM(L25:L35),2)</f>
        <v>0</v>
      </c>
      <c r="O25" s="35"/>
      <c r="P25" s="51"/>
      <c r="Q25" s="39" t="s">
        <v>302</v>
      </c>
      <c r="R25" s="39" t="s">
        <v>286</v>
      </c>
      <c r="S25" s="39" t="s">
        <v>170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75"/>
      <c r="B26" s="411" t="s">
        <v>331</v>
      </c>
      <c r="C26" s="73" t="s">
        <v>210</v>
      </c>
      <c r="D26" s="384"/>
      <c r="E26" s="71">
        <v>3</v>
      </c>
      <c r="F26" s="396"/>
      <c r="G26" s="397"/>
      <c r="H26" s="398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399" t="str">
        <f>IF(F26="","",D25*K26/$E$36)</f>
        <v/>
      </c>
      <c r="M26" s="399"/>
      <c r="N26" s="335"/>
      <c r="O26" s="35"/>
      <c r="P26" s="51"/>
      <c r="Q26" s="41" t="s">
        <v>291</v>
      </c>
      <c r="R26" s="41" t="s">
        <v>292</v>
      </c>
      <c r="S26" s="41" t="s">
        <v>293</v>
      </c>
      <c r="T26" s="39" t="s">
        <v>170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75"/>
      <c r="B27" s="448"/>
      <c r="C27" s="73" t="s">
        <v>209</v>
      </c>
      <c r="D27" s="384"/>
      <c r="E27" s="71">
        <v>1</v>
      </c>
      <c r="F27" s="396"/>
      <c r="G27" s="397"/>
      <c r="H27" s="398"/>
      <c r="I27" s="72">
        <f>IF(F27="対応実績あり",1,0)</f>
        <v>0</v>
      </c>
      <c r="J27" s="191">
        <v>1</v>
      </c>
      <c r="K27" s="191">
        <f>IF(I27="","",I27*J27)</f>
        <v>0</v>
      </c>
      <c r="L27" s="399" t="str">
        <f>IF(F27="","",D25*K27/$E$36)</f>
        <v/>
      </c>
      <c r="M27" s="399"/>
      <c r="N27" s="335"/>
      <c r="O27" s="35"/>
      <c r="P27" s="51"/>
      <c r="Q27" s="41" t="s">
        <v>332</v>
      </c>
      <c r="R27" s="41" t="s">
        <v>170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75"/>
      <c r="B28" s="449"/>
      <c r="C28" s="73" t="s">
        <v>333</v>
      </c>
      <c r="D28" s="384"/>
      <c r="E28" s="71">
        <v>1</v>
      </c>
      <c r="F28" s="396"/>
      <c r="G28" s="397"/>
      <c r="H28" s="398"/>
      <c r="I28" s="202">
        <f>IF(F28="参加実績あり",1,IF(F28="なし",0,0))</f>
        <v>0</v>
      </c>
      <c r="J28" s="191">
        <v>1</v>
      </c>
      <c r="K28" s="191">
        <f>IF(I28="","",I28*J28)</f>
        <v>0</v>
      </c>
      <c r="L28" s="399" t="str">
        <f>IF(F28="","",D25*K28/$E$36)</f>
        <v/>
      </c>
      <c r="M28" s="399"/>
      <c r="N28" s="335"/>
      <c r="O28" s="35"/>
      <c r="P28" s="51"/>
      <c r="Q28" s="41" t="s">
        <v>347</v>
      </c>
      <c r="R28" s="41" t="s">
        <v>170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75"/>
      <c r="B29" s="404" t="s">
        <v>334</v>
      </c>
      <c r="C29" s="405"/>
      <c r="D29" s="384"/>
      <c r="E29" s="71"/>
      <c r="F29" s="396"/>
      <c r="G29" s="397"/>
      <c r="H29" s="398"/>
      <c r="I29" s="185"/>
      <c r="J29" s="191"/>
      <c r="K29" s="186"/>
      <c r="L29" s="399"/>
      <c r="M29" s="399"/>
      <c r="N29" s="335"/>
      <c r="O29" s="35"/>
      <c r="P29" s="51"/>
      <c r="Q29" s="39" t="s">
        <v>302</v>
      </c>
      <c r="R29" s="39" t="s">
        <v>286</v>
      </c>
      <c r="S29" s="39" t="s">
        <v>170</v>
      </c>
      <c r="T29" s="39"/>
      <c r="U29" s="41"/>
      <c r="V29" s="39" t="s">
        <v>294</v>
      </c>
      <c r="W29" s="39" t="s">
        <v>295</v>
      </c>
      <c r="X29" s="39" t="s">
        <v>296</v>
      </c>
      <c r="Y29" s="39" t="s">
        <v>297</v>
      </c>
      <c r="Z29" s="39" t="s">
        <v>170</v>
      </c>
      <c r="AA29" s="33"/>
      <c r="AB29" s="33"/>
      <c r="AC29" s="33"/>
      <c r="AD29" s="33"/>
    </row>
    <row r="30" spans="1:30" s="34" customFormat="1" ht="20.25" hidden="1" customHeight="1">
      <c r="A30" s="375"/>
      <c r="B30" s="404" t="s">
        <v>335</v>
      </c>
      <c r="C30" s="405"/>
      <c r="D30" s="384"/>
      <c r="E30" s="71"/>
      <c r="F30" s="419"/>
      <c r="G30" s="420"/>
      <c r="H30" s="421"/>
      <c r="I30" s="185"/>
      <c r="J30" s="191"/>
      <c r="K30" s="191"/>
      <c r="L30" s="409"/>
      <c r="M30" s="410"/>
      <c r="N30" s="335"/>
      <c r="O30" s="35"/>
      <c r="P30" s="51"/>
      <c r="Q30" s="39" t="s">
        <v>302</v>
      </c>
      <c r="R30" s="39" t="s">
        <v>286</v>
      </c>
      <c r="S30" s="39" t="s">
        <v>170</v>
      </c>
      <c r="T30" s="39"/>
      <c r="U30" s="39"/>
      <c r="V30" s="39" t="s">
        <v>298</v>
      </c>
      <c r="W30" s="39" t="s">
        <v>299</v>
      </c>
      <c r="X30" s="39" t="s">
        <v>295</v>
      </c>
      <c r="Y30" s="39" t="s">
        <v>296</v>
      </c>
      <c r="Z30" s="39" t="s">
        <v>297</v>
      </c>
      <c r="AA30" s="39" t="s">
        <v>170</v>
      </c>
      <c r="AB30" s="33"/>
      <c r="AC30" s="33"/>
      <c r="AD30" s="33"/>
    </row>
    <row r="31" spans="1:30" s="34" customFormat="1" ht="20.25" customHeight="1">
      <c r="A31" s="375"/>
      <c r="B31" s="411" t="s">
        <v>336</v>
      </c>
      <c r="C31" s="412"/>
      <c r="D31" s="384"/>
      <c r="E31" s="309">
        <v>2</v>
      </c>
      <c r="F31" s="436"/>
      <c r="G31" s="437"/>
      <c r="H31" s="438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399" t="str">
        <f>IF(F31="","",D25*K31/$E$36)</f>
        <v/>
      </c>
      <c r="M31" s="399"/>
      <c r="N31" s="335"/>
      <c r="O31" s="35"/>
      <c r="P31" s="51"/>
      <c r="Q31" s="39" t="s">
        <v>302</v>
      </c>
      <c r="R31" s="39" t="s">
        <v>286</v>
      </c>
      <c r="S31" s="39" t="s">
        <v>170</v>
      </c>
      <c r="T31" s="39"/>
      <c r="U31" s="39"/>
      <c r="V31" s="39" t="s">
        <v>298</v>
      </c>
      <c r="W31" s="39" t="s">
        <v>299</v>
      </c>
      <c r="X31" s="39" t="s">
        <v>295</v>
      </c>
      <c r="Y31" s="39" t="s">
        <v>296</v>
      </c>
      <c r="Z31" s="39" t="s">
        <v>297</v>
      </c>
      <c r="AA31" s="39" t="s">
        <v>170</v>
      </c>
      <c r="AB31" s="33"/>
      <c r="AC31" s="33"/>
      <c r="AD31" s="33"/>
    </row>
    <row r="32" spans="1:30" s="34" customFormat="1" ht="21.95" hidden="1" customHeight="1">
      <c r="A32" s="375"/>
      <c r="B32" s="404" t="s">
        <v>337</v>
      </c>
      <c r="C32" s="405"/>
      <c r="D32" s="384"/>
      <c r="E32" s="71"/>
      <c r="F32" s="396"/>
      <c r="G32" s="397"/>
      <c r="H32" s="398"/>
      <c r="I32" s="185"/>
      <c r="J32" s="191"/>
      <c r="K32" s="186"/>
      <c r="L32" s="399"/>
      <c r="M32" s="399"/>
      <c r="N32" s="335"/>
      <c r="O32" s="35"/>
      <c r="P32" s="51"/>
      <c r="Q32" s="39" t="s">
        <v>302</v>
      </c>
      <c r="R32" s="39" t="s">
        <v>286</v>
      </c>
      <c r="S32" s="39" t="s">
        <v>170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75"/>
      <c r="B33" s="404" t="s">
        <v>495</v>
      </c>
      <c r="C33" s="405"/>
      <c r="D33" s="384"/>
      <c r="E33" s="71">
        <v>1</v>
      </c>
      <c r="F33" s="396"/>
      <c r="G33" s="397"/>
      <c r="H33" s="398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399" t="str">
        <f>IF(F33="","",D25*K33/$E$36)</f>
        <v/>
      </c>
      <c r="M33" s="399"/>
      <c r="N33" s="335"/>
      <c r="O33" s="35"/>
      <c r="P33" s="51"/>
      <c r="Q33" s="39" t="s">
        <v>338</v>
      </c>
      <c r="R33" s="39" t="s">
        <v>170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75"/>
      <c r="B34" s="404" t="s">
        <v>339</v>
      </c>
      <c r="C34" s="405"/>
      <c r="D34" s="384"/>
      <c r="E34" s="197">
        <v>2</v>
      </c>
      <c r="F34" s="442"/>
      <c r="G34" s="443"/>
      <c r="H34" s="444"/>
      <c r="I34" s="63">
        <f>IF(F34="法定雇用率以上",2,IF(F34="義務外雇用",2,IF(F34="法定雇用率未満",1,0)))</f>
        <v>0</v>
      </c>
      <c r="J34" s="64">
        <v>1</v>
      </c>
      <c r="K34" s="64">
        <f t="shared" si="3"/>
        <v>0</v>
      </c>
      <c r="L34" s="399" t="str">
        <f>IF(F34="","",D25*K34/$E$36)</f>
        <v/>
      </c>
      <c r="M34" s="399"/>
      <c r="N34" s="335"/>
      <c r="O34" s="33"/>
      <c r="P34" s="51"/>
      <c r="Q34" s="39" t="s">
        <v>158</v>
      </c>
      <c r="R34" s="39" t="s">
        <v>300</v>
      </c>
      <c r="S34" s="39" t="s">
        <v>160</v>
      </c>
      <c r="T34" s="39" t="s">
        <v>170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75"/>
      <c r="B35" s="404" t="s">
        <v>340</v>
      </c>
      <c r="C35" s="405"/>
      <c r="D35" s="385"/>
      <c r="E35" s="197">
        <v>1</v>
      </c>
      <c r="F35" s="445"/>
      <c r="G35" s="446"/>
      <c r="H35" s="447"/>
      <c r="I35" s="63">
        <f>IF(F35="取得あり",1,0)</f>
        <v>0</v>
      </c>
      <c r="J35" s="64">
        <v>1</v>
      </c>
      <c r="K35" s="64">
        <f t="shared" si="3"/>
        <v>0</v>
      </c>
      <c r="L35" s="399" t="str">
        <f>IF(F35="","",D25*K35/$E$36)</f>
        <v/>
      </c>
      <c r="M35" s="399"/>
      <c r="N35" s="336"/>
      <c r="O35" s="33"/>
      <c r="P35" s="51"/>
      <c r="Q35" s="39" t="s">
        <v>285</v>
      </c>
      <c r="R35" s="39" t="s">
        <v>170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76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74" t="s">
        <v>341</v>
      </c>
      <c r="B37" s="422" t="s">
        <v>342</v>
      </c>
      <c r="C37" s="423"/>
      <c r="D37" s="383">
        <v>2.5</v>
      </c>
      <c r="E37" s="197">
        <v>1</v>
      </c>
      <c r="F37" s="406"/>
      <c r="G37" s="407"/>
      <c r="H37" s="408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409" t="str">
        <f>IF(F37="","",D37*K37/$E$41)</f>
        <v/>
      </c>
      <c r="M37" s="410"/>
      <c r="N37" s="334">
        <f>ROUND(SUM(L37:L40),2)</f>
        <v>0</v>
      </c>
      <c r="O37" s="35"/>
      <c r="P37" s="51"/>
      <c r="Q37" s="39" t="s">
        <v>172</v>
      </c>
      <c r="R37" s="39" t="s">
        <v>170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75"/>
      <c r="B38" s="404" t="s">
        <v>343</v>
      </c>
      <c r="C38" s="405"/>
      <c r="D38" s="384"/>
      <c r="E38" s="71">
        <v>1</v>
      </c>
      <c r="F38" s="430"/>
      <c r="G38" s="431"/>
      <c r="H38" s="432"/>
      <c r="I38" s="63">
        <f>IF(F38="登録あり",1,0)</f>
        <v>0</v>
      </c>
      <c r="J38" s="64">
        <v>1</v>
      </c>
      <c r="K38" s="64">
        <f>IF(I38="","",I38*J38)</f>
        <v>0</v>
      </c>
      <c r="L38" s="399" t="str">
        <f>IF(F38="","",D37*K38/$E$41)</f>
        <v/>
      </c>
      <c r="M38" s="399"/>
      <c r="N38" s="335"/>
      <c r="O38" s="35"/>
      <c r="P38" s="51"/>
      <c r="Q38" s="39" t="s">
        <v>344</v>
      </c>
      <c r="R38" s="39" t="s">
        <v>170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75"/>
      <c r="B39" s="404" t="s">
        <v>345</v>
      </c>
      <c r="C39" s="405"/>
      <c r="D39" s="384"/>
      <c r="E39" s="71">
        <v>2</v>
      </c>
      <c r="F39" s="416"/>
      <c r="G39" s="417"/>
      <c r="H39" s="418"/>
      <c r="I39" s="63">
        <f>IF(F39="顕彰あり",1,0)</f>
        <v>0</v>
      </c>
      <c r="J39" s="64">
        <v>2</v>
      </c>
      <c r="K39" s="64">
        <f>IF(I39="","",I39*J39)</f>
        <v>0</v>
      </c>
      <c r="L39" s="399" t="str">
        <f>IF(F39="","",D37*K39/$E$41)</f>
        <v/>
      </c>
      <c r="M39" s="399"/>
      <c r="N39" s="335"/>
      <c r="O39" s="35"/>
      <c r="P39" s="51"/>
      <c r="Q39" s="39" t="s">
        <v>290</v>
      </c>
      <c r="R39" s="39" t="s">
        <v>170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75"/>
      <c r="B40" s="404" t="s">
        <v>346</v>
      </c>
      <c r="C40" s="405"/>
      <c r="D40" s="385"/>
      <c r="E40" s="197">
        <v>1</v>
      </c>
      <c r="F40" s="401"/>
      <c r="G40" s="402"/>
      <c r="H40" s="403"/>
      <c r="I40" s="63">
        <f>IF(F40="配置あり",1,0)</f>
        <v>0</v>
      </c>
      <c r="J40" s="64">
        <v>1</v>
      </c>
      <c r="K40" s="64">
        <f>IF(I40="","",I40*J40)</f>
        <v>0</v>
      </c>
      <c r="L40" s="399" t="str">
        <f>IF(F40="","",D37*K40/$E$41)</f>
        <v/>
      </c>
      <c r="M40" s="399"/>
      <c r="N40" s="336"/>
      <c r="O40" s="33"/>
      <c r="P40" s="51"/>
      <c r="Q40" s="39" t="s">
        <v>172</v>
      </c>
      <c r="R40" s="39" t="s">
        <v>170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76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439"/>
      <c r="F44" s="440"/>
      <c r="G44" s="440"/>
      <c r="H44" s="441"/>
      <c r="I44" s="87" t="s">
        <v>174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425" t="s">
        <v>14</v>
      </c>
      <c r="B46" s="90" t="s">
        <v>180</v>
      </c>
      <c r="C46" s="426" t="s">
        <v>15</v>
      </c>
      <c r="D46" s="427" t="s">
        <v>16</v>
      </c>
      <c r="E46" s="427"/>
      <c r="F46" s="91"/>
      <c r="G46" s="183" t="str">
        <f>IF(E44="","",N42)</f>
        <v/>
      </c>
      <c r="H46" s="92"/>
      <c r="I46" s="70"/>
      <c r="J46" s="428" t="s">
        <v>15</v>
      </c>
      <c r="K46" s="429" t="str">
        <f>IF(D47="","",ROUNDDOWN((100+G46)/(D47/1000000),5))</f>
        <v/>
      </c>
      <c r="L46" s="429"/>
      <c r="M46" s="429"/>
      <c r="N46" s="429"/>
      <c r="O46" s="433"/>
      <c r="Q46" s="37"/>
    </row>
    <row r="47" spans="1:30" s="34" customFormat="1" ht="11.25" customHeight="1">
      <c r="A47" s="425"/>
      <c r="B47" s="95" t="s">
        <v>181</v>
      </c>
      <c r="C47" s="426"/>
      <c r="D47" s="434" t="str">
        <f>IF(E44="","",E44)</f>
        <v/>
      </c>
      <c r="E47" s="434"/>
      <c r="F47" s="434"/>
      <c r="G47" s="434"/>
      <c r="H47" s="435" t="s">
        <v>166</v>
      </c>
      <c r="I47" s="435"/>
      <c r="J47" s="428"/>
      <c r="K47" s="429"/>
      <c r="L47" s="429"/>
      <c r="M47" s="429"/>
      <c r="N47" s="429"/>
      <c r="O47" s="433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424" t="s">
        <v>22</v>
      </c>
      <c r="B48" s="424"/>
      <c r="C48" s="424"/>
      <c r="D48" s="424"/>
      <c r="E48" s="424"/>
      <c r="F48" s="424"/>
      <c r="G48" s="424"/>
      <c r="H48" s="424"/>
      <c r="I48" s="424"/>
      <c r="J48" s="424"/>
      <c r="K48" s="424"/>
      <c r="L48" s="424"/>
      <c r="M48" s="424"/>
      <c r="N48" s="424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268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182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183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184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185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sheet="1" selectLockedCells="1"/>
  <mergeCells count="112"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70" zoomScaleNormal="70" zoomScaleSheetLayoutView="100" workbookViewId="0">
      <selection activeCell="G8" sqref="G8:Q8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30" t="s">
        <v>277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450" t="s">
        <v>0</v>
      </c>
      <c r="I3" s="451"/>
      <c r="J3" s="451"/>
      <c r="K3" s="452">
        <f>'様式-共1-Ⅰ（建築設備）'!H2</f>
        <v>210510479</v>
      </c>
      <c r="L3" s="453"/>
      <c r="M3" s="453"/>
      <c r="N3" s="453"/>
      <c r="O3" s="453"/>
      <c r="P3" s="454"/>
      <c r="Q3" s="109"/>
      <c r="R3" s="103"/>
      <c r="S3" s="103"/>
      <c r="T3" s="106"/>
      <c r="U3" s="107" t="s">
        <v>211</v>
      </c>
      <c r="V3" s="107" t="s">
        <v>212</v>
      </c>
      <c r="W3" s="107"/>
      <c r="X3" s="107" t="s">
        <v>213</v>
      </c>
      <c r="Y3" s="107" t="s">
        <v>303</v>
      </c>
      <c r="Z3" s="106" t="s">
        <v>304</v>
      </c>
      <c r="AA3" s="106" t="s">
        <v>305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455" t="s">
        <v>186</v>
      </c>
      <c r="B5" s="455"/>
      <c r="C5" s="455"/>
      <c r="D5" s="455"/>
      <c r="E5" s="455"/>
      <c r="F5" s="455"/>
      <c r="G5" s="455"/>
      <c r="H5" s="455"/>
      <c r="I5" s="455"/>
      <c r="J5" s="455"/>
      <c r="K5" s="455"/>
      <c r="L5" s="455"/>
      <c r="M5" s="455"/>
      <c r="N5" s="455"/>
      <c r="O5" s="455"/>
      <c r="P5" s="455"/>
      <c r="Q5" s="455"/>
      <c r="R5" s="103"/>
      <c r="S5" s="103"/>
      <c r="T5" s="106"/>
      <c r="U5" s="107" t="s">
        <v>259</v>
      </c>
      <c r="V5" s="107" t="s">
        <v>306</v>
      </c>
      <c r="W5" s="107" t="s">
        <v>307</v>
      </c>
      <c r="X5" s="107" t="s">
        <v>308</v>
      </c>
      <c r="Y5" s="107" t="s">
        <v>309</v>
      </c>
      <c r="Z5" s="107" t="s">
        <v>310</v>
      </c>
      <c r="AA5" s="107" t="s">
        <v>311</v>
      </c>
    </row>
    <row r="6" spans="1:27" ht="18" customHeight="1" thickBot="1">
      <c r="A6" s="456" t="s">
        <v>384</v>
      </c>
      <c r="B6" s="457"/>
      <c r="C6" s="458"/>
      <c r="D6" s="235"/>
      <c r="E6" s="235" t="s">
        <v>274</v>
      </c>
      <c r="F6" s="235" t="s">
        <v>256</v>
      </c>
      <c r="G6" s="462" t="s">
        <v>257</v>
      </c>
      <c r="H6" s="463"/>
      <c r="I6" s="463"/>
      <c r="J6" s="463"/>
      <c r="K6" s="463"/>
      <c r="L6" s="463"/>
      <c r="M6" s="463"/>
      <c r="N6" s="463"/>
      <c r="O6" s="463"/>
      <c r="P6" s="463"/>
      <c r="Q6" s="464"/>
      <c r="R6" s="103"/>
      <c r="S6" s="103"/>
      <c r="T6" s="106"/>
      <c r="U6" s="107" t="s">
        <v>260</v>
      </c>
      <c r="V6" s="107"/>
      <c r="W6" s="107"/>
      <c r="X6" s="107"/>
      <c r="Y6" s="107"/>
      <c r="Z6" s="107"/>
      <c r="AA6" s="107"/>
    </row>
    <row r="7" spans="1:27" ht="36" customHeight="1" thickBot="1">
      <c r="A7" s="459"/>
      <c r="B7" s="460"/>
      <c r="C7" s="461"/>
      <c r="D7" s="236" t="s">
        <v>263</v>
      </c>
      <c r="E7" s="237" t="s">
        <v>258</v>
      </c>
      <c r="F7" s="238" t="s">
        <v>255</v>
      </c>
      <c r="G7" s="465"/>
      <c r="H7" s="466"/>
      <c r="I7" s="466"/>
      <c r="J7" s="466"/>
      <c r="K7" s="466"/>
      <c r="L7" s="466"/>
      <c r="M7" s="466"/>
      <c r="N7" s="466"/>
      <c r="O7" s="466"/>
      <c r="P7" s="466"/>
      <c r="Q7" s="467"/>
      <c r="R7" s="103"/>
      <c r="S7" s="104"/>
      <c r="T7" s="106"/>
      <c r="U7" s="107" t="s">
        <v>261</v>
      </c>
      <c r="V7" s="107" t="s">
        <v>133</v>
      </c>
      <c r="W7" s="107" t="s">
        <v>134</v>
      </c>
      <c r="X7" s="107" t="s">
        <v>312</v>
      </c>
      <c r="Y7" s="107" t="s">
        <v>313</v>
      </c>
      <c r="Z7" s="106" t="s">
        <v>314</v>
      </c>
      <c r="AA7" s="106" t="s">
        <v>315</v>
      </c>
    </row>
    <row r="8" spans="1:27" ht="36" customHeight="1" thickBot="1">
      <c r="A8" s="459"/>
      <c r="B8" s="460"/>
      <c r="C8" s="461"/>
      <c r="D8" s="236" t="s">
        <v>264</v>
      </c>
      <c r="E8" s="237" t="s">
        <v>258</v>
      </c>
      <c r="F8" s="238" t="s">
        <v>255</v>
      </c>
      <c r="G8" s="468"/>
      <c r="H8" s="469"/>
      <c r="I8" s="469"/>
      <c r="J8" s="469"/>
      <c r="K8" s="469"/>
      <c r="L8" s="469"/>
      <c r="M8" s="469"/>
      <c r="N8" s="469"/>
      <c r="O8" s="469"/>
      <c r="P8" s="469"/>
      <c r="Q8" s="470"/>
      <c r="R8" s="103"/>
      <c r="S8" s="104"/>
      <c r="T8" s="106"/>
      <c r="U8" s="107" t="s">
        <v>262</v>
      </c>
      <c r="V8" s="107" t="s">
        <v>316</v>
      </c>
      <c r="W8" s="107" t="s">
        <v>135</v>
      </c>
      <c r="X8" s="107" t="s">
        <v>313</v>
      </c>
      <c r="Y8" s="107" t="s">
        <v>317</v>
      </c>
      <c r="Z8" s="106" t="s">
        <v>316</v>
      </c>
      <c r="AA8" s="106" t="s">
        <v>316</v>
      </c>
    </row>
    <row r="9" spans="1:27" ht="37.5" customHeight="1" thickBot="1">
      <c r="A9" s="500" t="s">
        <v>385</v>
      </c>
      <c r="B9" s="472" t="s">
        <v>23</v>
      </c>
      <c r="C9" s="503"/>
      <c r="D9" s="504" t="s">
        <v>24</v>
      </c>
      <c r="E9" s="505"/>
      <c r="F9" s="506" t="s">
        <v>129</v>
      </c>
      <c r="G9" s="507"/>
      <c r="H9" s="508"/>
      <c r="I9" s="239"/>
      <c r="J9" s="240"/>
      <c r="K9" s="241"/>
      <c r="L9" s="241"/>
      <c r="M9" s="241"/>
      <c r="N9" s="241"/>
      <c r="O9" s="214"/>
      <c r="P9" s="214"/>
      <c r="Q9" s="242"/>
      <c r="R9" s="103"/>
      <c r="S9" s="104"/>
      <c r="T9" s="106"/>
      <c r="U9" s="107" t="s">
        <v>471</v>
      </c>
      <c r="V9" s="107"/>
      <c r="W9" s="107"/>
      <c r="X9" s="107"/>
      <c r="Y9" s="107" t="s">
        <v>318</v>
      </c>
      <c r="Z9" s="106"/>
      <c r="AA9" s="106"/>
    </row>
    <row r="10" spans="1:27" ht="39" customHeight="1" thickBot="1">
      <c r="A10" s="501"/>
      <c r="B10" s="471" t="s">
        <v>25</v>
      </c>
      <c r="C10" s="471"/>
      <c r="D10" s="487" t="s">
        <v>265</v>
      </c>
      <c r="E10" s="488"/>
      <c r="F10" s="488"/>
      <c r="G10" s="489"/>
      <c r="H10" s="490"/>
      <c r="I10" s="490"/>
      <c r="J10" s="491"/>
      <c r="K10" s="243" t="s">
        <v>319</v>
      </c>
      <c r="L10" s="484"/>
      <c r="M10" s="485"/>
      <c r="N10" s="485"/>
      <c r="O10" s="485"/>
      <c r="P10" s="485"/>
      <c r="Q10" s="486"/>
      <c r="R10" s="103"/>
      <c r="S10" s="104"/>
      <c r="T10" s="106"/>
      <c r="U10" s="107"/>
      <c r="V10" s="107"/>
      <c r="W10" s="107"/>
      <c r="X10" s="107"/>
      <c r="Y10" s="107" t="s">
        <v>320</v>
      </c>
      <c r="Z10" s="106"/>
      <c r="AA10" s="106"/>
    </row>
    <row r="11" spans="1:27" ht="22.5" customHeight="1" thickBot="1">
      <c r="A11" s="501"/>
      <c r="B11" s="515" t="s">
        <v>71</v>
      </c>
      <c r="C11" s="516"/>
      <c r="D11" s="516"/>
      <c r="E11" s="516"/>
      <c r="F11" s="516"/>
      <c r="G11" s="516"/>
      <c r="H11" s="516"/>
      <c r="I11" s="516"/>
      <c r="J11" s="516"/>
      <c r="K11" s="516"/>
      <c r="L11" s="516"/>
      <c r="M11" s="516"/>
      <c r="N11" s="516"/>
      <c r="O11" s="516"/>
      <c r="P11" s="516"/>
      <c r="Q11" s="517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501"/>
      <c r="B12" s="471" t="s">
        <v>218</v>
      </c>
      <c r="C12" s="472"/>
      <c r="D12" s="484"/>
      <c r="E12" s="485"/>
      <c r="F12" s="485"/>
      <c r="G12" s="485"/>
      <c r="H12" s="485"/>
      <c r="I12" s="486"/>
      <c r="J12" s="244"/>
      <c r="K12" s="245"/>
      <c r="L12" s="245"/>
      <c r="M12" s="245"/>
      <c r="N12" s="245"/>
      <c r="O12" s="245"/>
      <c r="P12" s="245"/>
      <c r="Q12" s="246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501"/>
      <c r="B13" s="471" t="s">
        <v>168</v>
      </c>
      <c r="C13" s="472"/>
      <c r="D13" s="484"/>
      <c r="E13" s="485"/>
      <c r="F13" s="485"/>
      <c r="G13" s="485"/>
      <c r="H13" s="485"/>
      <c r="I13" s="485"/>
      <c r="J13" s="485"/>
      <c r="K13" s="485"/>
      <c r="L13" s="485"/>
      <c r="M13" s="485"/>
      <c r="N13" s="485"/>
      <c r="O13" s="485"/>
      <c r="P13" s="485"/>
      <c r="Q13" s="486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501"/>
      <c r="B14" s="492" t="s">
        <v>266</v>
      </c>
      <c r="C14" s="493"/>
      <c r="D14" s="494">
        <v>0</v>
      </c>
      <c r="E14" s="495"/>
      <c r="F14" s="495"/>
      <c r="G14" s="496"/>
      <c r="H14" s="497"/>
      <c r="I14" s="498"/>
      <c r="J14" s="498"/>
      <c r="K14" s="498"/>
      <c r="L14" s="498"/>
      <c r="M14" s="498"/>
      <c r="N14" s="498"/>
      <c r="O14" s="498"/>
      <c r="P14" s="498"/>
      <c r="Q14" s="499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501"/>
      <c r="B15" s="471" t="s">
        <v>188</v>
      </c>
      <c r="C15" s="472"/>
      <c r="D15" s="481"/>
      <c r="E15" s="482"/>
      <c r="F15" s="482"/>
      <c r="G15" s="482"/>
      <c r="H15" s="482"/>
      <c r="I15" s="482"/>
      <c r="J15" s="482"/>
      <c r="K15" s="482"/>
      <c r="L15" s="482"/>
      <c r="M15" s="482"/>
      <c r="N15" s="482"/>
      <c r="O15" s="482"/>
      <c r="P15" s="482"/>
      <c r="Q15" s="483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501"/>
      <c r="B16" s="471" t="s">
        <v>27</v>
      </c>
      <c r="C16" s="472"/>
      <c r="D16" s="509"/>
      <c r="E16" s="510"/>
      <c r="F16" s="510"/>
      <c r="G16" s="510"/>
      <c r="H16" s="510"/>
      <c r="I16" s="510"/>
      <c r="J16" s="510"/>
      <c r="K16" s="510"/>
      <c r="L16" s="510"/>
      <c r="M16" s="510"/>
      <c r="N16" s="510"/>
      <c r="O16" s="510"/>
      <c r="P16" s="510"/>
      <c r="Q16" s="511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501"/>
      <c r="B17" s="471" t="s">
        <v>169</v>
      </c>
      <c r="C17" s="472"/>
      <c r="D17" s="512"/>
      <c r="E17" s="513"/>
      <c r="F17" s="513"/>
      <c r="G17" s="513"/>
      <c r="H17" s="247" t="s">
        <v>219</v>
      </c>
      <c r="I17" s="513"/>
      <c r="J17" s="513"/>
      <c r="K17" s="513"/>
      <c r="L17" s="513"/>
      <c r="M17" s="513"/>
      <c r="N17" s="513"/>
      <c r="O17" s="513"/>
      <c r="P17" s="513"/>
      <c r="Q17" s="514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502"/>
      <c r="B18" s="471" t="s">
        <v>215</v>
      </c>
      <c r="C18" s="472"/>
      <c r="D18" s="473" t="s">
        <v>136</v>
      </c>
      <c r="E18" s="474"/>
      <c r="F18" s="475" t="s">
        <v>28</v>
      </c>
      <c r="G18" s="476"/>
      <c r="H18" s="476"/>
      <c r="I18" s="476"/>
      <c r="J18" s="476"/>
      <c r="K18" s="476"/>
      <c r="L18" s="476"/>
      <c r="M18" s="476"/>
      <c r="N18" s="477"/>
      <c r="O18" s="478"/>
      <c r="P18" s="479"/>
      <c r="Q18" s="480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539" t="s">
        <v>386</v>
      </c>
      <c r="B19" s="540"/>
      <c r="C19" s="541"/>
      <c r="D19" s="555" t="s">
        <v>29</v>
      </c>
      <c r="E19" s="556"/>
      <c r="F19" s="557" t="s">
        <v>321</v>
      </c>
      <c r="G19" s="558"/>
      <c r="H19" s="559"/>
      <c r="I19" s="560" t="s">
        <v>30</v>
      </c>
      <c r="J19" s="561"/>
      <c r="K19" s="562"/>
      <c r="L19" s="563"/>
      <c r="M19" s="564"/>
      <c r="N19" s="564"/>
      <c r="O19" s="564"/>
      <c r="P19" s="564"/>
      <c r="Q19" s="565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552"/>
      <c r="B20" s="553"/>
      <c r="C20" s="554"/>
      <c r="D20" s="493" t="s">
        <v>189</v>
      </c>
      <c r="E20" s="566"/>
      <c r="F20" s="536"/>
      <c r="G20" s="537"/>
      <c r="H20" s="537"/>
      <c r="I20" s="537"/>
      <c r="J20" s="537"/>
      <c r="K20" s="537"/>
      <c r="L20" s="537"/>
      <c r="M20" s="537"/>
      <c r="N20" s="537"/>
      <c r="O20" s="537"/>
      <c r="P20" s="537"/>
      <c r="Q20" s="538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539" t="s">
        <v>387</v>
      </c>
      <c r="B21" s="540"/>
      <c r="C21" s="541"/>
      <c r="D21" s="542" t="s">
        <v>187</v>
      </c>
      <c r="E21" s="543"/>
      <c r="F21" s="544"/>
      <c r="G21" s="544"/>
      <c r="H21" s="544"/>
      <c r="I21" s="543"/>
      <c r="J21" s="543"/>
      <c r="K21" s="543"/>
      <c r="L21" s="545"/>
      <c r="M21" s="473" t="s">
        <v>137</v>
      </c>
      <c r="N21" s="523"/>
      <c r="O21" s="523"/>
      <c r="P21" s="523"/>
      <c r="Q21" s="474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518" t="s">
        <v>388</v>
      </c>
      <c r="B22" s="519"/>
      <c r="C22" s="520"/>
      <c r="D22" s="521" t="s">
        <v>31</v>
      </c>
      <c r="E22" s="522"/>
      <c r="F22" s="473" t="s">
        <v>129</v>
      </c>
      <c r="G22" s="523"/>
      <c r="H22" s="474"/>
      <c r="I22" s="546" t="s">
        <v>32</v>
      </c>
      <c r="J22" s="547"/>
      <c r="K22" s="547"/>
      <c r="L22" s="547"/>
      <c r="M22" s="548"/>
      <c r="N22" s="549"/>
      <c r="O22" s="550"/>
      <c r="P22" s="550"/>
      <c r="Q22" s="551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518" t="s">
        <v>389</v>
      </c>
      <c r="B23" s="519"/>
      <c r="C23" s="520"/>
      <c r="D23" s="521" t="s">
        <v>100</v>
      </c>
      <c r="E23" s="522"/>
      <c r="F23" s="473" t="s">
        <v>220</v>
      </c>
      <c r="G23" s="523"/>
      <c r="H23" s="474"/>
      <c r="I23" s="211"/>
      <c r="J23" s="248"/>
      <c r="K23" s="248"/>
      <c r="L23" s="248"/>
      <c r="M23" s="248"/>
      <c r="N23" s="249"/>
      <c r="O23" s="249"/>
      <c r="P23" s="249"/>
      <c r="Q23" s="250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524" t="s">
        <v>101</v>
      </c>
      <c r="B24" s="525"/>
      <c r="C24" s="526"/>
      <c r="D24" s="111" t="s">
        <v>90</v>
      </c>
      <c r="E24" s="112"/>
      <c r="F24" s="530"/>
      <c r="G24" s="531"/>
      <c r="H24" s="532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527"/>
      <c r="B25" s="528"/>
      <c r="C25" s="529"/>
      <c r="D25" s="115" t="s">
        <v>122</v>
      </c>
      <c r="E25" s="116"/>
      <c r="F25" s="533"/>
      <c r="G25" s="534"/>
      <c r="H25" s="535"/>
      <c r="I25" s="589" t="s">
        <v>70</v>
      </c>
      <c r="J25" s="590"/>
      <c r="K25" s="591"/>
      <c r="L25" s="592"/>
      <c r="M25" s="593"/>
      <c r="N25" s="593"/>
      <c r="O25" s="593"/>
      <c r="P25" s="593"/>
      <c r="Q25" s="594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595" t="s">
        <v>127</v>
      </c>
      <c r="B26" s="596"/>
      <c r="C26" s="597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598" t="s">
        <v>104</v>
      </c>
      <c r="B27" s="599"/>
      <c r="C27" s="600"/>
      <c r="D27" s="120" t="s">
        <v>40</v>
      </c>
      <c r="E27" s="121"/>
      <c r="F27" s="604"/>
      <c r="G27" s="605"/>
      <c r="H27" s="606"/>
      <c r="I27" s="607" t="s">
        <v>41</v>
      </c>
      <c r="J27" s="608"/>
      <c r="K27" s="609"/>
      <c r="L27" s="610"/>
      <c r="M27" s="611"/>
      <c r="N27" s="611"/>
      <c r="O27" s="611"/>
      <c r="P27" s="611"/>
      <c r="Q27" s="612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601"/>
      <c r="B28" s="602"/>
      <c r="C28" s="603"/>
      <c r="D28" s="122" t="s">
        <v>42</v>
      </c>
      <c r="E28" s="123"/>
      <c r="F28" s="613"/>
      <c r="G28" s="614"/>
      <c r="H28" s="614"/>
      <c r="I28" s="614"/>
      <c r="J28" s="614"/>
      <c r="K28" s="614"/>
      <c r="L28" s="614"/>
      <c r="M28" s="614"/>
      <c r="N28" s="614"/>
      <c r="O28" s="614"/>
      <c r="P28" s="614"/>
      <c r="Q28" s="615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567" t="s">
        <v>105</v>
      </c>
      <c r="B29" s="568"/>
      <c r="C29" s="569"/>
      <c r="D29" s="124" t="s">
        <v>43</v>
      </c>
      <c r="E29" s="112"/>
      <c r="F29" s="530"/>
      <c r="G29" s="578"/>
      <c r="H29" s="579"/>
      <c r="I29" s="580" t="s">
        <v>97</v>
      </c>
      <c r="J29" s="581"/>
      <c r="K29" s="581"/>
      <c r="L29" s="581"/>
      <c r="M29" s="581"/>
      <c r="N29" s="581"/>
      <c r="O29" s="581"/>
      <c r="P29" s="581"/>
      <c r="Q29" s="582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570"/>
      <c r="B30" s="571"/>
      <c r="C30" s="572"/>
      <c r="D30" s="125" t="s">
        <v>44</v>
      </c>
      <c r="E30" s="126"/>
      <c r="F30" s="583"/>
      <c r="G30" s="584"/>
      <c r="H30" s="585"/>
      <c r="I30" s="586"/>
      <c r="J30" s="586"/>
      <c r="K30" s="586"/>
      <c r="L30" s="586"/>
      <c r="M30" s="586"/>
      <c r="N30" s="586"/>
      <c r="O30" s="586"/>
      <c r="P30" s="586"/>
      <c r="Q30" s="587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570"/>
      <c r="B31" s="571"/>
      <c r="C31" s="572"/>
      <c r="D31" s="127"/>
      <c r="E31" s="126"/>
      <c r="F31" s="128"/>
      <c r="G31" s="129"/>
      <c r="H31" s="588"/>
      <c r="I31" s="586"/>
      <c r="J31" s="586"/>
      <c r="K31" s="586"/>
      <c r="L31" s="586"/>
      <c r="M31" s="586"/>
      <c r="N31" s="586"/>
      <c r="O31" s="586"/>
      <c r="P31" s="586"/>
      <c r="Q31" s="587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73"/>
      <c r="B32" s="574"/>
      <c r="C32" s="572"/>
      <c r="D32" s="130" t="s">
        <v>45</v>
      </c>
      <c r="E32" s="126"/>
      <c r="F32" s="583"/>
      <c r="G32" s="584"/>
      <c r="H32" s="585"/>
      <c r="I32" s="586"/>
      <c r="J32" s="586"/>
      <c r="K32" s="586"/>
      <c r="L32" s="586"/>
      <c r="M32" s="586"/>
      <c r="N32" s="586"/>
      <c r="O32" s="586"/>
      <c r="P32" s="586"/>
      <c r="Q32" s="587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75"/>
      <c r="B33" s="576"/>
      <c r="C33" s="577"/>
      <c r="D33" s="131"/>
      <c r="E33" s="126"/>
      <c r="F33" s="128"/>
      <c r="G33" s="129"/>
      <c r="H33" s="588"/>
      <c r="I33" s="586"/>
      <c r="J33" s="586"/>
      <c r="K33" s="586"/>
      <c r="L33" s="586"/>
      <c r="M33" s="586"/>
      <c r="N33" s="586"/>
      <c r="O33" s="586"/>
      <c r="P33" s="586"/>
      <c r="Q33" s="587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567" t="s">
        <v>106</v>
      </c>
      <c r="B34" s="568"/>
      <c r="C34" s="623"/>
      <c r="D34" s="132" t="s">
        <v>46</v>
      </c>
      <c r="E34" s="112"/>
      <c r="F34" s="530"/>
      <c r="G34" s="578"/>
      <c r="H34" s="579"/>
      <c r="I34" s="580" t="s">
        <v>47</v>
      </c>
      <c r="J34" s="581"/>
      <c r="K34" s="581"/>
      <c r="L34" s="581"/>
      <c r="M34" s="581"/>
      <c r="N34" s="581"/>
      <c r="O34" s="581"/>
      <c r="P34" s="581"/>
      <c r="Q34" s="582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570"/>
      <c r="B35" s="571"/>
      <c r="C35" s="624"/>
      <c r="D35" s="133" t="s">
        <v>109</v>
      </c>
      <c r="E35" s="116"/>
      <c r="F35" s="616"/>
      <c r="G35" s="631"/>
      <c r="H35" s="631"/>
      <c r="I35" s="631"/>
      <c r="J35" s="631"/>
      <c r="K35" s="631"/>
      <c r="L35" s="631"/>
      <c r="M35" s="631"/>
      <c r="N35" s="631"/>
      <c r="O35" s="631"/>
      <c r="P35" s="631"/>
      <c r="Q35" s="632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570"/>
      <c r="B36" s="571"/>
      <c r="C36" s="624"/>
      <c r="D36" s="127" t="s">
        <v>96</v>
      </c>
      <c r="E36" s="126"/>
      <c r="F36" s="616"/>
      <c r="G36" s="631"/>
      <c r="H36" s="631"/>
      <c r="I36" s="631"/>
      <c r="J36" s="631"/>
      <c r="K36" s="631"/>
      <c r="L36" s="631"/>
      <c r="M36" s="631"/>
      <c r="N36" s="631"/>
      <c r="O36" s="631"/>
      <c r="P36" s="631"/>
      <c r="Q36" s="632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570"/>
      <c r="B37" s="571"/>
      <c r="C37" s="624"/>
      <c r="D37" s="134" t="s">
        <v>87</v>
      </c>
      <c r="E37" s="116"/>
      <c r="F37" s="616"/>
      <c r="G37" s="631"/>
      <c r="H37" s="631"/>
      <c r="I37" s="631"/>
      <c r="J37" s="631"/>
      <c r="K37" s="631"/>
      <c r="L37" s="631"/>
      <c r="M37" s="631"/>
      <c r="N37" s="631"/>
      <c r="O37" s="631"/>
      <c r="P37" s="631"/>
      <c r="Q37" s="632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570"/>
      <c r="B38" s="571"/>
      <c r="C38" s="624"/>
      <c r="D38" s="135" t="s">
        <v>88</v>
      </c>
      <c r="E38" s="126"/>
      <c r="F38" s="616"/>
      <c r="G38" s="631"/>
      <c r="H38" s="631"/>
      <c r="I38" s="631"/>
      <c r="J38" s="631"/>
      <c r="K38" s="631"/>
      <c r="L38" s="631"/>
      <c r="M38" s="631"/>
      <c r="N38" s="631"/>
      <c r="O38" s="631"/>
      <c r="P38" s="631"/>
      <c r="Q38" s="632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625"/>
      <c r="B39" s="626"/>
      <c r="C39" s="627"/>
      <c r="D39" s="132" t="s">
        <v>43</v>
      </c>
      <c r="E39" s="112"/>
      <c r="F39" s="530"/>
      <c r="G39" s="578"/>
      <c r="H39" s="579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625"/>
      <c r="B40" s="626"/>
      <c r="C40" s="627"/>
      <c r="D40" s="138" t="s">
        <v>107</v>
      </c>
      <c r="E40" s="116"/>
      <c r="F40" s="583"/>
      <c r="G40" s="584"/>
      <c r="H40" s="633"/>
      <c r="I40" s="634"/>
      <c r="J40" s="634"/>
      <c r="K40" s="634"/>
      <c r="L40" s="634"/>
      <c r="M40" s="634"/>
      <c r="N40" s="634"/>
      <c r="O40" s="634"/>
      <c r="P40" s="634"/>
      <c r="Q40" s="635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628"/>
      <c r="B41" s="629"/>
      <c r="C41" s="630"/>
      <c r="D41" s="131"/>
      <c r="E41" s="126"/>
      <c r="F41" s="583"/>
      <c r="G41" s="617"/>
      <c r="H41" s="636"/>
      <c r="I41" s="637"/>
      <c r="J41" s="637"/>
      <c r="K41" s="637"/>
      <c r="L41" s="637"/>
      <c r="M41" s="637"/>
      <c r="N41" s="637"/>
      <c r="O41" s="637"/>
      <c r="P41" s="637"/>
      <c r="Q41" s="638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567" t="s">
        <v>108</v>
      </c>
      <c r="B42" s="568"/>
      <c r="C42" s="569"/>
      <c r="D42" s="124" t="s">
        <v>91</v>
      </c>
      <c r="E42" s="112"/>
      <c r="F42" s="530"/>
      <c r="G42" s="578"/>
      <c r="H42" s="619"/>
      <c r="I42" s="620"/>
      <c r="J42" s="621"/>
      <c r="K42" s="621"/>
      <c r="L42" s="621"/>
      <c r="M42" s="621"/>
      <c r="N42" s="621"/>
      <c r="O42" s="621"/>
      <c r="P42" s="621"/>
      <c r="Q42" s="622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570"/>
      <c r="B43" s="571"/>
      <c r="C43" s="572"/>
      <c r="D43" s="139" t="s">
        <v>110</v>
      </c>
      <c r="E43" s="123"/>
      <c r="F43" s="616"/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8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570"/>
      <c r="B44" s="571"/>
      <c r="C44" s="572"/>
      <c r="D44" s="140" t="s">
        <v>92</v>
      </c>
      <c r="E44" s="123"/>
      <c r="F44" s="616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8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73"/>
      <c r="B45" s="574"/>
      <c r="C45" s="572"/>
      <c r="D45" s="141" t="s">
        <v>111</v>
      </c>
      <c r="E45" s="123"/>
      <c r="F45" s="616"/>
      <c r="G45" s="617"/>
      <c r="H45" s="617"/>
      <c r="I45" s="617"/>
      <c r="J45" s="617"/>
      <c r="K45" s="617"/>
      <c r="L45" s="617"/>
      <c r="M45" s="617"/>
      <c r="N45" s="617"/>
      <c r="O45" s="617"/>
      <c r="P45" s="617"/>
      <c r="Q45" s="618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75"/>
      <c r="B46" s="576"/>
      <c r="C46" s="577"/>
      <c r="D46" s="142" t="s">
        <v>93</v>
      </c>
      <c r="E46" s="123"/>
      <c r="F46" s="616"/>
      <c r="G46" s="617"/>
      <c r="H46" s="617"/>
      <c r="I46" s="617"/>
      <c r="J46" s="617"/>
      <c r="K46" s="617"/>
      <c r="L46" s="617"/>
      <c r="M46" s="617"/>
      <c r="N46" s="617"/>
      <c r="O46" s="617"/>
      <c r="P46" s="617"/>
      <c r="Q46" s="617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598" t="s">
        <v>112</v>
      </c>
      <c r="B47" s="599"/>
      <c r="C47" s="600"/>
      <c r="D47" s="120" t="s">
        <v>48</v>
      </c>
      <c r="E47" s="121"/>
      <c r="F47" s="530"/>
      <c r="G47" s="578"/>
      <c r="H47" s="579"/>
      <c r="I47" s="672"/>
      <c r="J47" s="673"/>
      <c r="K47" s="673"/>
      <c r="L47" s="673"/>
      <c r="M47" s="673"/>
      <c r="N47" s="673"/>
      <c r="O47" s="673"/>
      <c r="P47" s="673"/>
      <c r="Q47" s="674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669"/>
      <c r="B48" s="670"/>
      <c r="C48" s="671"/>
      <c r="D48" s="139"/>
      <c r="E48" s="123"/>
      <c r="F48" s="583"/>
      <c r="G48" s="675"/>
      <c r="H48" s="676" t="s">
        <v>116</v>
      </c>
      <c r="I48" s="677"/>
      <c r="J48" s="616"/>
      <c r="K48" s="617"/>
      <c r="L48" s="617"/>
      <c r="M48" s="617"/>
      <c r="N48" s="617"/>
      <c r="O48" s="617"/>
      <c r="P48" s="617"/>
      <c r="Q48" s="618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669"/>
      <c r="B49" s="670"/>
      <c r="C49" s="671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669"/>
      <c r="B50" s="670"/>
      <c r="C50" s="671"/>
      <c r="D50" s="140" t="s">
        <v>114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669"/>
      <c r="B51" s="670"/>
      <c r="C51" s="671"/>
      <c r="D51" s="141"/>
      <c r="E51" s="123"/>
      <c r="F51" s="583"/>
      <c r="G51" s="675"/>
      <c r="H51" s="676" t="s">
        <v>117</v>
      </c>
      <c r="I51" s="677"/>
      <c r="J51" s="616"/>
      <c r="K51" s="617"/>
      <c r="L51" s="617"/>
      <c r="M51" s="617"/>
      <c r="N51" s="617"/>
      <c r="O51" s="617"/>
      <c r="P51" s="617"/>
      <c r="Q51" s="618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669"/>
      <c r="B52" s="670"/>
      <c r="C52" s="671"/>
      <c r="D52" s="143" t="s">
        <v>50</v>
      </c>
      <c r="E52" s="123"/>
      <c r="F52" s="616"/>
      <c r="G52" s="617"/>
      <c r="H52" s="617"/>
      <c r="I52" s="617"/>
      <c r="J52" s="617"/>
      <c r="K52" s="617"/>
      <c r="L52" s="617"/>
      <c r="M52" s="617"/>
      <c r="N52" s="617"/>
      <c r="O52" s="617"/>
      <c r="P52" s="617"/>
      <c r="Q52" s="618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628"/>
      <c r="B53" s="629"/>
      <c r="C53" s="630"/>
      <c r="D53" s="142" t="s">
        <v>115</v>
      </c>
      <c r="E53" s="123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660" t="s">
        <v>113</v>
      </c>
      <c r="B54" s="661"/>
      <c r="C54" s="662"/>
      <c r="D54" s="120" t="s">
        <v>72</v>
      </c>
      <c r="E54" s="121"/>
      <c r="F54" s="530"/>
      <c r="G54" s="578"/>
      <c r="H54" s="579"/>
      <c r="I54" s="666"/>
      <c r="J54" s="667"/>
      <c r="K54" s="667"/>
      <c r="L54" s="667"/>
      <c r="M54" s="667"/>
      <c r="N54" s="667"/>
      <c r="O54" s="667"/>
      <c r="P54" s="667"/>
      <c r="Q54" s="668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660"/>
      <c r="B55" s="661"/>
      <c r="C55" s="662"/>
      <c r="D55" s="139" t="s">
        <v>73</v>
      </c>
      <c r="E55" s="123"/>
      <c r="F55" s="583"/>
      <c r="G55" s="584"/>
      <c r="H55" s="585"/>
      <c r="I55" s="586"/>
      <c r="J55" s="586"/>
      <c r="K55" s="586"/>
      <c r="L55" s="586"/>
      <c r="M55" s="586"/>
      <c r="N55" s="586"/>
      <c r="O55" s="586"/>
      <c r="P55" s="586"/>
      <c r="Q55" s="587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660"/>
      <c r="B56" s="661"/>
      <c r="C56" s="662"/>
      <c r="D56" s="142"/>
      <c r="E56" s="123"/>
      <c r="F56" s="128"/>
      <c r="G56" s="129"/>
      <c r="H56" s="588"/>
      <c r="I56" s="586"/>
      <c r="J56" s="586"/>
      <c r="K56" s="586"/>
      <c r="L56" s="586"/>
      <c r="M56" s="586"/>
      <c r="N56" s="586"/>
      <c r="O56" s="586"/>
      <c r="P56" s="586"/>
      <c r="Q56" s="587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660"/>
      <c r="B57" s="661"/>
      <c r="C57" s="662"/>
      <c r="D57" s="139" t="s">
        <v>74</v>
      </c>
      <c r="E57" s="123"/>
      <c r="F57" s="583"/>
      <c r="G57" s="584"/>
      <c r="H57" s="585"/>
      <c r="I57" s="586"/>
      <c r="J57" s="586"/>
      <c r="K57" s="586"/>
      <c r="L57" s="586"/>
      <c r="M57" s="586"/>
      <c r="N57" s="586"/>
      <c r="O57" s="586"/>
      <c r="P57" s="586"/>
      <c r="Q57" s="587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663"/>
      <c r="B58" s="664"/>
      <c r="C58" s="665"/>
      <c r="D58" s="145"/>
      <c r="E58" s="123"/>
      <c r="F58" s="146"/>
      <c r="G58" s="147"/>
      <c r="H58" s="588"/>
      <c r="I58" s="586"/>
      <c r="J58" s="586"/>
      <c r="K58" s="586"/>
      <c r="L58" s="586"/>
      <c r="M58" s="586"/>
      <c r="N58" s="586"/>
      <c r="O58" s="586"/>
      <c r="P58" s="586"/>
      <c r="Q58" s="587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639" t="s">
        <v>118</v>
      </c>
      <c r="B59" s="640"/>
      <c r="C59" s="640"/>
      <c r="D59" s="120" t="s">
        <v>48</v>
      </c>
      <c r="E59" s="121"/>
      <c r="F59" s="530"/>
      <c r="G59" s="578"/>
      <c r="H59" s="641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642" t="s">
        <v>102</v>
      </c>
      <c r="B60" s="643"/>
      <c r="C60" s="644"/>
      <c r="D60" s="648" t="s">
        <v>33</v>
      </c>
      <c r="E60" s="649"/>
      <c r="F60" s="649"/>
      <c r="G60" s="650"/>
      <c r="H60" s="530"/>
      <c r="I60" s="578"/>
      <c r="J60" s="579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645"/>
      <c r="B61" s="646"/>
      <c r="C61" s="647"/>
      <c r="D61" s="651" t="s">
        <v>35</v>
      </c>
      <c r="E61" s="652"/>
      <c r="F61" s="652"/>
      <c r="G61" s="653"/>
      <c r="H61" s="654"/>
      <c r="I61" s="655"/>
      <c r="J61" s="656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645"/>
      <c r="B62" s="646"/>
      <c r="C62" s="647"/>
      <c r="D62" s="657" t="s">
        <v>37</v>
      </c>
      <c r="E62" s="658"/>
      <c r="F62" s="658"/>
      <c r="G62" s="658"/>
      <c r="H62" s="658"/>
      <c r="I62" s="658"/>
      <c r="J62" s="658"/>
      <c r="K62" s="658"/>
      <c r="L62" s="658"/>
      <c r="M62" s="658"/>
      <c r="N62" s="659"/>
      <c r="O62" s="678"/>
      <c r="P62" s="679"/>
      <c r="Q62" s="680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567" t="s">
        <v>119</v>
      </c>
      <c r="B63" s="568"/>
      <c r="C63" s="568"/>
      <c r="D63" s="683" t="s">
        <v>322</v>
      </c>
      <c r="E63" s="684"/>
      <c r="F63" s="685"/>
      <c r="G63" s="686"/>
      <c r="H63" s="687"/>
      <c r="I63" s="688" t="s">
        <v>32</v>
      </c>
      <c r="J63" s="689"/>
      <c r="K63" s="689"/>
      <c r="L63" s="689"/>
      <c r="M63" s="689"/>
      <c r="N63" s="690"/>
      <c r="O63" s="691"/>
      <c r="P63" s="691"/>
      <c r="Q63" s="692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570"/>
      <c r="B64" s="571"/>
      <c r="C64" s="571"/>
      <c r="D64" s="693" t="s">
        <v>38</v>
      </c>
      <c r="E64" s="694"/>
      <c r="F64" s="695"/>
      <c r="G64" s="686"/>
      <c r="H64" s="687"/>
      <c r="I64" s="688" t="s">
        <v>32</v>
      </c>
      <c r="J64" s="689"/>
      <c r="K64" s="689"/>
      <c r="L64" s="689"/>
      <c r="M64" s="689"/>
      <c r="N64" s="696"/>
      <c r="O64" s="697"/>
      <c r="P64" s="697"/>
      <c r="Q64" s="698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681"/>
      <c r="B65" s="682"/>
      <c r="C65" s="682"/>
      <c r="D65" s="701" t="s">
        <v>39</v>
      </c>
      <c r="E65" s="702"/>
      <c r="F65" s="703"/>
      <c r="G65" s="686"/>
      <c r="H65" s="687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704" t="s">
        <v>103</v>
      </c>
      <c r="B66" s="705"/>
      <c r="C66" s="706"/>
      <c r="D66" s="120" t="s">
        <v>90</v>
      </c>
      <c r="E66" s="121"/>
      <c r="F66" s="707"/>
      <c r="G66" s="708"/>
      <c r="H66" s="709"/>
      <c r="I66" s="710"/>
      <c r="J66" s="711"/>
      <c r="K66" s="711"/>
      <c r="L66" s="711"/>
      <c r="M66" s="711"/>
      <c r="N66" s="711"/>
      <c r="O66" s="711"/>
      <c r="P66" s="711"/>
      <c r="Q66" s="712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51"/>
      <c r="B67" s="251"/>
      <c r="C67" s="251"/>
      <c r="D67" s="252"/>
      <c r="E67" s="252"/>
      <c r="F67" s="2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190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699" t="s">
        <v>123</v>
      </c>
      <c r="B81" s="700"/>
      <c r="C81" s="700"/>
      <c r="D81" s="700"/>
      <c r="E81" s="700"/>
      <c r="F81" s="700"/>
      <c r="G81" s="700"/>
      <c r="H81" s="700"/>
      <c r="I81" s="700"/>
      <c r="J81" s="700"/>
      <c r="K81" s="700"/>
      <c r="L81" s="700"/>
      <c r="M81" s="700"/>
      <c r="N81" s="700"/>
      <c r="O81" s="700"/>
      <c r="P81" s="700"/>
      <c r="Q81" s="700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699" t="s">
        <v>124</v>
      </c>
      <c r="B91" s="700"/>
      <c r="C91" s="700"/>
      <c r="D91" s="700"/>
      <c r="E91" s="700"/>
      <c r="F91" s="700"/>
      <c r="G91" s="700"/>
      <c r="H91" s="700"/>
      <c r="I91" s="700"/>
      <c r="J91" s="700"/>
      <c r="K91" s="700"/>
      <c r="L91" s="700"/>
      <c r="M91" s="700"/>
      <c r="N91" s="700"/>
      <c r="O91" s="700"/>
      <c r="P91" s="700"/>
      <c r="Q91" s="700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699" t="s">
        <v>125</v>
      </c>
      <c r="B101" s="700"/>
      <c r="C101" s="700"/>
      <c r="D101" s="700"/>
      <c r="E101" s="700"/>
      <c r="F101" s="700"/>
      <c r="G101" s="700"/>
      <c r="H101" s="700"/>
      <c r="I101" s="700"/>
      <c r="J101" s="700"/>
      <c r="K101" s="700"/>
      <c r="L101" s="700"/>
      <c r="M101" s="700"/>
      <c r="N101" s="700"/>
      <c r="O101" s="700"/>
      <c r="P101" s="700"/>
      <c r="Q101" s="700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699" t="s">
        <v>126</v>
      </c>
      <c r="B111" s="700"/>
      <c r="C111" s="700"/>
      <c r="D111" s="700"/>
      <c r="E111" s="700"/>
      <c r="F111" s="700"/>
      <c r="G111" s="700"/>
      <c r="H111" s="700"/>
      <c r="I111" s="700"/>
      <c r="J111" s="700"/>
      <c r="K111" s="700"/>
      <c r="L111" s="700"/>
      <c r="M111" s="700"/>
      <c r="N111" s="700"/>
      <c r="O111" s="700"/>
      <c r="P111" s="700"/>
      <c r="Q111" s="700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699" t="s">
        <v>99</v>
      </c>
      <c r="B121" s="700"/>
      <c r="C121" s="700"/>
      <c r="D121" s="700"/>
      <c r="E121" s="700"/>
      <c r="F121" s="700"/>
      <c r="G121" s="700"/>
      <c r="H121" s="700"/>
      <c r="I121" s="700"/>
      <c r="J121" s="700"/>
      <c r="K121" s="700"/>
      <c r="L121" s="700"/>
      <c r="M121" s="700"/>
      <c r="N121" s="700"/>
      <c r="O121" s="700"/>
      <c r="P121" s="700"/>
      <c r="Q121" s="700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sheet="1" selectLockedCells="1"/>
  <mergeCells count="134"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zoomScale="70" zoomScaleNormal="70" zoomScaleSheetLayoutView="100" workbookViewId="0">
      <selection activeCell="D15" sqref="D15:F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4" t="s">
        <v>278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5" t="s">
        <v>0</v>
      </c>
      <c r="G2" s="337">
        <f>'様式-共1-Ⅰ（建築設備）'!H2</f>
        <v>210510479</v>
      </c>
      <c r="H2" s="338"/>
      <c r="I2" s="338"/>
      <c r="J2" s="338"/>
      <c r="K2" s="338"/>
      <c r="L2" s="339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713" t="s">
        <v>57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  <c r="L4" s="713"/>
      <c r="M4" s="713"/>
      <c r="N4" s="162"/>
      <c r="O4" s="162"/>
      <c r="P4" s="165"/>
      <c r="Q4" s="165" t="s">
        <v>214</v>
      </c>
    </row>
    <row r="5" spans="1:27" ht="18" customHeight="1" thickBot="1">
      <c r="A5" s="163"/>
      <c r="B5" s="25"/>
      <c r="C5" s="714" t="s">
        <v>139</v>
      </c>
      <c r="D5" s="715"/>
      <c r="E5" s="715"/>
      <c r="F5" s="715"/>
      <c r="G5" s="715"/>
      <c r="H5" s="715"/>
      <c r="I5" s="715"/>
      <c r="J5" s="715"/>
      <c r="K5" s="716"/>
      <c r="L5" s="25"/>
      <c r="M5" s="25"/>
      <c r="N5" s="162"/>
      <c r="O5" s="162"/>
      <c r="P5" s="165"/>
      <c r="Q5" s="165" t="s">
        <v>133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216</v>
      </c>
    </row>
    <row r="7" spans="1:27" ht="27" customHeight="1" thickBot="1">
      <c r="A7" s="717" t="s">
        <v>140</v>
      </c>
      <c r="B7" s="718"/>
      <c r="C7" s="719"/>
      <c r="D7" s="256" t="s">
        <v>58</v>
      </c>
      <c r="E7" s="723"/>
      <c r="F7" s="724"/>
      <c r="G7" s="257"/>
      <c r="H7" s="258"/>
      <c r="I7" s="258"/>
      <c r="J7" s="258"/>
      <c r="K7" s="258"/>
      <c r="L7" s="258"/>
      <c r="M7" s="259"/>
      <c r="N7" s="162"/>
      <c r="O7" s="104"/>
      <c r="P7" s="165"/>
      <c r="Q7" s="165"/>
    </row>
    <row r="8" spans="1:27" ht="27" customHeight="1" thickBot="1">
      <c r="A8" s="720"/>
      <c r="B8" s="721"/>
      <c r="C8" s="722"/>
      <c r="D8" s="260" t="s">
        <v>59</v>
      </c>
      <c r="E8" s="725" t="s">
        <v>138</v>
      </c>
      <c r="F8" s="726"/>
      <c r="G8" s="261"/>
      <c r="H8" s="262"/>
      <c r="I8" s="262"/>
      <c r="J8" s="262"/>
      <c r="K8" s="262"/>
      <c r="L8" s="263"/>
      <c r="M8" s="264"/>
      <c r="N8" s="162"/>
      <c r="O8" s="104"/>
      <c r="P8" s="165"/>
      <c r="Q8" s="165"/>
    </row>
    <row r="9" spans="1:27" ht="27" customHeight="1" thickBot="1">
      <c r="A9" s="717" t="s">
        <v>141</v>
      </c>
      <c r="B9" s="718"/>
      <c r="C9" s="719"/>
      <c r="D9" s="256" t="s">
        <v>58</v>
      </c>
      <c r="E9" s="730"/>
      <c r="F9" s="731"/>
      <c r="G9" s="732" t="s">
        <v>273</v>
      </c>
      <c r="H9" s="733"/>
      <c r="I9" s="733"/>
      <c r="J9" s="733"/>
      <c r="K9" s="734"/>
      <c r="L9" s="735" t="s">
        <v>254</v>
      </c>
      <c r="M9" s="736"/>
      <c r="N9" s="162"/>
      <c r="O9" s="104"/>
      <c r="P9" s="165"/>
      <c r="Q9" s="165"/>
    </row>
    <row r="10" spans="1:27" ht="27" customHeight="1">
      <c r="A10" s="720"/>
      <c r="B10" s="721"/>
      <c r="C10" s="722"/>
      <c r="D10" s="265" t="s">
        <v>59</v>
      </c>
      <c r="E10" s="737" t="s">
        <v>85</v>
      </c>
      <c r="F10" s="738"/>
      <c r="G10" s="266" t="s">
        <v>86</v>
      </c>
      <c r="H10" s="266"/>
      <c r="I10" s="266"/>
      <c r="J10" s="266"/>
      <c r="K10" s="266"/>
      <c r="L10" s="266"/>
      <c r="M10" s="267"/>
      <c r="N10" s="162"/>
      <c r="O10" s="162"/>
      <c r="P10" s="165"/>
      <c r="Q10" s="165"/>
    </row>
    <row r="11" spans="1:27" ht="15" customHeight="1" thickBot="1">
      <c r="A11" s="268"/>
      <c r="B11" s="269"/>
      <c r="C11" s="269"/>
      <c r="D11" s="270"/>
      <c r="E11" s="270"/>
      <c r="F11" s="270"/>
      <c r="G11" s="263"/>
      <c r="H11" s="263"/>
      <c r="I11" s="263"/>
      <c r="J11" s="263"/>
      <c r="K11" s="263"/>
      <c r="L11" s="263"/>
      <c r="M11" s="271"/>
      <c r="N11" s="162"/>
      <c r="O11" s="162"/>
      <c r="P11" s="165"/>
      <c r="Q11" s="165"/>
    </row>
    <row r="12" spans="1:27" ht="27" customHeight="1" thickBot="1">
      <c r="A12" s="739" t="s">
        <v>390</v>
      </c>
      <c r="B12" s="740"/>
      <c r="C12" s="272" t="s">
        <v>60</v>
      </c>
      <c r="D12" s="273" t="s">
        <v>24</v>
      </c>
      <c r="E12" s="725" t="s">
        <v>129</v>
      </c>
      <c r="F12" s="726"/>
      <c r="G12" s="257"/>
      <c r="H12" s="258"/>
      <c r="I12" s="258"/>
      <c r="J12" s="258"/>
      <c r="K12" s="258"/>
      <c r="L12" s="258"/>
      <c r="M12" s="259"/>
      <c r="N12" s="162"/>
      <c r="O12" s="104"/>
      <c r="P12" s="165"/>
      <c r="Q12" s="165"/>
    </row>
    <row r="13" spans="1:27" ht="36" customHeight="1" thickBot="1">
      <c r="A13" s="741"/>
      <c r="B13" s="742"/>
      <c r="C13" s="274" t="s">
        <v>61</v>
      </c>
      <c r="D13" s="745" t="s">
        <v>26</v>
      </c>
      <c r="E13" s="721"/>
      <c r="F13" s="746"/>
      <c r="G13" s="747"/>
      <c r="H13" s="275" t="s">
        <v>217</v>
      </c>
      <c r="I13" s="748"/>
      <c r="J13" s="749"/>
      <c r="K13" s="749"/>
      <c r="L13" s="749"/>
      <c r="M13" s="750"/>
      <c r="N13" s="162"/>
      <c r="O13" s="162"/>
      <c r="P13" s="165"/>
      <c r="Q13" s="165"/>
    </row>
    <row r="14" spans="1:27" ht="18" customHeight="1" thickBot="1">
      <c r="A14" s="741"/>
      <c r="B14" s="742"/>
      <c r="C14" s="751" t="s">
        <v>82</v>
      </c>
      <c r="D14" s="752"/>
      <c r="E14" s="752"/>
      <c r="F14" s="752"/>
      <c r="G14" s="752"/>
      <c r="H14" s="752"/>
      <c r="I14" s="752"/>
      <c r="J14" s="752"/>
      <c r="K14" s="752"/>
      <c r="L14" s="752"/>
      <c r="M14" s="753"/>
      <c r="N14" s="162"/>
      <c r="O14" s="162"/>
      <c r="P14" s="165"/>
      <c r="Q14" s="165"/>
    </row>
    <row r="15" spans="1:27" ht="18" customHeight="1" thickBot="1">
      <c r="A15" s="741"/>
      <c r="B15" s="742"/>
      <c r="C15" s="276" t="s">
        <v>218</v>
      </c>
      <c r="D15" s="754"/>
      <c r="E15" s="755"/>
      <c r="F15" s="756"/>
      <c r="G15" s="277"/>
      <c r="H15" s="278"/>
      <c r="I15" s="278"/>
      <c r="J15" s="278"/>
      <c r="K15" s="278"/>
      <c r="L15" s="278"/>
      <c r="M15" s="279"/>
      <c r="N15" s="162"/>
      <c r="O15" s="162"/>
      <c r="P15" s="165"/>
      <c r="Q15" s="165"/>
    </row>
    <row r="16" spans="1:27" ht="18" customHeight="1" thickBot="1">
      <c r="A16" s="741"/>
      <c r="B16" s="742"/>
      <c r="C16" s="280" t="s">
        <v>221</v>
      </c>
      <c r="D16" s="754"/>
      <c r="E16" s="755"/>
      <c r="F16" s="755"/>
      <c r="G16" s="755"/>
      <c r="H16" s="755"/>
      <c r="I16" s="755"/>
      <c r="J16" s="755"/>
      <c r="K16" s="755"/>
      <c r="L16" s="755"/>
      <c r="M16" s="756"/>
      <c r="N16" s="162"/>
      <c r="O16" s="162"/>
      <c r="P16" s="165"/>
      <c r="Q16" s="165"/>
    </row>
    <row r="17" spans="1:17" ht="27" customHeight="1" thickBot="1">
      <c r="A17" s="741"/>
      <c r="B17" s="742"/>
      <c r="C17" s="280" t="s">
        <v>323</v>
      </c>
      <c r="D17" s="757">
        <v>0</v>
      </c>
      <c r="E17" s="758"/>
      <c r="F17" s="281"/>
      <c r="G17" s="759"/>
      <c r="H17" s="759"/>
      <c r="I17" s="759"/>
      <c r="J17" s="759"/>
      <c r="K17" s="759"/>
      <c r="L17" s="759"/>
      <c r="M17" s="760"/>
      <c r="N17" s="162"/>
      <c r="O17" s="162"/>
      <c r="P17" s="165"/>
      <c r="Q17" s="165"/>
    </row>
    <row r="18" spans="1:17" ht="18" customHeight="1" thickBot="1">
      <c r="A18" s="741"/>
      <c r="B18" s="742"/>
      <c r="C18" s="276" t="s">
        <v>206</v>
      </c>
      <c r="D18" s="727"/>
      <c r="E18" s="728"/>
      <c r="F18" s="728"/>
      <c r="G18" s="728"/>
      <c r="H18" s="728"/>
      <c r="I18" s="728"/>
      <c r="J18" s="728"/>
      <c r="K18" s="728"/>
      <c r="L18" s="728"/>
      <c r="M18" s="729"/>
      <c r="N18" s="162"/>
      <c r="O18" s="162"/>
      <c r="P18" s="165"/>
      <c r="Q18" s="165"/>
    </row>
    <row r="19" spans="1:17" ht="46.5" customHeight="1" thickBot="1">
      <c r="A19" s="741"/>
      <c r="B19" s="742"/>
      <c r="C19" s="276" t="s">
        <v>222</v>
      </c>
      <c r="D19" s="761"/>
      <c r="E19" s="762"/>
      <c r="F19" s="762"/>
      <c r="G19" s="762"/>
      <c r="H19" s="762"/>
      <c r="I19" s="762"/>
      <c r="J19" s="762"/>
      <c r="K19" s="762"/>
      <c r="L19" s="762"/>
      <c r="M19" s="763"/>
      <c r="N19" s="162"/>
      <c r="O19" s="162"/>
      <c r="P19" s="165"/>
      <c r="Q19" s="165"/>
    </row>
    <row r="20" spans="1:17" ht="18" customHeight="1" thickBot="1">
      <c r="A20" s="741"/>
      <c r="B20" s="742"/>
      <c r="C20" s="276" t="s">
        <v>207</v>
      </c>
      <c r="D20" s="764"/>
      <c r="E20" s="765"/>
      <c r="F20" s="282" t="s">
        <v>219</v>
      </c>
      <c r="G20" s="765"/>
      <c r="H20" s="765"/>
      <c r="I20" s="765"/>
      <c r="J20" s="765"/>
      <c r="K20" s="765"/>
      <c r="L20" s="765"/>
      <c r="M20" s="766"/>
      <c r="N20" s="162"/>
      <c r="O20" s="162"/>
      <c r="P20" s="165"/>
      <c r="Q20" s="165"/>
    </row>
    <row r="21" spans="1:17" ht="18" customHeight="1" thickBot="1">
      <c r="A21" s="741"/>
      <c r="B21" s="742"/>
      <c r="C21" s="276" t="s">
        <v>121</v>
      </c>
      <c r="D21" s="767"/>
      <c r="E21" s="768"/>
      <c r="F21" s="768"/>
      <c r="G21" s="768"/>
      <c r="H21" s="768"/>
      <c r="I21" s="768"/>
      <c r="J21" s="768"/>
      <c r="K21" s="768"/>
      <c r="L21" s="768"/>
      <c r="M21" s="769"/>
      <c r="N21" s="167"/>
      <c r="O21" s="167"/>
      <c r="P21" s="162"/>
      <c r="Q21" s="162"/>
    </row>
    <row r="22" spans="1:17" ht="18" customHeight="1" thickBot="1">
      <c r="A22" s="741"/>
      <c r="B22" s="742"/>
      <c r="C22" s="276" t="s">
        <v>208</v>
      </c>
      <c r="D22" s="764"/>
      <c r="E22" s="765"/>
      <c r="F22" s="282" t="s">
        <v>219</v>
      </c>
      <c r="G22" s="765"/>
      <c r="H22" s="765"/>
      <c r="I22" s="765"/>
      <c r="J22" s="765"/>
      <c r="K22" s="765"/>
      <c r="L22" s="765"/>
      <c r="M22" s="766"/>
      <c r="N22" s="168"/>
      <c r="O22" s="168"/>
      <c r="P22" s="162"/>
      <c r="Q22" s="162"/>
    </row>
    <row r="23" spans="1:17" ht="18" customHeight="1" thickBot="1">
      <c r="A23" s="741"/>
      <c r="B23" s="742"/>
      <c r="C23" s="276" t="s">
        <v>63</v>
      </c>
      <c r="D23" s="725" t="s">
        <v>138</v>
      </c>
      <c r="E23" s="726"/>
      <c r="F23" s="785" t="s">
        <v>223</v>
      </c>
      <c r="G23" s="785"/>
      <c r="H23" s="785"/>
      <c r="I23" s="785"/>
      <c r="J23" s="785"/>
      <c r="K23" s="785"/>
      <c r="L23" s="785"/>
      <c r="M23" s="283"/>
      <c r="N23" s="168"/>
      <c r="O23" s="168"/>
      <c r="P23" s="162"/>
      <c r="Q23" s="162"/>
    </row>
    <row r="24" spans="1:17" ht="18" customHeight="1" thickBot="1">
      <c r="A24" s="743"/>
      <c r="B24" s="744"/>
      <c r="C24" s="284" t="s">
        <v>64</v>
      </c>
      <c r="D24" s="285" t="s">
        <v>65</v>
      </c>
      <c r="E24" s="786"/>
      <c r="F24" s="787"/>
      <c r="G24" s="286"/>
      <c r="H24" s="287"/>
      <c r="I24" s="288"/>
      <c r="J24" s="288"/>
      <c r="K24" s="288"/>
      <c r="L24" s="288"/>
      <c r="M24" s="289" t="s">
        <v>224</v>
      </c>
      <c r="N24" s="169"/>
      <c r="O24" s="170"/>
      <c r="P24" s="170"/>
      <c r="Q24" s="165"/>
    </row>
    <row r="25" spans="1:17" ht="18" customHeight="1" thickBot="1">
      <c r="A25" s="770" t="s">
        <v>391</v>
      </c>
      <c r="B25" s="771"/>
      <c r="C25" s="772"/>
      <c r="D25" s="290" t="s">
        <v>66</v>
      </c>
      <c r="E25" s="291" t="s">
        <v>129</v>
      </c>
      <c r="F25" s="779" t="s">
        <v>225</v>
      </c>
      <c r="G25" s="780"/>
      <c r="H25" s="780"/>
      <c r="I25" s="725" t="s">
        <v>138</v>
      </c>
      <c r="J25" s="781"/>
      <c r="K25" s="781"/>
      <c r="L25" s="781"/>
      <c r="M25" s="726"/>
      <c r="N25" s="171"/>
      <c r="O25" s="104"/>
      <c r="P25" s="165"/>
      <c r="Q25" s="165"/>
    </row>
    <row r="26" spans="1:17" ht="18" customHeight="1" thickBot="1">
      <c r="A26" s="773"/>
      <c r="B26" s="774"/>
      <c r="C26" s="775"/>
      <c r="D26" s="292" t="s">
        <v>81</v>
      </c>
      <c r="E26" s="293" t="s">
        <v>130</v>
      </c>
      <c r="F26" s="294" t="s">
        <v>142</v>
      </c>
      <c r="G26" s="295"/>
      <c r="H26" s="271"/>
      <c r="I26" s="271"/>
      <c r="J26" s="271"/>
      <c r="K26" s="271"/>
      <c r="L26" s="271"/>
      <c r="M26" s="296"/>
      <c r="N26" s="172"/>
      <c r="O26" s="172"/>
      <c r="P26" s="165"/>
      <c r="Q26" s="165" t="s">
        <v>249</v>
      </c>
    </row>
    <row r="27" spans="1:17" ht="36" customHeight="1" thickBot="1">
      <c r="A27" s="773"/>
      <c r="B27" s="774"/>
      <c r="C27" s="775"/>
      <c r="D27" s="297" t="s">
        <v>167</v>
      </c>
      <c r="E27" s="298" t="s">
        <v>128</v>
      </c>
      <c r="F27" s="782"/>
      <c r="G27" s="783"/>
      <c r="H27" s="783"/>
      <c r="I27" s="783"/>
      <c r="J27" s="783"/>
      <c r="K27" s="783"/>
      <c r="L27" s="783"/>
      <c r="M27" s="784"/>
      <c r="N27" s="169"/>
      <c r="O27" s="170"/>
      <c r="P27" s="170"/>
      <c r="Q27" s="165" t="s">
        <v>238</v>
      </c>
    </row>
    <row r="28" spans="1:17" s="174" customFormat="1" ht="18" customHeight="1" thickBot="1">
      <c r="A28" s="773"/>
      <c r="B28" s="774"/>
      <c r="C28" s="775"/>
      <c r="D28" s="276" t="s">
        <v>121</v>
      </c>
      <c r="E28" s="767"/>
      <c r="F28" s="768"/>
      <c r="G28" s="768"/>
      <c r="H28" s="768"/>
      <c r="I28" s="768"/>
      <c r="J28" s="768"/>
      <c r="K28" s="768"/>
      <c r="L28" s="768"/>
      <c r="M28" s="769"/>
      <c r="N28" s="173"/>
      <c r="O28" s="173"/>
      <c r="Q28" s="165" t="s">
        <v>239</v>
      </c>
    </row>
    <row r="29" spans="1:17" s="174" customFormat="1" ht="18" customHeight="1" thickBot="1">
      <c r="A29" s="776"/>
      <c r="B29" s="777"/>
      <c r="C29" s="778"/>
      <c r="D29" s="299" t="s">
        <v>62</v>
      </c>
      <c r="E29" s="764"/>
      <c r="F29" s="765"/>
      <c r="G29" s="300" t="s">
        <v>326</v>
      </c>
      <c r="H29" s="765"/>
      <c r="I29" s="765"/>
      <c r="J29" s="765"/>
      <c r="K29" s="765"/>
      <c r="L29" s="765"/>
      <c r="M29" s="766"/>
      <c r="N29" s="173"/>
      <c r="O29" s="173"/>
      <c r="Q29" s="165" t="s">
        <v>271</v>
      </c>
    </row>
    <row r="30" spans="1:17" ht="18" customHeight="1" thickBot="1">
      <c r="A30" s="770" t="s">
        <v>392</v>
      </c>
      <c r="B30" s="771"/>
      <c r="C30" s="772"/>
      <c r="D30" s="301" t="s">
        <v>29</v>
      </c>
      <c r="E30" s="291" t="s">
        <v>143</v>
      </c>
      <c r="F30" s="800"/>
      <c r="G30" s="801"/>
      <c r="H30" s="302"/>
      <c r="I30" s="302"/>
      <c r="J30" s="302"/>
      <c r="K30" s="802" t="s">
        <v>30</v>
      </c>
      <c r="L30" s="803"/>
      <c r="M30" s="804"/>
      <c r="N30" s="171"/>
      <c r="O30" s="104"/>
      <c r="P30" s="165"/>
      <c r="Q30" s="165" t="s">
        <v>493</v>
      </c>
    </row>
    <row r="31" spans="1:17" ht="33" customHeight="1" thickBot="1">
      <c r="A31" s="773"/>
      <c r="B31" s="774"/>
      <c r="C31" s="775"/>
      <c r="D31" s="303" t="s">
        <v>191</v>
      </c>
      <c r="E31" s="796"/>
      <c r="F31" s="797"/>
      <c r="G31" s="797"/>
      <c r="H31" s="797"/>
      <c r="I31" s="797"/>
      <c r="J31" s="797"/>
      <c r="K31" s="793"/>
      <c r="L31" s="794"/>
      <c r="M31" s="795"/>
      <c r="N31" s="162"/>
      <c r="O31" s="162"/>
      <c r="P31" s="165"/>
      <c r="Q31" s="165" t="s">
        <v>368</v>
      </c>
    </row>
    <row r="32" spans="1:17" ht="33" customHeight="1" thickBot="1">
      <c r="A32" s="776"/>
      <c r="B32" s="777"/>
      <c r="C32" s="778"/>
      <c r="D32" s="303" t="s">
        <v>192</v>
      </c>
      <c r="E32" s="796"/>
      <c r="F32" s="797"/>
      <c r="G32" s="797"/>
      <c r="H32" s="797"/>
      <c r="I32" s="797"/>
      <c r="J32" s="798"/>
      <c r="K32" s="793"/>
      <c r="L32" s="794"/>
      <c r="M32" s="795"/>
      <c r="N32" s="162"/>
      <c r="O32" s="162"/>
      <c r="P32" s="165"/>
      <c r="Q32" s="165"/>
    </row>
    <row r="33" spans="1:17" ht="18" customHeight="1" thickBot="1">
      <c r="A33" s="770" t="s">
        <v>393</v>
      </c>
      <c r="B33" s="771"/>
      <c r="C33" s="771"/>
      <c r="D33" s="301" t="s">
        <v>29</v>
      </c>
      <c r="E33" s="304" t="s">
        <v>129</v>
      </c>
      <c r="F33" s="813"/>
      <c r="G33" s="814"/>
      <c r="H33" s="814"/>
      <c r="I33" s="814"/>
      <c r="J33" s="815"/>
      <c r="K33" s="816" t="s">
        <v>30</v>
      </c>
      <c r="L33" s="817"/>
      <c r="M33" s="818"/>
      <c r="N33" s="162"/>
      <c r="O33" s="104"/>
      <c r="P33" s="165"/>
      <c r="Q33" s="165" t="s">
        <v>486</v>
      </c>
    </row>
    <row r="34" spans="1:17" ht="24" customHeight="1" thickBot="1">
      <c r="A34" s="773"/>
      <c r="B34" s="774"/>
      <c r="C34" s="774"/>
      <c r="D34" s="303" t="s">
        <v>193</v>
      </c>
      <c r="E34" s="796"/>
      <c r="F34" s="797"/>
      <c r="G34" s="797"/>
      <c r="H34" s="797"/>
      <c r="I34" s="797"/>
      <c r="J34" s="797"/>
      <c r="K34" s="793"/>
      <c r="L34" s="794"/>
      <c r="M34" s="795"/>
      <c r="N34" s="162"/>
      <c r="O34" s="162"/>
      <c r="Q34" s="165" t="s">
        <v>487</v>
      </c>
    </row>
    <row r="35" spans="1:17" s="174" customFormat="1" ht="18" customHeight="1" thickBot="1">
      <c r="A35" s="773"/>
      <c r="B35" s="774"/>
      <c r="C35" s="774"/>
      <c r="D35" s="299" t="s">
        <v>83</v>
      </c>
      <c r="E35" s="788" t="s">
        <v>219</v>
      </c>
      <c r="F35" s="789"/>
      <c r="G35" s="789"/>
      <c r="H35" s="789"/>
      <c r="I35" s="789"/>
      <c r="J35" s="789"/>
      <c r="K35" s="789"/>
      <c r="L35" s="789"/>
      <c r="M35" s="724"/>
      <c r="N35" s="173"/>
      <c r="O35" s="173"/>
      <c r="Q35" s="174" t="s">
        <v>488</v>
      </c>
    </row>
    <row r="36" spans="1:17" s="174" customFormat="1" ht="18" customHeight="1" thickBot="1">
      <c r="A36" s="773"/>
      <c r="B36" s="774"/>
      <c r="C36" s="774"/>
      <c r="D36" s="276" t="s">
        <v>121</v>
      </c>
      <c r="E36" s="767"/>
      <c r="F36" s="768"/>
      <c r="G36" s="768"/>
      <c r="H36" s="768"/>
      <c r="I36" s="768"/>
      <c r="J36" s="768"/>
      <c r="K36" s="768"/>
      <c r="L36" s="768"/>
      <c r="M36" s="769"/>
      <c r="N36" s="173"/>
      <c r="O36" s="173"/>
      <c r="Q36" s="174" t="s">
        <v>489</v>
      </c>
    </row>
    <row r="37" spans="1:17" s="174" customFormat="1" ht="18" customHeight="1" thickBot="1">
      <c r="A37" s="773"/>
      <c r="B37" s="774"/>
      <c r="C37" s="774"/>
      <c r="D37" s="299" t="s">
        <v>62</v>
      </c>
      <c r="E37" s="788" t="s">
        <v>219</v>
      </c>
      <c r="F37" s="789"/>
      <c r="G37" s="789"/>
      <c r="H37" s="789"/>
      <c r="I37" s="789"/>
      <c r="J37" s="789"/>
      <c r="K37" s="789"/>
      <c r="L37" s="789"/>
      <c r="M37" s="724"/>
      <c r="N37" s="173"/>
      <c r="O37" s="173"/>
      <c r="Q37" s="174" t="s">
        <v>490</v>
      </c>
    </row>
    <row r="38" spans="1:17" s="174" customFormat="1" ht="24" customHeight="1" thickBot="1">
      <c r="A38" s="776"/>
      <c r="B38" s="777"/>
      <c r="C38" s="777"/>
      <c r="D38" s="305" t="s">
        <v>63</v>
      </c>
      <c r="E38" s="725" t="s">
        <v>138</v>
      </c>
      <c r="F38" s="726"/>
      <c r="G38" s="790" t="s">
        <v>84</v>
      </c>
      <c r="H38" s="791"/>
      <c r="I38" s="791"/>
      <c r="J38" s="791"/>
      <c r="K38" s="791"/>
      <c r="L38" s="791"/>
      <c r="M38" s="792"/>
      <c r="N38" s="173"/>
      <c r="O38" s="173"/>
      <c r="Q38" s="174" t="s">
        <v>491</v>
      </c>
    </row>
    <row r="39" spans="1:17" ht="24" customHeight="1" thickBot="1">
      <c r="A39" s="717" t="s">
        <v>394</v>
      </c>
      <c r="B39" s="718"/>
      <c r="C39" s="719"/>
      <c r="D39" s="255" t="s">
        <v>194</v>
      </c>
      <c r="E39" s="805" t="s">
        <v>143</v>
      </c>
      <c r="F39" s="806"/>
      <c r="G39" s="807"/>
      <c r="H39" s="808"/>
      <c r="I39" s="808"/>
      <c r="J39" s="808"/>
      <c r="K39" s="808"/>
      <c r="L39" s="808"/>
      <c r="M39" s="809"/>
      <c r="N39" s="162"/>
      <c r="O39" s="104"/>
      <c r="Q39" s="165" t="s">
        <v>492</v>
      </c>
    </row>
    <row r="40" spans="1:17" s="176" customFormat="1" ht="21" customHeight="1" thickBot="1">
      <c r="A40" s="720"/>
      <c r="B40" s="721"/>
      <c r="C40" s="722"/>
      <c r="D40" s="306" t="s">
        <v>67</v>
      </c>
      <c r="E40" s="810" t="s">
        <v>144</v>
      </c>
      <c r="F40" s="811"/>
      <c r="G40" s="811"/>
      <c r="H40" s="811"/>
      <c r="I40" s="811"/>
      <c r="J40" s="811"/>
      <c r="K40" s="811"/>
      <c r="L40" s="811"/>
      <c r="M40" s="812"/>
      <c r="N40" s="175"/>
      <c r="O40" s="175"/>
    </row>
    <row r="41" spans="1:17" ht="7.5" customHeight="1" thickBot="1">
      <c r="A41" s="307"/>
      <c r="B41" s="307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32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32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8" t="s">
        <v>54</v>
      </c>
      <c r="B44" s="799" t="s">
        <v>195</v>
      </c>
      <c r="C44" s="799"/>
      <c r="D44" s="799"/>
      <c r="E44" s="799"/>
      <c r="F44" s="799"/>
      <c r="G44" s="799"/>
      <c r="H44" s="799"/>
      <c r="I44" s="799"/>
      <c r="J44" s="799"/>
      <c r="K44" s="799"/>
      <c r="L44" s="799"/>
      <c r="M44" s="799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sheet="1" selectLockedCells="1"/>
  <mergeCells count="60"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  <mergeCell ref="E37:M37"/>
    <mergeCell ref="E38:F38"/>
    <mergeCell ref="G38:M38"/>
    <mergeCell ref="K31:M31"/>
    <mergeCell ref="E32:J32"/>
    <mergeCell ref="K32:M32"/>
    <mergeCell ref="D23:E23"/>
    <mergeCell ref="F23:L23"/>
    <mergeCell ref="E24:F24"/>
    <mergeCell ref="H29:M29"/>
    <mergeCell ref="E29:F29"/>
    <mergeCell ref="A25:C29"/>
    <mergeCell ref="F25:H25"/>
    <mergeCell ref="I25:M25"/>
    <mergeCell ref="F27:M27"/>
    <mergeCell ref="E28:M28"/>
    <mergeCell ref="D19:M19"/>
    <mergeCell ref="D20:E20"/>
    <mergeCell ref="G20:M20"/>
    <mergeCell ref="D21:M21"/>
    <mergeCell ref="D22:E22"/>
    <mergeCell ref="G22:M22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12" sqref="F12:Q12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30" t="s">
        <v>469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450" t="s">
        <v>0</v>
      </c>
      <c r="I2" s="451"/>
      <c r="J2" s="337">
        <f>'様式-共1-Ⅰ（建築設備）'!H2</f>
        <v>210510479</v>
      </c>
      <c r="K2" s="338"/>
      <c r="L2" s="338"/>
      <c r="M2" s="338"/>
      <c r="N2" s="338"/>
      <c r="O2" s="338"/>
      <c r="P2" s="339"/>
      <c r="Q2" s="109"/>
      <c r="R2" s="103"/>
      <c r="S2" s="103"/>
    </row>
    <row r="3" spans="1:21" ht="15.75" customHeight="1" thickBot="1">
      <c r="A3" s="455" t="s">
        <v>120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103"/>
      <c r="S3" s="103"/>
    </row>
    <row r="4" spans="1:21" ht="17.100000000000001" customHeight="1" thickBot="1">
      <c r="A4" s="539" t="s">
        <v>369</v>
      </c>
      <c r="B4" s="540"/>
      <c r="C4" s="819"/>
      <c r="D4" s="521" t="s">
        <v>43</v>
      </c>
      <c r="E4" s="522"/>
      <c r="F4" s="473" t="s">
        <v>143</v>
      </c>
      <c r="G4" s="523"/>
      <c r="H4" s="474"/>
      <c r="I4" s="828"/>
      <c r="J4" s="829"/>
      <c r="K4" s="829"/>
      <c r="L4" s="829"/>
      <c r="M4" s="829"/>
      <c r="N4" s="829"/>
      <c r="O4" s="829"/>
      <c r="P4" s="829"/>
      <c r="Q4" s="830"/>
      <c r="R4" s="103"/>
      <c r="S4" s="104"/>
    </row>
    <row r="5" spans="1:21" ht="11.25" customHeight="1" thickBot="1">
      <c r="A5" s="820"/>
      <c r="B5" s="821"/>
      <c r="C5" s="822"/>
      <c r="D5" s="831" t="s">
        <v>44</v>
      </c>
      <c r="E5" s="832"/>
      <c r="F5" s="833" t="s">
        <v>145</v>
      </c>
      <c r="G5" s="834"/>
      <c r="H5" s="837"/>
      <c r="I5" s="838"/>
      <c r="J5" s="838"/>
      <c r="K5" s="838"/>
      <c r="L5" s="838"/>
      <c r="M5" s="838"/>
      <c r="N5" s="838"/>
      <c r="O5" s="838"/>
      <c r="P5" s="838"/>
      <c r="Q5" s="839"/>
      <c r="R5" s="103"/>
      <c r="S5" s="103"/>
      <c r="U5" s="155" t="s">
        <v>271</v>
      </c>
    </row>
    <row r="6" spans="1:21" ht="11.25" customHeight="1" thickBot="1">
      <c r="A6" s="820"/>
      <c r="B6" s="821"/>
      <c r="C6" s="822"/>
      <c r="D6" s="841"/>
      <c r="E6" s="842"/>
      <c r="F6" s="835"/>
      <c r="G6" s="836"/>
      <c r="H6" s="840"/>
      <c r="I6" s="838"/>
      <c r="J6" s="838"/>
      <c r="K6" s="838"/>
      <c r="L6" s="838"/>
      <c r="M6" s="838"/>
      <c r="N6" s="838"/>
      <c r="O6" s="838"/>
      <c r="P6" s="838"/>
      <c r="Q6" s="839"/>
      <c r="R6" s="103"/>
      <c r="S6" s="103"/>
      <c r="U6" s="155" t="s">
        <v>272</v>
      </c>
    </row>
    <row r="7" spans="1:21" ht="11.25" customHeight="1" thickBot="1">
      <c r="A7" s="823"/>
      <c r="B7" s="824"/>
      <c r="C7" s="822"/>
      <c r="D7" s="831" t="s">
        <v>45</v>
      </c>
      <c r="E7" s="832"/>
      <c r="F7" s="833" t="s">
        <v>145</v>
      </c>
      <c r="G7" s="834"/>
      <c r="H7" s="837"/>
      <c r="I7" s="838"/>
      <c r="J7" s="838"/>
      <c r="K7" s="838"/>
      <c r="L7" s="838"/>
      <c r="M7" s="838"/>
      <c r="N7" s="838"/>
      <c r="O7" s="838"/>
      <c r="P7" s="838"/>
      <c r="Q7" s="839"/>
      <c r="R7" s="103"/>
      <c r="S7" s="103"/>
      <c r="U7" s="155" t="s">
        <v>368</v>
      </c>
    </row>
    <row r="8" spans="1:21" ht="11.25" customHeight="1" thickBot="1">
      <c r="A8" s="825"/>
      <c r="B8" s="826"/>
      <c r="C8" s="827"/>
      <c r="D8" s="843"/>
      <c r="E8" s="844"/>
      <c r="F8" s="835"/>
      <c r="G8" s="836"/>
      <c r="H8" s="840"/>
      <c r="I8" s="838"/>
      <c r="J8" s="838"/>
      <c r="K8" s="838"/>
      <c r="L8" s="838"/>
      <c r="M8" s="838"/>
      <c r="N8" s="838"/>
      <c r="O8" s="838"/>
      <c r="P8" s="838"/>
      <c r="Q8" s="839"/>
      <c r="R8" s="103"/>
      <c r="S8" s="103"/>
    </row>
    <row r="9" spans="1:21" ht="24.95" customHeight="1" thickBot="1">
      <c r="A9" s="456" t="s">
        <v>367</v>
      </c>
      <c r="B9" s="457"/>
      <c r="C9" s="458"/>
      <c r="D9" s="845" t="s">
        <v>210</v>
      </c>
      <c r="E9" s="229" t="s">
        <v>240</v>
      </c>
      <c r="F9" s="847" t="s">
        <v>143</v>
      </c>
      <c r="G9" s="848"/>
      <c r="H9" s="848"/>
      <c r="I9" s="848"/>
      <c r="J9" s="849"/>
      <c r="K9" s="850" t="s">
        <v>241</v>
      </c>
      <c r="L9" s="851"/>
      <c r="M9" s="851"/>
      <c r="N9" s="851"/>
      <c r="O9" s="851"/>
      <c r="P9" s="851"/>
      <c r="Q9" s="852"/>
      <c r="R9" s="103"/>
      <c r="S9" s="104"/>
      <c r="U9" s="228" t="s">
        <v>227</v>
      </c>
    </row>
    <row r="10" spans="1:21" ht="17.100000000000001" customHeight="1" thickBot="1">
      <c r="A10" s="459"/>
      <c r="B10" s="460"/>
      <c r="C10" s="461"/>
      <c r="D10" s="846"/>
      <c r="E10" s="227" t="s">
        <v>228</v>
      </c>
      <c r="F10" s="853"/>
      <c r="G10" s="854"/>
      <c r="H10" s="854"/>
      <c r="I10" s="854"/>
      <c r="J10" s="854"/>
      <c r="K10" s="854"/>
      <c r="L10" s="854"/>
      <c r="M10" s="854"/>
      <c r="N10" s="854"/>
      <c r="O10" s="854"/>
      <c r="P10" s="854"/>
      <c r="Q10" s="855"/>
      <c r="R10" s="103"/>
      <c r="S10" s="103"/>
      <c r="U10" s="155" t="s">
        <v>229</v>
      </c>
    </row>
    <row r="11" spans="1:21" ht="17.100000000000001" customHeight="1" thickBot="1">
      <c r="A11" s="459"/>
      <c r="B11" s="460"/>
      <c r="C11" s="461"/>
      <c r="D11" s="846"/>
      <c r="E11" s="226" t="s">
        <v>230</v>
      </c>
      <c r="F11" s="856" t="s">
        <v>146</v>
      </c>
      <c r="G11" s="857"/>
      <c r="H11" s="857"/>
      <c r="I11" s="857"/>
      <c r="J11" s="857"/>
      <c r="K11" s="857"/>
      <c r="L11" s="857"/>
      <c r="M11" s="857"/>
      <c r="N11" s="857"/>
      <c r="O11" s="857"/>
      <c r="P11" s="857"/>
      <c r="Q11" s="858"/>
      <c r="R11" s="103"/>
      <c r="S11" s="103"/>
      <c r="U11" s="155" t="s">
        <v>231</v>
      </c>
    </row>
    <row r="12" spans="1:21" ht="17.100000000000001" customHeight="1" thickBot="1">
      <c r="A12" s="459"/>
      <c r="B12" s="460"/>
      <c r="C12" s="461"/>
      <c r="D12" s="846"/>
      <c r="E12" s="227" t="s">
        <v>232</v>
      </c>
      <c r="F12" s="853"/>
      <c r="G12" s="854"/>
      <c r="H12" s="854"/>
      <c r="I12" s="854"/>
      <c r="J12" s="854"/>
      <c r="K12" s="854"/>
      <c r="L12" s="854"/>
      <c r="M12" s="854"/>
      <c r="N12" s="854"/>
      <c r="O12" s="854"/>
      <c r="P12" s="854"/>
      <c r="Q12" s="855"/>
      <c r="R12" s="103"/>
      <c r="S12" s="103"/>
      <c r="U12" s="155" t="s">
        <v>233</v>
      </c>
    </row>
    <row r="13" spans="1:21" ht="17.100000000000001" customHeight="1" thickBot="1">
      <c r="A13" s="459"/>
      <c r="B13" s="460"/>
      <c r="C13" s="461"/>
      <c r="D13" s="846"/>
      <c r="E13" s="226" t="s">
        <v>234</v>
      </c>
      <c r="F13" s="856" t="s">
        <v>146</v>
      </c>
      <c r="G13" s="857"/>
      <c r="H13" s="857"/>
      <c r="I13" s="857"/>
      <c r="J13" s="857"/>
      <c r="K13" s="857"/>
      <c r="L13" s="857"/>
      <c r="M13" s="857"/>
      <c r="N13" s="857"/>
      <c r="O13" s="857"/>
      <c r="P13" s="857"/>
      <c r="Q13" s="858"/>
      <c r="R13" s="103"/>
      <c r="S13" s="103"/>
      <c r="U13" s="155" t="s">
        <v>235</v>
      </c>
    </row>
    <row r="14" spans="1:21" ht="17.100000000000001" customHeight="1" thickBot="1">
      <c r="A14" s="459"/>
      <c r="B14" s="460"/>
      <c r="C14" s="461"/>
      <c r="D14" s="846"/>
      <c r="E14" s="225" t="s">
        <v>236</v>
      </c>
      <c r="F14" s="853"/>
      <c r="G14" s="854"/>
      <c r="H14" s="854"/>
      <c r="I14" s="854"/>
      <c r="J14" s="854"/>
      <c r="K14" s="854"/>
      <c r="L14" s="854"/>
      <c r="M14" s="854"/>
      <c r="N14" s="854"/>
      <c r="O14" s="854"/>
      <c r="P14" s="854"/>
      <c r="Q14" s="855"/>
      <c r="R14" s="103"/>
      <c r="S14" s="103"/>
      <c r="U14" s="223" t="s">
        <v>242</v>
      </c>
    </row>
    <row r="15" spans="1:21" ht="17.100000000000001" customHeight="1" thickBot="1">
      <c r="A15" s="459"/>
      <c r="B15" s="460"/>
      <c r="C15" s="461"/>
      <c r="D15" s="846"/>
      <c r="E15" s="224" t="s">
        <v>237</v>
      </c>
      <c r="F15" s="853"/>
      <c r="G15" s="854"/>
      <c r="H15" s="854"/>
      <c r="I15" s="854"/>
      <c r="J15" s="854"/>
      <c r="K15" s="854"/>
      <c r="L15" s="854"/>
      <c r="M15" s="854"/>
      <c r="N15" s="854"/>
      <c r="O15" s="854"/>
      <c r="P15" s="854"/>
      <c r="Q15" s="855"/>
      <c r="R15" s="103"/>
      <c r="S15" s="103"/>
      <c r="U15" s="223" t="s">
        <v>243</v>
      </c>
    </row>
    <row r="16" spans="1:21" ht="17.100000000000001" customHeight="1" thickBot="1">
      <c r="A16" s="459"/>
      <c r="B16" s="460"/>
      <c r="C16" s="461"/>
      <c r="D16" s="845" t="s">
        <v>226</v>
      </c>
      <c r="E16" s="222" t="s">
        <v>366</v>
      </c>
      <c r="F16" s="473" t="s">
        <v>129</v>
      </c>
      <c r="G16" s="523"/>
      <c r="H16" s="474"/>
      <c r="I16" s="221"/>
      <c r="J16" s="221"/>
      <c r="K16" s="221"/>
      <c r="L16" s="221"/>
      <c r="M16" s="221"/>
      <c r="N16" s="221"/>
      <c r="O16" s="221"/>
      <c r="P16" s="221"/>
      <c r="Q16" s="330"/>
      <c r="R16" s="103"/>
      <c r="S16" s="104"/>
      <c r="U16" s="223" t="s">
        <v>245</v>
      </c>
    </row>
    <row r="17" spans="1:33" ht="17.100000000000001" customHeight="1" thickBot="1">
      <c r="A17" s="459"/>
      <c r="B17" s="460"/>
      <c r="C17" s="461"/>
      <c r="D17" s="846"/>
      <c r="E17" s="219" t="s">
        <v>474</v>
      </c>
      <c r="F17" s="856" t="s">
        <v>475</v>
      </c>
      <c r="G17" s="860"/>
      <c r="H17" s="861" t="s">
        <v>361</v>
      </c>
      <c r="I17" s="862"/>
      <c r="J17" s="862"/>
      <c r="K17" s="862"/>
      <c r="L17" s="856" t="s">
        <v>146</v>
      </c>
      <c r="M17" s="857"/>
      <c r="N17" s="857"/>
      <c r="O17" s="857"/>
      <c r="P17" s="857"/>
      <c r="Q17" s="858"/>
      <c r="R17" s="103"/>
      <c r="S17" s="103"/>
      <c r="U17" s="155" t="s">
        <v>332</v>
      </c>
      <c r="X17" s="155" t="s">
        <v>476</v>
      </c>
    </row>
    <row r="18" spans="1:33" ht="17.100000000000001" customHeight="1" thickBot="1">
      <c r="A18" s="459"/>
      <c r="B18" s="460"/>
      <c r="C18" s="461"/>
      <c r="D18" s="859"/>
      <c r="E18" s="333"/>
      <c r="F18" s="868" t="s">
        <v>365</v>
      </c>
      <c r="G18" s="869"/>
      <c r="H18" s="870"/>
      <c r="I18" s="871"/>
      <c r="J18" s="871"/>
      <c r="K18" s="871"/>
      <c r="L18" s="871"/>
      <c r="M18" s="871"/>
      <c r="N18" s="871"/>
      <c r="O18" s="871"/>
      <c r="P18" s="871"/>
      <c r="Q18" s="736"/>
      <c r="R18" s="103"/>
      <c r="S18" s="103"/>
      <c r="U18" s="155" t="s">
        <v>364</v>
      </c>
      <c r="X18" s="155" t="s">
        <v>477</v>
      </c>
    </row>
    <row r="19" spans="1:33" ht="17.100000000000001" customHeight="1" thickBot="1">
      <c r="A19" s="459"/>
      <c r="B19" s="460"/>
      <c r="C19" s="461"/>
      <c r="D19" s="845" t="s">
        <v>333</v>
      </c>
      <c r="E19" s="222" t="s">
        <v>363</v>
      </c>
      <c r="F19" s="473" t="s">
        <v>129</v>
      </c>
      <c r="G19" s="523"/>
      <c r="H19" s="508"/>
      <c r="I19" s="331"/>
      <c r="J19" s="332"/>
      <c r="K19" s="332"/>
      <c r="L19" s="221"/>
      <c r="M19" s="221"/>
      <c r="N19" s="221"/>
      <c r="O19" s="221"/>
      <c r="P19" s="221"/>
      <c r="Q19" s="220"/>
      <c r="R19" s="103"/>
      <c r="S19" s="104"/>
      <c r="U19" s="155" t="s">
        <v>347</v>
      </c>
      <c r="X19" s="155" t="s">
        <v>478</v>
      </c>
    </row>
    <row r="20" spans="1:33" ht="17.100000000000001" customHeight="1" thickBot="1">
      <c r="A20" s="459"/>
      <c r="B20" s="460"/>
      <c r="C20" s="461"/>
      <c r="D20" s="846"/>
      <c r="E20" s="219" t="s">
        <v>362</v>
      </c>
      <c r="F20" s="856" t="s">
        <v>145</v>
      </c>
      <c r="G20" s="860"/>
      <c r="H20" s="861" t="s">
        <v>361</v>
      </c>
      <c r="I20" s="872"/>
      <c r="J20" s="872"/>
      <c r="K20" s="872"/>
      <c r="L20" s="856" t="s">
        <v>146</v>
      </c>
      <c r="M20" s="857"/>
      <c r="N20" s="857"/>
      <c r="O20" s="857"/>
      <c r="P20" s="857"/>
      <c r="Q20" s="858"/>
      <c r="R20" s="103"/>
      <c r="S20" s="103"/>
      <c r="U20" s="155" t="s">
        <v>360</v>
      </c>
      <c r="X20" s="155" t="s">
        <v>479</v>
      </c>
    </row>
    <row r="21" spans="1:33" ht="17.100000000000001" customHeight="1" thickBot="1">
      <c r="A21" s="904" t="s">
        <v>359</v>
      </c>
      <c r="B21" s="905"/>
      <c r="C21" s="906"/>
      <c r="D21" s="915" t="s">
        <v>91</v>
      </c>
      <c r="E21" s="916"/>
      <c r="F21" s="899" t="s">
        <v>143</v>
      </c>
      <c r="G21" s="900"/>
      <c r="H21" s="900"/>
      <c r="I21" s="900"/>
      <c r="J21" s="900"/>
      <c r="K21" s="900"/>
      <c r="L21" s="900"/>
      <c r="M21" s="900"/>
      <c r="N21" s="900"/>
      <c r="O21" s="900"/>
      <c r="P21" s="900"/>
      <c r="Q21" s="901"/>
      <c r="R21" s="103"/>
      <c r="S21" s="104"/>
      <c r="X21" s="155" t="s">
        <v>480</v>
      </c>
    </row>
    <row r="22" spans="1:33" ht="17.100000000000001" customHeight="1" thickBot="1">
      <c r="A22" s="907"/>
      <c r="B22" s="908"/>
      <c r="C22" s="909"/>
      <c r="D22" s="866" t="s">
        <v>156</v>
      </c>
      <c r="E22" s="867"/>
      <c r="F22" s="863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5"/>
      <c r="R22" s="103"/>
      <c r="S22" s="103"/>
      <c r="U22" s="14" t="s">
        <v>246</v>
      </c>
      <c r="X22" s="155" t="s">
        <v>481</v>
      </c>
    </row>
    <row r="23" spans="1:33" ht="17.100000000000001" customHeight="1" thickBot="1">
      <c r="A23" s="907"/>
      <c r="B23" s="908"/>
      <c r="C23" s="909"/>
      <c r="D23" s="866" t="s">
        <v>92</v>
      </c>
      <c r="E23" s="867"/>
      <c r="F23" s="863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5"/>
      <c r="R23" s="103"/>
      <c r="S23" s="103"/>
      <c r="U23" s="14" t="s">
        <v>247</v>
      </c>
      <c r="X23" s="155" t="s">
        <v>482</v>
      </c>
    </row>
    <row r="24" spans="1:33" ht="17.100000000000001" customHeight="1" thickBot="1">
      <c r="A24" s="910"/>
      <c r="B24" s="911"/>
      <c r="C24" s="909"/>
      <c r="D24" s="866" t="s">
        <v>157</v>
      </c>
      <c r="E24" s="867"/>
      <c r="F24" s="863"/>
      <c r="G24" s="864"/>
      <c r="H24" s="864"/>
      <c r="I24" s="864"/>
      <c r="J24" s="864"/>
      <c r="K24" s="864"/>
      <c r="L24" s="864"/>
      <c r="M24" s="864"/>
      <c r="N24" s="864"/>
      <c r="O24" s="864"/>
      <c r="P24" s="864"/>
      <c r="Q24" s="865"/>
      <c r="R24" s="103"/>
      <c r="S24" s="103"/>
      <c r="U24" s="155" t="s">
        <v>248</v>
      </c>
      <c r="X24" s="155" t="s">
        <v>483</v>
      </c>
    </row>
    <row r="25" spans="1:33" ht="17.100000000000001" customHeight="1" thickBot="1">
      <c r="A25" s="912"/>
      <c r="B25" s="913"/>
      <c r="C25" s="914"/>
      <c r="D25" s="866" t="s">
        <v>93</v>
      </c>
      <c r="E25" s="867"/>
      <c r="F25" s="863"/>
      <c r="G25" s="864"/>
      <c r="H25" s="864"/>
      <c r="I25" s="864"/>
      <c r="J25" s="864"/>
      <c r="K25" s="864"/>
      <c r="L25" s="864"/>
      <c r="M25" s="864"/>
      <c r="N25" s="864"/>
      <c r="O25" s="864"/>
      <c r="P25" s="864"/>
      <c r="Q25" s="865"/>
      <c r="R25" s="103"/>
      <c r="S25" s="103"/>
      <c r="U25" s="212" t="s">
        <v>370</v>
      </c>
      <c r="X25" s="155" t="s">
        <v>484</v>
      </c>
    </row>
    <row r="26" spans="1:33" s="8" customFormat="1" ht="17.100000000000001" customHeight="1" thickBot="1">
      <c r="A26" s="888" t="s">
        <v>358</v>
      </c>
      <c r="B26" s="889"/>
      <c r="C26" s="890"/>
      <c r="D26" s="897" t="s">
        <v>48</v>
      </c>
      <c r="E26" s="898"/>
      <c r="F26" s="899" t="s">
        <v>143</v>
      </c>
      <c r="G26" s="900"/>
      <c r="H26" s="900"/>
      <c r="I26" s="900"/>
      <c r="J26" s="900"/>
      <c r="K26" s="900"/>
      <c r="L26" s="900"/>
      <c r="M26" s="900"/>
      <c r="N26" s="900"/>
      <c r="O26" s="900"/>
      <c r="P26" s="900"/>
      <c r="Q26" s="901"/>
      <c r="R26" s="24"/>
      <c r="S26" s="104"/>
      <c r="U26" s="14" t="s">
        <v>147</v>
      </c>
      <c r="V26" s="14"/>
      <c r="W26" s="14"/>
      <c r="X26" s="14" t="s">
        <v>485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891"/>
      <c r="B27" s="892"/>
      <c r="C27" s="893"/>
      <c r="D27" s="877"/>
      <c r="E27" s="878"/>
      <c r="F27" s="879" t="s">
        <v>128</v>
      </c>
      <c r="G27" s="880"/>
      <c r="H27" s="881"/>
      <c r="I27" s="882" t="s">
        <v>154</v>
      </c>
      <c r="J27" s="883"/>
      <c r="K27" s="884"/>
      <c r="L27" s="885"/>
      <c r="M27" s="886"/>
      <c r="N27" s="886"/>
      <c r="O27" s="886"/>
      <c r="P27" s="886"/>
      <c r="Q27" s="887"/>
      <c r="R27" s="24"/>
      <c r="S27" s="6"/>
      <c r="U27" s="14" t="s">
        <v>371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891"/>
      <c r="B28" s="892"/>
      <c r="C28" s="893"/>
      <c r="D28" s="902" t="s">
        <v>197</v>
      </c>
      <c r="E28" s="903"/>
      <c r="F28" s="863"/>
      <c r="G28" s="875"/>
      <c r="H28" s="875"/>
      <c r="I28" s="875"/>
      <c r="J28" s="875"/>
      <c r="K28" s="875"/>
      <c r="L28" s="875"/>
      <c r="M28" s="875"/>
      <c r="N28" s="875"/>
      <c r="O28" s="875"/>
      <c r="P28" s="875"/>
      <c r="Q28" s="876"/>
      <c r="R28" s="24"/>
      <c r="S28" s="6"/>
      <c r="U28" s="14" t="s">
        <v>148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891"/>
      <c r="B29" s="892"/>
      <c r="C29" s="893"/>
      <c r="D29" s="873" t="s">
        <v>114</v>
      </c>
      <c r="E29" s="874"/>
      <c r="F29" s="863"/>
      <c r="G29" s="875"/>
      <c r="H29" s="875"/>
      <c r="I29" s="875"/>
      <c r="J29" s="875"/>
      <c r="K29" s="875"/>
      <c r="L29" s="875"/>
      <c r="M29" s="875"/>
      <c r="N29" s="875"/>
      <c r="O29" s="875"/>
      <c r="P29" s="875"/>
      <c r="Q29" s="876"/>
      <c r="R29" s="24"/>
      <c r="S29" s="6"/>
      <c r="U29" s="14" t="s">
        <v>372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891"/>
      <c r="B30" s="892"/>
      <c r="C30" s="893"/>
      <c r="D30" s="877"/>
      <c r="E30" s="878"/>
      <c r="F30" s="879" t="s">
        <v>128</v>
      </c>
      <c r="G30" s="880"/>
      <c r="H30" s="881"/>
      <c r="I30" s="882" t="s">
        <v>155</v>
      </c>
      <c r="J30" s="883"/>
      <c r="K30" s="884"/>
      <c r="L30" s="885"/>
      <c r="M30" s="886"/>
      <c r="N30" s="886"/>
      <c r="O30" s="886"/>
      <c r="P30" s="886"/>
      <c r="Q30" s="887"/>
      <c r="R30" s="24"/>
      <c r="S30" s="6"/>
      <c r="U30" s="14" t="s">
        <v>373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891"/>
      <c r="B31" s="892"/>
      <c r="C31" s="893"/>
      <c r="D31" s="902" t="s">
        <v>198</v>
      </c>
      <c r="E31" s="903"/>
      <c r="F31" s="863"/>
      <c r="G31" s="864"/>
      <c r="H31" s="864"/>
      <c r="I31" s="864"/>
      <c r="J31" s="864"/>
      <c r="K31" s="864"/>
      <c r="L31" s="864"/>
      <c r="M31" s="864"/>
      <c r="N31" s="864"/>
      <c r="O31" s="864"/>
      <c r="P31" s="864"/>
      <c r="Q31" s="865"/>
      <c r="R31" s="24"/>
      <c r="S31" s="6"/>
      <c r="U31" s="212" t="s">
        <v>374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894"/>
      <c r="B32" s="895"/>
      <c r="C32" s="896"/>
      <c r="D32" s="952" t="s">
        <v>115</v>
      </c>
      <c r="E32" s="953"/>
      <c r="F32" s="863"/>
      <c r="G32" s="864"/>
      <c r="H32" s="864"/>
      <c r="I32" s="864"/>
      <c r="J32" s="864"/>
      <c r="K32" s="864"/>
      <c r="L32" s="864"/>
      <c r="M32" s="864"/>
      <c r="N32" s="864"/>
      <c r="O32" s="864"/>
      <c r="P32" s="864"/>
      <c r="Q32" s="865"/>
      <c r="R32" s="24"/>
      <c r="S32" s="6"/>
      <c r="U32" s="14" t="s">
        <v>375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17" t="s">
        <v>357</v>
      </c>
      <c r="B33" s="918"/>
      <c r="C33" s="919"/>
      <c r="D33" s="493" t="s">
        <v>72</v>
      </c>
      <c r="E33" s="566"/>
      <c r="F33" s="954" t="s">
        <v>244</v>
      </c>
      <c r="G33" s="955"/>
      <c r="H33" s="955"/>
      <c r="I33" s="955"/>
      <c r="J33" s="955"/>
      <c r="K33" s="955"/>
      <c r="L33" s="955"/>
      <c r="M33" s="955"/>
      <c r="N33" s="955"/>
      <c r="O33" s="955"/>
      <c r="P33" s="955"/>
      <c r="Q33" s="956"/>
      <c r="R33" s="24"/>
      <c r="S33" s="104"/>
      <c r="U33" s="14" t="s">
        <v>373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20"/>
      <c r="B34" s="921"/>
      <c r="C34" s="922"/>
      <c r="D34" s="941" t="s">
        <v>73</v>
      </c>
      <c r="E34" s="942"/>
      <c r="F34" s="943" t="s">
        <v>472</v>
      </c>
      <c r="G34" s="834"/>
      <c r="H34" s="837"/>
      <c r="I34" s="838"/>
      <c r="J34" s="838"/>
      <c r="K34" s="838"/>
      <c r="L34" s="838"/>
      <c r="M34" s="838"/>
      <c r="N34" s="838"/>
      <c r="O34" s="838"/>
      <c r="P34" s="838"/>
      <c r="Q34" s="839"/>
      <c r="R34" s="24"/>
      <c r="S34" s="6"/>
      <c r="U34" s="14" t="s">
        <v>370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20"/>
      <c r="B35" s="921"/>
      <c r="C35" s="922"/>
      <c r="D35" s="957"/>
      <c r="E35" s="958"/>
      <c r="F35" s="835"/>
      <c r="G35" s="836"/>
      <c r="H35" s="840"/>
      <c r="I35" s="838"/>
      <c r="J35" s="838"/>
      <c r="K35" s="838"/>
      <c r="L35" s="838"/>
      <c r="M35" s="838"/>
      <c r="N35" s="838"/>
      <c r="O35" s="838"/>
      <c r="P35" s="838"/>
      <c r="Q35" s="839"/>
      <c r="R35" s="24"/>
      <c r="S35" s="6"/>
      <c r="U35" s="14" t="s">
        <v>149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20"/>
      <c r="B36" s="921"/>
      <c r="C36" s="922"/>
      <c r="D36" s="941" t="s">
        <v>74</v>
      </c>
      <c r="E36" s="942"/>
      <c r="F36" s="943" t="s">
        <v>472</v>
      </c>
      <c r="G36" s="834"/>
      <c r="H36" s="837"/>
      <c r="I36" s="838"/>
      <c r="J36" s="838"/>
      <c r="K36" s="838"/>
      <c r="L36" s="838"/>
      <c r="M36" s="838"/>
      <c r="N36" s="838"/>
      <c r="O36" s="838"/>
      <c r="P36" s="838"/>
      <c r="Q36" s="839"/>
      <c r="R36" s="24"/>
      <c r="S36" s="6"/>
      <c r="U36" s="14" t="s">
        <v>150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20"/>
      <c r="B37" s="921"/>
      <c r="C37" s="922"/>
      <c r="D37" s="944"/>
      <c r="E37" s="945"/>
      <c r="F37" s="835"/>
      <c r="G37" s="836"/>
      <c r="H37" s="840"/>
      <c r="I37" s="838"/>
      <c r="J37" s="838"/>
      <c r="K37" s="838"/>
      <c r="L37" s="838"/>
      <c r="M37" s="838"/>
      <c r="N37" s="838"/>
      <c r="O37" s="838"/>
      <c r="P37" s="838"/>
      <c r="Q37" s="839"/>
      <c r="R37" s="24"/>
      <c r="S37" s="6"/>
      <c r="U37" s="14" t="s">
        <v>151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23"/>
      <c r="B38" s="924"/>
      <c r="C38" s="925"/>
      <c r="D38" s="938" t="s">
        <v>395</v>
      </c>
      <c r="E38" s="939"/>
      <c r="F38" s="939"/>
      <c r="G38" s="939"/>
      <c r="H38" s="939"/>
      <c r="I38" s="939"/>
      <c r="J38" s="939"/>
      <c r="K38" s="939"/>
      <c r="L38" s="939"/>
      <c r="M38" s="939"/>
      <c r="N38" s="939"/>
      <c r="O38" s="939"/>
      <c r="P38" s="939"/>
      <c r="Q38" s="940"/>
      <c r="R38" s="103"/>
      <c r="S38" s="103"/>
      <c r="U38" s="223"/>
    </row>
    <row r="39" spans="1:33" s="8" customFormat="1" ht="17.100000000000001" customHeight="1" thickBot="1">
      <c r="A39" s="946" t="s">
        <v>356</v>
      </c>
      <c r="B39" s="947"/>
      <c r="C39" s="948"/>
      <c r="D39" s="897" t="s">
        <v>72</v>
      </c>
      <c r="E39" s="898"/>
      <c r="F39" s="899" t="s">
        <v>244</v>
      </c>
      <c r="G39" s="900"/>
      <c r="H39" s="900"/>
      <c r="I39" s="900"/>
      <c r="J39" s="900"/>
      <c r="K39" s="900"/>
      <c r="L39" s="900"/>
      <c r="M39" s="900"/>
      <c r="N39" s="900"/>
      <c r="O39" s="900"/>
      <c r="P39" s="900"/>
      <c r="Q39" s="901"/>
      <c r="R39" s="24"/>
      <c r="S39" s="104"/>
      <c r="U39" s="14" t="s">
        <v>152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46"/>
      <c r="B40" s="947"/>
      <c r="C40" s="948"/>
      <c r="D40" s="932" t="s">
        <v>73</v>
      </c>
      <c r="E40" s="933"/>
      <c r="F40" s="934" t="s">
        <v>256</v>
      </c>
      <c r="G40" s="935"/>
      <c r="H40" s="926"/>
      <c r="I40" s="927"/>
      <c r="J40" s="927"/>
      <c r="K40" s="927"/>
      <c r="L40" s="927"/>
      <c r="M40" s="927"/>
      <c r="N40" s="927"/>
      <c r="O40" s="927"/>
      <c r="P40" s="927"/>
      <c r="Q40" s="928"/>
      <c r="R40" s="24"/>
      <c r="S40" s="6"/>
      <c r="U40" s="14" t="s">
        <v>153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46"/>
      <c r="B41" s="947"/>
      <c r="C41" s="948"/>
      <c r="D41" s="930"/>
      <c r="E41" s="931"/>
      <c r="F41" s="882"/>
      <c r="G41" s="884"/>
      <c r="H41" s="929"/>
      <c r="I41" s="927"/>
      <c r="J41" s="927"/>
      <c r="K41" s="927"/>
      <c r="L41" s="927"/>
      <c r="M41" s="927"/>
      <c r="N41" s="927"/>
      <c r="O41" s="927"/>
      <c r="P41" s="927"/>
      <c r="Q41" s="928"/>
      <c r="R41" s="24"/>
      <c r="S41" s="6"/>
      <c r="U41" s="14" t="s">
        <v>373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46"/>
      <c r="B42" s="947"/>
      <c r="C42" s="948"/>
      <c r="D42" s="932" t="s">
        <v>74</v>
      </c>
      <c r="E42" s="933"/>
      <c r="F42" s="934" t="s">
        <v>256</v>
      </c>
      <c r="G42" s="935"/>
      <c r="H42" s="926"/>
      <c r="I42" s="927"/>
      <c r="J42" s="927"/>
      <c r="K42" s="927"/>
      <c r="L42" s="927"/>
      <c r="M42" s="927"/>
      <c r="N42" s="927"/>
      <c r="O42" s="927"/>
      <c r="P42" s="927"/>
      <c r="Q42" s="928"/>
      <c r="R42" s="24"/>
      <c r="S42" s="6"/>
      <c r="U42" s="14" t="s">
        <v>376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49"/>
      <c r="B43" s="950"/>
      <c r="C43" s="951"/>
      <c r="D43" s="936"/>
      <c r="E43" s="937"/>
      <c r="F43" s="882"/>
      <c r="G43" s="884"/>
      <c r="H43" s="929"/>
      <c r="I43" s="927"/>
      <c r="J43" s="927"/>
      <c r="K43" s="927"/>
      <c r="L43" s="927"/>
      <c r="M43" s="927"/>
      <c r="N43" s="927"/>
      <c r="O43" s="927"/>
      <c r="P43" s="927"/>
      <c r="Q43" s="928"/>
      <c r="R43" s="24"/>
      <c r="S43" s="6"/>
      <c r="U43" s="14" t="s">
        <v>377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973" t="s">
        <v>494</v>
      </c>
      <c r="B44" s="973"/>
      <c r="C44" s="973"/>
      <c r="D44" s="493" t="s">
        <v>351</v>
      </c>
      <c r="E44" s="566"/>
      <c r="F44" s="954" t="s">
        <v>129</v>
      </c>
      <c r="G44" s="955"/>
      <c r="H44" s="956"/>
      <c r="I44" s="974"/>
      <c r="J44" s="975"/>
      <c r="K44" s="975"/>
      <c r="L44" s="975"/>
      <c r="M44" s="975"/>
      <c r="N44" s="975"/>
      <c r="O44" s="975"/>
      <c r="P44" s="975"/>
      <c r="Q44" s="976"/>
      <c r="R44" s="24"/>
      <c r="S44" s="104"/>
      <c r="U44" s="14" t="s">
        <v>373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977" t="s">
        <v>355</v>
      </c>
      <c r="B45" s="978"/>
      <c r="C45" s="979"/>
      <c r="D45" s="986" t="s">
        <v>205</v>
      </c>
      <c r="E45" s="987"/>
      <c r="F45" s="473" t="s">
        <v>162</v>
      </c>
      <c r="G45" s="523"/>
      <c r="H45" s="523"/>
      <c r="I45" s="523"/>
      <c r="J45" s="474"/>
      <c r="K45" s="218"/>
      <c r="L45" s="217"/>
      <c r="M45" s="217"/>
      <c r="N45" s="217"/>
      <c r="O45" s="217"/>
      <c r="P45" s="217"/>
      <c r="Q45" s="216"/>
      <c r="R45" s="6"/>
      <c r="S45" s="104"/>
      <c r="U45" s="14" t="s">
        <v>370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980"/>
      <c r="B46" s="981"/>
      <c r="C46" s="982"/>
      <c r="D46" s="988" t="s">
        <v>35</v>
      </c>
      <c r="E46" s="989"/>
      <c r="F46" s="989"/>
      <c r="G46" s="990"/>
      <c r="H46" s="991"/>
      <c r="I46" s="992"/>
      <c r="J46" s="993"/>
      <c r="K46" s="215" t="s">
        <v>36</v>
      </c>
      <c r="L46" s="215"/>
      <c r="M46" s="215"/>
      <c r="N46" s="215"/>
      <c r="O46" s="215"/>
      <c r="P46" s="214"/>
      <c r="Q46" s="213"/>
      <c r="R46" s="6"/>
      <c r="S46" s="6"/>
      <c r="U46" s="14" t="s">
        <v>378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983"/>
      <c r="B47" s="984"/>
      <c r="C47" s="985"/>
      <c r="D47" s="994" t="s">
        <v>163</v>
      </c>
      <c r="E47" s="995"/>
      <c r="F47" s="995"/>
      <c r="G47" s="995"/>
      <c r="H47" s="995"/>
      <c r="I47" s="995"/>
      <c r="J47" s="995"/>
      <c r="K47" s="995"/>
      <c r="L47" s="995"/>
      <c r="M47" s="995"/>
      <c r="N47" s="996"/>
      <c r="O47" s="959"/>
      <c r="P47" s="960"/>
      <c r="Q47" s="961"/>
      <c r="R47" s="24"/>
      <c r="S47" s="6"/>
      <c r="U47" s="14" t="s">
        <v>379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539" t="s">
        <v>354</v>
      </c>
      <c r="B48" s="540"/>
      <c r="C48" s="541"/>
      <c r="D48" s="450" t="s">
        <v>165</v>
      </c>
      <c r="E48" s="963"/>
      <c r="F48" s="954" t="s">
        <v>129</v>
      </c>
      <c r="G48" s="955"/>
      <c r="H48" s="964" t="s">
        <v>32</v>
      </c>
      <c r="I48" s="965"/>
      <c r="J48" s="965"/>
      <c r="K48" s="965"/>
      <c r="L48" s="965"/>
      <c r="M48" s="966"/>
      <c r="N48" s="967"/>
      <c r="O48" s="968"/>
      <c r="P48" s="968"/>
      <c r="Q48" s="969"/>
      <c r="R48" s="103"/>
      <c r="S48" s="104"/>
      <c r="U48" s="14" t="s">
        <v>380</v>
      </c>
    </row>
    <row r="49" spans="1:33" ht="17.100000000000001" customHeight="1" thickBot="1">
      <c r="A49" s="820"/>
      <c r="B49" s="821"/>
      <c r="C49" s="962"/>
      <c r="D49" s="970" t="s">
        <v>164</v>
      </c>
      <c r="E49" s="971"/>
      <c r="F49" s="971"/>
      <c r="G49" s="972"/>
      <c r="H49" s="954" t="s">
        <v>252</v>
      </c>
      <c r="I49" s="955"/>
      <c r="J49" s="955"/>
      <c r="K49" s="955"/>
      <c r="L49" s="955"/>
      <c r="M49" s="955"/>
      <c r="N49" s="955"/>
      <c r="O49" s="955"/>
      <c r="P49" s="955"/>
      <c r="Q49" s="956"/>
      <c r="R49" s="103"/>
      <c r="S49" s="104"/>
      <c r="U49" s="212" t="s">
        <v>381</v>
      </c>
    </row>
    <row r="50" spans="1:33" ht="17.100000000000001" customHeight="1" thickBot="1">
      <c r="A50" s="456" t="s">
        <v>353</v>
      </c>
      <c r="B50" s="1010"/>
      <c r="C50" s="1011"/>
      <c r="D50" s="1015" t="s">
        <v>90</v>
      </c>
      <c r="E50" s="1016"/>
      <c r="F50" s="473" t="s">
        <v>137</v>
      </c>
      <c r="G50" s="1017"/>
      <c r="H50" s="1018"/>
      <c r="I50" s="211"/>
      <c r="J50" s="210"/>
      <c r="K50" s="210"/>
      <c r="L50" s="209"/>
      <c r="M50" s="208"/>
      <c r="N50" s="208"/>
      <c r="O50" s="208"/>
      <c r="P50" s="208"/>
      <c r="Q50" s="207"/>
      <c r="R50" s="103"/>
      <c r="S50" s="104"/>
      <c r="U50" s="155" t="s">
        <v>382</v>
      </c>
    </row>
    <row r="51" spans="1:33" ht="17.100000000000001" customHeight="1" thickBot="1">
      <c r="A51" s="1012"/>
      <c r="B51" s="1013"/>
      <c r="C51" s="1014"/>
      <c r="D51" s="1019" t="s">
        <v>122</v>
      </c>
      <c r="E51" s="1020"/>
      <c r="F51" s="1021"/>
      <c r="G51" s="1022"/>
      <c r="H51" s="1023"/>
      <c r="I51" s="1024" t="s">
        <v>70</v>
      </c>
      <c r="J51" s="1025"/>
      <c r="K51" s="1026"/>
      <c r="L51" s="1005"/>
      <c r="M51" s="1006"/>
      <c r="N51" s="1006"/>
      <c r="O51" s="1006"/>
      <c r="P51" s="1006"/>
      <c r="Q51" s="1007"/>
      <c r="R51" s="103"/>
      <c r="S51" s="103"/>
      <c r="U51" s="155" t="s">
        <v>373</v>
      </c>
    </row>
    <row r="52" spans="1:33" s="8" customFormat="1" ht="24" customHeight="1" thickBot="1">
      <c r="A52" s="973" t="s">
        <v>352</v>
      </c>
      <c r="B52" s="973"/>
      <c r="C52" s="973"/>
      <c r="D52" s="493" t="s">
        <v>351</v>
      </c>
      <c r="E52" s="566"/>
      <c r="F52" s="954" t="s">
        <v>129</v>
      </c>
      <c r="G52" s="955"/>
      <c r="H52" s="956"/>
      <c r="I52" s="1008"/>
      <c r="J52" s="1009"/>
      <c r="K52" s="1009"/>
      <c r="L52" s="975"/>
      <c r="M52" s="975"/>
      <c r="N52" s="975"/>
      <c r="O52" s="975"/>
      <c r="P52" s="975"/>
      <c r="Q52" s="976"/>
      <c r="R52" s="24"/>
      <c r="S52" s="104"/>
      <c r="U52" s="14" t="s">
        <v>383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977" t="s">
        <v>349</v>
      </c>
      <c r="B53" s="978"/>
      <c r="C53" s="979"/>
      <c r="D53" s="493" t="s">
        <v>40</v>
      </c>
      <c r="E53" s="566"/>
      <c r="F53" s="557" t="s">
        <v>129</v>
      </c>
      <c r="G53" s="558"/>
      <c r="H53" s="559"/>
      <c r="I53" s="560" t="s">
        <v>41</v>
      </c>
      <c r="J53" s="561"/>
      <c r="K53" s="562"/>
      <c r="L53" s="563"/>
      <c r="M53" s="564"/>
      <c r="N53" s="564"/>
      <c r="O53" s="564"/>
      <c r="P53" s="564"/>
      <c r="Q53" s="565"/>
      <c r="R53" s="24"/>
      <c r="S53" s="104"/>
      <c r="U53" s="14" t="s">
        <v>170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983"/>
      <c r="B54" s="984"/>
      <c r="C54" s="985"/>
      <c r="D54" s="997" t="s">
        <v>196</v>
      </c>
      <c r="E54" s="998"/>
      <c r="F54" s="509"/>
      <c r="G54" s="510"/>
      <c r="H54" s="510"/>
      <c r="I54" s="510"/>
      <c r="J54" s="510"/>
      <c r="K54" s="510"/>
      <c r="L54" s="510"/>
      <c r="M54" s="510"/>
      <c r="N54" s="510"/>
      <c r="O54" s="510"/>
      <c r="P54" s="510"/>
      <c r="Q54" s="511"/>
      <c r="R54" s="24"/>
      <c r="S54" s="6"/>
      <c r="U54" s="14" t="s">
        <v>350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518" t="s">
        <v>346</v>
      </c>
      <c r="B55" s="519"/>
      <c r="C55" s="520"/>
      <c r="D55" s="493" t="s">
        <v>90</v>
      </c>
      <c r="E55" s="566"/>
      <c r="F55" s="999" t="s">
        <v>129</v>
      </c>
      <c r="G55" s="1000"/>
      <c r="H55" s="1001"/>
      <c r="I55" s="1002" t="s">
        <v>348</v>
      </c>
      <c r="J55" s="1003"/>
      <c r="K55" s="1003"/>
      <c r="L55" s="1003"/>
      <c r="M55" s="1003"/>
      <c r="N55" s="1003"/>
      <c r="O55" s="1003"/>
      <c r="P55" s="1003"/>
      <c r="Q55" s="1004"/>
      <c r="R55" s="103"/>
      <c r="S55" s="104"/>
      <c r="U55" s="155" t="s">
        <v>248</v>
      </c>
    </row>
    <row r="56" spans="1:33" ht="4.5" customHeight="1" thickBot="1">
      <c r="A56" s="205"/>
      <c r="B56" s="206"/>
      <c r="C56" s="205"/>
      <c r="D56" s="205"/>
      <c r="E56" s="121"/>
      <c r="F56" s="121"/>
      <c r="G56" s="121"/>
      <c r="H56" s="121"/>
      <c r="I56" s="204"/>
      <c r="J56" s="204"/>
      <c r="K56" s="204"/>
      <c r="L56" s="204"/>
      <c r="M56" s="204"/>
      <c r="N56" s="204"/>
      <c r="O56" s="204"/>
      <c r="P56" s="204"/>
      <c r="Q56" s="204"/>
      <c r="R56" s="103"/>
      <c r="S56" s="104"/>
      <c r="U56" s="155" t="s">
        <v>158</v>
      </c>
    </row>
    <row r="57" spans="1:33" s="8" customFormat="1" ht="10.5" customHeight="1" thickBot="1">
      <c r="A57" s="157" t="s">
        <v>51</v>
      </c>
      <c r="B57" s="203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159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199</v>
      </c>
      <c r="G58" s="159"/>
      <c r="R58" s="154"/>
      <c r="S58" s="154"/>
      <c r="U58" s="155" t="s">
        <v>160</v>
      </c>
    </row>
    <row r="59" spans="1:33" s="155" customFormat="1" ht="10.5" customHeight="1">
      <c r="A59" s="161" t="s">
        <v>54</v>
      </c>
      <c r="B59" s="155" t="s">
        <v>55</v>
      </c>
      <c r="U59" s="155" t="s">
        <v>161</v>
      </c>
    </row>
    <row r="60" spans="1:33" s="155" customFormat="1" ht="10.5" customHeight="1">
      <c r="A60" s="161" t="s">
        <v>56</v>
      </c>
      <c r="B60" s="155" t="s">
        <v>200</v>
      </c>
      <c r="U60" s="155" t="s">
        <v>327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253</v>
      </c>
    </row>
    <row r="63" spans="1:33" ht="12" customHeight="1">
      <c r="U63" s="155" t="s">
        <v>170</v>
      </c>
    </row>
    <row r="64" spans="1:33" ht="12" customHeight="1">
      <c r="U64" s="155" t="s">
        <v>172</v>
      </c>
    </row>
    <row r="65" spans="7:21" ht="12" customHeight="1">
      <c r="U65" s="155" t="s">
        <v>170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sheet="1" selectLockedCells="1"/>
  <mergeCells count="132"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  <mergeCell ref="O47:Q47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B15" sqref="B15:H15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201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68" t="s">
        <v>0</v>
      </c>
      <c r="I2" s="1069"/>
      <c r="J2" s="1070">
        <f>'様式-共1-Ⅰ（建築設備）'!H2</f>
        <v>210510479</v>
      </c>
      <c r="K2" s="1071"/>
      <c r="L2" s="1071"/>
      <c r="M2" s="1072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73" t="s">
        <v>89</v>
      </c>
      <c r="B4" s="1073"/>
      <c r="C4" s="1073"/>
      <c r="D4" s="1073"/>
      <c r="E4" s="1073"/>
      <c r="F4" s="1073"/>
      <c r="G4" s="1073"/>
      <c r="H4" s="1073"/>
      <c r="I4" s="1073"/>
      <c r="J4" s="1073"/>
      <c r="K4" s="1073"/>
      <c r="L4" s="1073"/>
      <c r="M4" s="1073"/>
      <c r="N4" s="1073"/>
      <c r="O4" s="162"/>
      <c r="P4" s="162"/>
    </row>
    <row r="5" spans="1:25" s="182" customFormat="1" ht="18" customHeight="1" thickBot="1">
      <c r="A5" s="181" t="s">
        <v>1</v>
      </c>
      <c r="B5" s="1074" t="str">
        <f>'様式-共1-Ⅰ（建築設備）'!B7</f>
        <v>仙台市泉文化創造センター大規模改修空気調和設備工事</v>
      </c>
      <c r="C5" s="1075"/>
      <c r="D5" s="1075"/>
      <c r="E5" s="1075"/>
      <c r="F5" s="1075"/>
      <c r="G5" s="1075"/>
      <c r="H5" s="1075"/>
      <c r="I5" s="1075"/>
      <c r="J5" s="1075"/>
      <c r="K5" s="1075"/>
      <c r="L5" s="1075"/>
      <c r="M5" s="1075"/>
      <c r="N5" s="1076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1">
        <v>1</v>
      </c>
      <c r="B8" s="1027" t="s">
        <v>496</v>
      </c>
      <c r="C8" s="1028"/>
      <c r="D8" s="1028"/>
      <c r="E8" s="1028"/>
      <c r="F8" s="1028"/>
      <c r="G8" s="1028"/>
      <c r="H8" s="1029"/>
      <c r="I8" s="1030" t="s">
        <v>69</v>
      </c>
      <c r="J8" s="1031"/>
      <c r="K8" s="1032"/>
      <c r="L8" s="1033"/>
      <c r="M8" s="1033"/>
      <c r="N8" s="1034"/>
    </row>
    <row r="9" spans="1:25" ht="21.75" customHeight="1" thickBot="1">
      <c r="A9" s="1031"/>
      <c r="B9" s="1038" t="s">
        <v>470</v>
      </c>
      <c r="C9" s="1039"/>
      <c r="D9" s="1039"/>
      <c r="E9" s="1039"/>
      <c r="F9" s="1039"/>
      <c r="G9" s="1039"/>
      <c r="H9" s="1040"/>
      <c r="I9" s="1030"/>
      <c r="J9" s="1031"/>
      <c r="K9" s="1035"/>
      <c r="L9" s="1036"/>
      <c r="M9" s="1036"/>
      <c r="N9" s="1037"/>
    </row>
    <row r="10" spans="1:25" ht="18" customHeight="1" thickBot="1">
      <c r="A10" s="1042"/>
      <c r="B10" s="843" t="s">
        <v>75</v>
      </c>
      <c r="C10" s="1041"/>
      <c r="D10" s="1053"/>
      <c r="E10" s="1054"/>
      <c r="F10" s="1054"/>
      <c r="G10" s="1054"/>
      <c r="H10" s="1059"/>
      <c r="I10" s="1063" t="s">
        <v>70</v>
      </c>
      <c r="J10" s="1064"/>
      <c r="K10" s="1060"/>
      <c r="L10" s="1061"/>
      <c r="M10" s="1061"/>
      <c r="N10" s="1062"/>
    </row>
    <row r="11" spans="1:25" ht="18" customHeight="1" thickBot="1">
      <c r="A11" s="1042"/>
      <c r="B11" s="1031" t="s">
        <v>202</v>
      </c>
      <c r="C11" s="1047"/>
      <c r="D11" s="1053"/>
      <c r="E11" s="1054"/>
      <c r="F11" s="1054"/>
      <c r="G11" s="1054"/>
      <c r="H11" s="1059"/>
      <c r="I11" s="1063" t="s">
        <v>98</v>
      </c>
      <c r="J11" s="1064"/>
      <c r="K11" s="1065"/>
      <c r="L11" s="1066"/>
      <c r="M11" s="1066"/>
      <c r="N11" s="1067"/>
    </row>
    <row r="12" spans="1:25" ht="18" customHeight="1" thickBot="1">
      <c r="A12" s="1042"/>
      <c r="B12" s="1031" t="s">
        <v>76</v>
      </c>
      <c r="C12" s="1047"/>
      <c r="D12" s="1048"/>
      <c r="E12" s="1049"/>
      <c r="F12" s="1049"/>
      <c r="G12" s="1049"/>
      <c r="H12" s="1050"/>
      <c r="I12" s="1051" t="s">
        <v>78</v>
      </c>
      <c r="J12" s="1052"/>
      <c r="K12" s="1048"/>
      <c r="L12" s="1049"/>
      <c r="M12" s="1049"/>
      <c r="N12" s="1050"/>
    </row>
    <row r="13" spans="1:25" ht="18" customHeight="1" thickBot="1">
      <c r="A13" s="1042"/>
      <c r="B13" s="1031" t="s">
        <v>77</v>
      </c>
      <c r="C13" s="1047"/>
      <c r="D13" s="1053" t="s">
        <v>251</v>
      </c>
      <c r="E13" s="1054"/>
      <c r="F13" s="1054"/>
      <c r="G13" s="1055"/>
      <c r="H13" s="1056" t="s">
        <v>219</v>
      </c>
      <c r="I13" s="1057"/>
      <c r="J13" s="1058" t="s">
        <v>251</v>
      </c>
      <c r="K13" s="1054"/>
      <c r="L13" s="1054"/>
      <c r="M13" s="1054"/>
      <c r="N13" s="1059"/>
    </row>
    <row r="14" spans="1:25" ht="14.25" thickBot="1">
      <c r="A14" s="1031">
        <v>2</v>
      </c>
      <c r="B14" s="1027" t="s">
        <v>496</v>
      </c>
      <c r="C14" s="1028"/>
      <c r="D14" s="1028"/>
      <c r="E14" s="1028"/>
      <c r="F14" s="1028"/>
      <c r="G14" s="1028"/>
      <c r="H14" s="1029"/>
      <c r="I14" s="1030" t="s">
        <v>69</v>
      </c>
      <c r="J14" s="1031"/>
      <c r="K14" s="1032"/>
      <c r="L14" s="1033"/>
      <c r="M14" s="1033"/>
      <c r="N14" s="1034"/>
    </row>
    <row r="15" spans="1:25" ht="21.75" customHeight="1" thickBot="1">
      <c r="A15" s="1031"/>
      <c r="B15" s="1038" t="s">
        <v>470</v>
      </c>
      <c r="C15" s="1039"/>
      <c r="D15" s="1039"/>
      <c r="E15" s="1039"/>
      <c r="F15" s="1039"/>
      <c r="G15" s="1039"/>
      <c r="H15" s="1040"/>
      <c r="I15" s="1030"/>
      <c r="J15" s="1031"/>
      <c r="K15" s="1035"/>
      <c r="L15" s="1036"/>
      <c r="M15" s="1036"/>
      <c r="N15" s="1037"/>
    </row>
    <row r="16" spans="1:25" ht="18" customHeight="1" thickBot="1">
      <c r="A16" s="1042"/>
      <c r="B16" s="843" t="s">
        <v>75</v>
      </c>
      <c r="C16" s="1041"/>
      <c r="D16" s="1053"/>
      <c r="E16" s="1054"/>
      <c r="F16" s="1054"/>
      <c r="G16" s="1054"/>
      <c r="H16" s="1059"/>
      <c r="I16" s="1030" t="s">
        <v>70</v>
      </c>
      <c r="J16" s="1031"/>
      <c r="K16" s="1060"/>
      <c r="L16" s="1061"/>
      <c r="M16" s="1061"/>
      <c r="N16" s="1062"/>
    </row>
    <row r="17" spans="1:14" ht="18" customHeight="1" thickBot="1">
      <c r="A17" s="1042"/>
      <c r="B17" s="1031" t="s">
        <v>202</v>
      </c>
      <c r="C17" s="1047"/>
      <c r="D17" s="1053"/>
      <c r="E17" s="1054"/>
      <c r="F17" s="1054"/>
      <c r="G17" s="1054"/>
      <c r="H17" s="1059"/>
      <c r="I17" s="1063" t="s">
        <v>98</v>
      </c>
      <c r="J17" s="1064"/>
      <c r="K17" s="1065"/>
      <c r="L17" s="1066"/>
      <c r="M17" s="1066"/>
      <c r="N17" s="1067"/>
    </row>
    <row r="18" spans="1:14" ht="18" customHeight="1" thickBot="1">
      <c r="A18" s="1042"/>
      <c r="B18" s="1031" t="s">
        <v>76</v>
      </c>
      <c r="C18" s="1047"/>
      <c r="D18" s="1048"/>
      <c r="E18" s="1049"/>
      <c r="F18" s="1049"/>
      <c r="G18" s="1049"/>
      <c r="H18" s="1050"/>
      <c r="I18" s="1051" t="s">
        <v>78</v>
      </c>
      <c r="J18" s="1052"/>
      <c r="K18" s="1048"/>
      <c r="L18" s="1049"/>
      <c r="M18" s="1049"/>
      <c r="N18" s="1050"/>
    </row>
    <row r="19" spans="1:14" ht="18" customHeight="1" thickBot="1">
      <c r="A19" s="1042"/>
      <c r="B19" s="1031" t="s">
        <v>77</v>
      </c>
      <c r="C19" s="1047"/>
      <c r="D19" s="1053" t="s">
        <v>251</v>
      </c>
      <c r="E19" s="1054"/>
      <c r="F19" s="1054"/>
      <c r="G19" s="1055"/>
      <c r="H19" s="1056" t="s">
        <v>219</v>
      </c>
      <c r="I19" s="1057"/>
      <c r="J19" s="1058" t="s">
        <v>251</v>
      </c>
      <c r="K19" s="1054"/>
      <c r="L19" s="1054"/>
      <c r="M19" s="1054"/>
      <c r="N19" s="1059"/>
    </row>
    <row r="20" spans="1:14" ht="14.25" thickBot="1">
      <c r="A20" s="1031">
        <v>3</v>
      </c>
      <c r="B20" s="1027" t="s">
        <v>496</v>
      </c>
      <c r="C20" s="1028"/>
      <c r="D20" s="1028"/>
      <c r="E20" s="1028"/>
      <c r="F20" s="1028"/>
      <c r="G20" s="1028"/>
      <c r="H20" s="1029"/>
      <c r="I20" s="1030" t="s">
        <v>69</v>
      </c>
      <c r="J20" s="1031"/>
      <c r="K20" s="1032"/>
      <c r="L20" s="1033"/>
      <c r="M20" s="1033"/>
      <c r="N20" s="1034"/>
    </row>
    <row r="21" spans="1:14" ht="21.75" customHeight="1" thickBot="1">
      <c r="A21" s="1031"/>
      <c r="B21" s="1038" t="s">
        <v>470</v>
      </c>
      <c r="C21" s="1039"/>
      <c r="D21" s="1039"/>
      <c r="E21" s="1039"/>
      <c r="F21" s="1039"/>
      <c r="G21" s="1039"/>
      <c r="H21" s="1040"/>
      <c r="I21" s="1030"/>
      <c r="J21" s="1031"/>
      <c r="K21" s="1035"/>
      <c r="L21" s="1036"/>
      <c r="M21" s="1036"/>
      <c r="N21" s="1037"/>
    </row>
    <row r="22" spans="1:14" ht="18" customHeight="1" thickBot="1">
      <c r="A22" s="1042"/>
      <c r="B22" s="843" t="s">
        <v>75</v>
      </c>
      <c r="C22" s="1041"/>
      <c r="D22" s="1053"/>
      <c r="E22" s="1054"/>
      <c r="F22" s="1054"/>
      <c r="G22" s="1054"/>
      <c r="H22" s="1059"/>
      <c r="I22" s="1030" t="s">
        <v>70</v>
      </c>
      <c r="J22" s="1031"/>
      <c r="K22" s="1060"/>
      <c r="L22" s="1061"/>
      <c r="M22" s="1061"/>
      <c r="N22" s="1062"/>
    </row>
    <row r="23" spans="1:14" ht="18" customHeight="1" thickBot="1">
      <c r="A23" s="1042"/>
      <c r="B23" s="1031" t="s">
        <v>202</v>
      </c>
      <c r="C23" s="1047"/>
      <c r="D23" s="1053"/>
      <c r="E23" s="1054"/>
      <c r="F23" s="1054"/>
      <c r="G23" s="1054"/>
      <c r="H23" s="1059"/>
      <c r="I23" s="1063" t="s">
        <v>98</v>
      </c>
      <c r="J23" s="1064"/>
      <c r="K23" s="1065"/>
      <c r="L23" s="1066"/>
      <c r="M23" s="1066"/>
      <c r="N23" s="1067"/>
    </row>
    <row r="24" spans="1:14" ht="18" customHeight="1" thickBot="1">
      <c r="A24" s="1042"/>
      <c r="B24" s="1031" t="s">
        <v>76</v>
      </c>
      <c r="C24" s="1047"/>
      <c r="D24" s="1048"/>
      <c r="E24" s="1049"/>
      <c r="F24" s="1049"/>
      <c r="G24" s="1049"/>
      <c r="H24" s="1050"/>
      <c r="I24" s="1051" t="s">
        <v>78</v>
      </c>
      <c r="J24" s="1052"/>
      <c r="K24" s="1048"/>
      <c r="L24" s="1049"/>
      <c r="M24" s="1049"/>
      <c r="N24" s="1050"/>
    </row>
    <row r="25" spans="1:14" ht="18" customHeight="1" thickBot="1">
      <c r="A25" s="1042"/>
      <c r="B25" s="1031" t="s">
        <v>77</v>
      </c>
      <c r="C25" s="1047"/>
      <c r="D25" s="1053" t="s">
        <v>251</v>
      </c>
      <c r="E25" s="1054"/>
      <c r="F25" s="1054"/>
      <c r="G25" s="1055"/>
      <c r="H25" s="1056" t="s">
        <v>219</v>
      </c>
      <c r="I25" s="1057"/>
      <c r="J25" s="1058" t="s">
        <v>251</v>
      </c>
      <c r="K25" s="1054"/>
      <c r="L25" s="1054"/>
      <c r="M25" s="1054"/>
      <c r="N25" s="1059"/>
    </row>
    <row r="26" spans="1:14" ht="14.25" thickBot="1">
      <c r="A26" s="1031">
        <v>4</v>
      </c>
      <c r="B26" s="1027" t="s">
        <v>496</v>
      </c>
      <c r="C26" s="1028"/>
      <c r="D26" s="1028"/>
      <c r="E26" s="1028"/>
      <c r="F26" s="1028"/>
      <c r="G26" s="1028"/>
      <c r="H26" s="1029"/>
      <c r="I26" s="1030" t="s">
        <v>69</v>
      </c>
      <c r="J26" s="1031"/>
      <c r="K26" s="1032"/>
      <c r="L26" s="1033"/>
      <c r="M26" s="1033"/>
      <c r="N26" s="1034"/>
    </row>
    <row r="27" spans="1:14" ht="21.75" customHeight="1" thickBot="1">
      <c r="A27" s="1031"/>
      <c r="B27" s="1038" t="s">
        <v>470</v>
      </c>
      <c r="C27" s="1039"/>
      <c r="D27" s="1039"/>
      <c r="E27" s="1039"/>
      <c r="F27" s="1039"/>
      <c r="G27" s="1039"/>
      <c r="H27" s="1040"/>
      <c r="I27" s="1030"/>
      <c r="J27" s="1031"/>
      <c r="K27" s="1035"/>
      <c r="L27" s="1036"/>
      <c r="M27" s="1036"/>
      <c r="N27" s="1037"/>
    </row>
    <row r="28" spans="1:14" ht="18" customHeight="1" thickBot="1">
      <c r="A28" s="1042"/>
      <c r="B28" s="843" t="s">
        <v>75</v>
      </c>
      <c r="C28" s="1041"/>
      <c r="D28" s="1053"/>
      <c r="E28" s="1054"/>
      <c r="F28" s="1054"/>
      <c r="G28" s="1054"/>
      <c r="H28" s="1059"/>
      <c r="I28" s="1030" t="s">
        <v>70</v>
      </c>
      <c r="J28" s="1031"/>
      <c r="K28" s="1060"/>
      <c r="L28" s="1061"/>
      <c r="M28" s="1061"/>
      <c r="N28" s="1062"/>
    </row>
    <row r="29" spans="1:14" ht="18" customHeight="1" thickBot="1">
      <c r="A29" s="1042"/>
      <c r="B29" s="1031" t="s">
        <v>202</v>
      </c>
      <c r="C29" s="1047"/>
      <c r="D29" s="1053"/>
      <c r="E29" s="1054"/>
      <c r="F29" s="1054"/>
      <c r="G29" s="1054"/>
      <c r="H29" s="1059"/>
      <c r="I29" s="1063" t="s">
        <v>98</v>
      </c>
      <c r="J29" s="1064"/>
      <c r="K29" s="1065"/>
      <c r="L29" s="1066"/>
      <c r="M29" s="1066"/>
      <c r="N29" s="1067"/>
    </row>
    <row r="30" spans="1:14" ht="18" customHeight="1" thickBot="1">
      <c r="A30" s="1042"/>
      <c r="B30" s="1031" t="s">
        <v>76</v>
      </c>
      <c r="C30" s="1047"/>
      <c r="D30" s="1048"/>
      <c r="E30" s="1049"/>
      <c r="F30" s="1049"/>
      <c r="G30" s="1049"/>
      <c r="H30" s="1050"/>
      <c r="I30" s="1051" t="s">
        <v>78</v>
      </c>
      <c r="J30" s="1052"/>
      <c r="K30" s="1048"/>
      <c r="L30" s="1049"/>
      <c r="M30" s="1049"/>
      <c r="N30" s="1050"/>
    </row>
    <row r="31" spans="1:14" ht="18" customHeight="1" thickBot="1">
      <c r="A31" s="1042"/>
      <c r="B31" s="1031" t="s">
        <v>77</v>
      </c>
      <c r="C31" s="1047"/>
      <c r="D31" s="1053" t="s">
        <v>251</v>
      </c>
      <c r="E31" s="1054"/>
      <c r="F31" s="1054"/>
      <c r="G31" s="1055"/>
      <c r="H31" s="1056" t="s">
        <v>219</v>
      </c>
      <c r="I31" s="1057"/>
      <c r="J31" s="1058" t="s">
        <v>251</v>
      </c>
      <c r="K31" s="1054"/>
      <c r="L31" s="1054"/>
      <c r="M31" s="1054"/>
      <c r="N31" s="1059"/>
    </row>
    <row r="32" spans="1:14" ht="14.25" thickBot="1">
      <c r="A32" s="1031">
        <v>5</v>
      </c>
      <c r="B32" s="1027" t="s">
        <v>496</v>
      </c>
      <c r="C32" s="1028"/>
      <c r="D32" s="1028"/>
      <c r="E32" s="1028"/>
      <c r="F32" s="1028"/>
      <c r="G32" s="1028"/>
      <c r="H32" s="1029"/>
      <c r="I32" s="1030" t="s">
        <v>69</v>
      </c>
      <c r="J32" s="1031"/>
      <c r="K32" s="1032"/>
      <c r="L32" s="1033"/>
      <c r="M32" s="1033"/>
      <c r="N32" s="1034"/>
    </row>
    <row r="33" spans="1:14" ht="21.75" customHeight="1" thickBot="1">
      <c r="A33" s="1031"/>
      <c r="B33" s="1038" t="s">
        <v>470</v>
      </c>
      <c r="C33" s="1039"/>
      <c r="D33" s="1039"/>
      <c r="E33" s="1039"/>
      <c r="F33" s="1039"/>
      <c r="G33" s="1039"/>
      <c r="H33" s="1040"/>
      <c r="I33" s="1030"/>
      <c r="J33" s="1031"/>
      <c r="K33" s="1035"/>
      <c r="L33" s="1036"/>
      <c r="M33" s="1036"/>
      <c r="N33" s="1037"/>
    </row>
    <row r="34" spans="1:14" ht="18" customHeight="1" thickBot="1">
      <c r="A34" s="1042"/>
      <c r="B34" s="843" t="s">
        <v>75</v>
      </c>
      <c r="C34" s="1041"/>
      <c r="D34" s="1053"/>
      <c r="E34" s="1054"/>
      <c r="F34" s="1054"/>
      <c r="G34" s="1054"/>
      <c r="H34" s="1059"/>
      <c r="I34" s="1030" t="s">
        <v>70</v>
      </c>
      <c r="J34" s="1031"/>
      <c r="K34" s="1060"/>
      <c r="L34" s="1061"/>
      <c r="M34" s="1061"/>
      <c r="N34" s="1062"/>
    </row>
    <row r="35" spans="1:14" ht="18" customHeight="1" thickBot="1">
      <c r="A35" s="1042"/>
      <c r="B35" s="1031" t="s">
        <v>202</v>
      </c>
      <c r="C35" s="1047"/>
      <c r="D35" s="1053"/>
      <c r="E35" s="1054"/>
      <c r="F35" s="1054"/>
      <c r="G35" s="1054"/>
      <c r="H35" s="1059"/>
      <c r="I35" s="1063" t="s">
        <v>98</v>
      </c>
      <c r="J35" s="1064"/>
      <c r="K35" s="1065"/>
      <c r="L35" s="1066"/>
      <c r="M35" s="1066"/>
      <c r="N35" s="1067"/>
    </row>
    <row r="36" spans="1:14" ht="18" customHeight="1" thickBot="1">
      <c r="A36" s="1042"/>
      <c r="B36" s="1031" t="s">
        <v>76</v>
      </c>
      <c r="C36" s="1047"/>
      <c r="D36" s="1048"/>
      <c r="E36" s="1049"/>
      <c r="F36" s="1049"/>
      <c r="G36" s="1049"/>
      <c r="H36" s="1050"/>
      <c r="I36" s="1051" t="s">
        <v>78</v>
      </c>
      <c r="J36" s="1052"/>
      <c r="K36" s="1048"/>
      <c r="L36" s="1049"/>
      <c r="M36" s="1049"/>
      <c r="N36" s="1050"/>
    </row>
    <row r="37" spans="1:14" ht="18" customHeight="1" thickBot="1">
      <c r="A37" s="1042"/>
      <c r="B37" s="1031" t="s">
        <v>77</v>
      </c>
      <c r="C37" s="1047"/>
      <c r="D37" s="1053" t="s">
        <v>251</v>
      </c>
      <c r="E37" s="1054"/>
      <c r="F37" s="1054"/>
      <c r="G37" s="1055"/>
      <c r="H37" s="1056" t="s">
        <v>219</v>
      </c>
      <c r="I37" s="1057"/>
      <c r="J37" s="1058" t="s">
        <v>251</v>
      </c>
      <c r="K37" s="1054"/>
      <c r="L37" s="1054"/>
      <c r="M37" s="1054"/>
      <c r="N37" s="1059"/>
    </row>
    <row r="38" spans="1:14" ht="8.25" customHeight="1">
      <c r="A38" s="233"/>
      <c r="B38" s="233"/>
      <c r="C38" s="233"/>
      <c r="D38" s="234"/>
      <c r="E38" s="234"/>
      <c r="F38" s="234"/>
      <c r="G38" s="234"/>
      <c r="H38" s="234"/>
      <c r="I38" s="234"/>
      <c r="J38" s="234"/>
      <c r="K38" s="234"/>
      <c r="L38" s="234"/>
      <c r="M38" s="233"/>
      <c r="N38" s="233"/>
    </row>
    <row r="39" spans="1:14" s="102" customFormat="1" ht="18" customHeight="1">
      <c r="A39" s="1042" t="s">
        <v>324</v>
      </c>
      <c r="B39" s="1042"/>
      <c r="C39" s="1042"/>
      <c r="D39" s="1043" t="s">
        <v>94</v>
      </c>
      <c r="E39" s="1043"/>
      <c r="F39" s="1043"/>
      <c r="G39" s="1043"/>
      <c r="H39" s="1043"/>
      <c r="I39" s="1043"/>
      <c r="J39" s="1043"/>
      <c r="K39" s="1043"/>
      <c r="L39" s="1044" t="s">
        <v>276</v>
      </c>
      <c r="M39" s="1045"/>
      <c r="N39" s="1046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32" t="s">
        <v>51</v>
      </c>
      <c r="B41" s="180"/>
      <c r="C41" s="200" t="s">
        <v>203</v>
      </c>
      <c r="D41" s="14"/>
      <c r="E41" s="200"/>
      <c r="F41" s="200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31" t="s">
        <v>54</v>
      </c>
      <c r="B42" s="93" t="s">
        <v>95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31"/>
      <c r="B43" s="93" t="s">
        <v>325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31" t="s">
        <v>56</v>
      </c>
      <c r="B44" s="14" t="s">
        <v>79</v>
      </c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31" t="s">
        <v>80</v>
      </c>
      <c r="B45" s="94" t="s">
        <v>204</v>
      </c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85" zoomScaleNormal="85" zoomScaleSheetLayoutView="100" workbookViewId="0">
      <selection activeCell="D19" sqref="D19:L19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80" t="s">
        <v>396</v>
      </c>
      <c r="B1" s="1080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337">
        <f>'様式-共1-Ⅰ（建築設備）'!H2</f>
        <v>210510479</v>
      </c>
      <c r="G2" s="338"/>
      <c r="H2" s="338"/>
      <c r="I2" s="338"/>
      <c r="J2" s="338"/>
      <c r="K2" s="339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1" t="s">
        <v>397</v>
      </c>
      <c r="B4" s="1081"/>
      <c r="C4" s="1081"/>
      <c r="D4" s="1081"/>
      <c r="E4" s="1081"/>
      <c r="F4" s="1081"/>
      <c r="G4" s="1081"/>
      <c r="H4" s="1081"/>
      <c r="I4" s="1081"/>
      <c r="J4" s="1081"/>
      <c r="K4" s="1081"/>
      <c r="L4" s="1081"/>
      <c r="M4" s="310"/>
      <c r="N4" s="310"/>
    </row>
    <row r="5" spans="1:25" s="102" customFormat="1" ht="23.25" customHeight="1" thickBot="1">
      <c r="A5" s="1082" t="s">
        <v>398</v>
      </c>
      <c r="B5" s="1083"/>
      <c r="C5" s="315" t="s">
        <v>435</v>
      </c>
      <c r="D5" s="1077"/>
      <c r="E5" s="1078"/>
      <c r="F5" s="1078"/>
      <c r="G5" s="1078"/>
      <c r="H5" s="1078"/>
      <c r="I5" s="1078"/>
      <c r="J5" s="1078"/>
      <c r="K5" s="1078"/>
      <c r="L5" s="1079"/>
      <c r="M5" s="310"/>
      <c r="N5" s="310"/>
    </row>
    <row r="6" spans="1:25" s="102" customFormat="1" ht="23.25" customHeight="1" thickBot="1">
      <c r="A6" s="1084"/>
      <c r="B6" s="1085"/>
      <c r="C6" s="315" t="s">
        <v>436</v>
      </c>
      <c r="D6" s="1077"/>
      <c r="E6" s="783"/>
      <c r="F6" s="783"/>
      <c r="G6" s="783"/>
      <c r="H6" s="783"/>
      <c r="I6" s="784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4"/>
      <c r="B7" s="1085"/>
      <c r="C7" s="315" t="s">
        <v>437</v>
      </c>
      <c r="D7" s="1077"/>
      <c r="E7" s="1078"/>
      <c r="F7" s="1078"/>
      <c r="G7" s="1078"/>
      <c r="H7" s="1078"/>
      <c r="I7" s="1078"/>
      <c r="J7" s="1078"/>
      <c r="K7" s="1078"/>
      <c r="L7" s="1079"/>
      <c r="M7" s="310"/>
      <c r="N7" s="310"/>
    </row>
    <row r="8" spans="1:25" s="102" customFormat="1" ht="23.25" customHeight="1" thickBot="1">
      <c r="A8" s="1084"/>
      <c r="B8" s="1085"/>
      <c r="C8" s="315" t="s">
        <v>438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4"/>
      <c r="B9" s="1085"/>
      <c r="C9" s="315" t="s">
        <v>439</v>
      </c>
      <c r="D9" s="1089"/>
      <c r="E9" s="1078"/>
      <c r="F9" s="1078"/>
      <c r="G9" s="1078"/>
      <c r="H9" s="1078"/>
      <c r="I9" s="1078"/>
      <c r="J9" s="1078"/>
      <c r="K9" s="1078"/>
      <c r="L9" s="1079"/>
      <c r="M9" s="310"/>
      <c r="N9" s="310"/>
    </row>
    <row r="10" spans="1:25" s="102" customFormat="1" ht="24" customHeight="1" thickBot="1">
      <c r="A10" s="1084"/>
      <c r="B10" s="1085"/>
      <c r="C10" s="315" t="s">
        <v>440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4"/>
      <c r="B11" s="1085"/>
      <c r="C11" s="315" t="s">
        <v>441</v>
      </c>
      <c r="D11" s="1077"/>
      <c r="E11" s="1078"/>
      <c r="F11" s="1078"/>
      <c r="G11" s="1078"/>
      <c r="H11" s="1078"/>
      <c r="I11" s="1078"/>
      <c r="J11" s="1078"/>
      <c r="K11" s="1078"/>
      <c r="L11" s="1079"/>
      <c r="M11" s="310"/>
      <c r="N11" s="310"/>
    </row>
    <row r="12" spans="1:25" s="102" customFormat="1" ht="23.25" customHeight="1" thickBot="1">
      <c r="A12" s="1084"/>
      <c r="B12" s="1085"/>
      <c r="C12" s="315" t="s">
        <v>442</v>
      </c>
      <c r="D12" s="1077"/>
      <c r="E12" s="1078"/>
      <c r="F12" s="1078"/>
      <c r="G12" s="1078"/>
      <c r="H12" s="1078"/>
      <c r="I12" s="1079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4"/>
      <c r="B13" s="1085"/>
      <c r="C13" s="315" t="s">
        <v>443</v>
      </c>
      <c r="D13" s="1077"/>
      <c r="E13" s="1078"/>
      <c r="F13" s="1078"/>
      <c r="G13" s="1078"/>
      <c r="H13" s="1078"/>
      <c r="I13" s="1078"/>
      <c r="J13" s="1078"/>
      <c r="K13" s="1078"/>
      <c r="L13" s="1079"/>
      <c r="M13" s="310"/>
      <c r="N13" s="310"/>
    </row>
    <row r="14" spans="1:25" s="102" customFormat="1" ht="23.25" customHeight="1" thickBot="1">
      <c r="A14" s="1084"/>
      <c r="B14" s="1085"/>
      <c r="C14" s="315" t="s">
        <v>444</v>
      </c>
      <c r="D14" s="1077"/>
      <c r="E14" s="783"/>
      <c r="F14" s="783"/>
      <c r="G14" s="783"/>
      <c r="H14" s="783"/>
      <c r="I14" s="784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4"/>
      <c r="B15" s="1085"/>
      <c r="C15" s="315" t="s">
        <v>445</v>
      </c>
      <c r="D15" s="1077"/>
      <c r="E15" s="1078"/>
      <c r="F15" s="1078"/>
      <c r="G15" s="1078"/>
      <c r="H15" s="1078"/>
      <c r="I15" s="1078"/>
      <c r="J15" s="1078"/>
      <c r="K15" s="1078"/>
      <c r="L15" s="1079"/>
      <c r="M15" s="310"/>
      <c r="N15" s="310"/>
    </row>
    <row r="16" spans="1:25" s="102" customFormat="1" ht="23.25" customHeight="1" thickBot="1">
      <c r="A16" s="1084"/>
      <c r="B16" s="1085"/>
      <c r="C16" s="315" t="s">
        <v>446</v>
      </c>
      <c r="D16" s="1077"/>
      <c r="E16" s="783"/>
      <c r="F16" s="783"/>
      <c r="G16" s="783"/>
      <c r="H16" s="783"/>
      <c r="I16" s="784"/>
      <c r="J16" s="316" t="s">
        <v>401</v>
      </c>
      <c r="K16" s="317"/>
      <c r="L16" s="318"/>
    </row>
    <row r="17" spans="1:14" s="102" customFormat="1" ht="23.25" customHeight="1" thickBot="1">
      <c r="A17" s="1084"/>
      <c r="B17" s="1085"/>
      <c r="C17" s="315" t="s">
        <v>447</v>
      </c>
      <c r="D17" s="1077"/>
      <c r="E17" s="1078"/>
      <c r="F17" s="1078"/>
      <c r="G17" s="1078"/>
      <c r="H17" s="1078"/>
      <c r="I17" s="1078"/>
      <c r="J17" s="1078"/>
      <c r="K17" s="1078"/>
      <c r="L17" s="1079"/>
      <c r="M17" s="310"/>
      <c r="N17" s="310"/>
    </row>
    <row r="18" spans="1:14" s="102" customFormat="1" ht="23.25" customHeight="1" thickBot="1">
      <c r="A18" s="1084"/>
      <c r="B18" s="1085"/>
      <c r="C18" s="315" t="s">
        <v>448</v>
      </c>
      <c r="D18" s="1077"/>
      <c r="E18" s="1078"/>
      <c r="F18" s="1078"/>
      <c r="G18" s="1078"/>
      <c r="H18" s="1078"/>
      <c r="I18" s="1079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4"/>
      <c r="B19" s="1085"/>
      <c r="C19" s="315" t="s">
        <v>449</v>
      </c>
      <c r="D19" s="1077"/>
      <c r="E19" s="1078"/>
      <c r="F19" s="1078"/>
      <c r="G19" s="1078"/>
      <c r="H19" s="1078"/>
      <c r="I19" s="1078"/>
      <c r="J19" s="1078"/>
      <c r="K19" s="1078"/>
      <c r="L19" s="1079"/>
      <c r="M19" s="310"/>
      <c r="N19" s="310"/>
    </row>
    <row r="20" spans="1:14" s="102" customFormat="1" ht="23.25" customHeight="1" thickBot="1">
      <c r="A20" s="1084"/>
      <c r="B20" s="1085"/>
      <c r="C20" s="315" t="s">
        <v>450</v>
      </c>
      <c r="D20" s="1077"/>
      <c r="E20" s="783"/>
      <c r="F20" s="783"/>
      <c r="G20" s="783"/>
      <c r="H20" s="783"/>
      <c r="I20" s="784"/>
      <c r="J20" s="316" t="s">
        <v>401</v>
      </c>
      <c r="K20" s="317"/>
      <c r="L20" s="318"/>
    </row>
    <row r="21" spans="1:14" s="102" customFormat="1" ht="23.25" customHeight="1" thickBot="1">
      <c r="A21" s="1084"/>
      <c r="B21" s="1085"/>
      <c r="C21" s="315" t="s">
        <v>451</v>
      </c>
      <c r="D21" s="1077"/>
      <c r="E21" s="1078"/>
      <c r="F21" s="1078"/>
      <c r="G21" s="1078"/>
      <c r="H21" s="1078"/>
      <c r="I21" s="1078"/>
      <c r="J21" s="1078"/>
      <c r="K21" s="1078"/>
      <c r="L21" s="1079"/>
      <c r="M21" s="310"/>
      <c r="N21" s="310"/>
    </row>
    <row r="22" spans="1:14" s="102" customFormat="1" ht="23.25" customHeight="1" thickBot="1">
      <c r="A22" s="1084"/>
      <c r="B22" s="1085"/>
      <c r="C22" s="315" t="s">
        <v>452</v>
      </c>
      <c r="D22" s="1077"/>
      <c r="E22" s="1078"/>
      <c r="F22" s="1078"/>
      <c r="G22" s="1078"/>
      <c r="H22" s="1078"/>
      <c r="I22" s="1079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4"/>
      <c r="B23" s="1085"/>
      <c r="C23" s="315" t="s">
        <v>453</v>
      </c>
      <c r="D23" s="1077"/>
      <c r="E23" s="1078"/>
      <c r="F23" s="1078"/>
      <c r="G23" s="1078"/>
      <c r="H23" s="1078"/>
      <c r="I23" s="1078"/>
      <c r="J23" s="1078"/>
      <c r="K23" s="1078"/>
      <c r="L23" s="1079"/>
      <c r="M23" s="310"/>
      <c r="N23" s="310"/>
    </row>
    <row r="24" spans="1:14" s="102" customFormat="1" ht="23.25" customHeight="1" thickBot="1">
      <c r="A24" s="1084"/>
      <c r="B24" s="1085"/>
      <c r="C24" s="315" t="s">
        <v>454</v>
      </c>
      <c r="D24" s="1077"/>
      <c r="E24" s="783"/>
      <c r="F24" s="783"/>
      <c r="G24" s="783"/>
      <c r="H24" s="783"/>
      <c r="I24" s="784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4"/>
      <c r="B25" s="1085"/>
      <c r="C25" s="315" t="s">
        <v>455</v>
      </c>
      <c r="D25" s="1077"/>
      <c r="E25" s="1078"/>
      <c r="F25" s="1078"/>
      <c r="G25" s="1078"/>
      <c r="H25" s="1078"/>
      <c r="I25" s="1078"/>
      <c r="J25" s="1078"/>
      <c r="K25" s="1078"/>
      <c r="L25" s="1079"/>
      <c r="M25" s="310"/>
      <c r="N25" s="310"/>
    </row>
    <row r="26" spans="1:14" s="102" customFormat="1" ht="23.25" customHeight="1" thickBot="1">
      <c r="A26" s="1084"/>
      <c r="B26" s="1085"/>
      <c r="C26" s="315" t="s">
        <v>456</v>
      </c>
      <c r="D26" s="1077"/>
      <c r="E26" s="783"/>
      <c r="F26" s="783"/>
      <c r="G26" s="783"/>
      <c r="H26" s="783"/>
      <c r="I26" s="784"/>
      <c r="J26" s="316" t="s">
        <v>401</v>
      </c>
      <c r="K26" s="317"/>
      <c r="L26" s="318"/>
    </row>
    <row r="27" spans="1:14" s="102" customFormat="1" ht="23.25" customHeight="1" thickBot="1">
      <c r="A27" s="1084"/>
      <c r="B27" s="1085"/>
      <c r="C27" s="315" t="s">
        <v>457</v>
      </c>
      <c r="D27" s="1077"/>
      <c r="E27" s="1078"/>
      <c r="F27" s="1078"/>
      <c r="G27" s="1078"/>
      <c r="H27" s="1078"/>
      <c r="I27" s="1078"/>
      <c r="J27" s="1078"/>
      <c r="K27" s="1078"/>
      <c r="L27" s="1079"/>
      <c r="M27" s="310"/>
      <c r="N27" s="310"/>
    </row>
    <row r="28" spans="1:14" s="102" customFormat="1" ht="23.25" customHeight="1" thickBot="1">
      <c r="A28" s="1084"/>
      <c r="B28" s="1085"/>
      <c r="C28" s="315" t="s">
        <v>458</v>
      </c>
      <c r="D28" s="1077"/>
      <c r="E28" s="1078"/>
      <c r="F28" s="1078"/>
      <c r="G28" s="1078"/>
      <c r="H28" s="1078"/>
      <c r="I28" s="1079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4"/>
      <c r="B29" s="1085"/>
      <c r="C29" s="315" t="s">
        <v>459</v>
      </c>
      <c r="D29" s="1077"/>
      <c r="E29" s="1078"/>
      <c r="F29" s="1078"/>
      <c r="G29" s="1078"/>
      <c r="H29" s="1078"/>
      <c r="I29" s="1078"/>
      <c r="J29" s="1078"/>
      <c r="K29" s="1078"/>
      <c r="L29" s="1079"/>
      <c r="M29" s="310"/>
      <c r="N29" s="310"/>
    </row>
    <row r="30" spans="1:14" s="102" customFormat="1" ht="23.25" customHeight="1" thickBot="1">
      <c r="A30" s="1084"/>
      <c r="B30" s="1085"/>
      <c r="C30" s="315" t="s">
        <v>460</v>
      </c>
      <c r="D30" s="1077"/>
      <c r="E30" s="783"/>
      <c r="F30" s="783"/>
      <c r="G30" s="783"/>
      <c r="H30" s="783"/>
      <c r="I30" s="784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4"/>
      <c r="B31" s="1085"/>
      <c r="C31" s="315" t="s">
        <v>461</v>
      </c>
      <c r="D31" s="1077"/>
      <c r="E31" s="1078"/>
      <c r="F31" s="1078"/>
      <c r="G31" s="1078"/>
      <c r="H31" s="1078"/>
      <c r="I31" s="1078"/>
      <c r="J31" s="1078"/>
      <c r="K31" s="1078"/>
      <c r="L31" s="1079"/>
      <c r="M31" s="310"/>
      <c r="N31" s="310"/>
    </row>
    <row r="32" spans="1:14" s="102" customFormat="1" ht="23.25" customHeight="1" thickBot="1">
      <c r="A32" s="1084"/>
      <c r="B32" s="1085"/>
      <c r="C32" s="315" t="s">
        <v>462</v>
      </c>
      <c r="D32" s="1077"/>
      <c r="E32" s="783"/>
      <c r="F32" s="783"/>
      <c r="G32" s="783"/>
      <c r="H32" s="783"/>
      <c r="I32" s="784"/>
      <c r="J32" s="316" t="s">
        <v>401</v>
      </c>
      <c r="K32" s="317"/>
      <c r="L32" s="318"/>
    </row>
    <row r="33" spans="1:14" s="102" customFormat="1" ht="23.25" customHeight="1" thickBot="1">
      <c r="A33" s="1084"/>
      <c r="B33" s="1085"/>
      <c r="C33" s="315" t="s">
        <v>463</v>
      </c>
      <c r="D33" s="1077"/>
      <c r="E33" s="1078"/>
      <c r="F33" s="1078"/>
      <c r="G33" s="1078"/>
      <c r="H33" s="1078"/>
      <c r="I33" s="1078"/>
      <c r="J33" s="1078"/>
      <c r="K33" s="1078"/>
      <c r="L33" s="1079"/>
      <c r="M33" s="310"/>
      <c r="N33" s="310"/>
    </row>
    <row r="34" spans="1:14" s="102" customFormat="1" ht="23.25" customHeight="1" thickBot="1">
      <c r="A34" s="1084"/>
      <c r="B34" s="1085"/>
      <c r="C34" s="315" t="s">
        <v>464</v>
      </c>
      <c r="D34" s="1077"/>
      <c r="E34" s="1078"/>
      <c r="F34" s="1078"/>
      <c r="G34" s="1078"/>
      <c r="H34" s="1078"/>
      <c r="I34" s="1079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4"/>
      <c r="B35" s="1085"/>
      <c r="C35" s="315" t="s">
        <v>465</v>
      </c>
      <c r="D35" s="1077"/>
      <c r="E35" s="1078"/>
      <c r="F35" s="1078"/>
      <c r="G35" s="1078"/>
      <c r="H35" s="1078"/>
      <c r="I35" s="1078"/>
      <c r="J35" s="1078"/>
      <c r="K35" s="1078"/>
      <c r="L35" s="1079"/>
      <c r="M35" s="310"/>
      <c r="N35" s="310"/>
    </row>
    <row r="36" spans="1:14" s="102" customFormat="1" ht="23.25" customHeight="1" thickBot="1">
      <c r="A36" s="1084"/>
      <c r="B36" s="1085"/>
      <c r="C36" s="315" t="s">
        <v>466</v>
      </c>
      <c r="D36" s="1077"/>
      <c r="E36" s="783"/>
      <c r="F36" s="783"/>
      <c r="G36" s="783"/>
      <c r="H36" s="783"/>
      <c r="I36" s="784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4"/>
      <c r="B37" s="1085"/>
      <c r="C37" s="315" t="s">
        <v>467</v>
      </c>
      <c r="D37" s="1077"/>
      <c r="E37" s="1078"/>
      <c r="F37" s="1078"/>
      <c r="G37" s="1078"/>
      <c r="H37" s="1078"/>
      <c r="I37" s="1078"/>
      <c r="J37" s="1078"/>
      <c r="K37" s="1078"/>
      <c r="L37" s="1079"/>
      <c r="M37" s="310"/>
      <c r="N37" s="310"/>
    </row>
    <row r="38" spans="1:14" s="102" customFormat="1" ht="23.25" customHeight="1" thickBot="1">
      <c r="A38" s="1084"/>
      <c r="B38" s="1085"/>
      <c r="C38" s="315" t="s">
        <v>468</v>
      </c>
      <c r="D38" s="1077"/>
      <c r="E38" s="783"/>
      <c r="F38" s="783"/>
      <c r="G38" s="783"/>
      <c r="H38" s="783"/>
      <c r="I38" s="784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sheet="1" selectLockedCells="1"/>
  <mergeCells count="38"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85" zoomScaleNormal="85" zoomScaleSheetLayoutView="100" workbookViewId="0">
      <selection activeCell="D6" sqref="D6:I6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80" t="s">
        <v>396</v>
      </c>
      <c r="B1" s="1080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337">
        <f>'様式-共1-Ⅰ（建築設備）'!H2</f>
        <v>210510479</v>
      </c>
      <c r="G2" s="338"/>
      <c r="H2" s="338"/>
      <c r="I2" s="338"/>
      <c r="J2" s="338"/>
      <c r="K2" s="339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1" t="s">
        <v>397</v>
      </c>
      <c r="B4" s="1081"/>
      <c r="C4" s="1081"/>
      <c r="D4" s="1081"/>
      <c r="E4" s="1081"/>
      <c r="F4" s="1081"/>
      <c r="G4" s="1081"/>
      <c r="H4" s="1081"/>
      <c r="I4" s="1081"/>
      <c r="J4" s="1081"/>
      <c r="K4" s="1081"/>
      <c r="L4" s="1081"/>
      <c r="M4" s="310"/>
      <c r="N4" s="310"/>
    </row>
    <row r="5" spans="1:25" s="102" customFormat="1" ht="23.25" customHeight="1" thickBot="1">
      <c r="A5" s="1082" t="s">
        <v>398</v>
      </c>
      <c r="B5" s="1083"/>
      <c r="C5" s="315" t="s">
        <v>399</v>
      </c>
      <c r="D5" s="1077"/>
      <c r="E5" s="1078"/>
      <c r="F5" s="1078"/>
      <c r="G5" s="1078"/>
      <c r="H5" s="1078"/>
      <c r="I5" s="1078"/>
      <c r="J5" s="1078"/>
      <c r="K5" s="1078"/>
      <c r="L5" s="1079"/>
      <c r="M5" s="310"/>
      <c r="N5" s="310"/>
    </row>
    <row r="6" spans="1:25" s="102" customFormat="1" ht="23.25" customHeight="1" thickBot="1">
      <c r="A6" s="1084"/>
      <c r="B6" s="1085"/>
      <c r="C6" s="315" t="s">
        <v>400</v>
      </c>
      <c r="D6" s="1077"/>
      <c r="E6" s="783"/>
      <c r="F6" s="783"/>
      <c r="G6" s="783"/>
      <c r="H6" s="783"/>
      <c r="I6" s="784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4"/>
      <c r="B7" s="1085"/>
      <c r="C7" s="315" t="s">
        <v>402</v>
      </c>
      <c r="D7" s="1077"/>
      <c r="E7" s="1078"/>
      <c r="F7" s="1078"/>
      <c r="G7" s="1078"/>
      <c r="H7" s="1078"/>
      <c r="I7" s="1078"/>
      <c r="J7" s="1078"/>
      <c r="K7" s="1078"/>
      <c r="L7" s="1079"/>
      <c r="M7" s="310"/>
      <c r="N7" s="310"/>
    </row>
    <row r="8" spans="1:25" s="102" customFormat="1" ht="23.25" customHeight="1" thickBot="1">
      <c r="A8" s="1084"/>
      <c r="B8" s="1085"/>
      <c r="C8" s="315" t="s">
        <v>403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4"/>
      <c r="B9" s="1085"/>
      <c r="C9" s="315" t="s">
        <v>404</v>
      </c>
      <c r="D9" s="1089"/>
      <c r="E9" s="1078"/>
      <c r="F9" s="1078"/>
      <c r="G9" s="1078"/>
      <c r="H9" s="1078"/>
      <c r="I9" s="1078"/>
      <c r="J9" s="1078"/>
      <c r="K9" s="1078"/>
      <c r="L9" s="1079"/>
      <c r="M9" s="310"/>
      <c r="N9" s="310"/>
    </row>
    <row r="10" spans="1:25" s="102" customFormat="1" ht="24" customHeight="1" thickBot="1">
      <c r="A10" s="1084"/>
      <c r="B10" s="1085"/>
      <c r="C10" s="315" t="s">
        <v>405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4"/>
      <c r="B11" s="1085"/>
      <c r="C11" s="315" t="s">
        <v>406</v>
      </c>
      <c r="D11" s="1077"/>
      <c r="E11" s="1078"/>
      <c r="F11" s="1078"/>
      <c r="G11" s="1078"/>
      <c r="H11" s="1078"/>
      <c r="I11" s="1078"/>
      <c r="J11" s="1078"/>
      <c r="K11" s="1078"/>
      <c r="L11" s="1079"/>
      <c r="M11" s="310"/>
      <c r="N11" s="310"/>
    </row>
    <row r="12" spans="1:25" s="102" customFormat="1" ht="23.25" customHeight="1" thickBot="1">
      <c r="A12" s="1084"/>
      <c r="B12" s="1085"/>
      <c r="C12" s="315" t="s">
        <v>407</v>
      </c>
      <c r="D12" s="1077"/>
      <c r="E12" s="1078"/>
      <c r="F12" s="1078"/>
      <c r="G12" s="1078"/>
      <c r="H12" s="1078"/>
      <c r="I12" s="1079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4"/>
      <c r="B13" s="1085"/>
      <c r="C13" s="315" t="s">
        <v>408</v>
      </c>
      <c r="D13" s="1077"/>
      <c r="E13" s="1078"/>
      <c r="F13" s="1078"/>
      <c r="G13" s="1078"/>
      <c r="H13" s="1078"/>
      <c r="I13" s="1078"/>
      <c r="J13" s="1078"/>
      <c r="K13" s="1078"/>
      <c r="L13" s="1079"/>
      <c r="M13" s="310"/>
      <c r="N13" s="310"/>
    </row>
    <row r="14" spans="1:25" s="102" customFormat="1" ht="23.25" customHeight="1" thickBot="1">
      <c r="A14" s="1084"/>
      <c r="B14" s="1085"/>
      <c r="C14" s="315" t="s">
        <v>409</v>
      </c>
      <c r="D14" s="1077"/>
      <c r="E14" s="783"/>
      <c r="F14" s="783"/>
      <c r="G14" s="783"/>
      <c r="H14" s="783"/>
      <c r="I14" s="784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4"/>
      <c r="B15" s="1085"/>
      <c r="C15" s="315" t="s">
        <v>410</v>
      </c>
      <c r="D15" s="1077"/>
      <c r="E15" s="1078"/>
      <c r="F15" s="1078"/>
      <c r="G15" s="1078"/>
      <c r="H15" s="1078"/>
      <c r="I15" s="1078"/>
      <c r="J15" s="1078"/>
      <c r="K15" s="1078"/>
      <c r="L15" s="1079"/>
      <c r="M15" s="310"/>
      <c r="N15" s="310"/>
    </row>
    <row r="16" spans="1:25" s="102" customFormat="1" ht="23.25" customHeight="1" thickBot="1">
      <c r="A16" s="1084"/>
      <c r="B16" s="1085"/>
      <c r="C16" s="315" t="s">
        <v>411</v>
      </c>
      <c r="D16" s="1077"/>
      <c r="E16" s="783"/>
      <c r="F16" s="783"/>
      <c r="G16" s="783"/>
      <c r="H16" s="783"/>
      <c r="I16" s="784"/>
      <c r="J16" s="316" t="s">
        <v>401</v>
      </c>
      <c r="K16" s="317"/>
      <c r="L16" s="318"/>
    </row>
    <row r="17" spans="1:14" s="102" customFormat="1" ht="23.25" customHeight="1" thickBot="1">
      <c r="A17" s="1084"/>
      <c r="B17" s="1085"/>
      <c r="C17" s="315" t="s">
        <v>412</v>
      </c>
      <c r="D17" s="1077"/>
      <c r="E17" s="1078"/>
      <c r="F17" s="1078"/>
      <c r="G17" s="1078"/>
      <c r="H17" s="1078"/>
      <c r="I17" s="1078"/>
      <c r="J17" s="1078"/>
      <c r="K17" s="1078"/>
      <c r="L17" s="1079"/>
      <c r="M17" s="310"/>
      <c r="N17" s="310"/>
    </row>
    <row r="18" spans="1:14" s="102" customFormat="1" ht="23.25" customHeight="1" thickBot="1">
      <c r="A18" s="1084"/>
      <c r="B18" s="1085"/>
      <c r="C18" s="315" t="s">
        <v>413</v>
      </c>
      <c r="D18" s="1077"/>
      <c r="E18" s="1078"/>
      <c r="F18" s="1078"/>
      <c r="G18" s="1078"/>
      <c r="H18" s="1078"/>
      <c r="I18" s="1079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4"/>
      <c r="B19" s="1085"/>
      <c r="C19" s="315" t="s">
        <v>414</v>
      </c>
      <c r="D19" s="1077"/>
      <c r="E19" s="1078"/>
      <c r="F19" s="1078"/>
      <c r="G19" s="1078"/>
      <c r="H19" s="1078"/>
      <c r="I19" s="1078"/>
      <c r="J19" s="1078"/>
      <c r="K19" s="1078"/>
      <c r="L19" s="1079"/>
      <c r="M19" s="310"/>
      <c r="N19" s="310"/>
    </row>
    <row r="20" spans="1:14" s="102" customFormat="1" ht="23.25" customHeight="1" thickBot="1">
      <c r="A20" s="1084"/>
      <c r="B20" s="1085"/>
      <c r="C20" s="315" t="s">
        <v>415</v>
      </c>
      <c r="D20" s="1077"/>
      <c r="E20" s="783"/>
      <c r="F20" s="783"/>
      <c r="G20" s="783"/>
      <c r="H20" s="783"/>
      <c r="I20" s="784"/>
      <c r="J20" s="316" t="s">
        <v>401</v>
      </c>
      <c r="K20" s="317"/>
      <c r="L20" s="318"/>
    </row>
    <row r="21" spans="1:14" s="102" customFormat="1" ht="23.25" customHeight="1" thickBot="1">
      <c r="A21" s="1084"/>
      <c r="B21" s="1085"/>
      <c r="C21" s="315" t="s">
        <v>416</v>
      </c>
      <c r="D21" s="1077"/>
      <c r="E21" s="1078"/>
      <c r="F21" s="1078"/>
      <c r="G21" s="1078"/>
      <c r="H21" s="1078"/>
      <c r="I21" s="1078"/>
      <c r="J21" s="1078"/>
      <c r="K21" s="1078"/>
      <c r="L21" s="1079"/>
      <c r="M21" s="310"/>
      <c r="N21" s="310"/>
    </row>
    <row r="22" spans="1:14" s="102" customFormat="1" ht="23.25" customHeight="1" thickBot="1">
      <c r="A22" s="1084"/>
      <c r="B22" s="1085"/>
      <c r="C22" s="315" t="s">
        <v>417</v>
      </c>
      <c r="D22" s="1077"/>
      <c r="E22" s="1078"/>
      <c r="F22" s="1078"/>
      <c r="G22" s="1078"/>
      <c r="H22" s="1078"/>
      <c r="I22" s="1079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4"/>
      <c r="B23" s="1085"/>
      <c r="C23" s="315" t="s">
        <v>418</v>
      </c>
      <c r="D23" s="1077"/>
      <c r="E23" s="1078"/>
      <c r="F23" s="1078"/>
      <c r="G23" s="1078"/>
      <c r="H23" s="1078"/>
      <c r="I23" s="1078"/>
      <c r="J23" s="1078"/>
      <c r="K23" s="1078"/>
      <c r="L23" s="1079"/>
      <c r="M23" s="310"/>
      <c r="N23" s="310"/>
    </row>
    <row r="24" spans="1:14" s="102" customFormat="1" ht="23.25" customHeight="1" thickBot="1">
      <c r="A24" s="1084"/>
      <c r="B24" s="1085"/>
      <c r="C24" s="315" t="s">
        <v>419</v>
      </c>
      <c r="D24" s="1077"/>
      <c r="E24" s="783"/>
      <c r="F24" s="783"/>
      <c r="G24" s="783"/>
      <c r="H24" s="783"/>
      <c r="I24" s="784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4"/>
      <c r="B25" s="1085"/>
      <c r="C25" s="315" t="s">
        <v>420</v>
      </c>
      <c r="D25" s="1077"/>
      <c r="E25" s="1078"/>
      <c r="F25" s="1078"/>
      <c r="G25" s="1078"/>
      <c r="H25" s="1078"/>
      <c r="I25" s="1078"/>
      <c r="J25" s="1078"/>
      <c r="K25" s="1078"/>
      <c r="L25" s="1079"/>
      <c r="M25" s="310"/>
      <c r="N25" s="310"/>
    </row>
    <row r="26" spans="1:14" s="102" customFormat="1" ht="23.25" customHeight="1" thickBot="1">
      <c r="A26" s="1084"/>
      <c r="B26" s="1085"/>
      <c r="C26" s="315" t="s">
        <v>421</v>
      </c>
      <c r="D26" s="1077"/>
      <c r="E26" s="783"/>
      <c r="F26" s="783"/>
      <c r="G26" s="783"/>
      <c r="H26" s="783"/>
      <c r="I26" s="784"/>
      <c r="J26" s="316" t="s">
        <v>401</v>
      </c>
      <c r="K26" s="317"/>
      <c r="L26" s="318"/>
    </row>
    <row r="27" spans="1:14" s="102" customFormat="1" ht="23.25" customHeight="1" thickBot="1">
      <c r="A27" s="1084"/>
      <c r="B27" s="1085"/>
      <c r="C27" s="315" t="s">
        <v>422</v>
      </c>
      <c r="D27" s="1077"/>
      <c r="E27" s="1078"/>
      <c r="F27" s="1078"/>
      <c r="G27" s="1078"/>
      <c r="H27" s="1078"/>
      <c r="I27" s="1078"/>
      <c r="J27" s="1078"/>
      <c r="K27" s="1078"/>
      <c r="L27" s="1079"/>
      <c r="M27" s="310"/>
      <c r="N27" s="310"/>
    </row>
    <row r="28" spans="1:14" s="102" customFormat="1" ht="23.25" customHeight="1" thickBot="1">
      <c r="A28" s="1084"/>
      <c r="B28" s="1085"/>
      <c r="C28" s="315" t="s">
        <v>423</v>
      </c>
      <c r="D28" s="1077"/>
      <c r="E28" s="1078"/>
      <c r="F28" s="1078"/>
      <c r="G28" s="1078"/>
      <c r="H28" s="1078"/>
      <c r="I28" s="1079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4"/>
      <c r="B29" s="1085"/>
      <c r="C29" s="315" t="s">
        <v>424</v>
      </c>
      <c r="D29" s="1077"/>
      <c r="E29" s="1078"/>
      <c r="F29" s="1078"/>
      <c r="G29" s="1078"/>
      <c r="H29" s="1078"/>
      <c r="I29" s="1078"/>
      <c r="J29" s="1078"/>
      <c r="K29" s="1078"/>
      <c r="L29" s="1079"/>
      <c r="M29" s="310"/>
      <c r="N29" s="310"/>
    </row>
    <row r="30" spans="1:14" s="102" customFormat="1" ht="23.25" customHeight="1" thickBot="1">
      <c r="A30" s="1084"/>
      <c r="B30" s="1085"/>
      <c r="C30" s="315" t="s">
        <v>425</v>
      </c>
      <c r="D30" s="1077"/>
      <c r="E30" s="783"/>
      <c r="F30" s="783"/>
      <c r="G30" s="783"/>
      <c r="H30" s="783"/>
      <c r="I30" s="784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4"/>
      <c r="B31" s="1085"/>
      <c r="C31" s="315" t="s">
        <v>426</v>
      </c>
      <c r="D31" s="1077"/>
      <c r="E31" s="1078"/>
      <c r="F31" s="1078"/>
      <c r="G31" s="1078"/>
      <c r="H31" s="1078"/>
      <c r="I31" s="1078"/>
      <c r="J31" s="1078"/>
      <c r="K31" s="1078"/>
      <c r="L31" s="1079"/>
      <c r="M31" s="310"/>
      <c r="N31" s="310"/>
    </row>
    <row r="32" spans="1:14" s="102" customFormat="1" ht="23.25" customHeight="1" thickBot="1">
      <c r="A32" s="1084"/>
      <c r="B32" s="1085"/>
      <c r="C32" s="315" t="s">
        <v>427</v>
      </c>
      <c r="D32" s="1077"/>
      <c r="E32" s="783"/>
      <c r="F32" s="783"/>
      <c r="G32" s="783"/>
      <c r="H32" s="783"/>
      <c r="I32" s="784"/>
      <c r="J32" s="316" t="s">
        <v>401</v>
      </c>
      <c r="K32" s="317"/>
      <c r="L32" s="318"/>
    </row>
    <row r="33" spans="1:14" s="102" customFormat="1" ht="23.25" customHeight="1" thickBot="1">
      <c r="A33" s="1084"/>
      <c r="B33" s="1085"/>
      <c r="C33" s="315" t="s">
        <v>428</v>
      </c>
      <c r="D33" s="1077"/>
      <c r="E33" s="1078"/>
      <c r="F33" s="1078"/>
      <c r="G33" s="1078"/>
      <c r="H33" s="1078"/>
      <c r="I33" s="1078"/>
      <c r="J33" s="1078"/>
      <c r="K33" s="1078"/>
      <c r="L33" s="1079"/>
      <c r="M33" s="310"/>
      <c r="N33" s="310"/>
    </row>
    <row r="34" spans="1:14" s="102" customFormat="1" ht="23.25" customHeight="1" thickBot="1">
      <c r="A34" s="1084"/>
      <c r="B34" s="1085"/>
      <c r="C34" s="315" t="s">
        <v>429</v>
      </c>
      <c r="D34" s="1077"/>
      <c r="E34" s="1078"/>
      <c r="F34" s="1078"/>
      <c r="G34" s="1078"/>
      <c r="H34" s="1078"/>
      <c r="I34" s="1079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4"/>
      <c r="B35" s="1085"/>
      <c r="C35" s="315" t="s">
        <v>430</v>
      </c>
      <c r="D35" s="1077"/>
      <c r="E35" s="1078"/>
      <c r="F35" s="1078"/>
      <c r="G35" s="1078"/>
      <c r="H35" s="1078"/>
      <c r="I35" s="1078"/>
      <c r="J35" s="1078"/>
      <c r="K35" s="1078"/>
      <c r="L35" s="1079"/>
      <c r="M35" s="310"/>
      <c r="N35" s="310"/>
    </row>
    <row r="36" spans="1:14" s="102" customFormat="1" ht="23.25" customHeight="1" thickBot="1">
      <c r="A36" s="1084"/>
      <c r="B36" s="1085"/>
      <c r="C36" s="315" t="s">
        <v>431</v>
      </c>
      <c r="D36" s="1077"/>
      <c r="E36" s="783"/>
      <c r="F36" s="783"/>
      <c r="G36" s="783"/>
      <c r="H36" s="783"/>
      <c r="I36" s="784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4"/>
      <c r="B37" s="1085"/>
      <c r="C37" s="315" t="s">
        <v>432</v>
      </c>
      <c r="D37" s="1077"/>
      <c r="E37" s="1078"/>
      <c r="F37" s="1078"/>
      <c r="G37" s="1078"/>
      <c r="H37" s="1078"/>
      <c r="I37" s="1078"/>
      <c r="J37" s="1078"/>
      <c r="K37" s="1078"/>
      <c r="L37" s="1079"/>
      <c r="M37" s="310"/>
      <c r="N37" s="310"/>
    </row>
    <row r="38" spans="1:14" s="102" customFormat="1" ht="23.25" customHeight="1" thickBot="1">
      <c r="A38" s="1084"/>
      <c r="B38" s="1085"/>
      <c r="C38" s="315" t="s">
        <v>433</v>
      </c>
      <c r="D38" s="1077"/>
      <c r="E38" s="783"/>
      <c r="F38" s="783"/>
      <c r="G38" s="783"/>
      <c r="H38" s="783"/>
      <c r="I38" s="784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sheet="1" selectLockedCells="1"/>
  <mergeCells count="38"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2021-03-19T04:09:53Z</cp:lastPrinted>
  <dcterms:created xsi:type="dcterms:W3CDTF">2010-05-27T06:44:32Z</dcterms:created>
  <dcterms:modified xsi:type="dcterms:W3CDTF">2021-09-28T03:05:35Z</dcterms:modified>
</cp:coreProperties>
</file>