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909持込】JV・Ⅱ型\04_《未》公告原稿作成（総合評価説明書・評価値申告書）【当室→契約課】\02_公告原稿【評価値申告書】\申告書）建築　9件\"/>
    </mc:Choice>
  </mc:AlternateContent>
  <bookViews>
    <workbookView xWindow="124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6" r:id="rId5"/>
    <sheet name="様式-共6（修繕実績1）" sheetId="40" r:id="rId6"/>
    <sheet name="様式-共6（修繕実績2）" sheetId="45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6" l="1"/>
  <c r="J2" i="46"/>
  <c r="I34" i="36" l="1"/>
  <c r="K39" i="45" l="1"/>
  <c r="F2" i="45"/>
  <c r="K39" i="40"/>
  <c r="J2" i="38" l="1"/>
  <c r="G2" i="11"/>
  <c r="I20" i="36" l="1"/>
  <c r="I31" i="36" l="1"/>
  <c r="L29" i="36"/>
  <c r="L30" i="36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K34" i="36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<sst xmlns="http://schemas.openxmlformats.org/spreadsheetml/2006/main" count="781" uniqueCount="454">
  <si>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</si>
  <si>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</si>
  <si>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</si>
  <si>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</si>
  <si>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</si>
  <si>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</si>
  <si>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</si>
  <si>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</si>
  <si>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</si>
  <si>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</si>
  <si>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</si>
  <si>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</si>
  <si>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</si>
  <si>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</si>
  <si>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</si>
  <si>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</si>
  <si>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</si>
  <si>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</si>
  <si>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</si>
  <si>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</si>
  <si>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</si>
  <si>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</si>
  <si>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</si>
  <si>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</si>
  <si>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</si>
  <si>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</si>
  <si>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</si>
  <si>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</si>
  <si>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</si>
  <si>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</si>
  <si>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</si>
  <si>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</si>
  <si>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</si>
  <si>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</si>
  <si>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</si>
  <si>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</si>
  <si>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</si>
  <si>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</si>
  <si>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</si>
  <si>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</si>
  <si>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</si>
  <si>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</si>
  <si>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</si>
  <si>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</si>
  <si>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</si>
  <si>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</si>
  <si>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</si>
  <si>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</si>
  <si>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</si>
  <si>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</si>
  <si>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</si>
  <si>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</si>
  <si>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</si>
  <si>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</si>
  <si>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</si>
  <si>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</si>
  <si>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</si>
  <si>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</si>
  <si>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</si>
  <si>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</si>
  <si>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</si>
  <si>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</si>
  <si>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</si>
  <si>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</si>
  <si>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</si>
  <si>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</si>
  <si>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</si>
  <si>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</si>
  <si>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</si>
  <si>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</si>
  <si>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</si>
  <si>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</si>
  <si>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</si>
  <si>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</si>
  <si>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</si>
  <si>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</si>
  <si>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</si>
  <si>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</si>
  <si>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</si>
  <si>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</si>
  <si>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</si>
  <si>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</si>
  <si>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</si>
  <si>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</si>
  <si>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</si>
  <si>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</si>
  <si>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</si>
  <si>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</si>
  <si>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</si>
  <si>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</si>
  <si>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</si>
  <si>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</si>
  <si>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</si>
  <si>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</si>
  <si>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</si>
  <si>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</si>
  <si>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</si>
  <si>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</si>
  <si>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</si>
  <si>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</si>
  <si>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</si>
  <si>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</si>
  <si>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</si>
  <si>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</si>
  <si>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</si>
  <si>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</si>
  <si>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</si>
  <si>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</si>
  <si>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</si>
  <si>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</si>
  <si>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</si>
  <si>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</si>
  <si>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</si>
  <si>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</si>
  <si>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</si>
  <si>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</si>
  <si>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</si>
  <si>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</si>
  <si>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</si>
  <si>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</si>
  <si>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</si>
  <si>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</si>
  <si>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</si>
  <si>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</si>
  <si>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</si>
  <si>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</si>
  <si>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</si>
  <si>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</si>
  <si>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</si>
  <si>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</si>
  <si>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</si>
  <si>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</si>
  <si>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</si>
  <si>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</si>
  <si>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</si>
  <si>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</si>
  <si>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</si>
  <si>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</si>
  <si>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</si>
  <si>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</si>
  <si>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</si>
  <si>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</si>
  <si>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</si>
  <si>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</si>
  <si>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</si>
  <si>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</si>
  <si>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</si>
  <si>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</si>
  <si>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</si>
  <si>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</si>
  <si>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</si>
  <si>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</si>
  <si>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</si>
  <si>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</si>
  <si>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</si>
  <si>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</si>
  <si>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</si>
  <si>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</si>
  <si>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</si>
  <si>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</si>
  <si>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</si>
  <si>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</si>
  <si>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</si>
  <si>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</si>
  <si>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</si>
  <si>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</si>
  <si>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</si>
  <si>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</si>
  <si>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</si>
  <si>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</si>
  <si>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</si>
  <si>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</si>
  <si>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</si>
  <si>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</si>
  <si>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</si>
  <si>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</si>
  <si>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</si>
  <si>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</si>
  <si>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</si>
  <si>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</si>
  <si>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</si>
  <si>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</si>
  <si>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</si>
  <si>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</si>
  <si>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</si>
  <si>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</si>
  <si>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</si>
  <si>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</si>
  <si>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</si>
  <si>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</si>
  <si>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</si>
  <si>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</si>
  <si>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</si>
  <si>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</si>
  <si>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</si>
  <si>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</si>
  <si>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</si>
  <si>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</si>
  <si>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</si>
  <si>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</si>
  <si>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</si>
  <si>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</si>
  <si>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</si>
  <si>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</si>
  <si>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</si>
  <si>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</si>
  <si>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</si>
  <si>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</si>
  <si>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</si>
  <si>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</si>
  <si>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</si>
  <si>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</si>
  <si>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</si>
  <si>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</si>
  <si>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</si>
  <si>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</si>
  <si>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</si>
  <si>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</si>
  <si>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</si>
  <si>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</si>
  <si>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</si>
  <si>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</si>
  <si>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</si>
  <si>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</si>
  <si>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</si>
  <si>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</si>
  <si>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</si>
  <si>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</si>
  <si>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</si>
  <si>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</si>
  <si>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</si>
  <si>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</si>
  <si>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</si>
  <si>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</si>
  <si>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</si>
  <si>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</si>
  <si>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</si>
  <si>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</si>
  <si>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</si>
  <si>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</si>
  <si>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</si>
  <si>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</si>
  <si>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</si>
  <si>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</si>
  <si>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</si>
  <si>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</si>
  <si>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</si>
  <si>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</si>
  <si>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</si>
  <si>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</si>
  <si>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</si>
  <si>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</si>
  <si>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</si>
  <si>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</si>
  <si>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</si>
  <si>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</si>
  <si>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</si>
  <si>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</si>
  <si>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</si>
  <si>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</si>
  <si>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</si>
  <si>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</si>
  <si>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</si>
  <si>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</si>
  <si>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</si>
  <si>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</si>
  <si>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</si>
  <si>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</si>
  <si>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</si>
  <si>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</si>
  <si>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</si>
  <si>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</si>
  <si>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</si>
  <si>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</si>
  <si>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</si>
  <si>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</si>
  <si>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</si>
  <si>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</si>
  <si>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</si>
  <si>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</si>
  <si>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</si>
  <si>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</si>
  <si>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</si>
  <si>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</si>
  <si>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</si>
  <si>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</si>
  <si>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</si>
  <si>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</si>
  <si>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</si>
  <si>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</si>
  <si>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</si>
  <si>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</si>
  <si>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</si>
  <si>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</si>
  <si>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</si>
  <si>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</si>
  <si>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</si>
  <si>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</si>
  <si>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</si>
  <si>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</si>
  <si>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</si>
  <si>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</si>
  <si>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</si>
  <si>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</si>
  <si>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</si>
  <si>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</si>
  <si>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</si>
  <si>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</si>
  <si>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</si>
  <si>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</si>
  <si>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</si>
  <si>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</si>
  <si>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</si>
  <si>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</si>
  <si>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</si>
  <si>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</si>
  <si>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</si>
  <si>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</si>
  <si>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</si>
  <si>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</si>
  <si>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</si>
  <si>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</si>
  <si>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</si>
  <si>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</si>
  <si>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</si>
  <si>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</si>
  <si>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</si>
  <si>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</si>
  <si>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</si>
  <si>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</si>
  <si>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</si>
  <si>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</si>
  <si>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</si>
  <si>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</si>
  <si>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</si>
  <si>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</si>
  <si>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</si>
  <si>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</si>
  <si>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</si>
  <si>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</si>
  <si>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</si>
  <si>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</si>
  <si>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</si>
  <si>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</si>
  <si>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</si>
  <si>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</si>
  <si>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</si>
  <si>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</si>
  <si>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</si>
  <si>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</si>
  <si>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</si>
  <si>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</si>
  <si>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</si>
  <si>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</si>
  <si>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</si>
  <si>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</si>
  <si>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</si>
  <si>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</si>
  <si>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</si>
  <si>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</si>
  <si>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</si>
  <si>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</si>
  <si>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</si>
  <si>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</si>
  <si>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</si>
  <si>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</si>
  <si>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</si>
  <si>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</si>
  <si>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</si>
  <si>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</si>
  <si>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</si>
  <si>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</si>
  <si>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</si>
  <si>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</si>
  <si>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</si>
  <si>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</si>
  <si>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</si>
  <si>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</si>
  <si>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</si>
  <si>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</si>
  <si>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</si>
  <si>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</si>
  <si>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</si>
  <si>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</si>
  <si>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</si>
  <si>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</si>
  <si>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</si>
  <si>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</si>
  <si>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</si>
  <si>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</si>
  <si>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</si>
  <si>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</si>
  <si>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</si>
  <si>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</si>
  <si>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</si>
  <si>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</si>
  <si>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</si>
  <si>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</si>
  <si>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</si>
  <si>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</si>
  <si>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</si>
  <si>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</si>
  <si>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</si>
  <si>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</si>
  <si>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</si>
  <si>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</si>
  <si>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</si>
  <si>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</si>
  <si>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</si>
  <si>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</si>
  <si>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</si>
  <si>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</si>
  <si>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</si>
  <si>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</si>
  <si>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</si>
  <si>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</si>
  <si>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</si>
  <si>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</si>
  <si>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</si>
  <si>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</si>
  <si>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</si>
  <si>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</si>
  <si>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</si>
  <si>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</si>
  <si>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</si>
  <si>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</si>
  <si>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</si>
  <si>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</si>
  <si>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</si>
  <si>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</si>
  <si>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</si>
  <si>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</si>
  <si>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</si>
  <si>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</si>
  <si>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</si>
  <si>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</si>
  <si>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</si>
  <si>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</si>
  <si>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</si>
  <si>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</si>
  <si>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</si>
  <si>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</si>
  <si>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</si>
  <si>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</si>
  <si>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</si>
  <si>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</si>
  <si>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</si>
  <si>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</si>
  <si>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</si>
  <si>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</si>
  <si>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</si>
  <si>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</si>
  <si>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</si>
  <si>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仙台市立宮城野中学校校舎増築等工事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</si>
</sst>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6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0" xfId="8" applyFont="1" applyFill="1" applyBorder="1" applyProtection="1"/>
    <xf numFmtId="0" fontId="7" fillId="0" borderId="0" xfId="0" applyFont="1" applyBorder="1" applyAlignment="1">
      <alignment vertical="top"/>
    </xf>
    <xf numFmtId="0" fontId="7" fillId="0" borderId="0" xfId="8" applyFont="1" applyFill="1" applyBorder="1" applyAlignment="1" applyProtection="1">
      <alignment horizontal="right" vertical="center" wrapText="1"/>
    </xf>
    <xf numFmtId="0" fontId="7" fillId="0" borderId="0" xfId="8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1" xfId="8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5" xfId="11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99" xfId="1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2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" xfId="11" applyFont="1" applyFill="1" applyBorder="1" applyAlignment="1" applyProtection="1">
      <alignment vertical="center" wrapText="1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7" fillId="0" borderId="54" xfId="8" applyFont="1" applyFill="1" applyBorder="1" applyAlignment="1" applyProtection="1">
      <alignment horizontal="center" vertical="center" wrapText="1"/>
      <protection locked="0"/>
    </xf>
    <xf numFmtId="0" fontId="7" fillId="0" borderId="55" xfId="8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55" xfId="0" applyFont="1" applyBorder="1" applyAlignment="1">
      <alignment horizontal="right" vertical="center" wrapText="1"/>
    </xf>
    <xf numFmtId="0" fontId="7" fillId="0" borderId="6" xfId="8" applyFont="1" applyFill="1" applyBorder="1" applyAlignment="1" applyProtection="1">
      <alignment horizontal="right" vertical="center" wrapText="1"/>
      <protection locked="0"/>
    </xf>
    <xf numFmtId="0" fontId="7" fillId="0" borderId="3" xfId="8" applyFont="1" applyFill="1" applyBorder="1" applyAlignment="1" applyProtection="1">
      <alignment horizontal="right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5" fontId="7" fillId="0" borderId="18" xfId="0" applyNumberFormat="1" applyFont="1" applyBorder="1" applyAlignment="1" applyProtection="1">
      <alignment horizontal="right" vertical="center" wrapText="1"/>
      <protection locked="0"/>
    </xf>
    <xf numFmtId="5" fontId="7" fillId="0" borderId="28" xfId="0" applyNumberFormat="1" applyFont="1" applyBorder="1" applyAlignment="1" applyProtection="1">
      <alignment horizontal="right" vertical="center" wrapText="1"/>
      <protection locked="0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1" xfId="8" applyFont="1" applyFill="1" applyBorder="1" applyAlignment="1" applyProtection="1">
      <alignment horizontal="center" vertical="center" wrapText="1"/>
      <protection locked="0"/>
    </xf>
    <xf numFmtId="0" fontId="7" fillId="0" borderId="18" xfId="8" applyFont="1" applyFill="1" applyBorder="1" applyAlignment="1" applyProtection="1">
      <alignment horizontal="center" vertical="center" wrapText="1"/>
      <protection locked="0"/>
    </xf>
    <xf numFmtId="0" fontId="7" fillId="0" borderId="28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248</v>
      </c>
      <c r="L1" s="53"/>
      <c r="M1" s="53"/>
      <c r="N1" s="53"/>
    </row>
    <row r="2" spans="1:30" s="52" customFormat="1" ht="12.75" thickBot="1">
      <c r="G2" s="144" t="s">
        <v>0</v>
      </c>
      <c r="H2" s="310">
        <v>220510418</v>
      </c>
      <c r="I2" s="311"/>
      <c r="J2" s="311"/>
      <c r="K2" s="311"/>
      <c r="L2" s="311"/>
      <c r="M2" s="312"/>
      <c r="N2" s="78"/>
    </row>
    <row r="3" spans="1:30" s="2" customFormat="1" ht="15.75" customHeight="1">
      <c r="A3" s="313" t="s">
        <v>251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14" t="s">
        <v>272</v>
      </c>
      <c r="D5" s="315"/>
      <c r="E5" s="316"/>
      <c r="F5" s="317" t="s">
        <v>242</v>
      </c>
      <c r="G5" s="318"/>
      <c r="H5" s="318"/>
      <c r="I5" s="318"/>
      <c r="J5" s="318"/>
      <c r="K5" s="318"/>
      <c r="L5" s="318"/>
      <c r="M5" s="318"/>
      <c r="N5" s="319"/>
      <c r="O5" s="3"/>
      <c r="P5" s="1"/>
      <c r="Q5" s="1"/>
    </row>
    <row r="6" spans="1:30" s="2" customFormat="1" ht="3.75" customHeight="1" thickBot="1">
      <c r="A6" s="4"/>
      <c r="B6" s="4" t="s">
        <v>278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20" t="s">
        <v>453</v>
      </c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2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23" t="s">
        <v>4</v>
      </c>
      <c r="C9" s="324"/>
      <c r="D9" s="84" t="s">
        <v>247</v>
      </c>
      <c r="E9" s="85" t="s">
        <v>5</v>
      </c>
      <c r="F9" s="325" t="s">
        <v>6</v>
      </c>
      <c r="G9" s="326"/>
      <c r="H9" s="327"/>
      <c r="I9" s="86" t="s">
        <v>7</v>
      </c>
      <c r="J9" s="84" t="s">
        <v>8</v>
      </c>
      <c r="K9" s="84" t="s">
        <v>9</v>
      </c>
      <c r="L9" s="328" t="s">
        <v>10</v>
      </c>
      <c r="M9" s="329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47" t="s">
        <v>134</v>
      </c>
      <c r="B10" s="350" t="s">
        <v>420</v>
      </c>
      <c r="C10" s="351"/>
      <c r="D10" s="356">
        <v>10</v>
      </c>
      <c r="E10" s="359">
        <v>6</v>
      </c>
      <c r="F10" s="105" t="s">
        <v>234</v>
      </c>
      <c r="G10" s="362"/>
      <c r="H10" s="363"/>
      <c r="I10" s="364">
        <f>IF(F12="",0,ROUND(MAX(MIN(6,((ROUND(F12-69,1))/15*6)),0),3))</f>
        <v>0</v>
      </c>
      <c r="J10" s="330">
        <v>1</v>
      </c>
      <c r="K10" s="333">
        <f>IF(I10="","",I10*J10)</f>
        <v>0</v>
      </c>
      <c r="L10" s="336" t="str">
        <f>IF(G10="","",$D$10*K10/$E$18)</f>
        <v/>
      </c>
      <c r="M10" s="337"/>
      <c r="N10" s="384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48"/>
      <c r="B11" s="352"/>
      <c r="C11" s="353"/>
      <c r="D11" s="357"/>
      <c r="E11" s="360"/>
      <c r="F11" s="106" t="s">
        <v>235</v>
      </c>
      <c r="G11" s="342"/>
      <c r="H11" s="343"/>
      <c r="I11" s="365"/>
      <c r="J11" s="331"/>
      <c r="K11" s="334"/>
      <c r="L11" s="338"/>
      <c r="M11" s="339"/>
      <c r="N11" s="385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48"/>
      <c r="B12" s="354"/>
      <c r="C12" s="355"/>
      <c r="D12" s="357"/>
      <c r="E12" s="361"/>
      <c r="F12" s="344" t="str">
        <f>IF(OR(G10=0,G10="",G11=""),"",ROUND(AVERAGE(G10:H11),1))</f>
        <v/>
      </c>
      <c r="G12" s="345"/>
      <c r="H12" s="346"/>
      <c r="I12" s="366"/>
      <c r="J12" s="332"/>
      <c r="K12" s="335"/>
      <c r="L12" s="340"/>
      <c r="M12" s="341"/>
      <c r="N12" s="385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48"/>
      <c r="B13" s="367" t="s">
        <v>93</v>
      </c>
      <c r="C13" s="368"/>
      <c r="D13" s="357"/>
      <c r="E13" s="144">
        <v>1</v>
      </c>
      <c r="F13" s="369"/>
      <c r="G13" s="370"/>
      <c r="H13" s="371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72" t="str">
        <f>IF(F13="","",$D$10*K13/$E$18)</f>
        <v/>
      </c>
      <c r="M13" s="372"/>
      <c r="N13" s="385"/>
      <c r="O13" s="59"/>
      <c r="P13" s="75"/>
      <c r="Q13" s="63" t="s">
        <v>132</v>
      </c>
      <c r="R13" s="63" t="s">
        <v>129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48"/>
      <c r="B14" s="367" t="s">
        <v>94</v>
      </c>
      <c r="C14" s="368"/>
      <c r="D14" s="357"/>
      <c r="E14" s="144">
        <v>2</v>
      </c>
      <c r="F14" s="369"/>
      <c r="G14" s="370"/>
      <c r="H14" s="371"/>
      <c r="I14" s="87">
        <f>IF(F14="表彰あり",1,0)</f>
        <v>0</v>
      </c>
      <c r="J14" s="88">
        <v>2</v>
      </c>
      <c r="K14" s="88">
        <f t="shared" si="0"/>
        <v>0</v>
      </c>
      <c r="L14" s="372" t="str">
        <f>IF(F14="","",$D$10*K14/$E$18)</f>
        <v/>
      </c>
      <c r="M14" s="372"/>
      <c r="N14" s="385"/>
      <c r="O14" s="59"/>
      <c r="P14" s="75"/>
      <c r="Q14" s="63" t="s">
        <v>252</v>
      </c>
      <c r="R14" s="63" t="s">
        <v>129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48"/>
      <c r="B15" s="367" t="s">
        <v>241</v>
      </c>
      <c r="C15" s="368"/>
      <c r="D15" s="357"/>
      <c r="E15" s="144">
        <v>0</v>
      </c>
      <c r="F15" s="369"/>
      <c r="G15" s="370"/>
      <c r="H15" s="371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73" t="str">
        <f>IF(F15="","",$D$10*K15/$E$18)</f>
        <v/>
      </c>
      <c r="M15" s="373"/>
      <c r="N15" s="385"/>
      <c r="O15" s="59"/>
      <c r="P15" s="75"/>
      <c r="Q15" s="63" t="s">
        <v>129</v>
      </c>
      <c r="R15" s="63" t="s">
        <v>253</v>
      </c>
      <c r="S15" s="64" t="s">
        <v>254</v>
      </c>
      <c r="T15" s="64" t="s">
        <v>255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48"/>
      <c r="B16" s="367" t="s">
        <v>19</v>
      </c>
      <c r="C16" s="368"/>
      <c r="D16" s="357"/>
      <c r="E16" s="144">
        <v>0.5</v>
      </c>
      <c r="F16" s="369"/>
      <c r="G16" s="370"/>
      <c r="H16" s="371"/>
      <c r="I16" s="132">
        <f>IF(F16="取得あり",0.5,0)</f>
        <v>0</v>
      </c>
      <c r="J16" s="88">
        <v>1</v>
      </c>
      <c r="K16" s="89">
        <f t="shared" si="0"/>
        <v>0</v>
      </c>
      <c r="L16" s="372" t="str">
        <f>IF(F16="","",$D$10*K16/$E$18)</f>
        <v/>
      </c>
      <c r="M16" s="372"/>
      <c r="N16" s="385"/>
      <c r="O16" s="59"/>
      <c r="P16" s="75"/>
      <c r="Q16" s="63" t="s">
        <v>256</v>
      </c>
      <c r="R16" s="63" t="s">
        <v>129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48"/>
      <c r="B17" s="367" t="s">
        <v>83</v>
      </c>
      <c r="C17" s="368"/>
      <c r="D17" s="358"/>
      <c r="E17" s="144">
        <v>0.5</v>
      </c>
      <c r="F17" s="374"/>
      <c r="G17" s="375"/>
      <c r="H17" s="376"/>
      <c r="I17" s="132">
        <f>IF(F17="加入あり",0.5,0)</f>
        <v>0</v>
      </c>
      <c r="J17" s="88">
        <v>1</v>
      </c>
      <c r="K17" s="89">
        <f t="shared" si="0"/>
        <v>0</v>
      </c>
      <c r="L17" s="372" t="str">
        <f>IF(F17="","",$D$10*K17/$E$18)</f>
        <v/>
      </c>
      <c r="M17" s="372"/>
      <c r="N17" s="406"/>
      <c r="O17" s="59"/>
      <c r="P17" s="75"/>
      <c r="Q17" s="63" t="s">
        <v>130</v>
      </c>
      <c r="R17" s="63" t="s">
        <v>129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49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47" t="s">
        <v>135</v>
      </c>
      <c r="B19" s="377" t="s">
        <v>136</v>
      </c>
      <c r="C19" s="378"/>
      <c r="D19" s="356">
        <v>5</v>
      </c>
      <c r="E19" s="144">
        <v>2</v>
      </c>
      <c r="F19" s="379"/>
      <c r="G19" s="380"/>
      <c r="H19" s="381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82" t="str">
        <f>IF(F19="","",$D$19*K19/$E$24)</f>
        <v/>
      </c>
      <c r="M19" s="383"/>
      <c r="N19" s="384">
        <f>ROUND(SUM(L19:L23),2)</f>
        <v>0</v>
      </c>
      <c r="O19" s="59"/>
      <c r="P19" s="75"/>
      <c r="Q19" s="63" t="s">
        <v>132</v>
      </c>
      <c r="R19" s="63" t="s">
        <v>129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48"/>
      <c r="B20" s="386" t="s">
        <v>220</v>
      </c>
      <c r="C20" s="387"/>
      <c r="D20" s="357"/>
      <c r="E20" s="95">
        <v>4</v>
      </c>
      <c r="F20" s="388"/>
      <c r="G20" s="342"/>
      <c r="H20" s="343"/>
      <c r="I20" s="136">
        <f>ROUND(MAX(MIN(2,((F20-69)/15*2)),0),3)</f>
        <v>0</v>
      </c>
      <c r="J20" s="137">
        <v>2</v>
      </c>
      <c r="K20" s="138">
        <f>IF(I20="","",I20*J20)</f>
        <v>0</v>
      </c>
      <c r="L20" s="389" t="str">
        <f>IF(F20="","",$D$19*K20/$E$24)</f>
        <v/>
      </c>
      <c r="M20" s="390"/>
      <c r="N20" s="385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48"/>
      <c r="B21" s="377" t="s">
        <v>137</v>
      </c>
      <c r="C21" s="378"/>
      <c r="D21" s="357"/>
      <c r="E21" s="144">
        <v>2</v>
      </c>
      <c r="F21" s="369"/>
      <c r="G21" s="370"/>
      <c r="H21" s="371"/>
      <c r="I21" s="87">
        <f>IF(F21="2件",2,IF(F21="1件",1,0))</f>
        <v>0</v>
      </c>
      <c r="J21" s="88">
        <v>1</v>
      </c>
      <c r="K21" s="88">
        <f t="shared" si="1"/>
        <v>0</v>
      </c>
      <c r="L21" s="382" t="str">
        <f>IF(F21="","",$D$19*K21/$E$24)</f>
        <v/>
      </c>
      <c r="M21" s="383"/>
      <c r="N21" s="385"/>
      <c r="O21" s="59"/>
      <c r="P21" s="75"/>
      <c r="Q21" s="63" t="s">
        <v>273</v>
      </c>
      <c r="R21" s="63" t="s">
        <v>257</v>
      </c>
      <c r="S21" s="63" t="s">
        <v>129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48"/>
      <c r="B22" s="377" t="s">
        <v>138</v>
      </c>
      <c r="C22" s="378"/>
      <c r="D22" s="357"/>
      <c r="E22" s="144">
        <v>1</v>
      </c>
      <c r="F22" s="369"/>
      <c r="G22" s="370"/>
      <c r="H22" s="371"/>
      <c r="I22" s="87">
        <f>IF(F22="表彰あり",1,0)</f>
        <v>0</v>
      </c>
      <c r="J22" s="88">
        <v>1</v>
      </c>
      <c r="K22" s="88">
        <f t="shared" si="1"/>
        <v>0</v>
      </c>
      <c r="L22" s="382" t="str">
        <f>IF(F22="","",$D$19*K22/$E$24)</f>
        <v/>
      </c>
      <c r="M22" s="383"/>
      <c r="N22" s="385"/>
      <c r="O22" s="59"/>
      <c r="P22" s="75"/>
      <c r="Q22" s="63" t="s">
        <v>252</v>
      </c>
      <c r="R22" s="63" t="s">
        <v>129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48"/>
      <c r="B23" s="377" t="s">
        <v>239</v>
      </c>
      <c r="C23" s="378"/>
      <c r="D23" s="357"/>
      <c r="E23" s="144">
        <v>1</v>
      </c>
      <c r="F23" s="374"/>
      <c r="G23" s="375"/>
      <c r="H23" s="376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82" t="str">
        <f>IF(F23="","",$D$19*K23/$E$24)</f>
        <v/>
      </c>
      <c r="M23" s="383"/>
      <c r="N23" s="385"/>
      <c r="O23" s="59"/>
      <c r="P23" s="75"/>
      <c r="Q23" s="65" t="s">
        <v>258</v>
      </c>
      <c r="R23" s="65" t="s">
        <v>259</v>
      </c>
      <c r="S23" s="65" t="s">
        <v>260</v>
      </c>
      <c r="T23" s="63" t="s">
        <v>129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49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47" t="s">
        <v>279</v>
      </c>
      <c r="B25" s="377" t="s">
        <v>280</v>
      </c>
      <c r="C25" s="378"/>
      <c r="D25" s="356">
        <v>6</v>
      </c>
      <c r="E25" s="95">
        <v>1</v>
      </c>
      <c r="F25" s="379"/>
      <c r="G25" s="380"/>
      <c r="H25" s="381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72" t="str">
        <f>IF(F25="","",D25*K25/$E$36)</f>
        <v/>
      </c>
      <c r="M25" s="372"/>
      <c r="N25" s="384">
        <f>ROUND(SUM(L25:L35),2)</f>
        <v>0</v>
      </c>
      <c r="O25" s="59"/>
      <c r="P25" s="75"/>
      <c r="Q25" s="63" t="s">
        <v>273</v>
      </c>
      <c r="R25" s="63" t="s">
        <v>257</v>
      </c>
      <c r="S25" s="63" t="s">
        <v>129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48"/>
      <c r="B26" s="386" t="s">
        <v>281</v>
      </c>
      <c r="C26" s="97" t="s">
        <v>168</v>
      </c>
      <c r="D26" s="357"/>
      <c r="E26" s="95">
        <v>3</v>
      </c>
      <c r="F26" s="369"/>
      <c r="G26" s="370"/>
      <c r="H26" s="371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72" t="str">
        <f>IF(F26="","",D25*K26/$E$36)</f>
        <v/>
      </c>
      <c r="M26" s="372"/>
      <c r="N26" s="385"/>
      <c r="O26" s="59"/>
      <c r="P26" s="75"/>
      <c r="Q26" s="65" t="s">
        <v>262</v>
      </c>
      <c r="R26" s="65" t="s">
        <v>263</v>
      </c>
      <c r="S26" s="65" t="s">
        <v>264</v>
      </c>
      <c r="T26" s="63" t="s">
        <v>129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48"/>
      <c r="B27" s="421"/>
      <c r="C27" s="97" t="s">
        <v>167</v>
      </c>
      <c r="D27" s="357"/>
      <c r="E27" s="95">
        <v>1</v>
      </c>
      <c r="F27" s="369"/>
      <c r="G27" s="370"/>
      <c r="H27" s="371"/>
      <c r="I27" s="96">
        <f>IF(F27="対応実績あり",1,0)</f>
        <v>0</v>
      </c>
      <c r="J27" s="137">
        <v>1</v>
      </c>
      <c r="K27" s="137">
        <f>IF(I27="","",I27*J27)</f>
        <v>0</v>
      </c>
      <c r="L27" s="372" t="str">
        <f>IF(F27="","",D25*K27/$E$36)</f>
        <v/>
      </c>
      <c r="M27" s="372"/>
      <c r="N27" s="385"/>
      <c r="O27" s="59"/>
      <c r="P27" s="75"/>
      <c r="Q27" s="65" t="s">
        <v>282</v>
      </c>
      <c r="R27" s="65" t="s">
        <v>129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48"/>
      <c r="B28" s="422"/>
      <c r="C28" s="97" t="s">
        <v>283</v>
      </c>
      <c r="D28" s="357"/>
      <c r="E28" s="95">
        <v>1</v>
      </c>
      <c r="F28" s="369"/>
      <c r="G28" s="370"/>
      <c r="H28" s="371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72" t="str">
        <f>IF(F28="","",D25*K28/$E$36)</f>
        <v/>
      </c>
      <c r="M28" s="372"/>
      <c r="N28" s="385"/>
      <c r="O28" s="59"/>
      <c r="P28" s="75"/>
      <c r="Q28" s="65" t="s">
        <v>297</v>
      </c>
      <c r="R28" s="65" t="s">
        <v>129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48"/>
      <c r="B29" s="377" t="s">
        <v>284</v>
      </c>
      <c r="C29" s="378"/>
      <c r="D29" s="357"/>
      <c r="E29" s="95"/>
      <c r="F29" s="369"/>
      <c r="G29" s="370"/>
      <c r="H29" s="371"/>
      <c r="I29" s="133"/>
      <c r="J29" s="137"/>
      <c r="K29" s="135"/>
      <c r="L29" s="372" t="str">
        <f t="shared" ref="L29:L30" si="3">IF(F29="","",D26*K29/$E$36)</f>
        <v/>
      </c>
      <c r="M29" s="372"/>
      <c r="N29" s="385"/>
      <c r="O29" s="59"/>
      <c r="P29" s="75"/>
      <c r="Q29" s="63" t="s">
        <v>273</v>
      </c>
      <c r="R29" s="63" t="s">
        <v>257</v>
      </c>
      <c r="S29" s="63" t="s">
        <v>129</v>
      </c>
      <c r="T29" s="63"/>
      <c r="U29" s="65"/>
      <c r="V29" s="63" t="s">
        <v>265</v>
      </c>
      <c r="W29" s="63" t="s">
        <v>266</v>
      </c>
      <c r="X29" s="63" t="s">
        <v>267</v>
      </c>
      <c r="Y29" s="63" t="s">
        <v>268</v>
      </c>
      <c r="Z29" s="63" t="s">
        <v>129</v>
      </c>
      <c r="AA29" s="57"/>
      <c r="AB29" s="57"/>
      <c r="AC29" s="57"/>
      <c r="AD29" s="57"/>
    </row>
    <row r="30" spans="1:30" s="58" customFormat="1" ht="20.25" hidden="1" customHeight="1">
      <c r="A30" s="348"/>
      <c r="B30" s="377" t="s">
        <v>285</v>
      </c>
      <c r="C30" s="378"/>
      <c r="D30" s="357"/>
      <c r="E30" s="95"/>
      <c r="F30" s="391"/>
      <c r="G30" s="392"/>
      <c r="H30" s="393"/>
      <c r="I30" s="133"/>
      <c r="J30" s="137"/>
      <c r="K30" s="137"/>
      <c r="L30" s="372" t="str">
        <f t="shared" si="3"/>
        <v/>
      </c>
      <c r="M30" s="372"/>
      <c r="N30" s="385"/>
      <c r="O30" s="59"/>
      <c r="P30" s="75"/>
      <c r="Q30" s="63" t="s">
        <v>273</v>
      </c>
      <c r="R30" s="63" t="s">
        <v>257</v>
      </c>
      <c r="S30" s="63" t="s">
        <v>129</v>
      </c>
      <c r="T30" s="63"/>
      <c r="U30" s="63"/>
      <c r="V30" s="63" t="s">
        <v>269</v>
      </c>
      <c r="W30" s="63" t="s">
        <v>270</v>
      </c>
      <c r="X30" s="63" t="s">
        <v>266</v>
      </c>
      <c r="Y30" s="63" t="s">
        <v>267</v>
      </c>
      <c r="Z30" s="63" t="s">
        <v>268</v>
      </c>
      <c r="AA30" s="63" t="s">
        <v>129</v>
      </c>
      <c r="AB30" s="57"/>
      <c r="AC30" s="57"/>
      <c r="AD30" s="57"/>
    </row>
    <row r="31" spans="1:30" s="58" customFormat="1" ht="20.25" customHeight="1">
      <c r="A31" s="348"/>
      <c r="B31" s="386" t="s">
        <v>286</v>
      </c>
      <c r="C31" s="387"/>
      <c r="D31" s="357"/>
      <c r="E31" s="283">
        <v>2</v>
      </c>
      <c r="F31" s="423"/>
      <c r="G31" s="424"/>
      <c r="H31" s="425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72" t="str">
        <f>IF(F31="","",D25*K31/$E$36)</f>
        <v/>
      </c>
      <c r="M31" s="372"/>
      <c r="N31" s="385"/>
      <c r="O31" s="59"/>
      <c r="P31" s="75"/>
      <c r="Q31" s="63" t="s">
        <v>273</v>
      </c>
      <c r="R31" s="63" t="s">
        <v>257</v>
      </c>
      <c r="S31" s="63" t="s">
        <v>129</v>
      </c>
      <c r="T31" s="63"/>
      <c r="U31" s="63"/>
      <c r="V31" s="63" t="s">
        <v>269</v>
      </c>
      <c r="W31" s="63" t="s">
        <v>270</v>
      </c>
      <c r="X31" s="63" t="s">
        <v>266</v>
      </c>
      <c r="Y31" s="63" t="s">
        <v>267</v>
      </c>
      <c r="Z31" s="63" t="s">
        <v>268</v>
      </c>
      <c r="AA31" s="63" t="s">
        <v>129</v>
      </c>
      <c r="AB31" s="57"/>
      <c r="AC31" s="57"/>
      <c r="AD31" s="57"/>
    </row>
    <row r="32" spans="1:30" s="58" customFormat="1" ht="21.95" hidden="1" customHeight="1">
      <c r="A32" s="348"/>
      <c r="B32" s="377" t="s">
        <v>287</v>
      </c>
      <c r="C32" s="378"/>
      <c r="D32" s="357"/>
      <c r="E32" s="95"/>
      <c r="F32" s="369"/>
      <c r="G32" s="370"/>
      <c r="H32" s="371"/>
      <c r="I32" s="133"/>
      <c r="J32" s="137"/>
      <c r="K32" s="135"/>
      <c r="L32" s="372"/>
      <c r="M32" s="372"/>
      <c r="N32" s="385"/>
      <c r="O32" s="59"/>
      <c r="P32" s="75"/>
      <c r="Q32" s="63" t="s">
        <v>273</v>
      </c>
      <c r="R32" s="63" t="s">
        <v>257</v>
      </c>
      <c r="S32" s="63" t="s">
        <v>129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48"/>
      <c r="B33" s="377" t="s">
        <v>421</v>
      </c>
      <c r="C33" s="378"/>
      <c r="D33" s="357"/>
      <c r="E33" s="95">
        <v>1</v>
      </c>
      <c r="F33" s="369"/>
      <c r="G33" s="370"/>
      <c r="H33" s="371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72" t="str">
        <f>IF(F33="","",D25*K33/$E$36)</f>
        <v/>
      </c>
      <c r="M33" s="372"/>
      <c r="N33" s="385"/>
      <c r="O33" s="59"/>
      <c r="P33" s="75"/>
      <c r="Q33" s="63" t="s">
        <v>288</v>
      </c>
      <c r="R33" s="63" t="s">
        <v>129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48"/>
      <c r="B34" s="377" t="s">
        <v>289</v>
      </c>
      <c r="C34" s="378"/>
      <c r="D34" s="357"/>
      <c r="E34" s="144">
        <v>2</v>
      </c>
      <c r="F34" s="394"/>
      <c r="G34" s="395"/>
      <c r="H34" s="396"/>
      <c r="I34" s="87">
        <f>IF(F34="法定雇用障害者数以上",2,IF(F34="義務外雇用",2,IF(F34="法定雇用障害者数未満",1,0)))</f>
        <v>0</v>
      </c>
      <c r="J34" s="88">
        <v>1</v>
      </c>
      <c r="K34" s="88">
        <f t="shared" si="4"/>
        <v>0</v>
      </c>
      <c r="L34" s="372" t="str">
        <f>IF(F34="","",D25*K34/$E$36)</f>
        <v/>
      </c>
      <c r="M34" s="372"/>
      <c r="N34" s="385"/>
      <c r="O34" s="57"/>
      <c r="P34" s="75"/>
      <c r="Q34" s="63" t="s">
        <v>444</v>
      </c>
      <c r="R34" s="63" t="s">
        <v>271</v>
      </c>
      <c r="S34" s="63" t="s">
        <v>445</v>
      </c>
      <c r="T34" s="63" t="s">
        <v>129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48"/>
      <c r="B35" s="377" t="s">
        <v>290</v>
      </c>
      <c r="C35" s="378"/>
      <c r="D35" s="358"/>
      <c r="E35" s="144">
        <v>1</v>
      </c>
      <c r="F35" s="397"/>
      <c r="G35" s="398"/>
      <c r="H35" s="399"/>
      <c r="I35" s="87">
        <f>IF(F35="取得あり",1,0)</f>
        <v>0</v>
      </c>
      <c r="J35" s="88">
        <v>1</v>
      </c>
      <c r="K35" s="88">
        <f t="shared" si="4"/>
        <v>0</v>
      </c>
      <c r="L35" s="372" t="str">
        <f>IF(F35="","",D25*K35/$E$36)</f>
        <v/>
      </c>
      <c r="M35" s="372"/>
      <c r="N35" s="406"/>
      <c r="O35" s="57"/>
      <c r="P35" s="75"/>
      <c r="Q35" s="63" t="s">
        <v>256</v>
      </c>
      <c r="R35" s="63" t="s">
        <v>129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49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47" t="s">
        <v>291</v>
      </c>
      <c r="B37" s="419" t="s">
        <v>292</v>
      </c>
      <c r="C37" s="420"/>
      <c r="D37" s="356">
        <v>3</v>
      </c>
      <c r="E37" s="144">
        <v>1</v>
      </c>
      <c r="F37" s="379"/>
      <c r="G37" s="380"/>
      <c r="H37" s="381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82" t="str">
        <f>IF(F37="","",D37*K37/$E$41)</f>
        <v/>
      </c>
      <c r="M37" s="383"/>
      <c r="N37" s="384">
        <f>ROUND(SUM(L37:L40),2)</f>
        <v>0</v>
      </c>
      <c r="O37" s="59"/>
      <c r="P37" s="75"/>
      <c r="Q37" s="63" t="s">
        <v>131</v>
      </c>
      <c r="R37" s="63" t="s">
        <v>129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48"/>
      <c r="B38" s="377" t="s">
        <v>293</v>
      </c>
      <c r="C38" s="378"/>
      <c r="D38" s="357"/>
      <c r="E38" s="95">
        <v>2</v>
      </c>
      <c r="F38" s="407"/>
      <c r="G38" s="408"/>
      <c r="H38" s="409"/>
      <c r="I38" s="87">
        <f>IF(F38="登録あり",1,0)</f>
        <v>0</v>
      </c>
      <c r="J38" s="88">
        <v>2</v>
      </c>
      <c r="K38" s="88">
        <f>IF(I38="","",I38*J38)</f>
        <v>0</v>
      </c>
      <c r="L38" s="372" t="str">
        <f>IF(F38="","",D37*K38/$E$41)</f>
        <v/>
      </c>
      <c r="M38" s="372"/>
      <c r="N38" s="385"/>
      <c r="O38" s="59"/>
      <c r="P38" s="75"/>
      <c r="Q38" s="63" t="s">
        <v>294</v>
      </c>
      <c r="R38" s="63" t="s">
        <v>129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48"/>
      <c r="B39" s="377" t="s">
        <v>295</v>
      </c>
      <c r="C39" s="378"/>
      <c r="D39" s="357"/>
      <c r="E39" s="95">
        <v>2</v>
      </c>
      <c r="F39" s="410"/>
      <c r="G39" s="411"/>
      <c r="H39" s="412"/>
      <c r="I39" s="87">
        <f>IF(F39="顕彰あり",1,0)</f>
        <v>0</v>
      </c>
      <c r="J39" s="88">
        <v>2</v>
      </c>
      <c r="K39" s="88">
        <f>IF(I39="","",I39*J39)</f>
        <v>0</v>
      </c>
      <c r="L39" s="372" t="str">
        <f>IF(F39="","",D37*K39/$E$41)</f>
        <v/>
      </c>
      <c r="M39" s="372"/>
      <c r="N39" s="385"/>
      <c r="O39" s="59"/>
      <c r="P39" s="75"/>
      <c r="Q39" s="63" t="s">
        <v>261</v>
      </c>
      <c r="R39" s="63" t="s">
        <v>129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48"/>
      <c r="B40" s="377" t="s">
        <v>296</v>
      </c>
      <c r="C40" s="378"/>
      <c r="D40" s="358"/>
      <c r="E40" s="144">
        <v>1</v>
      </c>
      <c r="F40" s="374"/>
      <c r="G40" s="375"/>
      <c r="H40" s="376"/>
      <c r="I40" s="87">
        <f>IF(F40="配置あり",1,0)</f>
        <v>0</v>
      </c>
      <c r="J40" s="88">
        <v>1</v>
      </c>
      <c r="K40" s="88">
        <f>IF(I40="","",I40*J40)</f>
        <v>0</v>
      </c>
      <c r="L40" s="372" t="str">
        <f>IF(F40="","",D37*K40/$E$41)</f>
        <v/>
      </c>
      <c r="M40" s="372"/>
      <c r="N40" s="406"/>
      <c r="O40" s="57"/>
      <c r="P40" s="75"/>
      <c r="Q40" s="63" t="s">
        <v>131</v>
      </c>
      <c r="R40" s="63" t="s">
        <v>129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49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416"/>
      <c r="F44" s="417"/>
      <c r="G44" s="417"/>
      <c r="H44" s="418"/>
      <c r="I44" s="111" t="s">
        <v>133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401" t="s">
        <v>14</v>
      </c>
      <c r="B46" s="114" t="s">
        <v>139</v>
      </c>
      <c r="C46" s="402" t="s">
        <v>15</v>
      </c>
      <c r="D46" s="403" t="s">
        <v>16</v>
      </c>
      <c r="E46" s="403"/>
      <c r="F46" s="115"/>
      <c r="G46" s="131" t="str">
        <f>IF(E44="","",N42)</f>
        <v/>
      </c>
      <c r="H46" s="116"/>
      <c r="I46" s="94"/>
      <c r="J46" s="404" t="s">
        <v>15</v>
      </c>
      <c r="K46" s="405" t="str">
        <f>IF(D47="","",ROUNDDOWN((100+G46)/(D47/1000000),5))</f>
        <v/>
      </c>
      <c r="L46" s="405"/>
      <c r="M46" s="405"/>
      <c r="N46" s="405"/>
      <c r="O46" s="413"/>
      <c r="Q46" s="61"/>
    </row>
    <row r="47" spans="1:30" s="58" customFormat="1" ht="11.25" customHeight="1">
      <c r="A47" s="401"/>
      <c r="B47" s="119" t="s">
        <v>140</v>
      </c>
      <c r="C47" s="402"/>
      <c r="D47" s="414" t="str">
        <f>IF(E44="","",E44)</f>
        <v/>
      </c>
      <c r="E47" s="414"/>
      <c r="F47" s="414"/>
      <c r="G47" s="414"/>
      <c r="H47" s="415" t="s">
        <v>125</v>
      </c>
      <c r="I47" s="415"/>
      <c r="J47" s="404"/>
      <c r="K47" s="405"/>
      <c r="L47" s="405"/>
      <c r="M47" s="405"/>
      <c r="N47" s="405"/>
      <c r="O47" s="413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400" t="s">
        <v>22</v>
      </c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240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143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144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sheet="1" selectLockedCells="1"/>
  <mergeCells count="112"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F7" sqref="F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1" t="s">
        <v>249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90" t="s">
        <v>0</v>
      </c>
      <c r="I3" s="491"/>
      <c r="J3" s="491"/>
      <c r="K3" s="487">
        <f>'様式-共1-Ⅰ（建築）'!H2</f>
        <v>220510418</v>
      </c>
      <c r="L3" s="488"/>
      <c r="M3" s="488"/>
      <c r="N3" s="488"/>
      <c r="O3" s="488"/>
      <c r="P3" s="489"/>
      <c r="Q3" s="10"/>
      <c r="R3" s="5"/>
      <c r="S3" s="5"/>
      <c r="U3" s="37" t="s">
        <v>169</v>
      </c>
      <c r="V3" s="37" t="s">
        <v>170</v>
      </c>
      <c r="X3" s="37" t="s">
        <v>171</v>
      </c>
      <c r="Y3" s="37" t="s">
        <v>172</v>
      </c>
      <c r="Z3" s="8" t="s">
        <v>173</v>
      </c>
      <c r="AA3" s="8" t="s">
        <v>174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99" t="s">
        <v>145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5"/>
      <c r="S5" s="5"/>
      <c r="U5" s="37" t="s">
        <v>231</v>
      </c>
      <c r="V5" s="37" t="s">
        <v>175</v>
      </c>
      <c r="W5" s="37" t="s">
        <v>176</v>
      </c>
      <c r="X5" s="37" t="s">
        <v>177</v>
      </c>
      <c r="Y5" s="37" t="s">
        <v>178</v>
      </c>
      <c r="Z5" s="37" t="s">
        <v>179</v>
      </c>
      <c r="AA5" s="37" t="s">
        <v>180</v>
      </c>
    </row>
    <row r="6" spans="1:27" ht="18" customHeight="1" thickBot="1">
      <c r="A6" s="481" t="s">
        <v>334</v>
      </c>
      <c r="B6" s="482"/>
      <c r="C6" s="483"/>
      <c r="D6" s="192"/>
      <c r="E6" s="192" t="s">
        <v>246</v>
      </c>
      <c r="F6" s="192" t="s">
        <v>227</v>
      </c>
      <c r="G6" s="426" t="s">
        <v>228</v>
      </c>
      <c r="H6" s="427"/>
      <c r="I6" s="427"/>
      <c r="J6" s="427"/>
      <c r="K6" s="427"/>
      <c r="L6" s="427"/>
      <c r="M6" s="427"/>
      <c r="N6" s="427"/>
      <c r="O6" s="427"/>
      <c r="P6" s="427"/>
      <c r="Q6" s="428"/>
      <c r="R6" s="5"/>
      <c r="S6" s="5"/>
      <c r="U6" s="37" t="s">
        <v>232</v>
      </c>
      <c r="Z6" s="37"/>
      <c r="AA6" s="37"/>
    </row>
    <row r="7" spans="1:27" ht="36" customHeight="1" thickBot="1">
      <c r="A7" s="484"/>
      <c r="B7" s="485"/>
      <c r="C7" s="486"/>
      <c r="D7" s="193" t="s">
        <v>234</v>
      </c>
      <c r="E7" s="194" t="s">
        <v>229</v>
      </c>
      <c r="F7" s="195" t="s">
        <v>226</v>
      </c>
      <c r="G7" s="429"/>
      <c r="H7" s="430"/>
      <c r="I7" s="430"/>
      <c r="J7" s="430"/>
      <c r="K7" s="430"/>
      <c r="L7" s="430"/>
      <c r="M7" s="430"/>
      <c r="N7" s="430"/>
      <c r="O7" s="430"/>
      <c r="P7" s="430"/>
      <c r="Q7" s="431"/>
      <c r="R7" s="5"/>
      <c r="S7" s="6"/>
      <c r="U7" s="37" t="s">
        <v>233</v>
      </c>
      <c r="V7" s="37" t="s">
        <v>95</v>
      </c>
      <c r="W7" s="37" t="s">
        <v>96</v>
      </c>
      <c r="X7" s="37" t="s">
        <v>181</v>
      </c>
      <c r="Y7" s="37" t="s">
        <v>129</v>
      </c>
      <c r="Z7" s="8" t="s">
        <v>183</v>
      </c>
      <c r="AA7" s="8" t="s">
        <v>184</v>
      </c>
    </row>
    <row r="8" spans="1:27" ht="36" customHeight="1" thickBot="1">
      <c r="A8" s="484"/>
      <c r="B8" s="485"/>
      <c r="C8" s="486"/>
      <c r="D8" s="193" t="s">
        <v>235</v>
      </c>
      <c r="E8" s="194" t="s">
        <v>229</v>
      </c>
      <c r="F8" s="195" t="s">
        <v>226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4"/>
      <c r="R8" s="5"/>
      <c r="S8" s="6"/>
      <c r="U8" s="37" t="s">
        <v>418</v>
      </c>
      <c r="V8" s="37" t="s">
        <v>182</v>
      </c>
      <c r="W8" s="37" t="s">
        <v>97</v>
      </c>
      <c r="X8" s="37" t="s">
        <v>182</v>
      </c>
      <c r="Y8" s="37" t="s">
        <v>185</v>
      </c>
      <c r="Z8" s="8" t="s">
        <v>182</v>
      </c>
      <c r="AA8" s="8" t="s">
        <v>182</v>
      </c>
    </row>
    <row r="9" spans="1:27" ht="37.5" customHeight="1" thickBot="1">
      <c r="A9" s="508" t="s">
        <v>335</v>
      </c>
      <c r="B9" s="507" t="s">
        <v>23</v>
      </c>
      <c r="C9" s="511"/>
      <c r="D9" s="492" t="s">
        <v>24</v>
      </c>
      <c r="E9" s="493"/>
      <c r="F9" s="512" t="s">
        <v>91</v>
      </c>
      <c r="G9" s="513"/>
      <c r="H9" s="514"/>
      <c r="I9" s="196"/>
      <c r="J9" s="197"/>
      <c r="K9" s="198"/>
      <c r="L9" s="198"/>
      <c r="M9" s="198"/>
      <c r="N9" s="198"/>
      <c r="O9" s="199"/>
      <c r="P9" s="199"/>
      <c r="Q9" s="200"/>
      <c r="R9" s="5"/>
      <c r="S9" s="6"/>
      <c r="U9" s="37" t="s">
        <v>449</v>
      </c>
      <c r="Y9" s="37" t="s">
        <v>187</v>
      </c>
    </row>
    <row r="10" spans="1:27" ht="39" customHeight="1" thickBot="1">
      <c r="A10" s="509"/>
      <c r="B10" s="506" t="s">
        <v>25</v>
      </c>
      <c r="C10" s="506"/>
      <c r="D10" s="494" t="s">
        <v>236</v>
      </c>
      <c r="E10" s="495"/>
      <c r="F10" s="495"/>
      <c r="G10" s="496"/>
      <c r="H10" s="497"/>
      <c r="I10" s="497"/>
      <c r="J10" s="498"/>
      <c r="K10" s="201" t="s">
        <v>186</v>
      </c>
      <c r="L10" s="500"/>
      <c r="M10" s="501"/>
      <c r="N10" s="501"/>
      <c r="O10" s="501"/>
      <c r="P10" s="501"/>
      <c r="Q10" s="502"/>
      <c r="R10" s="5"/>
      <c r="S10" s="6"/>
      <c r="Y10" s="37" t="s">
        <v>188</v>
      </c>
    </row>
    <row r="11" spans="1:27" ht="22.5" customHeight="1" thickBot="1">
      <c r="A11" s="509"/>
      <c r="B11" s="503" t="s">
        <v>61</v>
      </c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5"/>
      <c r="R11" s="5"/>
      <c r="S11" s="6"/>
    </row>
    <row r="12" spans="1:27" ht="22.5" customHeight="1" thickBot="1">
      <c r="A12" s="509"/>
      <c r="B12" s="506" t="s">
        <v>189</v>
      </c>
      <c r="C12" s="507"/>
      <c r="D12" s="500"/>
      <c r="E12" s="501"/>
      <c r="F12" s="501"/>
      <c r="G12" s="501"/>
      <c r="H12" s="501"/>
      <c r="I12" s="502"/>
      <c r="J12" s="202"/>
      <c r="K12" s="203"/>
      <c r="L12" s="203"/>
      <c r="M12" s="203"/>
      <c r="N12" s="203"/>
      <c r="O12" s="203"/>
      <c r="P12" s="203"/>
      <c r="Q12" s="204"/>
      <c r="R12" s="5"/>
      <c r="S12" s="6"/>
    </row>
    <row r="13" spans="1:27" ht="22.5" customHeight="1" thickBot="1">
      <c r="A13" s="509"/>
      <c r="B13" s="506" t="s">
        <v>127</v>
      </c>
      <c r="C13" s="507"/>
      <c r="D13" s="500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2"/>
      <c r="R13" s="5"/>
      <c r="S13" s="6"/>
    </row>
    <row r="14" spans="1:27" ht="32.25" customHeight="1" thickBot="1">
      <c r="A14" s="509"/>
      <c r="B14" s="515" t="s">
        <v>237</v>
      </c>
      <c r="C14" s="477"/>
      <c r="D14" s="516">
        <v>0</v>
      </c>
      <c r="E14" s="517"/>
      <c r="F14" s="517"/>
      <c r="G14" s="518"/>
      <c r="H14" s="519"/>
      <c r="I14" s="520"/>
      <c r="J14" s="520"/>
      <c r="K14" s="520"/>
      <c r="L14" s="520"/>
      <c r="M14" s="520"/>
      <c r="N14" s="520"/>
      <c r="O14" s="520"/>
      <c r="P14" s="520"/>
      <c r="Q14" s="521"/>
      <c r="R14" s="5"/>
      <c r="S14" s="6"/>
    </row>
    <row r="15" spans="1:27" ht="22.5" customHeight="1" thickBot="1">
      <c r="A15" s="509"/>
      <c r="B15" s="506" t="s">
        <v>147</v>
      </c>
      <c r="C15" s="507"/>
      <c r="D15" s="522"/>
      <c r="E15" s="523"/>
      <c r="F15" s="523"/>
      <c r="G15" s="523"/>
      <c r="H15" s="523"/>
      <c r="I15" s="523"/>
      <c r="J15" s="523"/>
      <c r="K15" s="523"/>
      <c r="L15" s="523"/>
      <c r="M15" s="523"/>
      <c r="N15" s="523"/>
      <c r="O15" s="523"/>
      <c r="P15" s="523"/>
      <c r="Q15" s="524"/>
      <c r="R15" s="5"/>
      <c r="S15" s="6"/>
    </row>
    <row r="16" spans="1:27" ht="60" customHeight="1" thickBot="1">
      <c r="A16" s="509"/>
      <c r="B16" s="506" t="s">
        <v>27</v>
      </c>
      <c r="C16" s="507"/>
      <c r="D16" s="525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7"/>
      <c r="R16" s="5"/>
      <c r="S16" s="6"/>
    </row>
    <row r="17" spans="1:25" ht="23.25" customHeight="1" thickBot="1">
      <c r="A17" s="509"/>
      <c r="B17" s="506" t="s">
        <v>128</v>
      </c>
      <c r="C17" s="507"/>
      <c r="D17" s="528"/>
      <c r="E17" s="529"/>
      <c r="F17" s="529"/>
      <c r="G17" s="529"/>
      <c r="H17" s="205" t="s">
        <v>190</v>
      </c>
      <c r="I17" s="529"/>
      <c r="J17" s="529"/>
      <c r="K17" s="529"/>
      <c r="L17" s="529"/>
      <c r="M17" s="529"/>
      <c r="N17" s="529"/>
      <c r="O17" s="529"/>
      <c r="P17" s="529"/>
      <c r="Q17" s="530"/>
      <c r="R17" s="5"/>
      <c r="S17" s="6"/>
    </row>
    <row r="18" spans="1:25" ht="23.25" customHeight="1" thickBot="1">
      <c r="A18" s="510"/>
      <c r="B18" s="506" t="s">
        <v>176</v>
      </c>
      <c r="C18" s="507"/>
      <c r="D18" s="438" t="s">
        <v>98</v>
      </c>
      <c r="E18" s="440"/>
      <c r="F18" s="456" t="s">
        <v>28</v>
      </c>
      <c r="G18" s="457"/>
      <c r="H18" s="457"/>
      <c r="I18" s="457"/>
      <c r="J18" s="457"/>
      <c r="K18" s="457"/>
      <c r="L18" s="457"/>
      <c r="M18" s="457"/>
      <c r="N18" s="458"/>
      <c r="O18" s="459"/>
      <c r="P18" s="460"/>
      <c r="Q18" s="461"/>
      <c r="R18" s="5"/>
      <c r="S18" s="6"/>
    </row>
    <row r="19" spans="1:25" ht="27" customHeight="1" thickBot="1">
      <c r="A19" s="441" t="s">
        <v>336</v>
      </c>
      <c r="B19" s="442"/>
      <c r="C19" s="443"/>
      <c r="D19" s="479" t="s">
        <v>29</v>
      </c>
      <c r="E19" s="480"/>
      <c r="F19" s="465" t="s">
        <v>191</v>
      </c>
      <c r="G19" s="466"/>
      <c r="H19" s="467"/>
      <c r="I19" s="468" t="s">
        <v>30</v>
      </c>
      <c r="J19" s="469"/>
      <c r="K19" s="470"/>
      <c r="L19" s="471"/>
      <c r="M19" s="472"/>
      <c r="N19" s="472"/>
      <c r="O19" s="472"/>
      <c r="P19" s="472"/>
      <c r="Q19" s="473"/>
      <c r="R19" s="5"/>
      <c r="S19" s="6"/>
    </row>
    <row r="20" spans="1:25" ht="39" customHeight="1" thickBot="1">
      <c r="A20" s="462"/>
      <c r="B20" s="463"/>
      <c r="C20" s="464"/>
      <c r="D20" s="477" t="s">
        <v>148</v>
      </c>
      <c r="E20" s="478"/>
      <c r="F20" s="474"/>
      <c r="G20" s="475"/>
      <c r="H20" s="475"/>
      <c r="I20" s="475"/>
      <c r="J20" s="475"/>
      <c r="K20" s="475"/>
      <c r="L20" s="475"/>
      <c r="M20" s="475"/>
      <c r="N20" s="475"/>
      <c r="O20" s="475"/>
      <c r="P20" s="475"/>
      <c r="Q20" s="476"/>
      <c r="R20" s="5"/>
      <c r="S20" s="6"/>
    </row>
    <row r="21" spans="1:25" ht="39" customHeight="1" thickBot="1">
      <c r="A21" s="441" t="s">
        <v>337</v>
      </c>
      <c r="B21" s="442"/>
      <c r="C21" s="443"/>
      <c r="D21" s="444" t="s">
        <v>146</v>
      </c>
      <c r="E21" s="445"/>
      <c r="F21" s="446"/>
      <c r="G21" s="446"/>
      <c r="H21" s="446"/>
      <c r="I21" s="445"/>
      <c r="J21" s="445"/>
      <c r="K21" s="445"/>
      <c r="L21" s="447"/>
      <c r="M21" s="438" t="s">
        <v>99</v>
      </c>
      <c r="N21" s="439"/>
      <c r="O21" s="439"/>
      <c r="P21" s="439"/>
      <c r="Q21" s="440"/>
      <c r="R21" s="5"/>
      <c r="S21" s="6"/>
    </row>
    <row r="22" spans="1:25" ht="39" customHeight="1" thickBot="1">
      <c r="A22" s="435" t="s">
        <v>338</v>
      </c>
      <c r="B22" s="436"/>
      <c r="C22" s="437"/>
      <c r="D22" s="454" t="s">
        <v>31</v>
      </c>
      <c r="E22" s="455"/>
      <c r="F22" s="438" t="s">
        <v>91</v>
      </c>
      <c r="G22" s="439"/>
      <c r="H22" s="440"/>
      <c r="I22" s="448" t="s">
        <v>32</v>
      </c>
      <c r="J22" s="449"/>
      <c r="K22" s="449"/>
      <c r="L22" s="449"/>
      <c r="M22" s="450"/>
      <c r="N22" s="451"/>
      <c r="O22" s="452"/>
      <c r="P22" s="452"/>
      <c r="Q22" s="453"/>
      <c r="R22" s="5"/>
      <c r="S22" s="6"/>
    </row>
    <row r="23" spans="1:25" ht="39" customHeight="1" thickBot="1">
      <c r="A23" s="435" t="s">
        <v>339</v>
      </c>
      <c r="B23" s="436"/>
      <c r="C23" s="437"/>
      <c r="D23" s="454" t="s">
        <v>84</v>
      </c>
      <c r="E23" s="455"/>
      <c r="F23" s="438" t="s">
        <v>191</v>
      </c>
      <c r="G23" s="439"/>
      <c r="H23" s="440"/>
      <c r="I23" s="206"/>
      <c r="J23" s="207"/>
      <c r="K23" s="207"/>
      <c r="L23" s="207"/>
      <c r="M23" s="207"/>
      <c r="N23" s="208"/>
      <c r="O23" s="208"/>
      <c r="P23" s="208"/>
      <c r="Q23" s="209"/>
      <c r="R23" s="5"/>
      <c r="S23" s="6"/>
    </row>
    <row r="24" spans="1:25" s="16" customFormat="1" ht="6.75" customHeight="1" thickBot="1">
      <c r="A24" s="210"/>
      <c r="B24" s="210"/>
      <c r="C24" s="210"/>
      <c r="D24" s="211"/>
      <c r="E24" s="211"/>
      <c r="F24" s="2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41</v>
      </c>
      <c r="B25" s="15"/>
      <c r="C25" s="16" t="s">
        <v>42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43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44</v>
      </c>
      <c r="B27" s="16" t="s">
        <v>45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46</v>
      </c>
      <c r="B28" s="16" t="s">
        <v>149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sheet="1" selectLockedCells="1"/>
  <mergeCells count="52"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A19:C20"/>
    <mergeCell ref="F19:H19"/>
    <mergeCell ref="I19:K19"/>
    <mergeCell ref="L19:Q19"/>
    <mergeCell ref="F20:Q20"/>
    <mergeCell ref="D20:E20"/>
    <mergeCell ref="D19:E19"/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D23" sqref="D23:E23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3" t="s">
        <v>250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4" t="s">
        <v>0</v>
      </c>
      <c r="G2" s="487">
        <f>'様式-共1-Ⅰ（建築）'!H2</f>
        <v>220510418</v>
      </c>
      <c r="H2" s="488"/>
      <c r="I2" s="488"/>
      <c r="J2" s="488"/>
      <c r="K2" s="488"/>
      <c r="L2" s="489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531" t="s">
        <v>47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20"/>
      <c r="O4" s="20"/>
      <c r="Q4" s="22" t="s">
        <v>174</v>
      </c>
    </row>
    <row r="5" spans="1:25" ht="18" customHeight="1" thickBot="1">
      <c r="A5" s="36"/>
      <c r="B5" s="48"/>
      <c r="C5" s="555" t="s">
        <v>101</v>
      </c>
      <c r="D5" s="556"/>
      <c r="E5" s="556"/>
      <c r="F5" s="556"/>
      <c r="G5" s="556"/>
      <c r="H5" s="556"/>
      <c r="I5" s="556"/>
      <c r="J5" s="556"/>
      <c r="K5" s="557"/>
      <c r="L5" s="48"/>
      <c r="M5" s="48"/>
      <c r="N5" s="20"/>
      <c r="O5" s="20"/>
      <c r="Q5" s="22" t="s">
        <v>95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182</v>
      </c>
    </row>
    <row r="7" spans="1:25" ht="27" customHeight="1" thickBot="1">
      <c r="A7" s="597" t="s">
        <v>102</v>
      </c>
      <c r="B7" s="598"/>
      <c r="C7" s="599"/>
      <c r="D7" s="215" t="s">
        <v>48</v>
      </c>
      <c r="E7" s="632"/>
      <c r="F7" s="586"/>
      <c r="G7" s="216"/>
      <c r="H7" s="217"/>
      <c r="I7" s="217"/>
      <c r="J7" s="217"/>
      <c r="K7" s="217"/>
      <c r="L7" s="217"/>
      <c r="M7" s="218"/>
      <c r="N7" s="20"/>
      <c r="O7" s="6"/>
    </row>
    <row r="8" spans="1:25" ht="27" customHeight="1" thickBot="1">
      <c r="A8" s="600"/>
      <c r="B8" s="564"/>
      <c r="C8" s="601"/>
      <c r="D8" s="219" t="s">
        <v>49</v>
      </c>
      <c r="E8" s="544" t="s">
        <v>100</v>
      </c>
      <c r="F8" s="545"/>
      <c r="G8" s="220"/>
      <c r="H8" s="221"/>
      <c r="I8" s="221"/>
      <c r="J8" s="221"/>
      <c r="K8" s="221"/>
      <c r="L8" s="222"/>
      <c r="M8" s="223"/>
      <c r="N8" s="20"/>
      <c r="O8" s="6"/>
    </row>
    <row r="9" spans="1:25" ht="27" customHeight="1" thickBot="1">
      <c r="A9" s="597" t="s">
        <v>103</v>
      </c>
      <c r="B9" s="598"/>
      <c r="C9" s="599"/>
      <c r="D9" s="215" t="s">
        <v>48</v>
      </c>
      <c r="E9" s="633"/>
      <c r="F9" s="634"/>
      <c r="G9" s="558" t="s">
        <v>245</v>
      </c>
      <c r="H9" s="559"/>
      <c r="I9" s="559"/>
      <c r="J9" s="559"/>
      <c r="K9" s="560"/>
      <c r="L9" s="561" t="s">
        <v>225</v>
      </c>
      <c r="M9" s="562"/>
      <c r="N9" s="20"/>
      <c r="O9" s="6"/>
    </row>
    <row r="10" spans="1:25" ht="27" customHeight="1">
      <c r="A10" s="600"/>
      <c r="B10" s="564"/>
      <c r="C10" s="601"/>
      <c r="D10" s="224" t="s">
        <v>49</v>
      </c>
      <c r="E10" s="635" t="s">
        <v>74</v>
      </c>
      <c r="F10" s="636"/>
      <c r="G10" s="225" t="s">
        <v>75</v>
      </c>
      <c r="H10" s="225"/>
      <c r="I10" s="225"/>
      <c r="J10" s="225"/>
      <c r="K10" s="225"/>
      <c r="L10" s="225"/>
      <c r="M10" s="226"/>
      <c r="N10" s="20"/>
      <c r="O10" s="20"/>
    </row>
    <row r="11" spans="1:25" ht="15" customHeight="1" thickBot="1">
      <c r="A11" s="227"/>
      <c r="B11" s="228"/>
      <c r="C11" s="228"/>
      <c r="D11" s="229"/>
      <c r="E11" s="229"/>
      <c r="F11" s="229"/>
      <c r="G11" s="222"/>
      <c r="H11" s="222"/>
      <c r="I11" s="222"/>
      <c r="J11" s="222"/>
      <c r="K11" s="222"/>
      <c r="L11" s="222"/>
      <c r="M11" s="230"/>
      <c r="N11" s="20"/>
      <c r="O11" s="20"/>
    </row>
    <row r="12" spans="1:25" ht="27" customHeight="1" thickBot="1">
      <c r="A12" s="538" t="s">
        <v>340</v>
      </c>
      <c r="B12" s="539"/>
      <c r="C12" s="231" t="s">
        <v>50</v>
      </c>
      <c r="D12" s="232" t="s">
        <v>24</v>
      </c>
      <c r="E12" s="544" t="s">
        <v>91</v>
      </c>
      <c r="F12" s="545"/>
      <c r="G12" s="216"/>
      <c r="H12" s="217"/>
      <c r="I12" s="217"/>
      <c r="J12" s="217"/>
      <c r="K12" s="217"/>
      <c r="L12" s="217"/>
      <c r="M12" s="218"/>
      <c r="N12" s="20"/>
      <c r="O12" s="6"/>
    </row>
    <row r="13" spans="1:25" ht="36" customHeight="1" thickBot="1">
      <c r="A13" s="540"/>
      <c r="B13" s="541"/>
      <c r="C13" s="233" t="s">
        <v>51</v>
      </c>
      <c r="D13" s="563" t="s">
        <v>26</v>
      </c>
      <c r="E13" s="564"/>
      <c r="F13" s="565"/>
      <c r="G13" s="566"/>
      <c r="H13" s="234" t="s">
        <v>186</v>
      </c>
      <c r="I13" s="546"/>
      <c r="J13" s="547"/>
      <c r="K13" s="547"/>
      <c r="L13" s="547"/>
      <c r="M13" s="548"/>
      <c r="N13" s="20"/>
      <c r="O13" s="20"/>
    </row>
    <row r="14" spans="1:25" ht="18" customHeight="1" thickBot="1">
      <c r="A14" s="540"/>
      <c r="B14" s="541"/>
      <c r="C14" s="532" t="s">
        <v>71</v>
      </c>
      <c r="D14" s="533"/>
      <c r="E14" s="533"/>
      <c r="F14" s="533"/>
      <c r="G14" s="533"/>
      <c r="H14" s="533"/>
      <c r="I14" s="533"/>
      <c r="J14" s="533"/>
      <c r="K14" s="533"/>
      <c r="L14" s="533"/>
      <c r="M14" s="534"/>
      <c r="N14" s="20"/>
      <c r="O14" s="20"/>
    </row>
    <row r="15" spans="1:25" ht="18" customHeight="1" thickBot="1">
      <c r="A15" s="540"/>
      <c r="B15" s="541"/>
      <c r="C15" s="235" t="s">
        <v>189</v>
      </c>
      <c r="D15" s="535"/>
      <c r="E15" s="536"/>
      <c r="F15" s="537"/>
      <c r="G15" s="236"/>
      <c r="H15" s="237"/>
      <c r="I15" s="237"/>
      <c r="J15" s="237"/>
      <c r="K15" s="237"/>
      <c r="L15" s="237"/>
      <c r="M15" s="238"/>
      <c r="N15" s="20"/>
      <c r="O15" s="20"/>
    </row>
    <row r="16" spans="1:25" ht="18" customHeight="1" thickBot="1">
      <c r="A16" s="540"/>
      <c r="B16" s="541"/>
      <c r="C16" s="239" t="s">
        <v>192</v>
      </c>
      <c r="D16" s="535"/>
      <c r="E16" s="536"/>
      <c r="F16" s="536"/>
      <c r="G16" s="536"/>
      <c r="H16" s="536"/>
      <c r="I16" s="536"/>
      <c r="J16" s="536"/>
      <c r="K16" s="536"/>
      <c r="L16" s="536"/>
      <c r="M16" s="537"/>
      <c r="N16" s="20"/>
      <c r="O16" s="20"/>
    </row>
    <row r="17" spans="1:17" ht="27" customHeight="1" thickBot="1">
      <c r="A17" s="540"/>
      <c r="B17" s="541"/>
      <c r="C17" s="239" t="s">
        <v>238</v>
      </c>
      <c r="D17" s="567">
        <v>0</v>
      </c>
      <c r="E17" s="568"/>
      <c r="F17" s="240"/>
      <c r="G17" s="569"/>
      <c r="H17" s="569"/>
      <c r="I17" s="569"/>
      <c r="J17" s="569"/>
      <c r="K17" s="569"/>
      <c r="L17" s="569"/>
      <c r="M17" s="570"/>
      <c r="N17" s="20"/>
      <c r="O17" s="20"/>
    </row>
    <row r="18" spans="1:17" ht="18" customHeight="1" thickBot="1">
      <c r="A18" s="540"/>
      <c r="B18" s="541"/>
      <c r="C18" s="235" t="s">
        <v>164</v>
      </c>
      <c r="D18" s="575"/>
      <c r="E18" s="576"/>
      <c r="F18" s="576"/>
      <c r="G18" s="576"/>
      <c r="H18" s="576"/>
      <c r="I18" s="576"/>
      <c r="J18" s="576"/>
      <c r="K18" s="576"/>
      <c r="L18" s="576"/>
      <c r="M18" s="577"/>
      <c r="N18" s="20"/>
      <c r="O18" s="20"/>
    </row>
    <row r="19" spans="1:17" ht="46.5" customHeight="1" thickBot="1">
      <c r="A19" s="540"/>
      <c r="B19" s="541"/>
      <c r="C19" s="235" t="s">
        <v>193</v>
      </c>
      <c r="D19" s="549"/>
      <c r="E19" s="550"/>
      <c r="F19" s="550"/>
      <c r="G19" s="550"/>
      <c r="H19" s="550"/>
      <c r="I19" s="550"/>
      <c r="J19" s="550"/>
      <c r="K19" s="550"/>
      <c r="L19" s="550"/>
      <c r="M19" s="551"/>
      <c r="N19" s="20"/>
      <c r="O19" s="20"/>
    </row>
    <row r="20" spans="1:17" ht="18" customHeight="1" thickBot="1">
      <c r="A20" s="540"/>
      <c r="B20" s="541"/>
      <c r="C20" s="235" t="s">
        <v>165</v>
      </c>
      <c r="D20" s="552"/>
      <c r="E20" s="553"/>
      <c r="F20" s="241" t="s">
        <v>190</v>
      </c>
      <c r="G20" s="553"/>
      <c r="H20" s="553"/>
      <c r="I20" s="553"/>
      <c r="J20" s="553"/>
      <c r="K20" s="553"/>
      <c r="L20" s="553"/>
      <c r="M20" s="554"/>
      <c r="N20" s="20"/>
      <c r="O20" s="20"/>
    </row>
    <row r="21" spans="1:17" ht="18" customHeight="1" thickBot="1">
      <c r="A21" s="540"/>
      <c r="B21" s="541"/>
      <c r="C21" s="235" t="s">
        <v>88</v>
      </c>
      <c r="D21" s="571"/>
      <c r="E21" s="572"/>
      <c r="F21" s="572"/>
      <c r="G21" s="572"/>
      <c r="H21" s="572"/>
      <c r="I21" s="572"/>
      <c r="J21" s="572"/>
      <c r="K21" s="572"/>
      <c r="L21" s="572"/>
      <c r="M21" s="573"/>
      <c r="N21" s="51"/>
      <c r="O21" s="51"/>
      <c r="P21" s="20"/>
      <c r="Q21" s="20"/>
    </row>
    <row r="22" spans="1:17" ht="18" customHeight="1" thickBot="1">
      <c r="A22" s="540"/>
      <c r="B22" s="541"/>
      <c r="C22" s="235" t="s">
        <v>166</v>
      </c>
      <c r="D22" s="552"/>
      <c r="E22" s="553"/>
      <c r="F22" s="241" t="s">
        <v>190</v>
      </c>
      <c r="G22" s="553"/>
      <c r="H22" s="553"/>
      <c r="I22" s="553"/>
      <c r="J22" s="553"/>
      <c r="K22" s="553"/>
      <c r="L22" s="553"/>
      <c r="M22" s="554"/>
      <c r="N22" s="24"/>
      <c r="O22" s="24"/>
      <c r="P22" s="20"/>
      <c r="Q22" s="20"/>
    </row>
    <row r="23" spans="1:17" ht="18" customHeight="1" thickBot="1">
      <c r="A23" s="540"/>
      <c r="B23" s="541"/>
      <c r="C23" s="235" t="s">
        <v>53</v>
      </c>
      <c r="D23" s="544" t="s">
        <v>100</v>
      </c>
      <c r="E23" s="545"/>
      <c r="F23" s="574" t="s">
        <v>194</v>
      </c>
      <c r="G23" s="574"/>
      <c r="H23" s="574"/>
      <c r="I23" s="574"/>
      <c r="J23" s="574"/>
      <c r="K23" s="574"/>
      <c r="L23" s="574"/>
      <c r="M23" s="242"/>
      <c r="N23" s="24"/>
      <c r="O23" s="24"/>
      <c r="P23" s="20"/>
      <c r="Q23" s="20"/>
    </row>
    <row r="24" spans="1:17" ht="18" customHeight="1" thickBot="1">
      <c r="A24" s="542"/>
      <c r="B24" s="543"/>
      <c r="C24" s="243" t="s">
        <v>54</v>
      </c>
      <c r="D24" s="244" t="s">
        <v>55</v>
      </c>
      <c r="E24" s="625"/>
      <c r="F24" s="626"/>
      <c r="G24" s="245"/>
      <c r="H24" s="246"/>
      <c r="I24" s="247"/>
      <c r="J24" s="247"/>
      <c r="K24" s="247"/>
      <c r="L24" s="247"/>
      <c r="M24" s="248" t="s">
        <v>195</v>
      </c>
      <c r="N24" s="43"/>
      <c r="O24" s="25"/>
      <c r="P24" s="25"/>
    </row>
    <row r="25" spans="1:17" ht="18" customHeight="1" thickBot="1">
      <c r="A25" s="605" t="s">
        <v>341</v>
      </c>
      <c r="B25" s="606"/>
      <c r="C25" s="619"/>
      <c r="D25" s="249" t="s">
        <v>56</v>
      </c>
      <c r="E25" s="250" t="s">
        <v>91</v>
      </c>
      <c r="F25" s="578" t="s">
        <v>196</v>
      </c>
      <c r="G25" s="579"/>
      <c r="H25" s="579"/>
      <c r="I25" s="544" t="s">
        <v>100</v>
      </c>
      <c r="J25" s="580"/>
      <c r="K25" s="580"/>
      <c r="L25" s="580"/>
      <c r="M25" s="545"/>
      <c r="N25" s="44"/>
      <c r="O25" s="6"/>
    </row>
    <row r="26" spans="1:17" ht="18" customHeight="1" thickBot="1">
      <c r="A26" s="607"/>
      <c r="B26" s="608"/>
      <c r="C26" s="620"/>
      <c r="D26" s="251" t="s">
        <v>70</v>
      </c>
      <c r="E26" s="252" t="s">
        <v>92</v>
      </c>
      <c r="F26" s="253" t="s">
        <v>104</v>
      </c>
      <c r="G26" s="254"/>
      <c r="H26" s="230"/>
      <c r="I26" s="230"/>
      <c r="J26" s="230"/>
      <c r="K26" s="230"/>
      <c r="L26" s="230"/>
      <c r="M26" s="255"/>
      <c r="N26" s="45"/>
      <c r="O26" s="45"/>
      <c r="Q26" s="125" t="s">
        <v>209</v>
      </c>
    </row>
    <row r="27" spans="1:17" ht="36" customHeight="1" thickBot="1">
      <c r="A27" s="607"/>
      <c r="B27" s="608"/>
      <c r="C27" s="620"/>
      <c r="D27" s="256" t="s">
        <v>126</v>
      </c>
      <c r="E27" s="257" t="s">
        <v>90</v>
      </c>
      <c r="F27" s="622"/>
      <c r="G27" s="623"/>
      <c r="H27" s="623"/>
      <c r="I27" s="623"/>
      <c r="J27" s="623"/>
      <c r="K27" s="623"/>
      <c r="L27" s="623"/>
      <c r="M27" s="624"/>
      <c r="N27" s="43"/>
      <c r="O27" s="25"/>
      <c r="P27" s="25"/>
      <c r="Q27" s="125" t="s">
        <v>210</v>
      </c>
    </row>
    <row r="28" spans="1:17" s="26" customFormat="1" ht="18" customHeight="1" thickBot="1">
      <c r="A28" s="607"/>
      <c r="B28" s="608"/>
      <c r="C28" s="620"/>
      <c r="D28" s="235" t="s">
        <v>88</v>
      </c>
      <c r="E28" s="571"/>
      <c r="F28" s="572"/>
      <c r="G28" s="572"/>
      <c r="H28" s="572"/>
      <c r="I28" s="572"/>
      <c r="J28" s="572"/>
      <c r="K28" s="572"/>
      <c r="L28" s="572"/>
      <c r="M28" s="573"/>
      <c r="N28" s="46"/>
      <c r="O28" s="46"/>
      <c r="Q28" s="125" t="s">
        <v>243</v>
      </c>
    </row>
    <row r="29" spans="1:17" s="26" customFormat="1" ht="18" customHeight="1" thickBot="1">
      <c r="A29" s="609"/>
      <c r="B29" s="610"/>
      <c r="C29" s="621"/>
      <c r="D29" s="258" t="s">
        <v>52</v>
      </c>
      <c r="E29" s="552"/>
      <c r="F29" s="553"/>
      <c r="G29" s="259" t="s">
        <v>277</v>
      </c>
      <c r="H29" s="553"/>
      <c r="I29" s="553"/>
      <c r="J29" s="553"/>
      <c r="K29" s="553"/>
      <c r="L29" s="553"/>
      <c r="M29" s="554"/>
      <c r="N29" s="46"/>
      <c r="O29" s="46"/>
      <c r="Q29" s="125" t="s">
        <v>437</v>
      </c>
    </row>
    <row r="30" spans="1:17" ht="18" customHeight="1" thickBot="1">
      <c r="A30" s="605" t="s">
        <v>342</v>
      </c>
      <c r="B30" s="606"/>
      <c r="C30" s="619"/>
      <c r="D30" s="260" t="s">
        <v>29</v>
      </c>
      <c r="E30" s="250" t="s">
        <v>105</v>
      </c>
      <c r="F30" s="627"/>
      <c r="G30" s="628"/>
      <c r="H30" s="261"/>
      <c r="I30" s="261"/>
      <c r="J30" s="261"/>
      <c r="K30" s="629" t="s">
        <v>30</v>
      </c>
      <c r="L30" s="630"/>
      <c r="M30" s="631"/>
      <c r="N30" s="44"/>
      <c r="O30" s="6"/>
      <c r="Q30" s="125" t="s">
        <v>299</v>
      </c>
    </row>
    <row r="31" spans="1:17" ht="33" customHeight="1" thickBot="1">
      <c r="A31" s="607"/>
      <c r="B31" s="608"/>
      <c r="C31" s="620"/>
      <c r="D31" s="262" t="s">
        <v>150</v>
      </c>
      <c r="E31" s="587"/>
      <c r="F31" s="588"/>
      <c r="G31" s="588"/>
      <c r="H31" s="588"/>
      <c r="I31" s="588"/>
      <c r="J31" s="588"/>
      <c r="K31" s="594"/>
      <c r="L31" s="595"/>
      <c r="M31" s="596"/>
      <c r="N31" s="20"/>
      <c r="O31" s="20"/>
      <c r="Q31" s="125" t="s">
        <v>450</v>
      </c>
    </row>
    <row r="32" spans="1:17" ht="33" customHeight="1" thickBot="1">
      <c r="A32" s="609"/>
      <c r="B32" s="610"/>
      <c r="C32" s="621"/>
      <c r="D32" s="262" t="s">
        <v>151</v>
      </c>
      <c r="E32" s="587"/>
      <c r="F32" s="588"/>
      <c r="G32" s="588"/>
      <c r="H32" s="588"/>
      <c r="I32" s="588"/>
      <c r="J32" s="589"/>
      <c r="K32" s="594"/>
      <c r="L32" s="595"/>
      <c r="M32" s="596"/>
      <c r="N32" s="20"/>
      <c r="O32" s="20"/>
      <c r="Q32" s="125"/>
    </row>
    <row r="33" spans="1:17" ht="18" customHeight="1" thickBot="1">
      <c r="A33" s="605" t="s">
        <v>343</v>
      </c>
      <c r="B33" s="606"/>
      <c r="C33" s="606"/>
      <c r="D33" s="260" t="s">
        <v>29</v>
      </c>
      <c r="E33" s="263" t="s">
        <v>91</v>
      </c>
      <c r="F33" s="581"/>
      <c r="G33" s="582"/>
      <c r="H33" s="582"/>
      <c r="I33" s="582"/>
      <c r="J33" s="583"/>
      <c r="K33" s="591" t="s">
        <v>30</v>
      </c>
      <c r="L33" s="592"/>
      <c r="M33" s="593"/>
      <c r="N33" s="20"/>
      <c r="O33" s="6"/>
      <c r="Q33" s="125" t="s">
        <v>433</v>
      </c>
    </row>
    <row r="34" spans="1:17" ht="24" customHeight="1" thickBot="1">
      <c r="A34" s="607"/>
      <c r="B34" s="608"/>
      <c r="C34" s="608"/>
      <c r="D34" s="262" t="s">
        <v>152</v>
      </c>
      <c r="E34" s="587"/>
      <c r="F34" s="588"/>
      <c r="G34" s="588"/>
      <c r="H34" s="588"/>
      <c r="I34" s="588"/>
      <c r="J34" s="588"/>
      <c r="K34" s="594"/>
      <c r="L34" s="595"/>
      <c r="M34" s="596"/>
      <c r="N34" s="20"/>
      <c r="O34" s="20"/>
      <c r="Q34" s="125" t="s">
        <v>430</v>
      </c>
    </row>
    <row r="35" spans="1:17" s="26" customFormat="1" ht="18" customHeight="1" thickBot="1">
      <c r="A35" s="607"/>
      <c r="B35" s="608"/>
      <c r="C35" s="608"/>
      <c r="D35" s="258" t="s">
        <v>72</v>
      </c>
      <c r="E35" s="584" t="s">
        <v>222</v>
      </c>
      <c r="F35" s="585"/>
      <c r="G35" s="585"/>
      <c r="H35" s="585"/>
      <c r="I35" s="585"/>
      <c r="J35" s="585"/>
      <c r="K35" s="585"/>
      <c r="L35" s="585"/>
      <c r="M35" s="586"/>
      <c r="N35" s="46"/>
      <c r="O35" s="46"/>
      <c r="Q35" s="290" t="s">
        <v>436</v>
      </c>
    </row>
    <row r="36" spans="1:17" s="26" customFormat="1" ht="18" customHeight="1" thickBot="1">
      <c r="A36" s="607"/>
      <c r="B36" s="608"/>
      <c r="C36" s="608"/>
      <c r="D36" s="235" t="s">
        <v>88</v>
      </c>
      <c r="E36" s="571"/>
      <c r="F36" s="572"/>
      <c r="G36" s="572"/>
      <c r="H36" s="572"/>
      <c r="I36" s="572"/>
      <c r="J36" s="572"/>
      <c r="K36" s="572"/>
      <c r="L36" s="572"/>
      <c r="M36" s="573"/>
      <c r="N36" s="46"/>
      <c r="O36" s="46"/>
      <c r="Q36" s="290" t="s">
        <v>431</v>
      </c>
    </row>
    <row r="37" spans="1:17" s="26" customFormat="1" ht="18" customHeight="1" thickBot="1">
      <c r="A37" s="607"/>
      <c r="B37" s="608"/>
      <c r="C37" s="608"/>
      <c r="D37" s="258" t="s">
        <v>52</v>
      </c>
      <c r="E37" s="584" t="s">
        <v>222</v>
      </c>
      <c r="F37" s="585"/>
      <c r="G37" s="585"/>
      <c r="H37" s="585"/>
      <c r="I37" s="585"/>
      <c r="J37" s="585"/>
      <c r="K37" s="585"/>
      <c r="L37" s="585"/>
      <c r="M37" s="586"/>
      <c r="N37" s="46"/>
      <c r="O37" s="46"/>
      <c r="Q37" s="290" t="s">
        <v>432</v>
      </c>
    </row>
    <row r="38" spans="1:17" s="26" customFormat="1" ht="24" customHeight="1" thickBot="1">
      <c r="A38" s="609"/>
      <c r="B38" s="610"/>
      <c r="C38" s="610"/>
      <c r="D38" s="264" t="s">
        <v>53</v>
      </c>
      <c r="E38" s="544" t="s">
        <v>100</v>
      </c>
      <c r="F38" s="545"/>
      <c r="G38" s="611" t="s">
        <v>73</v>
      </c>
      <c r="H38" s="612"/>
      <c r="I38" s="612"/>
      <c r="J38" s="612"/>
      <c r="K38" s="612"/>
      <c r="L38" s="612"/>
      <c r="M38" s="613"/>
      <c r="N38" s="46"/>
      <c r="O38" s="46"/>
      <c r="Q38" s="290" t="s">
        <v>434</v>
      </c>
    </row>
    <row r="39" spans="1:17" ht="24" customHeight="1" thickBot="1">
      <c r="A39" s="597" t="s">
        <v>344</v>
      </c>
      <c r="B39" s="598"/>
      <c r="C39" s="599"/>
      <c r="D39" s="214" t="s">
        <v>153</v>
      </c>
      <c r="E39" s="614" t="s">
        <v>105</v>
      </c>
      <c r="F39" s="615"/>
      <c r="G39" s="616"/>
      <c r="H39" s="617"/>
      <c r="I39" s="617"/>
      <c r="J39" s="617"/>
      <c r="K39" s="617"/>
      <c r="L39" s="617"/>
      <c r="M39" s="618"/>
      <c r="N39" s="20"/>
      <c r="O39" s="6"/>
      <c r="Q39" s="125" t="s">
        <v>435</v>
      </c>
    </row>
    <row r="40" spans="1:17" s="50" customFormat="1" ht="21" customHeight="1" thickBot="1">
      <c r="A40" s="600"/>
      <c r="B40" s="564"/>
      <c r="C40" s="601"/>
      <c r="D40" s="265" t="s">
        <v>57</v>
      </c>
      <c r="E40" s="602" t="s">
        <v>106</v>
      </c>
      <c r="F40" s="603"/>
      <c r="G40" s="603"/>
      <c r="H40" s="603"/>
      <c r="I40" s="603"/>
      <c r="J40" s="603"/>
      <c r="K40" s="603"/>
      <c r="L40" s="603"/>
      <c r="M40" s="604"/>
      <c r="N40" s="47"/>
      <c r="O40" s="47"/>
    </row>
    <row r="41" spans="1:17" ht="7.5" customHeight="1" thickBot="1">
      <c r="A41" s="266"/>
      <c r="B41" s="266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67" t="s">
        <v>41</v>
      </c>
      <c r="B42" s="28"/>
      <c r="C42" s="147" t="s">
        <v>42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67"/>
      <c r="B43" s="30"/>
      <c r="C43" s="147" t="s">
        <v>58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68" t="s">
        <v>44</v>
      </c>
      <c r="B44" s="590" t="s">
        <v>154</v>
      </c>
      <c r="C44" s="590"/>
      <c r="D44" s="590"/>
      <c r="E44" s="590"/>
      <c r="F44" s="590"/>
      <c r="G44" s="590"/>
      <c r="H44" s="590"/>
      <c r="I44" s="590"/>
      <c r="J44" s="590"/>
      <c r="K44" s="590"/>
      <c r="L44" s="590"/>
      <c r="M44" s="590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417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49" t="s">
        <v>0</v>
      </c>
      <c r="I2" s="650"/>
      <c r="J2" s="310">
        <f>'様式-共1-Ⅰ（建築）'!H2</f>
        <v>220510418</v>
      </c>
      <c r="K2" s="311"/>
      <c r="L2" s="311"/>
      <c r="M2" s="311"/>
      <c r="N2" s="311"/>
      <c r="O2" s="311"/>
      <c r="P2" s="312"/>
      <c r="Q2" s="157"/>
      <c r="R2" s="151"/>
      <c r="S2" s="151"/>
    </row>
    <row r="3" spans="1:21" ht="15.75" customHeight="1" thickBot="1">
      <c r="A3" s="651" t="s">
        <v>87</v>
      </c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151"/>
      <c r="S3" s="151"/>
    </row>
    <row r="4" spans="1:21" ht="17.100000000000001" customHeight="1" thickBot="1">
      <c r="A4" s="652" t="s">
        <v>298</v>
      </c>
      <c r="B4" s="653"/>
      <c r="C4" s="654"/>
      <c r="D4" s="663" t="s">
        <v>37</v>
      </c>
      <c r="E4" s="664"/>
      <c r="F4" s="665" t="s">
        <v>105</v>
      </c>
      <c r="G4" s="666"/>
      <c r="H4" s="667"/>
      <c r="I4" s="668"/>
      <c r="J4" s="669"/>
      <c r="K4" s="669"/>
      <c r="L4" s="669"/>
      <c r="M4" s="669"/>
      <c r="N4" s="669"/>
      <c r="O4" s="669"/>
      <c r="P4" s="669"/>
      <c r="Q4" s="670"/>
      <c r="R4" s="151"/>
      <c r="S4" s="152"/>
    </row>
    <row r="5" spans="1:21" ht="11.25" customHeight="1" thickBot="1">
      <c r="A5" s="655"/>
      <c r="B5" s="656"/>
      <c r="C5" s="657"/>
      <c r="D5" s="671" t="s">
        <v>38</v>
      </c>
      <c r="E5" s="672"/>
      <c r="F5" s="673" t="s">
        <v>107</v>
      </c>
      <c r="G5" s="674"/>
      <c r="H5" s="677"/>
      <c r="I5" s="678"/>
      <c r="J5" s="678"/>
      <c r="K5" s="678"/>
      <c r="L5" s="678"/>
      <c r="M5" s="678"/>
      <c r="N5" s="678"/>
      <c r="O5" s="678"/>
      <c r="P5" s="678"/>
      <c r="Q5" s="679"/>
      <c r="R5" s="151"/>
      <c r="S5" s="151"/>
      <c r="U5" s="155" t="s">
        <v>244</v>
      </c>
    </row>
    <row r="6" spans="1:21" ht="11.25" customHeight="1" thickBot="1">
      <c r="A6" s="655"/>
      <c r="B6" s="656"/>
      <c r="C6" s="657"/>
      <c r="D6" s="681"/>
      <c r="E6" s="682"/>
      <c r="F6" s="675"/>
      <c r="G6" s="676"/>
      <c r="H6" s="680"/>
      <c r="I6" s="678"/>
      <c r="J6" s="678"/>
      <c r="K6" s="678"/>
      <c r="L6" s="678"/>
      <c r="M6" s="678"/>
      <c r="N6" s="678"/>
      <c r="O6" s="678"/>
      <c r="P6" s="678"/>
      <c r="Q6" s="679"/>
      <c r="R6" s="151"/>
      <c r="S6" s="151"/>
      <c r="U6" s="155" t="s">
        <v>299</v>
      </c>
    </row>
    <row r="7" spans="1:21" ht="11.25" customHeight="1" thickBot="1">
      <c r="A7" s="658"/>
      <c r="B7" s="659"/>
      <c r="C7" s="657"/>
      <c r="D7" s="671" t="s">
        <v>39</v>
      </c>
      <c r="E7" s="672"/>
      <c r="F7" s="673" t="s">
        <v>107</v>
      </c>
      <c r="G7" s="674"/>
      <c r="H7" s="677"/>
      <c r="I7" s="678"/>
      <c r="J7" s="678"/>
      <c r="K7" s="678"/>
      <c r="L7" s="678"/>
      <c r="M7" s="678"/>
      <c r="N7" s="678"/>
      <c r="O7" s="678"/>
      <c r="P7" s="678"/>
      <c r="Q7" s="679"/>
      <c r="R7" s="151"/>
      <c r="S7" s="151"/>
      <c r="U7" s="155" t="s">
        <v>450</v>
      </c>
    </row>
    <row r="8" spans="1:21" ht="11.25" customHeight="1" thickBot="1">
      <c r="A8" s="660"/>
      <c r="B8" s="661"/>
      <c r="C8" s="662"/>
      <c r="D8" s="683"/>
      <c r="E8" s="684"/>
      <c r="F8" s="675"/>
      <c r="G8" s="676"/>
      <c r="H8" s="680"/>
      <c r="I8" s="678"/>
      <c r="J8" s="678"/>
      <c r="K8" s="678"/>
      <c r="L8" s="678"/>
      <c r="M8" s="678"/>
      <c r="N8" s="678"/>
      <c r="O8" s="678"/>
      <c r="P8" s="678"/>
      <c r="Q8" s="679"/>
      <c r="R8" s="151"/>
      <c r="S8" s="151"/>
    </row>
    <row r="9" spans="1:21" ht="24.95" customHeight="1" thickBot="1">
      <c r="A9" s="685" t="s">
        <v>300</v>
      </c>
      <c r="B9" s="686"/>
      <c r="C9" s="687"/>
      <c r="D9" s="691" t="s">
        <v>168</v>
      </c>
      <c r="E9" s="285" t="s">
        <v>211</v>
      </c>
      <c r="F9" s="693" t="s">
        <v>105</v>
      </c>
      <c r="G9" s="694"/>
      <c r="H9" s="694"/>
      <c r="I9" s="694"/>
      <c r="J9" s="695"/>
      <c r="K9" s="696" t="s">
        <v>212</v>
      </c>
      <c r="L9" s="697"/>
      <c r="M9" s="697"/>
      <c r="N9" s="697"/>
      <c r="O9" s="697"/>
      <c r="P9" s="697"/>
      <c r="Q9" s="698"/>
      <c r="R9" s="151"/>
      <c r="S9" s="152"/>
      <c r="U9" s="158" t="s">
        <v>198</v>
      </c>
    </row>
    <row r="10" spans="1:21" ht="17.100000000000001" customHeight="1" thickBot="1">
      <c r="A10" s="688"/>
      <c r="B10" s="689"/>
      <c r="C10" s="690"/>
      <c r="D10" s="692"/>
      <c r="E10" s="284" t="s">
        <v>199</v>
      </c>
      <c r="F10" s="699"/>
      <c r="G10" s="700"/>
      <c r="H10" s="700"/>
      <c r="I10" s="700"/>
      <c r="J10" s="700"/>
      <c r="K10" s="700"/>
      <c r="L10" s="700"/>
      <c r="M10" s="700"/>
      <c r="N10" s="700"/>
      <c r="O10" s="700"/>
      <c r="P10" s="700"/>
      <c r="Q10" s="701"/>
      <c r="R10" s="151"/>
      <c r="S10" s="151"/>
      <c r="U10" s="155" t="s">
        <v>200</v>
      </c>
    </row>
    <row r="11" spans="1:21" ht="17.100000000000001" customHeight="1" thickBot="1">
      <c r="A11" s="688"/>
      <c r="B11" s="689"/>
      <c r="C11" s="690"/>
      <c r="D11" s="692"/>
      <c r="E11" s="159" t="s">
        <v>201</v>
      </c>
      <c r="F11" s="702" t="s">
        <v>108</v>
      </c>
      <c r="G11" s="703"/>
      <c r="H11" s="703"/>
      <c r="I11" s="703"/>
      <c r="J11" s="703"/>
      <c r="K11" s="703"/>
      <c r="L11" s="703"/>
      <c r="M11" s="703"/>
      <c r="N11" s="703"/>
      <c r="O11" s="703"/>
      <c r="P11" s="703"/>
      <c r="Q11" s="704"/>
      <c r="R11" s="151"/>
      <c r="S11" s="151"/>
      <c r="U11" s="155" t="s">
        <v>202</v>
      </c>
    </row>
    <row r="12" spans="1:21" ht="17.100000000000001" customHeight="1" thickBot="1">
      <c r="A12" s="688"/>
      <c r="B12" s="689"/>
      <c r="C12" s="690"/>
      <c r="D12" s="692"/>
      <c r="E12" s="284" t="s">
        <v>203</v>
      </c>
      <c r="F12" s="699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1"/>
      <c r="R12" s="151"/>
      <c r="S12" s="151"/>
      <c r="U12" s="155" t="s">
        <v>204</v>
      </c>
    </row>
    <row r="13" spans="1:21" ht="17.100000000000001" customHeight="1" thickBot="1">
      <c r="A13" s="688"/>
      <c r="B13" s="689"/>
      <c r="C13" s="690"/>
      <c r="D13" s="692"/>
      <c r="E13" s="159" t="s">
        <v>205</v>
      </c>
      <c r="F13" s="702" t="s">
        <v>108</v>
      </c>
      <c r="G13" s="703"/>
      <c r="H13" s="703"/>
      <c r="I13" s="703"/>
      <c r="J13" s="703"/>
      <c r="K13" s="703"/>
      <c r="L13" s="703"/>
      <c r="M13" s="703"/>
      <c r="N13" s="703"/>
      <c r="O13" s="703"/>
      <c r="P13" s="703"/>
      <c r="Q13" s="704"/>
      <c r="R13" s="151"/>
      <c r="S13" s="151"/>
      <c r="U13" s="155" t="s">
        <v>206</v>
      </c>
    </row>
    <row r="14" spans="1:21" ht="17.100000000000001" customHeight="1" thickBot="1">
      <c r="A14" s="688"/>
      <c r="B14" s="689"/>
      <c r="C14" s="690"/>
      <c r="D14" s="692"/>
      <c r="E14" s="160" t="s">
        <v>207</v>
      </c>
      <c r="F14" s="699"/>
      <c r="G14" s="700"/>
      <c r="H14" s="700"/>
      <c r="I14" s="700"/>
      <c r="J14" s="700"/>
      <c r="K14" s="700"/>
      <c r="L14" s="700"/>
      <c r="M14" s="700"/>
      <c r="N14" s="700"/>
      <c r="O14" s="700"/>
      <c r="P14" s="700"/>
      <c r="Q14" s="701"/>
      <c r="R14" s="151"/>
      <c r="S14" s="151"/>
      <c r="U14" s="161" t="s">
        <v>213</v>
      </c>
    </row>
    <row r="15" spans="1:21" ht="17.100000000000001" customHeight="1" thickBot="1">
      <c r="A15" s="688"/>
      <c r="B15" s="689"/>
      <c r="C15" s="690"/>
      <c r="D15" s="692"/>
      <c r="E15" s="162" t="s">
        <v>208</v>
      </c>
      <c r="F15" s="699"/>
      <c r="G15" s="700"/>
      <c r="H15" s="700"/>
      <c r="I15" s="700"/>
      <c r="J15" s="700"/>
      <c r="K15" s="700"/>
      <c r="L15" s="700"/>
      <c r="M15" s="700"/>
      <c r="N15" s="700"/>
      <c r="O15" s="700"/>
      <c r="P15" s="700"/>
      <c r="Q15" s="701"/>
      <c r="R15" s="151"/>
      <c r="S15" s="151"/>
      <c r="U15" s="161" t="s">
        <v>214</v>
      </c>
    </row>
    <row r="16" spans="1:21" ht="17.100000000000001" customHeight="1" thickBot="1">
      <c r="A16" s="688"/>
      <c r="B16" s="689"/>
      <c r="C16" s="690"/>
      <c r="D16" s="691" t="s">
        <v>197</v>
      </c>
      <c r="E16" s="163" t="s">
        <v>301</v>
      </c>
      <c r="F16" s="665" t="s">
        <v>91</v>
      </c>
      <c r="G16" s="666"/>
      <c r="H16" s="667"/>
      <c r="I16" s="164"/>
      <c r="J16" s="164"/>
      <c r="K16" s="164"/>
      <c r="L16" s="164"/>
      <c r="M16" s="164"/>
      <c r="N16" s="164"/>
      <c r="O16" s="164"/>
      <c r="P16" s="164"/>
      <c r="Q16" s="286"/>
      <c r="R16" s="151"/>
      <c r="S16" s="152"/>
      <c r="U16" s="161" t="s">
        <v>216</v>
      </c>
    </row>
    <row r="17" spans="1:33" ht="17.100000000000001" customHeight="1" thickBot="1">
      <c r="A17" s="688"/>
      <c r="B17" s="689"/>
      <c r="C17" s="690"/>
      <c r="D17" s="692"/>
      <c r="E17" s="165" t="s">
        <v>423</v>
      </c>
      <c r="F17" s="702" t="s">
        <v>424</v>
      </c>
      <c r="G17" s="706"/>
      <c r="H17" s="707" t="s">
        <v>302</v>
      </c>
      <c r="I17" s="708"/>
      <c r="J17" s="708"/>
      <c r="K17" s="708"/>
      <c r="L17" s="702" t="s">
        <v>108</v>
      </c>
      <c r="M17" s="703"/>
      <c r="N17" s="703"/>
      <c r="O17" s="703"/>
      <c r="P17" s="703"/>
      <c r="Q17" s="704"/>
      <c r="R17" s="151"/>
      <c r="S17" s="151"/>
      <c r="U17" s="155" t="s">
        <v>282</v>
      </c>
      <c r="X17" s="155" t="s">
        <v>425</v>
      </c>
    </row>
    <row r="18" spans="1:33" ht="17.100000000000001" customHeight="1" thickBot="1">
      <c r="A18" s="688"/>
      <c r="B18" s="689"/>
      <c r="C18" s="690"/>
      <c r="D18" s="705"/>
      <c r="E18" s="289"/>
      <c r="F18" s="709" t="s">
        <v>303</v>
      </c>
      <c r="G18" s="710"/>
      <c r="H18" s="711"/>
      <c r="I18" s="712"/>
      <c r="J18" s="712"/>
      <c r="K18" s="712"/>
      <c r="L18" s="712"/>
      <c r="M18" s="712"/>
      <c r="N18" s="712"/>
      <c r="O18" s="712"/>
      <c r="P18" s="712"/>
      <c r="Q18" s="562"/>
      <c r="R18" s="151"/>
      <c r="S18" s="151"/>
      <c r="U18" s="155" t="s">
        <v>304</v>
      </c>
      <c r="X18" s="155" t="s">
        <v>426</v>
      </c>
    </row>
    <row r="19" spans="1:33" ht="17.100000000000001" customHeight="1" thickBot="1">
      <c r="A19" s="688"/>
      <c r="B19" s="689"/>
      <c r="C19" s="690"/>
      <c r="D19" s="691" t="s">
        <v>283</v>
      </c>
      <c r="E19" s="163" t="s">
        <v>305</v>
      </c>
      <c r="F19" s="665" t="s">
        <v>91</v>
      </c>
      <c r="G19" s="666"/>
      <c r="H19" s="713"/>
      <c r="I19" s="287"/>
      <c r="J19" s="288"/>
      <c r="K19" s="288"/>
      <c r="L19" s="164"/>
      <c r="M19" s="164"/>
      <c r="N19" s="164"/>
      <c r="O19" s="164"/>
      <c r="P19" s="164"/>
      <c r="Q19" s="166"/>
      <c r="R19" s="151"/>
      <c r="S19" s="152"/>
      <c r="U19" s="155" t="s">
        <v>297</v>
      </c>
      <c r="X19" s="155" t="s">
        <v>427</v>
      </c>
    </row>
    <row r="20" spans="1:33" ht="17.100000000000001" customHeight="1" thickBot="1">
      <c r="A20" s="688"/>
      <c r="B20" s="689"/>
      <c r="C20" s="690"/>
      <c r="D20" s="692"/>
      <c r="E20" s="165" t="s">
        <v>306</v>
      </c>
      <c r="F20" s="702" t="s">
        <v>107</v>
      </c>
      <c r="G20" s="706"/>
      <c r="H20" s="707" t="s">
        <v>302</v>
      </c>
      <c r="I20" s="714"/>
      <c r="J20" s="714"/>
      <c r="K20" s="714"/>
      <c r="L20" s="702" t="s">
        <v>108</v>
      </c>
      <c r="M20" s="703"/>
      <c r="N20" s="703"/>
      <c r="O20" s="703"/>
      <c r="P20" s="703"/>
      <c r="Q20" s="704"/>
      <c r="R20" s="151"/>
      <c r="S20" s="151"/>
      <c r="U20" s="155" t="s">
        <v>307</v>
      </c>
      <c r="X20" s="155" t="s">
        <v>428</v>
      </c>
    </row>
    <row r="21" spans="1:33" ht="17.100000000000001" customHeight="1" thickBot="1">
      <c r="A21" s="715" t="s">
        <v>308</v>
      </c>
      <c r="B21" s="716"/>
      <c r="C21" s="717"/>
      <c r="D21" s="726" t="s">
        <v>78</v>
      </c>
      <c r="E21" s="727"/>
      <c r="F21" s="728" t="s">
        <v>105</v>
      </c>
      <c r="G21" s="729"/>
      <c r="H21" s="729"/>
      <c r="I21" s="729"/>
      <c r="J21" s="729"/>
      <c r="K21" s="729"/>
      <c r="L21" s="729"/>
      <c r="M21" s="729"/>
      <c r="N21" s="729"/>
      <c r="O21" s="729"/>
      <c r="P21" s="729"/>
      <c r="Q21" s="730"/>
      <c r="R21" s="151"/>
      <c r="S21" s="152"/>
      <c r="X21" s="155" t="s">
        <v>429</v>
      </c>
    </row>
    <row r="22" spans="1:33" ht="17.100000000000001" customHeight="1" thickBot="1">
      <c r="A22" s="718"/>
      <c r="B22" s="719"/>
      <c r="C22" s="720"/>
      <c r="D22" s="731" t="s">
        <v>118</v>
      </c>
      <c r="E22" s="732"/>
      <c r="F22" s="733"/>
      <c r="G22" s="734"/>
      <c r="H22" s="734"/>
      <c r="I22" s="734"/>
      <c r="J22" s="734"/>
      <c r="K22" s="734"/>
      <c r="L22" s="734"/>
      <c r="M22" s="734"/>
      <c r="N22" s="734"/>
      <c r="O22" s="734"/>
      <c r="P22" s="734"/>
      <c r="Q22" s="735"/>
      <c r="R22" s="151"/>
      <c r="S22" s="151"/>
      <c r="U22" s="35" t="s">
        <v>217</v>
      </c>
      <c r="X22" s="155" t="s">
        <v>230</v>
      </c>
    </row>
    <row r="23" spans="1:33" ht="17.100000000000001" customHeight="1" thickBot="1">
      <c r="A23" s="718"/>
      <c r="B23" s="719"/>
      <c r="C23" s="720"/>
      <c r="D23" s="731" t="s">
        <v>79</v>
      </c>
      <c r="E23" s="732"/>
      <c r="F23" s="733"/>
      <c r="G23" s="734"/>
      <c r="H23" s="734"/>
      <c r="I23" s="734"/>
      <c r="J23" s="734"/>
      <c r="K23" s="734"/>
      <c r="L23" s="734"/>
      <c r="M23" s="734"/>
      <c r="N23" s="734"/>
      <c r="O23" s="734"/>
      <c r="P23" s="734"/>
      <c r="Q23" s="735"/>
      <c r="R23" s="151"/>
      <c r="S23" s="151"/>
      <c r="U23" s="35" t="s">
        <v>218</v>
      </c>
      <c r="X23" s="155" t="s">
        <v>231</v>
      </c>
    </row>
    <row r="24" spans="1:33" ht="17.100000000000001" customHeight="1" thickBot="1">
      <c r="A24" s="721"/>
      <c r="B24" s="722"/>
      <c r="C24" s="720"/>
      <c r="D24" s="731" t="s">
        <v>119</v>
      </c>
      <c r="E24" s="732"/>
      <c r="F24" s="733"/>
      <c r="G24" s="734"/>
      <c r="H24" s="734"/>
      <c r="I24" s="734"/>
      <c r="J24" s="734"/>
      <c r="K24" s="734"/>
      <c r="L24" s="734"/>
      <c r="M24" s="734"/>
      <c r="N24" s="734"/>
      <c r="O24" s="734"/>
      <c r="P24" s="734"/>
      <c r="Q24" s="735"/>
      <c r="R24" s="151"/>
      <c r="S24" s="151"/>
      <c r="U24" s="155" t="s">
        <v>219</v>
      </c>
      <c r="X24" s="155" t="s">
        <v>233</v>
      </c>
    </row>
    <row r="25" spans="1:33" ht="17.100000000000001" customHeight="1" thickBot="1">
      <c r="A25" s="723"/>
      <c r="B25" s="724"/>
      <c r="C25" s="725"/>
      <c r="D25" s="731" t="s">
        <v>80</v>
      </c>
      <c r="E25" s="732"/>
      <c r="F25" s="733"/>
      <c r="G25" s="734"/>
      <c r="H25" s="734"/>
      <c r="I25" s="734"/>
      <c r="J25" s="734"/>
      <c r="K25" s="734"/>
      <c r="L25" s="734"/>
      <c r="M25" s="734"/>
      <c r="N25" s="734"/>
      <c r="O25" s="734"/>
      <c r="P25" s="734"/>
      <c r="Q25" s="735"/>
      <c r="R25" s="151"/>
      <c r="S25" s="151"/>
      <c r="U25" s="167" t="s">
        <v>326</v>
      </c>
      <c r="X25" s="35" t="s">
        <v>418</v>
      </c>
    </row>
    <row r="26" spans="1:33" s="12" customFormat="1" ht="17.100000000000001" customHeight="1" thickBot="1">
      <c r="A26" s="736" t="s">
        <v>309</v>
      </c>
      <c r="B26" s="737"/>
      <c r="C26" s="738"/>
      <c r="D26" s="745" t="s">
        <v>40</v>
      </c>
      <c r="E26" s="746"/>
      <c r="F26" s="728" t="s">
        <v>105</v>
      </c>
      <c r="G26" s="729"/>
      <c r="H26" s="729"/>
      <c r="I26" s="729"/>
      <c r="J26" s="729"/>
      <c r="K26" s="729"/>
      <c r="L26" s="729"/>
      <c r="M26" s="729"/>
      <c r="N26" s="729"/>
      <c r="O26" s="729"/>
      <c r="P26" s="729"/>
      <c r="Q26" s="730"/>
      <c r="R26" s="41"/>
      <c r="S26" s="152"/>
      <c r="U26" s="35" t="s">
        <v>109</v>
      </c>
      <c r="V26" s="35"/>
      <c r="W26" s="35"/>
      <c r="X26" s="35" t="s">
        <v>449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39"/>
      <c r="B27" s="740"/>
      <c r="C27" s="741"/>
      <c r="D27" s="747"/>
      <c r="E27" s="748"/>
      <c r="F27" s="749" t="s">
        <v>90</v>
      </c>
      <c r="G27" s="750"/>
      <c r="H27" s="751"/>
      <c r="I27" s="752" t="s">
        <v>116</v>
      </c>
      <c r="J27" s="753"/>
      <c r="K27" s="754"/>
      <c r="L27" s="755"/>
      <c r="M27" s="756"/>
      <c r="N27" s="756"/>
      <c r="O27" s="756"/>
      <c r="P27" s="756"/>
      <c r="Q27" s="757"/>
      <c r="R27" s="41"/>
      <c r="S27" s="11"/>
      <c r="U27" s="35" t="s">
        <v>332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39"/>
      <c r="B28" s="740"/>
      <c r="C28" s="741"/>
      <c r="D28" s="758" t="s">
        <v>156</v>
      </c>
      <c r="E28" s="759"/>
      <c r="F28" s="733"/>
      <c r="G28" s="760"/>
      <c r="H28" s="760"/>
      <c r="I28" s="760"/>
      <c r="J28" s="760"/>
      <c r="K28" s="760"/>
      <c r="L28" s="760"/>
      <c r="M28" s="760"/>
      <c r="N28" s="760"/>
      <c r="O28" s="760"/>
      <c r="P28" s="760"/>
      <c r="Q28" s="761"/>
      <c r="R28" s="41"/>
      <c r="S28" s="11"/>
      <c r="U28" s="35" t="s">
        <v>110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39"/>
      <c r="B29" s="740"/>
      <c r="C29" s="741"/>
      <c r="D29" s="762" t="s">
        <v>85</v>
      </c>
      <c r="E29" s="763"/>
      <c r="F29" s="733"/>
      <c r="G29" s="760"/>
      <c r="H29" s="760"/>
      <c r="I29" s="760"/>
      <c r="J29" s="760"/>
      <c r="K29" s="760"/>
      <c r="L29" s="760"/>
      <c r="M29" s="760"/>
      <c r="N29" s="760"/>
      <c r="O29" s="760"/>
      <c r="P29" s="760"/>
      <c r="Q29" s="761"/>
      <c r="R29" s="41"/>
      <c r="S29" s="11"/>
      <c r="U29" s="35" t="s">
        <v>331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39"/>
      <c r="B30" s="740"/>
      <c r="C30" s="741"/>
      <c r="D30" s="747"/>
      <c r="E30" s="748"/>
      <c r="F30" s="749" t="s">
        <v>90</v>
      </c>
      <c r="G30" s="750"/>
      <c r="H30" s="751"/>
      <c r="I30" s="752" t="s">
        <v>117</v>
      </c>
      <c r="J30" s="753"/>
      <c r="K30" s="754"/>
      <c r="L30" s="755"/>
      <c r="M30" s="756"/>
      <c r="N30" s="756"/>
      <c r="O30" s="756"/>
      <c r="P30" s="756"/>
      <c r="Q30" s="757"/>
      <c r="R30" s="41"/>
      <c r="S30" s="11"/>
      <c r="U30" s="35" t="s">
        <v>320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39"/>
      <c r="B31" s="740"/>
      <c r="C31" s="741"/>
      <c r="D31" s="758" t="s">
        <v>157</v>
      </c>
      <c r="E31" s="759"/>
      <c r="F31" s="733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5"/>
      <c r="R31" s="41"/>
      <c r="S31" s="11"/>
      <c r="U31" s="167" t="s">
        <v>330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42"/>
      <c r="B32" s="743"/>
      <c r="C32" s="744"/>
      <c r="D32" s="764" t="s">
        <v>86</v>
      </c>
      <c r="E32" s="765"/>
      <c r="F32" s="733"/>
      <c r="G32" s="734"/>
      <c r="H32" s="734"/>
      <c r="I32" s="734"/>
      <c r="J32" s="734"/>
      <c r="K32" s="734"/>
      <c r="L32" s="734"/>
      <c r="M32" s="734"/>
      <c r="N32" s="734"/>
      <c r="O32" s="734"/>
      <c r="P32" s="734"/>
      <c r="Q32" s="735"/>
      <c r="R32" s="41"/>
      <c r="S32" s="11"/>
      <c r="U32" s="35" t="s">
        <v>329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637" t="s">
        <v>310</v>
      </c>
      <c r="B33" s="638"/>
      <c r="C33" s="639"/>
      <c r="D33" s="766" t="s">
        <v>62</v>
      </c>
      <c r="E33" s="767"/>
      <c r="F33" s="768" t="s">
        <v>215</v>
      </c>
      <c r="G33" s="769"/>
      <c r="H33" s="769"/>
      <c r="I33" s="769"/>
      <c r="J33" s="769"/>
      <c r="K33" s="769"/>
      <c r="L33" s="769"/>
      <c r="M33" s="769"/>
      <c r="N33" s="769"/>
      <c r="O33" s="769"/>
      <c r="P33" s="769"/>
      <c r="Q33" s="770"/>
      <c r="R33" s="41"/>
      <c r="S33" s="152"/>
      <c r="U33" s="35" t="s">
        <v>320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640"/>
      <c r="B34" s="641"/>
      <c r="C34" s="642"/>
      <c r="D34" s="771" t="s">
        <v>63</v>
      </c>
      <c r="E34" s="772"/>
      <c r="F34" s="773" t="s">
        <v>419</v>
      </c>
      <c r="G34" s="674"/>
      <c r="H34" s="677"/>
      <c r="I34" s="678"/>
      <c r="J34" s="678"/>
      <c r="K34" s="678"/>
      <c r="L34" s="678"/>
      <c r="M34" s="678"/>
      <c r="N34" s="678"/>
      <c r="O34" s="678"/>
      <c r="P34" s="678"/>
      <c r="Q34" s="679"/>
      <c r="R34" s="41"/>
      <c r="S34" s="11"/>
      <c r="U34" s="35" t="s">
        <v>326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640"/>
      <c r="B35" s="641"/>
      <c r="C35" s="642"/>
      <c r="D35" s="774"/>
      <c r="E35" s="775"/>
      <c r="F35" s="675"/>
      <c r="G35" s="676"/>
      <c r="H35" s="680"/>
      <c r="I35" s="678"/>
      <c r="J35" s="678"/>
      <c r="K35" s="678"/>
      <c r="L35" s="678"/>
      <c r="M35" s="678"/>
      <c r="N35" s="678"/>
      <c r="O35" s="678"/>
      <c r="P35" s="678"/>
      <c r="Q35" s="679"/>
      <c r="R35" s="41"/>
      <c r="S35" s="11"/>
      <c r="U35" s="35" t="s">
        <v>111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640"/>
      <c r="B36" s="641"/>
      <c r="C36" s="642"/>
      <c r="D36" s="771" t="s">
        <v>64</v>
      </c>
      <c r="E36" s="772"/>
      <c r="F36" s="773" t="s">
        <v>419</v>
      </c>
      <c r="G36" s="674"/>
      <c r="H36" s="677"/>
      <c r="I36" s="678"/>
      <c r="J36" s="678"/>
      <c r="K36" s="678"/>
      <c r="L36" s="678"/>
      <c r="M36" s="678"/>
      <c r="N36" s="678"/>
      <c r="O36" s="678"/>
      <c r="P36" s="678"/>
      <c r="Q36" s="679"/>
      <c r="R36" s="41"/>
      <c r="S36" s="11"/>
      <c r="U36" s="35" t="s">
        <v>112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640"/>
      <c r="B37" s="641"/>
      <c r="C37" s="642"/>
      <c r="D37" s="776"/>
      <c r="E37" s="777"/>
      <c r="F37" s="675"/>
      <c r="G37" s="676"/>
      <c r="H37" s="680"/>
      <c r="I37" s="678"/>
      <c r="J37" s="678"/>
      <c r="K37" s="678"/>
      <c r="L37" s="678"/>
      <c r="M37" s="678"/>
      <c r="N37" s="678"/>
      <c r="O37" s="678"/>
      <c r="P37" s="678"/>
      <c r="Q37" s="679"/>
      <c r="R37" s="41"/>
      <c r="S37" s="11"/>
      <c r="U37" s="35" t="s">
        <v>113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643"/>
      <c r="B38" s="644"/>
      <c r="C38" s="645"/>
      <c r="D38" s="646" t="s">
        <v>381</v>
      </c>
      <c r="E38" s="647"/>
      <c r="F38" s="647"/>
      <c r="G38" s="647"/>
      <c r="H38" s="647"/>
      <c r="I38" s="647"/>
      <c r="J38" s="647"/>
      <c r="K38" s="647"/>
      <c r="L38" s="647"/>
      <c r="M38" s="647"/>
      <c r="N38" s="647"/>
      <c r="O38" s="647"/>
      <c r="P38" s="647"/>
      <c r="Q38" s="648"/>
      <c r="R38" s="151"/>
      <c r="S38" s="151"/>
      <c r="U38" s="161"/>
    </row>
    <row r="39" spans="1:33" s="12" customFormat="1" ht="17.100000000000001" customHeight="1" thickBot="1">
      <c r="A39" s="778" t="s">
        <v>311</v>
      </c>
      <c r="B39" s="779"/>
      <c r="C39" s="780"/>
      <c r="D39" s="745" t="s">
        <v>62</v>
      </c>
      <c r="E39" s="746"/>
      <c r="F39" s="728" t="s">
        <v>215</v>
      </c>
      <c r="G39" s="729"/>
      <c r="H39" s="729"/>
      <c r="I39" s="729"/>
      <c r="J39" s="729"/>
      <c r="K39" s="729"/>
      <c r="L39" s="729"/>
      <c r="M39" s="729"/>
      <c r="N39" s="729"/>
      <c r="O39" s="729"/>
      <c r="P39" s="729"/>
      <c r="Q39" s="730"/>
      <c r="R39" s="41"/>
      <c r="S39" s="152"/>
      <c r="U39" s="35" t="s">
        <v>114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78"/>
      <c r="B40" s="779"/>
      <c r="C40" s="780"/>
      <c r="D40" s="784" t="s">
        <v>63</v>
      </c>
      <c r="E40" s="785"/>
      <c r="F40" s="786" t="s">
        <v>227</v>
      </c>
      <c r="G40" s="787"/>
      <c r="H40" s="788"/>
      <c r="I40" s="789"/>
      <c r="J40" s="789"/>
      <c r="K40" s="789"/>
      <c r="L40" s="789"/>
      <c r="M40" s="789"/>
      <c r="N40" s="789"/>
      <c r="O40" s="789"/>
      <c r="P40" s="789"/>
      <c r="Q40" s="790"/>
      <c r="R40" s="41"/>
      <c r="S40" s="11"/>
      <c r="U40" s="35" t="s">
        <v>115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78"/>
      <c r="B41" s="779"/>
      <c r="C41" s="780"/>
      <c r="D41" s="792"/>
      <c r="E41" s="793"/>
      <c r="F41" s="752"/>
      <c r="G41" s="754"/>
      <c r="H41" s="791"/>
      <c r="I41" s="789"/>
      <c r="J41" s="789"/>
      <c r="K41" s="789"/>
      <c r="L41" s="789"/>
      <c r="M41" s="789"/>
      <c r="N41" s="789"/>
      <c r="O41" s="789"/>
      <c r="P41" s="789"/>
      <c r="Q41" s="790"/>
      <c r="R41" s="41"/>
      <c r="S41" s="11"/>
      <c r="U41" s="35" t="s">
        <v>320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78"/>
      <c r="B42" s="779"/>
      <c r="C42" s="780"/>
      <c r="D42" s="784" t="s">
        <v>64</v>
      </c>
      <c r="E42" s="785"/>
      <c r="F42" s="786" t="s">
        <v>227</v>
      </c>
      <c r="G42" s="787"/>
      <c r="H42" s="788"/>
      <c r="I42" s="789"/>
      <c r="J42" s="789"/>
      <c r="K42" s="789"/>
      <c r="L42" s="789"/>
      <c r="M42" s="789"/>
      <c r="N42" s="789"/>
      <c r="O42" s="789"/>
      <c r="P42" s="789"/>
      <c r="Q42" s="790"/>
      <c r="R42" s="41"/>
      <c r="S42" s="11"/>
      <c r="U42" s="35" t="s">
        <v>328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81"/>
      <c r="B43" s="782"/>
      <c r="C43" s="783"/>
      <c r="D43" s="794"/>
      <c r="E43" s="795"/>
      <c r="F43" s="752"/>
      <c r="G43" s="754"/>
      <c r="H43" s="791"/>
      <c r="I43" s="789"/>
      <c r="J43" s="789"/>
      <c r="K43" s="789"/>
      <c r="L43" s="789"/>
      <c r="M43" s="789"/>
      <c r="N43" s="789"/>
      <c r="O43" s="789"/>
      <c r="P43" s="789"/>
      <c r="Q43" s="790"/>
      <c r="R43" s="41"/>
      <c r="S43" s="11"/>
      <c r="U43" s="35" t="s">
        <v>327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796" t="s">
        <v>422</v>
      </c>
      <c r="B44" s="796"/>
      <c r="C44" s="796"/>
      <c r="D44" s="766" t="s">
        <v>312</v>
      </c>
      <c r="E44" s="767"/>
      <c r="F44" s="768" t="s">
        <v>91</v>
      </c>
      <c r="G44" s="769"/>
      <c r="H44" s="770"/>
      <c r="I44" s="797"/>
      <c r="J44" s="798"/>
      <c r="K44" s="798"/>
      <c r="L44" s="798"/>
      <c r="M44" s="798"/>
      <c r="N44" s="798"/>
      <c r="O44" s="798"/>
      <c r="P44" s="798"/>
      <c r="Q44" s="799"/>
      <c r="R44" s="41"/>
      <c r="S44" s="152"/>
      <c r="U44" s="35" t="s">
        <v>320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800" t="s">
        <v>314</v>
      </c>
      <c r="B45" s="801"/>
      <c r="C45" s="802"/>
      <c r="D45" s="809" t="s">
        <v>163</v>
      </c>
      <c r="E45" s="810"/>
      <c r="F45" s="665" t="s">
        <v>122</v>
      </c>
      <c r="G45" s="666"/>
      <c r="H45" s="666"/>
      <c r="I45" s="666"/>
      <c r="J45" s="667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326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803"/>
      <c r="B46" s="804"/>
      <c r="C46" s="805"/>
      <c r="D46" s="302"/>
      <c r="E46" s="303"/>
      <c r="F46" s="303"/>
      <c r="G46" s="303"/>
      <c r="H46" s="308"/>
      <c r="I46" s="308"/>
      <c r="J46" s="308"/>
      <c r="K46" s="308"/>
      <c r="L46" s="308"/>
      <c r="M46" s="309" t="s">
        <v>446</v>
      </c>
      <c r="N46" s="811"/>
      <c r="O46" s="572"/>
      <c r="P46" s="573"/>
      <c r="Q46" s="304" t="s">
        <v>33</v>
      </c>
      <c r="R46" s="11"/>
      <c r="S46" s="11"/>
      <c r="U46" s="35" t="s">
        <v>325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806"/>
      <c r="B47" s="807"/>
      <c r="C47" s="808"/>
      <c r="D47" s="302"/>
      <c r="E47" s="303"/>
      <c r="F47" s="303"/>
      <c r="G47" s="303"/>
      <c r="H47" s="305"/>
      <c r="I47" s="305"/>
      <c r="J47" s="305"/>
      <c r="K47" s="303"/>
      <c r="L47" s="303"/>
      <c r="M47" s="306" t="s">
        <v>447</v>
      </c>
      <c r="N47" s="812"/>
      <c r="O47" s="813"/>
      <c r="P47" s="813"/>
      <c r="Q47" s="307" t="s">
        <v>33</v>
      </c>
      <c r="R47" s="41"/>
      <c r="S47" s="11"/>
      <c r="U47" s="35" t="s">
        <v>324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52" t="s">
        <v>315</v>
      </c>
      <c r="B48" s="653"/>
      <c r="C48" s="814"/>
      <c r="D48" s="649" t="s">
        <v>124</v>
      </c>
      <c r="E48" s="816"/>
      <c r="F48" s="768" t="s">
        <v>91</v>
      </c>
      <c r="G48" s="769"/>
      <c r="H48" s="817" t="s">
        <v>32</v>
      </c>
      <c r="I48" s="818"/>
      <c r="J48" s="818"/>
      <c r="K48" s="818"/>
      <c r="L48" s="818"/>
      <c r="M48" s="819"/>
      <c r="N48" s="820"/>
      <c r="O48" s="821"/>
      <c r="P48" s="821"/>
      <c r="Q48" s="822"/>
      <c r="R48" s="151"/>
      <c r="S48" s="152"/>
      <c r="U48" s="35" t="s">
        <v>323</v>
      </c>
    </row>
    <row r="49" spans="1:33" ht="17.100000000000001" customHeight="1" thickBot="1">
      <c r="A49" s="655"/>
      <c r="B49" s="656"/>
      <c r="C49" s="815"/>
      <c r="D49" s="823" t="s">
        <v>123</v>
      </c>
      <c r="E49" s="824"/>
      <c r="F49" s="824"/>
      <c r="G49" s="825"/>
      <c r="H49" s="768" t="s">
        <v>223</v>
      </c>
      <c r="I49" s="769"/>
      <c r="J49" s="769"/>
      <c r="K49" s="769"/>
      <c r="L49" s="769"/>
      <c r="M49" s="769"/>
      <c r="N49" s="769"/>
      <c r="O49" s="769"/>
      <c r="P49" s="769"/>
      <c r="Q49" s="770"/>
      <c r="R49" s="151"/>
      <c r="S49" s="152"/>
      <c r="U49" s="167" t="s">
        <v>322</v>
      </c>
    </row>
    <row r="50" spans="1:33" ht="17.100000000000001" customHeight="1" thickBot="1">
      <c r="A50" s="685" t="s">
        <v>316</v>
      </c>
      <c r="B50" s="826"/>
      <c r="C50" s="827"/>
      <c r="D50" s="831" t="s">
        <v>77</v>
      </c>
      <c r="E50" s="832"/>
      <c r="F50" s="665" t="s">
        <v>99</v>
      </c>
      <c r="G50" s="833"/>
      <c r="H50" s="834"/>
      <c r="I50" s="171"/>
      <c r="J50" s="172"/>
      <c r="K50" s="172"/>
      <c r="L50" s="173"/>
      <c r="M50" s="174"/>
      <c r="N50" s="174"/>
      <c r="O50" s="174"/>
      <c r="P50" s="174"/>
      <c r="Q50" s="175"/>
      <c r="R50" s="151"/>
      <c r="S50" s="152"/>
      <c r="U50" s="155" t="s">
        <v>321</v>
      </c>
    </row>
    <row r="51" spans="1:33" ht="17.100000000000001" customHeight="1" thickBot="1">
      <c r="A51" s="828"/>
      <c r="B51" s="829"/>
      <c r="C51" s="830"/>
      <c r="D51" s="835" t="s">
        <v>89</v>
      </c>
      <c r="E51" s="836"/>
      <c r="F51" s="837"/>
      <c r="G51" s="838"/>
      <c r="H51" s="839"/>
      <c r="I51" s="840" t="s">
        <v>60</v>
      </c>
      <c r="J51" s="841"/>
      <c r="K51" s="842"/>
      <c r="L51" s="843"/>
      <c r="M51" s="844"/>
      <c r="N51" s="844"/>
      <c r="O51" s="844"/>
      <c r="P51" s="844"/>
      <c r="Q51" s="845"/>
      <c r="R51" s="151"/>
      <c r="S51" s="151"/>
      <c r="U51" s="155" t="s">
        <v>320</v>
      </c>
    </row>
    <row r="52" spans="1:33" s="12" customFormat="1" ht="24" customHeight="1" thickBot="1">
      <c r="A52" s="796" t="s">
        <v>439</v>
      </c>
      <c r="B52" s="796"/>
      <c r="C52" s="796"/>
      <c r="D52" s="766" t="s">
        <v>312</v>
      </c>
      <c r="E52" s="767"/>
      <c r="F52" s="768" t="s">
        <v>91</v>
      </c>
      <c r="G52" s="769"/>
      <c r="H52" s="770"/>
      <c r="I52" s="855"/>
      <c r="J52" s="856"/>
      <c r="K52" s="856"/>
      <c r="L52" s="798"/>
      <c r="M52" s="798"/>
      <c r="N52" s="798"/>
      <c r="O52" s="798"/>
      <c r="P52" s="798"/>
      <c r="Q52" s="799"/>
      <c r="R52" s="41"/>
      <c r="S52" s="152"/>
      <c r="U52" s="35" t="s">
        <v>319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800" t="s">
        <v>317</v>
      </c>
      <c r="B53" s="801"/>
      <c r="C53" s="802"/>
      <c r="D53" s="766" t="s">
        <v>35</v>
      </c>
      <c r="E53" s="767"/>
      <c r="F53" s="857" t="s">
        <v>91</v>
      </c>
      <c r="G53" s="858"/>
      <c r="H53" s="859"/>
      <c r="I53" s="860" t="s">
        <v>36</v>
      </c>
      <c r="J53" s="861"/>
      <c r="K53" s="862"/>
      <c r="L53" s="863"/>
      <c r="M53" s="864"/>
      <c r="N53" s="864"/>
      <c r="O53" s="864"/>
      <c r="P53" s="864"/>
      <c r="Q53" s="865"/>
      <c r="R53" s="41"/>
      <c r="S53" s="152"/>
      <c r="U53" s="35" t="s">
        <v>129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806"/>
      <c r="B54" s="807"/>
      <c r="C54" s="808"/>
      <c r="D54" s="866" t="s">
        <v>155</v>
      </c>
      <c r="E54" s="867"/>
      <c r="F54" s="868"/>
      <c r="G54" s="869"/>
      <c r="H54" s="869"/>
      <c r="I54" s="869"/>
      <c r="J54" s="869"/>
      <c r="K54" s="869"/>
      <c r="L54" s="869"/>
      <c r="M54" s="869"/>
      <c r="N54" s="869"/>
      <c r="O54" s="869"/>
      <c r="P54" s="869"/>
      <c r="Q54" s="870"/>
      <c r="R54" s="41"/>
      <c r="S54" s="11"/>
      <c r="U54" s="35" t="s">
        <v>313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846" t="s">
        <v>296</v>
      </c>
      <c r="B55" s="847"/>
      <c r="C55" s="848"/>
      <c r="D55" s="766" t="s">
        <v>77</v>
      </c>
      <c r="E55" s="767"/>
      <c r="F55" s="849" t="s">
        <v>91</v>
      </c>
      <c r="G55" s="850"/>
      <c r="H55" s="851"/>
      <c r="I55" s="852" t="s">
        <v>318</v>
      </c>
      <c r="J55" s="853"/>
      <c r="K55" s="853"/>
      <c r="L55" s="853"/>
      <c r="M55" s="853"/>
      <c r="N55" s="853"/>
      <c r="O55" s="853"/>
      <c r="P55" s="853"/>
      <c r="Q55" s="854"/>
      <c r="R55" s="151"/>
      <c r="S55" s="152"/>
      <c r="U55" s="155" t="s">
        <v>219</v>
      </c>
    </row>
    <row r="56" spans="1:33" ht="4.5" customHeight="1" thickBot="1">
      <c r="A56" s="176"/>
      <c r="B56" s="177"/>
      <c r="C56" s="176"/>
      <c r="D56" s="176"/>
      <c r="E56" s="178"/>
      <c r="F56" s="178"/>
      <c r="G56" s="178"/>
      <c r="H56" s="178"/>
      <c r="I56" s="179"/>
      <c r="J56" s="179"/>
      <c r="K56" s="179"/>
      <c r="L56" s="179"/>
      <c r="M56" s="179"/>
      <c r="N56" s="179"/>
      <c r="O56" s="179"/>
      <c r="P56" s="179"/>
      <c r="Q56" s="179"/>
      <c r="R56" s="151"/>
      <c r="S56" s="152"/>
      <c r="U56" s="155" t="s">
        <v>444</v>
      </c>
    </row>
    <row r="57" spans="1:33" s="12" customFormat="1" ht="10.5" customHeight="1" thickBot="1">
      <c r="A57" s="180" t="s">
        <v>41</v>
      </c>
      <c r="B57" s="181"/>
      <c r="C57" s="155" t="s">
        <v>42</v>
      </c>
      <c r="D57" s="155"/>
      <c r="E57" s="155"/>
      <c r="F57" s="155"/>
      <c r="G57" s="182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120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0"/>
      <c r="B58" s="183"/>
      <c r="C58" s="155" t="s">
        <v>158</v>
      </c>
      <c r="G58" s="182"/>
      <c r="R58" s="184"/>
      <c r="S58" s="184"/>
      <c r="U58" s="155" t="s">
        <v>448</v>
      </c>
    </row>
    <row r="59" spans="1:33" s="155" customFormat="1" ht="10.5" customHeight="1">
      <c r="A59" s="185" t="s">
        <v>44</v>
      </c>
      <c r="B59" s="155" t="s">
        <v>45</v>
      </c>
      <c r="U59" s="155" t="s">
        <v>121</v>
      </c>
    </row>
    <row r="60" spans="1:33" s="155" customFormat="1" ht="10.5" customHeight="1">
      <c r="A60" s="185" t="s">
        <v>46</v>
      </c>
      <c r="B60" s="155" t="s">
        <v>159</v>
      </c>
      <c r="U60" s="155" t="s">
        <v>276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34</v>
      </c>
    </row>
    <row r="62" spans="1:33" ht="12" customHeight="1">
      <c r="U62" s="155" t="s">
        <v>224</v>
      </c>
    </row>
    <row r="63" spans="1:33" ht="12" customHeight="1">
      <c r="U63" s="155" t="s">
        <v>129</v>
      </c>
    </row>
    <row r="64" spans="1:33" ht="12" customHeight="1">
      <c r="U64" s="155" t="s">
        <v>131</v>
      </c>
    </row>
    <row r="65" spans="7:21" ht="12" customHeight="1">
      <c r="U65" s="155" t="s">
        <v>129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sheet="1" selectLockedCells="1"/>
  <mergeCells count="130"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</mergeCells>
  <phoneticPr fontId="3"/>
  <dataValidations count="28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871" t="s">
        <v>0</v>
      </c>
      <c r="I2" s="872"/>
      <c r="J2" s="873">
        <f>'様式-共1-Ⅰ（建築）'!H2</f>
        <v>220510418</v>
      </c>
      <c r="K2" s="874"/>
      <c r="L2" s="874"/>
      <c r="M2" s="875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5" customFormat="1" ht="23.25" customHeight="1" thickBot="1">
      <c r="A4" s="876" t="s">
        <v>76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876"/>
      <c r="N4" s="876"/>
      <c r="O4" s="124"/>
      <c r="P4" s="124"/>
    </row>
    <row r="5" spans="1:25" s="128" customFormat="1" ht="18" customHeight="1" thickBot="1">
      <c r="A5" s="127" t="s">
        <v>1</v>
      </c>
      <c r="B5" s="877" t="str">
        <f>'様式-共1-Ⅰ（建築）'!B7</f>
        <v>仙台市立宮城野中学校校舎増築等工事</v>
      </c>
      <c r="C5" s="878"/>
      <c r="D5" s="878"/>
      <c r="E5" s="878"/>
      <c r="F5" s="878"/>
      <c r="G5" s="878"/>
      <c r="H5" s="878"/>
      <c r="I5" s="878"/>
      <c r="J5" s="878"/>
      <c r="K5" s="878"/>
      <c r="L5" s="878"/>
      <c r="M5" s="878"/>
      <c r="N5" s="879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80">
        <v>1</v>
      </c>
      <c r="B8" s="882" t="s">
        <v>438</v>
      </c>
      <c r="C8" s="883"/>
      <c r="D8" s="883"/>
      <c r="E8" s="883"/>
      <c r="F8" s="883"/>
      <c r="G8" s="883"/>
      <c r="H8" s="884"/>
      <c r="I8" s="885" t="s">
        <v>59</v>
      </c>
      <c r="J8" s="880"/>
      <c r="K8" s="886"/>
      <c r="L8" s="887"/>
      <c r="M8" s="887"/>
      <c r="N8" s="888"/>
    </row>
    <row r="9" spans="1:25" ht="21.75" customHeight="1" thickBot="1">
      <c r="A9" s="880"/>
      <c r="B9" s="892" t="s">
        <v>451</v>
      </c>
      <c r="C9" s="893"/>
      <c r="D9" s="893"/>
      <c r="E9" s="893"/>
      <c r="F9" s="893"/>
      <c r="G9" s="893"/>
      <c r="H9" s="894"/>
      <c r="I9" s="885"/>
      <c r="J9" s="880"/>
      <c r="K9" s="889"/>
      <c r="L9" s="890"/>
      <c r="M9" s="890"/>
      <c r="N9" s="891"/>
    </row>
    <row r="10" spans="1:25" ht="18" customHeight="1" thickBot="1">
      <c r="A10" s="881"/>
      <c r="B10" s="683" t="s">
        <v>65</v>
      </c>
      <c r="C10" s="895"/>
      <c r="D10" s="903"/>
      <c r="E10" s="904"/>
      <c r="F10" s="904"/>
      <c r="G10" s="904"/>
      <c r="H10" s="909"/>
      <c r="I10" s="910" t="s">
        <v>60</v>
      </c>
      <c r="J10" s="911"/>
      <c r="K10" s="912"/>
      <c r="L10" s="913"/>
      <c r="M10" s="913"/>
      <c r="N10" s="914"/>
    </row>
    <row r="11" spans="1:25" ht="18" customHeight="1" thickBot="1">
      <c r="A11" s="881"/>
      <c r="B11" s="880" t="s">
        <v>160</v>
      </c>
      <c r="C11" s="896"/>
      <c r="D11" s="903"/>
      <c r="E11" s="904"/>
      <c r="F11" s="904"/>
      <c r="G11" s="904"/>
      <c r="H11" s="909"/>
      <c r="I11" s="910" t="s">
        <v>82</v>
      </c>
      <c r="J11" s="911"/>
      <c r="K11" s="915"/>
      <c r="L11" s="916"/>
      <c r="M11" s="916"/>
      <c r="N11" s="917"/>
    </row>
    <row r="12" spans="1:25" ht="18" customHeight="1" thickBot="1">
      <c r="A12" s="881"/>
      <c r="B12" s="880" t="s">
        <v>66</v>
      </c>
      <c r="C12" s="896"/>
      <c r="D12" s="897"/>
      <c r="E12" s="898"/>
      <c r="F12" s="898"/>
      <c r="G12" s="898"/>
      <c r="H12" s="899"/>
      <c r="I12" s="900" t="s">
        <v>68</v>
      </c>
      <c r="J12" s="901"/>
      <c r="K12" s="902"/>
      <c r="L12" s="833"/>
      <c r="M12" s="833"/>
      <c r="N12" s="834"/>
    </row>
    <row r="13" spans="1:25" ht="18" customHeight="1" thickBot="1">
      <c r="A13" s="881"/>
      <c r="B13" s="880" t="s">
        <v>67</v>
      </c>
      <c r="C13" s="896"/>
      <c r="D13" s="903" t="s">
        <v>221</v>
      </c>
      <c r="E13" s="904"/>
      <c r="F13" s="904"/>
      <c r="G13" s="905"/>
      <c r="H13" s="906" t="s">
        <v>81</v>
      </c>
      <c r="I13" s="907"/>
      <c r="J13" s="908" t="s">
        <v>221</v>
      </c>
      <c r="K13" s="904"/>
      <c r="L13" s="904"/>
      <c r="M13" s="904"/>
      <c r="N13" s="909"/>
    </row>
    <row r="14" spans="1:25" ht="14.25" thickBot="1">
      <c r="A14" s="880">
        <v>2</v>
      </c>
      <c r="B14" s="882" t="s">
        <v>438</v>
      </c>
      <c r="C14" s="883"/>
      <c r="D14" s="883"/>
      <c r="E14" s="883"/>
      <c r="F14" s="883"/>
      <c r="G14" s="883"/>
      <c r="H14" s="884"/>
      <c r="I14" s="885" t="s">
        <v>59</v>
      </c>
      <c r="J14" s="880"/>
      <c r="K14" s="886"/>
      <c r="L14" s="887"/>
      <c r="M14" s="887"/>
      <c r="N14" s="888"/>
    </row>
    <row r="15" spans="1:25" ht="21.75" customHeight="1" thickBot="1">
      <c r="A15" s="880"/>
      <c r="B15" s="892" t="s">
        <v>451</v>
      </c>
      <c r="C15" s="893"/>
      <c r="D15" s="893"/>
      <c r="E15" s="893"/>
      <c r="F15" s="893"/>
      <c r="G15" s="893"/>
      <c r="H15" s="894"/>
      <c r="I15" s="885"/>
      <c r="J15" s="880"/>
      <c r="K15" s="889"/>
      <c r="L15" s="890"/>
      <c r="M15" s="890"/>
      <c r="N15" s="891"/>
    </row>
    <row r="16" spans="1:25" ht="18" customHeight="1" thickBot="1">
      <c r="A16" s="881"/>
      <c r="B16" s="683" t="s">
        <v>65</v>
      </c>
      <c r="C16" s="895"/>
      <c r="D16" s="903"/>
      <c r="E16" s="904"/>
      <c r="F16" s="904"/>
      <c r="G16" s="904"/>
      <c r="H16" s="909"/>
      <c r="I16" s="885" t="s">
        <v>60</v>
      </c>
      <c r="J16" s="880"/>
      <c r="K16" s="912"/>
      <c r="L16" s="913"/>
      <c r="M16" s="913"/>
      <c r="N16" s="914"/>
    </row>
    <row r="17" spans="1:14" ht="18" customHeight="1" thickBot="1">
      <c r="A17" s="881"/>
      <c r="B17" s="880" t="s">
        <v>160</v>
      </c>
      <c r="C17" s="896"/>
      <c r="D17" s="903"/>
      <c r="E17" s="904"/>
      <c r="F17" s="904"/>
      <c r="G17" s="904"/>
      <c r="H17" s="909"/>
      <c r="I17" s="910" t="s">
        <v>82</v>
      </c>
      <c r="J17" s="911"/>
      <c r="K17" s="915"/>
      <c r="L17" s="916"/>
      <c r="M17" s="916"/>
      <c r="N17" s="917"/>
    </row>
    <row r="18" spans="1:14" ht="18" customHeight="1" thickBot="1">
      <c r="A18" s="881"/>
      <c r="B18" s="880" t="s">
        <v>66</v>
      </c>
      <c r="C18" s="896"/>
      <c r="D18" s="897"/>
      <c r="E18" s="898"/>
      <c r="F18" s="898"/>
      <c r="G18" s="898"/>
      <c r="H18" s="899"/>
      <c r="I18" s="900" t="s">
        <v>68</v>
      </c>
      <c r="J18" s="901"/>
      <c r="K18" s="902"/>
      <c r="L18" s="833"/>
      <c r="M18" s="833"/>
      <c r="N18" s="834"/>
    </row>
    <row r="19" spans="1:14" ht="18" customHeight="1" thickBot="1">
      <c r="A19" s="881"/>
      <c r="B19" s="880" t="s">
        <v>67</v>
      </c>
      <c r="C19" s="896"/>
      <c r="D19" s="903" t="s">
        <v>221</v>
      </c>
      <c r="E19" s="904"/>
      <c r="F19" s="904"/>
      <c r="G19" s="905"/>
      <c r="H19" s="906" t="s">
        <v>81</v>
      </c>
      <c r="I19" s="907"/>
      <c r="J19" s="908" t="s">
        <v>221</v>
      </c>
      <c r="K19" s="904"/>
      <c r="L19" s="904"/>
      <c r="M19" s="904"/>
      <c r="N19" s="909"/>
    </row>
    <row r="20" spans="1:14" ht="14.25" thickBot="1">
      <c r="A20" s="880">
        <v>3</v>
      </c>
      <c r="B20" s="882" t="s">
        <v>438</v>
      </c>
      <c r="C20" s="883"/>
      <c r="D20" s="883"/>
      <c r="E20" s="883"/>
      <c r="F20" s="883"/>
      <c r="G20" s="883"/>
      <c r="H20" s="884"/>
      <c r="I20" s="885" t="s">
        <v>59</v>
      </c>
      <c r="J20" s="880"/>
      <c r="K20" s="886"/>
      <c r="L20" s="887"/>
      <c r="M20" s="887"/>
      <c r="N20" s="888"/>
    </row>
    <row r="21" spans="1:14" ht="21.75" customHeight="1" thickBot="1">
      <c r="A21" s="880"/>
      <c r="B21" s="892" t="s">
        <v>451</v>
      </c>
      <c r="C21" s="893"/>
      <c r="D21" s="893"/>
      <c r="E21" s="893"/>
      <c r="F21" s="893"/>
      <c r="G21" s="893"/>
      <c r="H21" s="894"/>
      <c r="I21" s="885"/>
      <c r="J21" s="880"/>
      <c r="K21" s="889"/>
      <c r="L21" s="890"/>
      <c r="M21" s="890"/>
      <c r="N21" s="891"/>
    </row>
    <row r="22" spans="1:14" ht="18" customHeight="1" thickBot="1">
      <c r="A22" s="881"/>
      <c r="B22" s="683" t="s">
        <v>65</v>
      </c>
      <c r="C22" s="895"/>
      <c r="D22" s="903"/>
      <c r="E22" s="904"/>
      <c r="F22" s="904"/>
      <c r="G22" s="904"/>
      <c r="H22" s="909"/>
      <c r="I22" s="885" t="s">
        <v>60</v>
      </c>
      <c r="J22" s="880"/>
      <c r="K22" s="912"/>
      <c r="L22" s="913"/>
      <c r="M22" s="913"/>
      <c r="N22" s="914"/>
    </row>
    <row r="23" spans="1:14" ht="18" customHeight="1" thickBot="1">
      <c r="A23" s="881"/>
      <c r="B23" s="880" t="s">
        <v>160</v>
      </c>
      <c r="C23" s="896"/>
      <c r="D23" s="903"/>
      <c r="E23" s="904"/>
      <c r="F23" s="904"/>
      <c r="G23" s="904"/>
      <c r="H23" s="909"/>
      <c r="I23" s="910" t="s">
        <v>82</v>
      </c>
      <c r="J23" s="911"/>
      <c r="K23" s="915"/>
      <c r="L23" s="916"/>
      <c r="M23" s="916"/>
      <c r="N23" s="917"/>
    </row>
    <row r="24" spans="1:14" ht="18" customHeight="1" thickBot="1">
      <c r="A24" s="881"/>
      <c r="B24" s="880" t="s">
        <v>66</v>
      </c>
      <c r="C24" s="896"/>
      <c r="D24" s="897"/>
      <c r="E24" s="898"/>
      <c r="F24" s="898"/>
      <c r="G24" s="898"/>
      <c r="H24" s="899"/>
      <c r="I24" s="900" t="s">
        <v>68</v>
      </c>
      <c r="J24" s="901"/>
      <c r="K24" s="902"/>
      <c r="L24" s="833"/>
      <c r="M24" s="833"/>
      <c r="N24" s="834"/>
    </row>
    <row r="25" spans="1:14" ht="18" customHeight="1" thickBot="1">
      <c r="A25" s="881"/>
      <c r="B25" s="880" t="s">
        <v>67</v>
      </c>
      <c r="C25" s="896"/>
      <c r="D25" s="903" t="s">
        <v>221</v>
      </c>
      <c r="E25" s="904"/>
      <c r="F25" s="904"/>
      <c r="G25" s="905"/>
      <c r="H25" s="906" t="s">
        <v>81</v>
      </c>
      <c r="I25" s="907"/>
      <c r="J25" s="908" t="s">
        <v>221</v>
      </c>
      <c r="K25" s="904"/>
      <c r="L25" s="904"/>
      <c r="M25" s="904"/>
      <c r="N25" s="909"/>
    </row>
    <row r="26" spans="1:14" ht="14.25" thickBot="1">
      <c r="A26" s="880">
        <v>4</v>
      </c>
      <c r="B26" s="882" t="s">
        <v>438</v>
      </c>
      <c r="C26" s="883"/>
      <c r="D26" s="883"/>
      <c r="E26" s="883"/>
      <c r="F26" s="883"/>
      <c r="G26" s="883"/>
      <c r="H26" s="884"/>
      <c r="I26" s="885" t="s">
        <v>59</v>
      </c>
      <c r="J26" s="880"/>
      <c r="K26" s="886"/>
      <c r="L26" s="887"/>
      <c r="M26" s="887"/>
      <c r="N26" s="888"/>
    </row>
    <row r="27" spans="1:14" ht="21.75" customHeight="1" thickBot="1">
      <c r="A27" s="880"/>
      <c r="B27" s="892" t="s">
        <v>451</v>
      </c>
      <c r="C27" s="893"/>
      <c r="D27" s="893"/>
      <c r="E27" s="893"/>
      <c r="F27" s="893"/>
      <c r="G27" s="893"/>
      <c r="H27" s="894"/>
      <c r="I27" s="885"/>
      <c r="J27" s="880"/>
      <c r="K27" s="889"/>
      <c r="L27" s="890"/>
      <c r="M27" s="890"/>
      <c r="N27" s="891"/>
    </row>
    <row r="28" spans="1:14" ht="18" customHeight="1" thickBot="1">
      <c r="A28" s="881"/>
      <c r="B28" s="683" t="s">
        <v>65</v>
      </c>
      <c r="C28" s="895"/>
      <c r="D28" s="903"/>
      <c r="E28" s="904"/>
      <c r="F28" s="904"/>
      <c r="G28" s="904"/>
      <c r="H28" s="909"/>
      <c r="I28" s="885" t="s">
        <v>60</v>
      </c>
      <c r="J28" s="880"/>
      <c r="K28" s="912"/>
      <c r="L28" s="913"/>
      <c r="M28" s="913"/>
      <c r="N28" s="914"/>
    </row>
    <row r="29" spans="1:14" ht="18" customHeight="1" thickBot="1">
      <c r="A29" s="881"/>
      <c r="B29" s="880" t="s">
        <v>160</v>
      </c>
      <c r="C29" s="896"/>
      <c r="D29" s="903"/>
      <c r="E29" s="904"/>
      <c r="F29" s="904"/>
      <c r="G29" s="904"/>
      <c r="H29" s="909"/>
      <c r="I29" s="910" t="s">
        <v>82</v>
      </c>
      <c r="J29" s="911"/>
      <c r="K29" s="915"/>
      <c r="L29" s="916"/>
      <c r="M29" s="916"/>
      <c r="N29" s="917"/>
    </row>
    <row r="30" spans="1:14" ht="18" customHeight="1" thickBot="1">
      <c r="A30" s="881"/>
      <c r="B30" s="880" t="s">
        <v>66</v>
      </c>
      <c r="C30" s="896"/>
      <c r="D30" s="897"/>
      <c r="E30" s="898"/>
      <c r="F30" s="898"/>
      <c r="G30" s="898"/>
      <c r="H30" s="899"/>
      <c r="I30" s="900" t="s">
        <v>68</v>
      </c>
      <c r="J30" s="901"/>
      <c r="K30" s="902"/>
      <c r="L30" s="833"/>
      <c r="M30" s="833"/>
      <c r="N30" s="834"/>
    </row>
    <row r="31" spans="1:14" ht="18" customHeight="1" thickBot="1">
      <c r="A31" s="881"/>
      <c r="B31" s="880" t="s">
        <v>67</v>
      </c>
      <c r="C31" s="896"/>
      <c r="D31" s="903" t="s">
        <v>221</v>
      </c>
      <c r="E31" s="904"/>
      <c r="F31" s="904"/>
      <c r="G31" s="905"/>
      <c r="H31" s="906" t="s">
        <v>81</v>
      </c>
      <c r="I31" s="907"/>
      <c r="J31" s="908" t="s">
        <v>221</v>
      </c>
      <c r="K31" s="904"/>
      <c r="L31" s="904"/>
      <c r="M31" s="904"/>
      <c r="N31" s="909"/>
    </row>
    <row r="32" spans="1:14" ht="14.25" thickBot="1">
      <c r="A32" s="880">
        <v>5</v>
      </c>
      <c r="B32" s="882" t="s">
        <v>438</v>
      </c>
      <c r="C32" s="883"/>
      <c r="D32" s="883"/>
      <c r="E32" s="883"/>
      <c r="F32" s="883"/>
      <c r="G32" s="883"/>
      <c r="H32" s="884"/>
      <c r="I32" s="885" t="s">
        <v>59</v>
      </c>
      <c r="J32" s="880"/>
      <c r="K32" s="886"/>
      <c r="L32" s="887"/>
      <c r="M32" s="887"/>
      <c r="N32" s="888"/>
    </row>
    <row r="33" spans="1:14" ht="21.75" customHeight="1" thickBot="1">
      <c r="A33" s="880"/>
      <c r="B33" s="892" t="s">
        <v>451</v>
      </c>
      <c r="C33" s="893"/>
      <c r="D33" s="893"/>
      <c r="E33" s="893"/>
      <c r="F33" s="893"/>
      <c r="G33" s="893"/>
      <c r="H33" s="894"/>
      <c r="I33" s="885"/>
      <c r="J33" s="880"/>
      <c r="K33" s="889"/>
      <c r="L33" s="890"/>
      <c r="M33" s="890"/>
      <c r="N33" s="891"/>
    </row>
    <row r="34" spans="1:14" ht="18" customHeight="1" thickBot="1">
      <c r="A34" s="881"/>
      <c r="B34" s="683" t="s">
        <v>65</v>
      </c>
      <c r="C34" s="895"/>
      <c r="D34" s="903"/>
      <c r="E34" s="904"/>
      <c r="F34" s="904"/>
      <c r="G34" s="904"/>
      <c r="H34" s="909"/>
      <c r="I34" s="885" t="s">
        <v>60</v>
      </c>
      <c r="J34" s="880"/>
      <c r="K34" s="912"/>
      <c r="L34" s="913"/>
      <c r="M34" s="913"/>
      <c r="N34" s="914"/>
    </row>
    <row r="35" spans="1:14" ht="18" customHeight="1" thickBot="1">
      <c r="A35" s="881"/>
      <c r="B35" s="880" t="s">
        <v>160</v>
      </c>
      <c r="C35" s="896"/>
      <c r="D35" s="903"/>
      <c r="E35" s="904"/>
      <c r="F35" s="904"/>
      <c r="G35" s="904"/>
      <c r="H35" s="909"/>
      <c r="I35" s="910" t="s">
        <v>82</v>
      </c>
      <c r="J35" s="911"/>
      <c r="K35" s="915"/>
      <c r="L35" s="916"/>
      <c r="M35" s="916"/>
      <c r="N35" s="917"/>
    </row>
    <row r="36" spans="1:14" ht="18" customHeight="1" thickBot="1">
      <c r="A36" s="881"/>
      <c r="B36" s="880" t="s">
        <v>66</v>
      </c>
      <c r="C36" s="896"/>
      <c r="D36" s="897"/>
      <c r="E36" s="898"/>
      <c r="F36" s="898"/>
      <c r="G36" s="898"/>
      <c r="H36" s="899"/>
      <c r="I36" s="900" t="s">
        <v>68</v>
      </c>
      <c r="J36" s="901"/>
      <c r="K36" s="902"/>
      <c r="L36" s="833"/>
      <c r="M36" s="833"/>
      <c r="N36" s="834"/>
    </row>
    <row r="37" spans="1:14" ht="18" customHeight="1" thickBot="1">
      <c r="A37" s="881"/>
      <c r="B37" s="880" t="s">
        <v>67</v>
      </c>
      <c r="C37" s="896"/>
      <c r="D37" s="903" t="s">
        <v>221</v>
      </c>
      <c r="E37" s="904"/>
      <c r="F37" s="904"/>
      <c r="G37" s="905"/>
      <c r="H37" s="906" t="s">
        <v>81</v>
      </c>
      <c r="I37" s="907"/>
      <c r="J37" s="908" t="s">
        <v>221</v>
      </c>
      <c r="K37" s="904"/>
      <c r="L37" s="904"/>
      <c r="M37" s="904"/>
      <c r="N37" s="909"/>
    </row>
    <row r="38" spans="1:14" ht="8.25" customHeight="1">
      <c r="A38" s="188"/>
      <c r="B38" s="188"/>
      <c r="C38" s="188"/>
      <c r="D38" s="301"/>
      <c r="E38" s="301"/>
      <c r="F38" s="301"/>
      <c r="G38" s="301"/>
      <c r="H38" s="301"/>
      <c r="I38" s="301"/>
      <c r="J38" s="301"/>
      <c r="K38" s="301"/>
      <c r="L38" s="301"/>
      <c r="M38" s="188"/>
      <c r="N38" s="188"/>
    </row>
    <row r="39" spans="1:14" s="123" customFormat="1" ht="18" customHeight="1">
      <c r="A39" s="881" t="s">
        <v>274</v>
      </c>
      <c r="B39" s="881"/>
      <c r="C39" s="881"/>
      <c r="D39" s="918" t="s">
        <v>452</v>
      </c>
      <c r="E39" s="918"/>
      <c r="F39" s="918"/>
      <c r="G39" s="918"/>
      <c r="H39" s="918"/>
      <c r="I39" s="918"/>
      <c r="J39" s="918"/>
      <c r="K39" s="918"/>
      <c r="L39" s="919" t="s">
        <v>275</v>
      </c>
      <c r="M39" s="920"/>
      <c r="N39" s="921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89" t="s">
        <v>41</v>
      </c>
      <c r="B41" s="129"/>
      <c r="C41" s="130" t="s">
        <v>161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0" t="s">
        <v>44</v>
      </c>
      <c r="B42" s="117" t="s">
        <v>69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0" t="s">
        <v>46</v>
      </c>
      <c r="B43" s="117" t="s">
        <v>162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0"/>
      <c r="B45" s="118"/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69"/>
      <c r="D1" s="269"/>
      <c r="E1" s="270"/>
      <c r="F1" s="269"/>
      <c r="G1" s="269"/>
      <c r="H1" s="269"/>
      <c r="I1" s="269"/>
      <c r="J1" s="269"/>
      <c r="K1" s="269"/>
      <c r="L1" s="271"/>
      <c r="M1" s="269"/>
      <c r="N1" s="269"/>
    </row>
    <row r="2" spans="1:25" s="123" customFormat="1" ht="12.75" thickBot="1">
      <c r="B2" s="269"/>
      <c r="C2" s="269"/>
      <c r="D2" s="269"/>
      <c r="E2" s="272" t="s">
        <v>0</v>
      </c>
      <c r="F2" s="310">
        <f>'様式-共1-Ⅰ（建築）'!H2</f>
        <v>220510418</v>
      </c>
      <c r="G2" s="311"/>
      <c r="H2" s="311"/>
      <c r="I2" s="311"/>
      <c r="J2" s="311"/>
      <c r="K2" s="312"/>
      <c r="L2" s="273"/>
      <c r="M2" s="269"/>
      <c r="N2" s="269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69"/>
      <c r="N4" s="269"/>
    </row>
    <row r="5" spans="1:25" s="123" customFormat="1" ht="23.25" customHeight="1" thickBot="1">
      <c r="A5" s="942" t="s">
        <v>379</v>
      </c>
      <c r="B5" s="943"/>
      <c r="C5" s="282" t="s">
        <v>384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69"/>
      <c r="N5" s="269"/>
      <c r="P5" s="155" t="s">
        <v>244</v>
      </c>
    </row>
    <row r="6" spans="1:25" s="123" customFormat="1" ht="23.25" customHeight="1" thickBot="1">
      <c r="A6" s="944"/>
      <c r="B6" s="945"/>
      <c r="C6" s="282" t="s">
        <v>345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69"/>
      <c r="N6" s="269"/>
      <c r="P6" s="155" t="s">
        <v>299</v>
      </c>
    </row>
    <row r="7" spans="1:25" s="123" customFormat="1" ht="23.25" customHeight="1" thickBot="1">
      <c r="A7" s="944"/>
      <c r="B7" s="945"/>
      <c r="C7" s="282" t="s">
        <v>346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69"/>
      <c r="N7" s="269"/>
      <c r="P7" s="155"/>
    </row>
    <row r="8" spans="1:25" s="123" customFormat="1" ht="23.25" customHeight="1" thickBot="1">
      <c r="A8" s="944"/>
      <c r="B8" s="945"/>
      <c r="C8" s="282" t="s">
        <v>347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69"/>
      <c r="N8" s="269"/>
    </row>
    <row r="9" spans="1:25" s="123" customFormat="1" ht="23.25" customHeight="1" thickBot="1">
      <c r="A9" s="944"/>
      <c r="B9" s="945"/>
      <c r="C9" s="282" t="s">
        <v>348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69"/>
      <c r="N9" s="269"/>
    </row>
    <row r="10" spans="1:25" s="123" customFormat="1" ht="24" customHeight="1" thickBot="1">
      <c r="A10" s="944"/>
      <c r="B10" s="945"/>
      <c r="C10" s="282" t="s">
        <v>349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69"/>
      <c r="N10" s="269"/>
    </row>
    <row r="11" spans="1:25" s="123" customFormat="1" ht="23.25" customHeight="1" thickBot="1">
      <c r="A11" s="944"/>
      <c r="B11" s="945"/>
      <c r="C11" s="282" t="s">
        <v>350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69"/>
      <c r="N11" s="269"/>
    </row>
    <row r="12" spans="1:25" s="123" customFormat="1" ht="23.25" customHeight="1" thickBot="1">
      <c r="A12" s="944"/>
      <c r="B12" s="945"/>
      <c r="C12" s="282" t="s">
        <v>351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69"/>
      <c r="N12" s="269"/>
    </row>
    <row r="13" spans="1:25" s="123" customFormat="1" ht="23.25" customHeight="1" thickBot="1">
      <c r="A13" s="944"/>
      <c r="B13" s="945"/>
      <c r="C13" s="282" t="s">
        <v>352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69"/>
      <c r="N13" s="269"/>
    </row>
    <row r="14" spans="1:25" s="123" customFormat="1" ht="23.25" customHeight="1" thickBot="1">
      <c r="A14" s="944"/>
      <c r="B14" s="945"/>
      <c r="C14" s="282" t="s">
        <v>353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69"/>
      <c r="N14" s="269"/>
    </row>
    <row r="15" spans="1:25" s="123" customFormat="1" ht="23.25" customHeight="1" thickBot="1">
      <c r="A15" s="944"/>
      <c r="B15" s="945"/>
      <c r="C15" s="282" t="s">
        <v>354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69"/>
      <c r="N15" s="269"/>
    </row>
    <row r="16" spans="1:25" s="123" customFormat="1" ht="23.25" customHeight="1" thickBot="1">
      <c r="A16" s="944"/>
      <c r="B16" s="945"/>
      <c r="C16" s="282" t="s">
        <v>355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357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69"/>
      <c r="N17" s="269"/>
    </row>
    <row r="18" spans="1:14" s="123" customFormat="1" ht="23.25" customHeight="1" thickBot="1">
      <c r="A18" s="944"/>
      <c r="B18" s="945"/>
      <c r="C18" s="282" t="s">
        <v>358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69"/>
      <c r="N18" s="269"/>
    </row>
    <row r="19" spans="1:14" s="123" customFormat="1" ht="23.25" customHeight="1" thickBot="1">
      <c r="A19" s="944"/>
      <c r="B19" s="945"/>
      <c r="C19" s="282" t="s">
        <v>359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69"/>
      <c r="N19" s="269"/>
    </row>
    <row r="20" spans="1:14" s="123" customFormat="1" ht="23.25" customHeight="1" thickBot="1">
      <c r="A20" s="944"/>
      <c r="B20" s="945"/>
      <c r="C20" s="282" t="s">
        <v>360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361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69"/>
      <c r="N21" s="269"/>
    </row>
    <row r="22" spans="1:14" s="123" customFormat="1" ht="23.25" customHeight="1" thickBot="1">
      <c r="A22" s="944"/>
      <c r="B22" s="945"/>
      <c r="C22" s="282" t="s">
        <v>362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69"/>
      <c r="N22" s="269"/>
    </row>
    <row r="23" spans="1:14" s="123" customFormat="1" ht="23.25" customHeight="1" thickBot="1">
      <c r="A23" s="944"/>
      <c r="B23" s="945"/>
      <c r="C23" s="282" t="s">
        <v>363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69"/>
      <c r="N23" s="269"/>
    </row>
    <row r="24" spans="1:14" s="123" customFormat="1" ht="23.25" customHeight="1" thickBot="1">
      <c r="A24" s="944"/>
      <c r="B24" s="945"/>
      <c r="C24" s="282" t="s">
        <v>364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69"/>
      <c r="N24" s="269"/>
    </row>
    <row r="25" spans="1:14" s="123" customFormat="1" ht="23.25" customHeight="1" thickBot="1">
      <c r="A25" s="944"/>
      <c r="B25" s="945"/>
      <c r="C25" s="282" t="s">
        <v>365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69"/>
      <c r="N25" s="269"/>
    </row>
    <row r="26" spans="1:14" s="123" customFormat="1" ht="23.25" customHeight="1" thickBot="1">
      <c r="A26" s="944"/>
      <c r="B26" s="945"/>
      <c r="C26" s="282" t="s">
        <v>366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367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69"/>
      <c r="N27" s="269"/>
    </row>
    <row r="28" spans="1:14" s="123" customFormat="1" ht="23.25" customHeight="1" thickBot="1">
      <c r="A28" s="944"/>
      <c r="B28" s="945"/>
      <c r="C28" s="282" t="s">
        <v>368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69"/>
      <c r="N28" s="269"/>
    </row>
    <row r="29" spans="1:14" s="123" customFormat="1" ht="23.25" customHeight="1" thickBot="1">
      <c r="A29" s="944"/>
      <c r="B29" s="945"/>
      <c r="C29" s="282" t="s">
        <v>369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69"/>
      <c r="N29" s="269"/>
    </row>
    <row r="30" spans="1:14" s="123" customFormat="1" ht="23.25" customHeight="1" thickBot="1">
      <c r="A30" s="944"/>
      <c r="B30" s="945"/>
      <c r="C30" s="282" t="s">
        <v>370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69"/>
      <c r="N30" s="269"/>
    </row>
    <row r="31" spans="1:14" s="123" customFormat="1" ht="23.25" customHeight="1" thickBot="1">
      <c r="A31" s="944"/>
      <c r="B31" s="945"/>
      <c r="C31" s="282" t="s">
        <v>371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69"/>
      <c r="N31" s="269"/>
    </row>
    <row r="32" spans="1:14" s="123" customFormat="1" ht="23.25" customHeight="1" thickBot="1">
      <c r="A32" s="944"/>
      <c r="B32" s="945"/>
      <c r="C32" s="282" t="s">
        <v>372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373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69"/>
      <c r="N33" s="269"/>
    </row>
    <row r="34" spans="1:14" s="123" customFormat="1" ht="23.25" customHeight="1" thickBot="1">
      <c r="A34" s="944"/>
      <c r="B34" s="945"/>
      <c r="C34" s="282" t="s">
        <v>374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69"/>
      <c r="N34" s="269"/>
    </row>
    <row r="35" spans="1:14" s="123" customFormat="1" ht="23.25" customHeight="1" thickBot="1">
      <c r="A35" s="944"/>
      <c r="B35" s="945"/>
      <c r="C35" s="282" t="s">
        <v>375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69"/>
      <c r="N35" s="269"/>
    </row>
    <row r="36" spans="1:14" s="123" customFormat="1" ht="23.25" customHeight="1" thickBot="1">
      <c r="A36" s="944"/>
      <c r="B36" s="945"/>
      <c r="C36" s="282" t="s">
        <v>376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69"/>
      <c r="N36" s="269"/>
    </row>
    <row r="37" spans="1:14" s="123" customFormat="1" ht="23.25" customHeight="1" thickBot="1">
      <c r="A37" s="944"/>
      <c r="B37" s="945"/>
      <c r="C37" s="282" t="s">
        <v>377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69"/>
      <c r="N37" s="269"/>
    </row>
    <row r="38" spans="1:14" s="123" customFormat="1" ht="23.25" customHeight="1" thickBot="1">
      <c r="A38" s="944"/>
      <c r="B38" s="945"/>
      <c r="C38" s="298" t="s">
        <v>378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442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16:G16"/>
    <mergeCell ref="H16:J16"/>
    <mergeCell ref="D18:G18"/>
    <mergeCell ref="H18:J18"/>
    <mergeCell ref="D20:G20"/>
    <mergeCell ref="H20:J20"/>
    <mergeCell ref="D22:G22"/>
    <mergeCell ref="H22:J22"/>
    <mergeCell ref="A1:B1"/>
    <mergeCell ref="F2:K2"/>
    <mergeCell ref="A4:L4"/>
    <mergeCell ref="A5:B38"/>
    <mergeCell ref="K15:L15"/>
    <mergeCell ref="K16:L16"/>
    <mergeCell ref="K21:L21"/>
    <mergeCell ref="H6:J6"/>
    <mergeCell ref="D6:G6"/>
    <mergeCell ref="D8:G8"/>
    <mergeCell ref="H8:J8"/>
    <mergeCell ref="D10:G10"/>
    <mergeCell ref="H10:J10"/>
    <mergeCell ref="D12:G12"/>
    <mergeCell ref="H12:J12"/>
    <mergeCell ref="D14:G14"/>
    <mergeCell ref="H14:J14"/>
    <mergeCell ref="K9:L9"/>
    <mergeCell ref="K10:L10"/>
    <mergeCell ref="K8:L8"/>
    <mergeCell ref="K5:L5"/>
    <mergeCell ref="K6:L6"/>
    <mergeCell ref="D15:G15"/>
    <mergeCell ref="H15:J15"/>
    <mergeCell ref="K7:L7"/>
    <mergeCell ref="H5:J5"/>
    <mergeCell ref="D5:G5"/>
    <mergeCell ref="D7:G7"/>
    <mergeCell ref="H7:J7"/>
    <mergeCell ref="D9:G9"/>
    <mergeCell ref="H9:J9"/>
    <mergeCell ref="K13:L13"/>
    <mergeCell ref="K14:L14"/>
    <mergeCell ref="K11:L11"/>
    <mergeCell ref="K12:L12"/>
    <mergeCell ref="D11:G11"/>
    <mergeCell ref="H11:J11"/>
    <mergeCell ref="D13:G13"/>
    <mergeCell ref="H13:J13"/>
    <mergeCell ref="K19:L19"/>
    <mergeCell ref="K20:L20"/>
    <mergeCell ref="K17:L17"/>
    <mergeCell ref="K18:L18"/>
    <mergeCell ref="K24:L24"/>
    <mergeCell ref="K25:L25"/>
    <mergeCell ref="K22:L22"/>
    <mergeCell ref="K23:L23"/>
    <mergeCell ref="D25:G25"/>
    <mergeCell ref="H25:J25"/>
    <mergeCell ref="D24:G24"/>
    <mergeCell ref="H24:J24"/>
    <mergeCell ref="D17:G17"/>
    <mergeCell ref="H17:J17"/>
    <mergeCell ref="D19:G19"/>
    <mergeCell ref="H19:J19"/>
    <mergeCell ref="D21:G21"/>
    <mergeCell ref="H21:J21"/>
    <mergeCell ref="D23:G23"/>
    <mergeCell ref="H23:J23"/>
    <mergeCell ref="K28:L28"/>
    <mergeCell ref="K29:L29"/>
    <mergeCell ref="K26:L26"/>
    <mergeCell ref="K27:L27"/>
    <mergeCell ref="D26:G26"/>
    <mergeCell ref="H26:J26"/>
    <mergeCell ref="D28:G28"/>
    <mergeCell ref="H28:J28"/>
    <mergeCell ref="D27:G27"/>
    <mergeCell ref="H27:J27"/>
    <mergeCell ref="D29:G29"/>
    <mergeCell ref="H29:J29"/>
    <mergeCell ref="K32:L32"/>
    <mergeCell ref="K33:L33"/>
    <mergeCell ref="K30:L30"/>
    <mergeCell ref="K31:L31"/>
    <mergeCell ref="D30:G30"/>
    <mergeCell ref="H30:J30"/>
    <mergeCell ref="D32:G32"/>
    <mergeCell ref="H32:J32"/>
    <mergeCell ref="D31:G31"/>
    <mergeCell ref="H31:J31"/>
    <mergeCell ref="D33:G33"/>
    <mergeCell ref="H33:J33"/>
    <mergeCell ref="K36:L36"/>
    <mergeCell ref="K34:L34"/>
    <mergeCell ref="K35:L35"/>
    <mergeCell ref="D34:G34"/>
    <mergeCell ref="H34:J34"/>
    <mergeCell ref="D36:G36"/>
    <mergeCell ref="H36:J36"/>
    <mergeCell ref="D35:G35"/>
    <mergeCell ref="H35:J35"/>
    <mergeCell ref="H39:J39"/>
    <mergeCell ref="K39:L39"/>
    <mergeCell ref="C39:G39"/>
    <mergeCell ref="K38:L38"/>
    <mergeCell ref="K37:L37"/>
    <mergeCell ref="D38:G38"/>
    <mergeCell ref="H38:J38"/>
    <mergeCell ref="D37:G37"/>
    <mergeCell ref="H37:J37"/>
  </mergeCells>
  <phoneticPr fontId="3"/>
  <dataValidations disablePrompts="1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K38" sqref="K38:L38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hidden="1" customWidth="1" outlineLevel="1"/>
    <col min="17" max="17" width="9.125" customWidth="1" collapsed="1"/>
    <col min="18" max="21" width="9.125" customWidth="1"/>
  </cols>
  <sheetData>
    <row r="1" spans="1:25" ht="14.25" thickBot="1">
      <c r="A1" s="940" t="s">
        <v>356</v>
      </c>
      <c r="B1" s="940"/>
      <c r="C1" s="291"/>
      <c r="D1" s="291"/>
      <c r="E1" s="270"/>
      <c r="F1" s="291"/>
      <c r="G1" s="291"/>
      <c r="H1" s="291"/>
      <c r="I1" s="291"/>
      <c r="J1" s="291"/>
      <c r="K1" s="291"/>
      <c r="L1" s="271"/>
      <c r="M1" s="291"/>
      <c r="N1" s="291"/>
    </row>
    <row r="2" spans="1:25" s="123" customFormat="1" ht="12.75" thickBot="1">
      <c r="B2" s="291"/>
      <c r="C2" s="291"/>
      <c r="D2" s="291"/>
      <c r="E2" s="272" t="s">
        <v>0</v>
      </c>
      <c r="F2" s="310">
        <f>'様式-共1-Ⅰ（建築）'!H2</f>
        <v>220510418</v>
      </c>
      <c r="G2" s="311"/>
      <c r="H2" s="311"/>
      <c r="I2" s="311"/>
      <c r="J2" s="311"/>
      <c r="K2" s="312"/>
      <c r="L2" s="273"/>
      <c r="M2" s="291"/>
      <c r="N2" s="291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91"/>
      <c r="N4" s="291"/>
    </row>
    <row r="5" spans="1:25" s="123" customFormat="1" ht="23.25" customHeight="1" thickBot="1">
      <c r="A5" s="942" t="s">
        <v>379</v>
      </c>
      <c r="B5" s="943"/>
      <c r="C5" s="282" t="s">
        <v>385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91"/>
      <c r="N5" s="291"/>
      <c r="P5" s="155" t="s">
        <v>244</v>
      </c>
    </row>
    <row r="6" spans="1:25" s="123" customFormat="1" ht="23.25" customHeight="1" thickBot="1">
      <c r="A6" s="944"/>
      <c r="B6" s="945"/>
      <c r="C6" s="282" t="s">
        <v>382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91"/>
      <c r="N6" s="291"/>
      <c r="P6" s="155" t="s">
        <v>299</v>
      </c>
    </row>
    <row r="7" spans="1:25" s="123" customFormat="1" ht="23.25" customHeight="1" thickBot="1">
      <c r="A7" s="944"/>
      <c r="B7" s="945"/>
      <c r="C7" s="282" t="s">
        <v>383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91"/>
      <c r="N7" s="291"/>
      <c r="P7" s="155"/>
    </row>
    <row r="8" spans="1:25" s="123" customFormat="1" ht="23.25" customHeight="1" thickBot="1">
      <c r="A8" s="944"/>
      <c r="B8" s="945"/>
      <c r="C8" s="282" t="s">
        <v>386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91"/>
      <c r="N8" s="291"/>
    </row>
    <row r="9" spans="1:25" s="123" customFormat="1" ht="23.25" customHeight="1" thickBot="1">
      <c r="A9" s="944"/>
      <c r="B9" s="945"/>
      <c r="C9" s="282" t="s">
        <v>387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91"/>
      <c r="N9" s="291"/>
    </row>
    <row r="10" spans="1:25" s="123" customFormat="1" ht="24" customHeight="1" thickBot="1">
      <c r="A10" s="944"/>
      <c r="B10" s="945"/>
      <c r="C10" s="282" t="s">
        <v>388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91"/>
      <c r="N10" s="291"/>
    </row>
    <row r="11" spans="1:25" s="123" customFormat="1" ht="23.25" customHeight="1" thickBot="1">
      <c r="A11" s="944"/>
      <c r="B11" s="945"/>
      <c r="C11" s="282" t="s">
        <v>389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91"/>
      <c r="N11" s="291"/>
    </row>
    <row r="12" spans="1:25" s="123" customFormat="1" ht="23.25" customHeight="1" thickBot="1">
      <c r="A12" s="944"/>
      <c r="B12" s="945"/>
      <c r="C12" s="282" t="s">
        <v>390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91"/>
      <c r="N12" s="291"/>
    </row>
    <row r="13" spans="1:25" s="123" customFormat="1" ht="23.25" customHeight="1" thickBot="1">
      <c r="A13" s="944"/>
      <c r="B13" s="945"/>
      <c r="C13" s="282" t="s">
        <v>391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91"/>
      <c r="N13" s="291"/>
    </row>
    <row r="14" spans="1:25" s="123" customFormat="1" ht="23.25" customHeight="1" thickBot="1">
      <c r="A14" s="944"/>
      <c r="B14" s="945"/>
      <c r="C14" s="282" t="s">
        <v>392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91"/>
      <c r="N14" s="291"/>
    </row>
    <row r="15" spans="1:25" s="123" customFormat="1" ht="23.25" customHeight="1" thickBot="1">
      <c r="A15" s="944"/>
      <c r="B15" s="945"/>
      <c r="C15" s="282" t="s">
        <v>393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91"/>
      <c r="N15" s="291"/>
    </row>
    <row r="16" spans="1:25" s="123" customFormat="1" ht="23.25" customHeight="1" thickBot="1">
      <c r="A16" s="944"/>
      <c r="B16" s="945"/>
      <c r="C16" s="282" t="s">
        <v>394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395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91"/>
      <c r="N17" s="291"/>
    </row>
    <row r="18" spans="1:14" s="123" customFormat="1" ht="23.25" customHeight="1" thickBot="1">
      <c r="A18" s="944"/>
      <c r="B18" s="945"/>
      <c r="C18" s="282" t="s">
        <v>397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91"/>
      <c r="N18" s="291"/>
    </row>
    <row r="19" spans="1:14" s="123" customFormat="1" ht="23.25" customHeight="1" thickBot="1">
      <c r="A19" s="944"/>
      <c r="B19" s="945"/>
      <c r="C19" s="282" t="s">
        <v>398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91"/>
      <c r="N19" s="291"/>
    </row>
    <row r="20" spans="1:14" s="123" customFormat="1" ht="23.25" customHeight="1" thickBot="1">
      <c r="A20" s="944"/>
      <c r="B20" s="945"/>
      <c r="C20" s="282" t="s">
        <v>396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399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91"/>
      <c r="N21" s="291"/>
    </row>
    <row r="22" spans="1:14" s="123" customFormat="1" ht="23.25" customHeight="1" thickBot="1">
      <c r="A22" s="944"/>
      <c r="B22" s="945"/>
      <c r="C22" s="282" t="s">
        <v>400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91"/>
      <c r="N22" s="291"/>
    </row>
    <row r="23" spans="1:14" s="123" customFormat="1" ht="23.25" customHeight="1" thickBot="1">
      <c r="A23" s="944"/>
      <c r="B23" s="945"/>
      <c r="C23" s="282" t="s">
        <v>401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91"/>
      <c r="N23" s="291"/>
    </row>
    <row r="24" spans="1:14" s="123" customFormat="1" ht="23.25" customHeight="1" thickBot="1">
      <c r="A24" s="944"/>
      <c r="B24" s="945"/>
      <c r="C24" s="282" t="s">
        <v>402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91"/>
      <c r="N24" s="291"/>
    </row>
    <row r="25" spans="1:14" s="123" customFormat="1" ht="23.25" customHeight="1" thickBot="1">
      <c r="A25" s="944"/>
      <c r="B25" s="945"/>
      <c r="C25" s="282" t="s">
        <v>403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91"/>
      <c r="N25" s="291"/>
    </row>
    <row r="26" spans="1:14" s="123" customFormat="1" ht="23.25" customHeight="1" thickBot="1">
      <c r="A26" s="944"/>
      <c r="B26" s="945"/>
      <c r="C26" s="282" t="s">
        <v>404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405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91"/>
      <c r="N27" s="291"/>
    </row>
    <row r="28" spans="1:14" s="123" customFormat="1" ht="23.25" customHeight="1" thickBot="1">
      <c r="A28" s="944"/>
      <c r="B28" s="945"/>
      <c r="C28" s="282" t="s">
        <v>406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91"/>
      <c r="N28" s="291"/>
    </row>
    <row r="29" spans="1:14" s="123" customFormat="1" ht="23.25" customHeight="1" thickBot="1">
      <c r="A29" s="944"/>
      <c r="B29" s="945"/>
      <c r="C29" s="282" t="s">
        <v>407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91"/>
      <c r="N29" s="291"/>
    </row>
    <row r="30" spans="1:14" s="123" customFormat="1" ht="23.25" customHeight="1" thickBot="1">
      <c r="A30" s="944"/>
      <c r="B30" s="945"/>
      <c r="C30" s="282" t="s">
        <v>408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91"/>
      <c r="N30" s="291"/>
    </row>
    <row r="31" spans="1:14" s="123" customFormat="1" ht="23.25" customHeight="1" thickBot="1">
      <c r="A31" s="944"/>
      <c r="B31" s="945"/>
      <c r="C31" s="282" t="s">
        <v>409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91"/>
      <c r="N31" s="291"/>
    </row>
    <row r="32" spans="1:14" s="123" customFormat="1" ht="23.25" customHeight="1" thickBot="1">
      <c r="A32" s="944"/>
      <c r="B32" s="945"/>
      <c r="C32" s="282" t="s">
        <v>410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411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91"/>
      <c r="N33" s="291"/>
    </row>
    <row r="34" spans="1:14" s="123" customFormat="1" ht="23.25" customHeight="1" thickBot="1">
      <c r="A34" s="944"/>
      <c r="B34" s="945"/>
      <c r="C34" s="282" t="s">
        <v>412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91"/>
      <c r="N34" s="291"/>
    </row>
    <row r="35" spans="1:14" s="123" customFormat="1" ht="23.25" customHeight="1" thickBot="1">
      <c r="A35" s="944"/>
      <c r="B35" s="945"/>
      <c r="C35" s="282" t="s">
        <v>413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91"/>
      <c r="N35" s="291"/>
    </row>
    <row r="36" spans="1:14" s="123" customFormat="1" ht="23.25" customHeight="1" thickBot="1">
      <c r="A36" s="944"/>
      <c r="B36" s="945"/>
      <c r="C36" s="282" t="s">
        <v>414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91"/>
      <c r="N36" s="291"/>
    </row>
    <row r="37" spans="1:14" s="123" customFormat="1" ht="23.25" customHeight="1" thickBot="1">
      <c r="A37" s="944"/>
      <c r="B37" s="945"/>
      <c r="C37" s="282" t="s">
        <v>415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91"/>
      <c r="N37" s="291"/>
    </row>
    <row r="38" spans="1:14" s="123" customFormat="1" ht="23.25" customHeight="1" thickBot="1">
      <c r="A38" s="944"/>
      <c r="B38" s="945"/>
      <c r="C38" s="298" t="s">
        <v>416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443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K7:L7"/>
    <mergeCell ref="K8:L8"/>
    <mergeCell ref="A1:B1"/>
    <mergeCell ref="F2:K2"/>
    <mergeCell ref="A4:L4"/>
    <mergeCell ref="A5:B38"/>
    <mergeCell ref="K5:L5"/>
    <mergeCell ref="K6:L6"/>
    <mergeCell ref="D5:G5"/>
    <mergeCell ref="H5:J5"/>
    <mergeCell ref="D6:G6"/>
    <mergeCell ref="H6:J6"/>
    <mergeCell ref="D7:G7"/>
    <mergeCell ref="H7:J7"/>
    <mergeCell ref="D8:G8"/>
    <mergeCell ref="H8:J8"/>
    <mergeCell ref="K11:L11"/>
    <mergeCell ref="K12:L12"/>
    <mergeCell ref="K9:L9"/>
    <mergeCell ref="K10:L10"/>
    <mergeCell ref="D9:G9"/>
    <mergeCell ref="H9:J9"/>
    <mergeCell ref="D10:G10"/>
    <mergeCell ref="H10:J10"/>
    <mergeCell ref="D11:G11"/>
    <mergeCell ref="H11:J11"/>
    <mergeCell ref="D12:G12"/>
    <mergeCell ref="H12:J12"/>
    <mergeCell ref="K15:L15"/>
    <mergeCell ref="K16:L16"/>
    <mergeCell ref="K13:L13"/>
    <mergeCell ref="K14:L14"/>
    <mergeCell ref="D13:G13"/>
    <mergeCell ref="H13:J13"/>
    <mergeCell ref="D14:G14"/>
    <mergeCell ref="H14:J14"/>
    <mergeCell ref="D15:G15"/>
    <mergeCell ref="H15:J15"/>
    <mergeCell ref="D16:G16"/>
    <mergeCell ref="H16:J16"/>
    <mergeCell ref="K19:L19"/>
    <mergeCell ref="K20:L20"/>
    <mergeCell ref="K17:L17"/>
    <mergeCell ref="K18:L18"/>
    <mergeCell ref="D17:G17"/>
    <mergeCell ref="H17:J17"/>
    <mergeCell ref="D18:G18"/>
    <mergeCell ref="H18:J18"/>
    <mergeCell ref="D19:G19"/>
    <mergeCell ref="H19:J19"/>
    <mergeCell ref="D20:G20"/>
    <mergeCell ref="H20:J20"/>
    <mergeCell ref="K23:L23"/>
    <mergeCell ref="K24:L24"/>
    <mergeCell ref="K21:L21"/>
    <mergeCell ref="K22:L22"/>
    <mergeCell ref="D21:G21"/>
    <mergeCell ref="H21:J21"/>
    <mergeCell ref="D22:G22"/>
    <mergeCell ref="H22:J22"/>
    <mergeCell ref="D23:G23"/>
    <mergeCell ref="H23:J23"/>
    <mergeCell ref="D24:G24"/>
    <mergeCell ref="H24:J24"/>
    <mergeCell ref="K27:L27"/>
    <mergeCell ref="K28:L28"/>
    <mergeCell ref="K25:L25"/>
    <mergeCell ref="K26:L26"/>
    <mergeCell ref="D25:G25"/>
    <mergeCell ref="H25:J25"/>
    <mergeCell ref="D26:G26"/>
    <mergeCell ref="H26:J26"/>
    <mergeCell ref="D27:G27"/>
    <mergeCell ref="H27:J27"/>
    <mergeCell ref="D28:G28"/>
    <mergeCell ref="H28:J28"/>
    <mergeCell ref="K31:L31"/>
    <mergeCell ref="K32:L32"/>
    <mergeCell ref="K29:L29"/>
    <mergeCell ref="K30:L30"/>
    <mergeCell ref="D29:G29"/>
    <mergeCell ref="H29:J29"/>
    <mergeCell ref="D30:G30"/>
    <mergeCell ref="H30:J30"/>
    <mergeCell ref="D31:G31"/>
    <mergeCell ref="H31:J31"/>
    <mergeCell ref="D32:G32"/>
    <mergeCell ref="H32:J32"/>
    <mergeCell ref="K35:L35"/>
    <mergeCell ref="K36:L36"/>
    <mergeCell ref="K33:L33"/>
    <mergeCell ref="K34:L34"/>
    <mergeCell ref="D33:G33"/>
    <mergeCell ref="H33:J33"/>
    <mergeCell ref="D34:G34"/>
    <mergeCell ref="H34:J34"/>
    <mergeCell ref="D35:G35"/>
    <mergeCell ref="H35:J35"/>
    <mergeCell ref="D36:G36"/>
    <mergeCell ref="H36:J36"/>
    <mergeCell ref="C39:G39"/>
    <mergeCell ref="H39:J39"/>
    <mergeCell ref="K39:L39"/>
    <mergeCell ref="K37:L37"/>
    <mergeCell ref="K38:L38"/>
    <mergeCell ref="D37:G37"/>
    <mergeCell ref="H37:J37"/>
    <mergeCell ref="D38:G38"/>
    <mergeCell ref="H38:J38"/>
  </mergeCells>
  <phoneticPr fontId="3"/>
  <dataValidations disablePrompts="1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2022-03-22T02:15:11Z</cp:lastPrinted>
  <dcterms:created xsi:type="dcterms:W3CDTF">2010-05-27T06:44:32Z</dcterms:created>
  <dcterms:modified xsi:type="dcterms:W3CDTF">2022-09-28T10:22:43Z</dcterms:modified>
</cp:coreProperties>
</file>