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1210持込】\04_公告原稿作成（総合評価説明書・評価値申告書）【当室→契約課】\02_公告原稿【評価値申告書】\申告書_建築型●件_Excel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J18" i="51" l="1"/>
  <c r="F2" i="48" l="1"/>
  <c r="F2" i="47"/>
  <c r="J24" i="51" l="1"/>
  <c r="K24" i="51" s="1"/>
  <c r="E21" i="51"/>
  <c r="E17" i="51"/>
  <c r="E10" i="51"/>
  <c r="J30" i="51" l="1"/>
  <c r="G12" i="51" l="1"/>
  <c r="J10" i="51" s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K10" i="5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<sst xmlns="http://schemas.openxmlformats.org/spreadsheetml/2006/main" count="836" uniqueCount="473">
  <si>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</si>
  <si>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</si>
  <si>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</si>
  <si>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</si>
  <si>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</si>
  <si>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</si>
  <si>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</si>
  <si>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</si>
  <si>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</si>
  <si>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</si>
  <si>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</si>
  <si>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</si>
  <si>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</si>
  <si>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</si>
  <si>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</si>
  <si>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</si>
  <si>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</si>
  <si>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</si>
  <si>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</si>
  <si>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</si>
  <si>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</si>
  <si>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</si>
  <si>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</si>
  <si>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</si>
  <si>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</si>
  <si>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</si>
  <si>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</si>
  <si>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</si>
  <si>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</si>
  <si>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</si>
  <si>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</si>
  <si>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</si>
  <si>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</si>
  <si>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</si>
  <si>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</si>
  <si>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</si>
  <si>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</si>
  <si>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</si>
  <si>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</si>
  <si>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</si>
  <si>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</si>
  <si>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</si>
  <si>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</si>
  <si>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</si>
  <si>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</si>
  <si>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</si>
  <si>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</si>
  <si>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</si>
  <si>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</si>
  <si>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</si>
  <si>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</si>
  <si>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</si>
  <si>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</si>
  <si>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</si>
  <si>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</si>
  <si>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</si>
  <si>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</si>
  <si>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</si>
  <si>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</si>
  <si>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</si>
  <si>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</si>
  <si>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</si>
  <si>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</si>
  <si>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</si>
  <si>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</si>
  <si>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</si>
  <si>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</si>
  <si>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</si>
  <si>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</si>
  <si>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</si>
  <si>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</si>
  <si>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</si>
  <si>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</si>
  <si>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</si>
  <si>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</si>
  <si>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</si>
  <si>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</si>
  <si>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</si>
  <si>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</si>
  <si>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</si>
  <si>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</si>
  <si>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</si>
  <si>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</si>
  <si>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</si>
  <si>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</si>
  <si>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</si>
  <si>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</si>
  <si>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</si>
  <si>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</si>
  <si>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</si>
  <si>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</si>
  <si>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</si>
  <si>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</si>
  <si>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</si>
  <si>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</si>
  <si>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</si>
  <si>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</si>
  <si>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</si>
  <si>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</si>
  <si>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</si>
  <si>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</si>
  <si>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</si>
  <si>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</si>
  <si>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</si>
  <si>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</si>
  <si>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</si>
  <si>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</si>
  <si>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</si>
  <si>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</si>
  <si>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</si>
  <si>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</si>
  <si>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</si>
  <si>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</si>
  <si>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</si>
  <si>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</si>
  <si>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</si>
  <si>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</si>
  <si>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</si>
  <si>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</si>
  <si>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</si>
  <si>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</si>
  <si>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</si>
  <si>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</si>
  <si>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</si>
  <si>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</si>
  <si>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</si>
  <si>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</si>
  <si>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</si>
  <si>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</si>
  <si>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</si>
  <si>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</si>
  <si>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</si>
  <si>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</si>
  <si>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</si>
  <si>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</si>
  <si>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</si>
  <si>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</si>
  <si>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</si>
  <si>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</si>
  <si>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</si>
  <si>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</si>
  <si>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</si>
  <si>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</si>
  <si>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</si>
  <si>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</si>
  <si>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</si>
  <si>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</si>
  <si>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</si>
  <si>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</si>
  <si>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</si>
  <si>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</si>
  <si>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</si>
  <si>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</si>
  <si>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</si>
  <si>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</si>
  <si>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</si>
  <si>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</si>
  <si>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</si>
  <si>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</si>
  <si>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</si>
  <si>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</si>
  <si>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</si>
  <si>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</si>
  <si>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</si>
  <si>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</si>
  <si>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</si>
  <si>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</si>
  <si>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</si>
  <si>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</si>
  <si>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</si>
  <si>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</si>
  <si>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</si>
  <si>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</si>
  <si>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</si>
  <si>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</si>
  <si>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</si>
  <si>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</si>
  <si>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</si>
  <si>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</si>
  <si>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</si>
  <si>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</si>
  <si>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</si>
  <si>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</si>
  <si>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</si>
  <si>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</si>
  <si>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</si>
  <si>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</si>
  <si>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</si>
  <si>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</si>
  <si>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</si>
  <si>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</si>
  <si>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</si>
  <si>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</si>
  <si>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</si>
  <si>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</si>
  <si>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</si>
  <si>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</si>
  <si>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</si>
  <si>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</si>
  <si>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</si>
  <si>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</si>
  <si>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</si>
  <si>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</si>
  <si>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</si>
  <si>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</si>
  <si>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</si>
  <si>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</si>
  <si>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</si>
  <si>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</si>
  <si>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</si>
  <si>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</si>
  <si>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</si>
  <si>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</si>
  <si>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</si>
  <si>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</si>
  <si>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</si>
  <si>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</si>
  <si>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</si>
  <si>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</si>
  <si>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</si>
  <si>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</si>
  <si>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</si>
  <si>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</si>
  <si>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</si>
  <si>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</si>
  <si>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</si>
  <si>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</si>
  <si>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</si>
  <si>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</si>
  <si>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</si>
  <si>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</si>
  <si>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</si>
  <si>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</si>
  <si>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</si>
  <si>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</si>
  <si>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</si>
  <si>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</si>
  <si>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</si>
  <si>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</si>
  <si>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</si>
  <si>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</si>
  <si>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</si>
  <si>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</si>
  <si>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</si>
  <si>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</si>
  <si>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</si>
  <si>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</si>
  <si>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</si>
  <si>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</si>
  <si>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</si>
  <si>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</si>
  <si>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</si>
  <si>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</si>
  <si>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</si>
  <si>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</si>
  <si>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</si>
  <si>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</si>
  <si>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</si>
  <si>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</si>
  <si>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</si>
  <si>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</si>
  <si>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</si>
  <si>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</si>
  <si>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</si>
  <si>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</si>
  <si>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</si>
  <si>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</si>
  <si>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</si>
  <si>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</si>
  <si>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</si>
  <si>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</si>
  <si>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</si>
  <si>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</si>
  <si>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</si>
  <si>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</si>
  <si>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</si>
  <si>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</si>
  <si>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</si>
  <si>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</si>
  <si>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</si>
  <si>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</si>
  <si>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</si>
  <si>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</si>
  <si>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</si>
  <si>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</si>
  <si>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</si>
  <si>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</si>
  <si>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</si>
  <si>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</si>
  <si>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</si>
  <si>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</si>
  <si>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</si>
  <si>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</si>
  <si>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</si>
  <si>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</si>
  <si>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</si>
  <si>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</si>
  <si>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</si>
  <si>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</si>
  <si>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</si>
  <si>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</si>
  <si>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</si>
  <si>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</si>
  <si>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</si>
  <si>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</si>
  <si>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</si>
  <si>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</si>
  <si>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</si>
  <si>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</si>
  <si>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</si>
  <si>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</si>
  <si>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</si>
  <si>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</si>
  <si>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</si>
  <si>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</si>
  <si>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</si>
  <si>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</si>
  <si>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</si>
  <si>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</si>
  <si>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</si>
  <si>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</si>
  <si>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</si>
  <si>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</si>
  <si>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</si>
  <si>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</si>
  <si>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</si>
  <si>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</si>
  <si>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</si>
  <si>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</si>
  <si>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</si>
  <si>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</si>
  <si>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</si>
  <si>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</si>
  <si>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</si>
  <si>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</si>
  <si>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</si>
  <si>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</si>
  <si>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</si>
  <si>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</si>
  <si>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</si>
  <si>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</si>
  <si>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</si>
  <si>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</si>
  <si>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</si>
  <si>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</si>
  <si>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</si>
  <si>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</si>
  <si>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</si>
  <si>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</si>
  <si>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</si>
  <si>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</si>
  <si>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</si>
  <si>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</si>
  <si>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</si>
  <si>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</si>
  <si>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</si>
  <si>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</si>
  <si>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</si>
  <si>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</si>
  <si>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</si>
  <si>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</si>
  <si>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</si>
  <si>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</si>
  <si>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</si>
  <si>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</si>
  <si>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</si>
  <si>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</si>
  <si>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</si>
  <si>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</si>
  <si>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</si>
  <si>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</si>
  <si>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</si>
  <si>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</si>
  <si>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</si>
  <si>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</si>
  <si>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</si>
  <si>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</si>
  <si>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</si>
  <si>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</si>
  <si>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</si>
  <si>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</si>
  <si>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</si>
  <si>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</si>
  <si>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</si>
  <si>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</si>
  <si>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</si>
  <si>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</si>
  <si>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</si>
  <si>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</si>
  <si>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</si>
  <si>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</si>
  <si>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</si>
  <si>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</si>
  <si>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</si>
  <si>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</si>
  <si>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</si>
  <si>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</si>
  <si>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</si>
  <si>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</si>
  <si>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</si>
  <si>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</si>
  <si>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</si>
  <si>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</si>
  <si>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</si>
  <si>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</si>
  <si>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</si>
  <si>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</si>
  <si>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</si>
  <si>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</si>
  <si>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</si>
  <si>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</si>
  <si>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</si>
  <si>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</si>
  <si>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</si>
  <si>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</si>
  <si>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</si>
  <si>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</si>
  <si>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</si>
  <si>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</si>
  <si>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</si>
  <si>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</si>
  <si>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</si>
  <si>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</si>
  <si>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</si>
  <si>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</si>
  <si>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</si>
  <si>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</si>
  <si>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</si>
  <si>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</si>
  <si>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</si>
  <si>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</si>
  <si>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</si>
  <si>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</si>
  <si>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</si>
  <si>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</si>
  <si>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</si>
  <si>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</si>
  <si>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</si>
  <si>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</si>
  <si>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</si>
  <si>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</si>
  <si>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</si>
  <si>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</si>
  <si>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</si>
  <si>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</si>
  <si>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</si>
  <si>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</si>
  <si>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</si>
  <si>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</si>
  <si>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</si>
  <si>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</si>
  <si>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</si>
  <si>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</si>
  <si>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</si>
  <si>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</si>
  <si>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</si>
  <si>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</si>
  <si>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</si>
  <si>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</si>
  <si>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</si>
  <si>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</si>
  <si>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</si>
  <si>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</si>
  <si>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</si>
  <si>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</si>
  <si>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</si>
  <si>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</si>
  <si>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</si>
  <si>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</si>
  <si>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</si>
  <si>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</si>
  <si>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</si>
  <si>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仙台市広瀬文化センター等複合施設大規模改修工事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</si>
</sst>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8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37" xfId="8" applyFont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Font="1" applyFill="1" applyBorder="1" applyAlignment="1" applyProtection="1">
      <alignment horizontal="center" vertical="center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0" borderId="40" xfId="8" applyFont="1" applyFill="1" applyBorder="1" applyAlignment="1" applyProtection="1">
      <alignment horizontal="center" vertical="center" wrapText="1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7" fontId="7" fillId="0" borderId="30" xfId="6" applyNumberFormat="1" applyFont="1" applyFill="1" applyBorder="1" applyAlignment="1" applyProtection="1">
      <alignment horizontal="center" vertical="center"/>
      <protection locked="0"/>
    </xf>
    <xf numFmtId="187" fontId="7" fillId="0" borderId="17" xfId="6" applyNumberFormat="1" applyFont="1" applyFill="1" applyBorder="1" applyAlignment="1" applyProtection="1">
      <alignment horizontal="center" vertical="center"/>
      <protection locked="0"/>
    </xf>
    <xf numFmtId="187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464</v>
      </c>
      <c r="B1" s="69"/>
      <c r="K1" s="17"/>
      <c r="L1" s="17"/>
      <c r="M1" s="17"/>
    </row>
    <row r="2" spans="1:29" s="16" customFormat="1" ht="13.5" customHeight="1" thickBot="1">
      <c r="F2" s="273" t="s">
        <v>0</v>
      </c>
      <c r="G2" s="274"/>
      <c r="H2" s="275">
        <v>240510557</v>
      </c>
      <c r="I2" s="276"/>
      <c r="J2" s="276"/>
      <c r="K2" s="276"/>
      <c r="L2" s="277"/>
      <c r="M2" s="42"/>
    </row>
    <row r="3" spans="1:29" s="2" customFormat="1" ht="15.75" customHeight="1">
      <c r="A3" s="278" t="s">
        <v>463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79" t="s">
        <v>202</v>
      </c>
      <c r="E5" s="280"/>
      <c r="F5" s="281"/>
      <c r="G5" s="282"/>
      <c r="H5" s="283"/>
      <c r="I5" s="283"/>
      <c r="J5" s="283"/>
      <c r="K5" s="283"/>
      <c r="L5" s="283"/>
      <c r="M5" s="284"/>
      <c r="N5" s="3"/>
      <c r="O5" s="1"/>
      <c r="P5" s="1"/>
    </row>
    <row r="6" spans="1:29" s="2" customFormat="1" ht="3.75" customHeight="1" thickBot="1">
      <c r="A6" s="4"/>
      <c r="B6" s="4"/>
      <c r="C6" s="4" t="s">
        <v>207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0" t="s">
        <v>472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2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273" t="s">
        <v>4</v>
      </c>
      <c r="C9" s="274"/>
      <c r="D9" s="285"/>
      <c r="E9" s="48" t="s">
        <v>184</v>
      </c>
      <c r="F9" s="49" t="s">
        <v>5</v>
      </c>
      <c r="G9" s="286" t="s">
        <v>6</v>
      </c>
      <c r="H9" s="287"/>
      <c r="I9" s="288"/>
      <c r="J9" s="50" t="s">
        <v>7</v>
      </c>
      <c r="K9" s="289" t="s">
        <v>8</v>
      </c>
      <c r="L9" s="290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1" t="s">
        <v>110</v>
      </c>
      <c r="B10" s="293" t="s">
        <v>462</v>
      </c>
      <c r="C10" s="293"/>
      <c r="D10" s="293"/>
      <c r="E10" s="294">
        <f>SUM(F10:F16)</f>
        <v>9.5</v>
      </c>
      <c r="F10" s="297">
        <v>6</v>
      </c>
      <c r="G10" s="58" t="s">
        <v>175</v>
      </c>
      <c r="H10" s="300"/>
      <c r="I10" s="301"/>
      <c r="J10" s="302">
        <f>IF(G12="",0,ROUND(MAX(MIN(6,((ROUND(G12-69,1))/15*6)),0),2))</f>
        <v>0</v>
      </c>
      <c r="K10" s="305" t="str">
        <f>IF(H10="","",J10)</f>
        <v/>
      </c>
      <c r="L10" s="306"/>
      <c r="M10" s="311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2"/>
      <c r="B11" s="293"/>
      <c r="C11" s="293"/>
      <c r="D11" s="293"/>
      <c r="E11" s="295"/>
      <c r="F11" s="298"/>
      <c r="G11" s="59" t="s">
        <v>176</v>
      </c>
      <c r="H11" s="314"/>
      <c r="I11" s="315"/>
      <c r="J11" s="303"/>
      <c r="K11" s="307"/>
      <c r="L11" s="308"/>
      <c r="M11" s="312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2"/>
      <c r="B12" s="293"/>
      <c r="C12" s="293"/>
      <c r="D12" s="293"/>
      <c r="E12" s="295"/>
      <c r="F12" s="299"/>
      <c r="G12" s="316" t="str">
        <f>IF(OR(H10=0,H10="",H11=""),"",ROUND(AVERAGE(H10:I11),1))</f>
        <v/>
      </c>
      <c r="H12" s="317"/>
      <c r="I12" s="318"/>
      <c r="J12" s="304"/>
      <c r="K12" s="309"/>
      <c r="L12" s="310"/>
      <c r="M12" s="312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2"/>
      <c r="B13" s="293" t="s">
        <v>72</v>
      </c>
      <c r="C13" s="293"/>
      <c r="D13" s="293"/>
      <c r="E13" s="295"/>
      <c r="F13" s="128">
        <v>1</v>
      </c>
      <c r="G13" s="319"/>
      <c r="H13" s="320"/>
      <c r="I13" s="321"/>
      <c r="J13" s="265">
        <f>IF(G13="実績あり",1,0)</f>
        <v>0</v>
      </c>
      <c r="K13" s="322" t="str">
        <f>IF(G13="","",J13)</f>
        <v/>
      </c>
      <c r="L13" s="322"/>
      <c r="M13" s="312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2"/>
      <c r="B14" s="293" t="s">
        <v>73</v>
      </c>
      <c r="C14" s="293"/>
      <c r="D14" s="293"/>
      <c r="E14" s="295"/>
      <c r="F14" s="128">
        <v>2</v>
      </c>
      <c r="G14" s="319"/>
      <c r="H14" s="320"/>
      <c r="I14" s="321"/>
      <c r="J14" s="265">
        <f>IF(G14="表彰あり",2,0)</f>
        <v>0</v>
      </c>
      <c r="K14" s="322" t="str">
        <f t="shared" ref="K14:K32" si="0">IF(G14="","",J14)</f>
        <v/>
      </c>
      <c r="L14" s="322"/>
      <c r="M14" s="312"/>
      <c r="N14" s="23"/>
      <c r="O14" s="39"/>
      <c r="P14" s="27" t="s">
        <v>185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2"/>
      <c r="B15" s="293" t="s">
        <v>180</v>
      </c>
      <c r="C15" s="293"/>
      <c r="D15" s="293"/>
      <c r="E15" s="295"/>
      <c r="F15" s="128">
        <v>0</v>
      </c>
      <c r="G15" s="319"/>
      <c r="H15" s="320"/>
      <c r="I15" s="321"/>
      <c r="J15" s="265">
        <f>IF(OR(G15="指名停止",G15="文書指導"),-1,IF(G15="複数",-2,0))</f>
        <v>0</v>
      </c>
      <c r="K15" s="322" t="str">
        <f t="shared" si="0"/>
        <v/>
      </c>
      <c r="L15" s="322"/>
      <c r="M15" s="312"/>
      <c r="N15" s="23"/>
      <c r="O15" s="39"/>
      <c r="P15" s="27" t="s">
        <v>105</v>
      </c>
      <c r="Q15" s="27" t="s">
        <v>186</v>
      </c>
      <c r="R15" s="28" t="s">
        <v>187</v>
      </c>
      <c r="S15" s="28" t="s">
        <v>188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2"/>
      <c r="B16" s="293" t="s">
        <v>328</v>
      </c>
      <c r="C16" s="293"/>
      <c r="D16" s="293"/>
      <c r="E16" s="296"/>
      <c r="F16" s="128">
        <v>0.5</v>
      </c>
      <c r="G16" s="319"/>
      <c r="H16" s="320"/>
      <c r="I16" s="321"/>
      <c r="J16" s="265">
        <f>IF(G16="加入あり",0.5,0)</f>
        <v>0</v>
      </c>
      <c r="K16" s="322" t="str">
        <f t="shared" si="0"/>
        <v/>
      </c>
      <c r="L16" s="322"/>
      <c r="M16" s="313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1" t="s">
        <v>111</v>
      </c>
      <c r="B17" s="325" t="s">
        <v>329</v>
      </c>
      <c r="C17" s="325"/>
      <c r="D17" s="325"/>
      <c r="E17" s="294">
        <f>SUM(F17:F20)</f>
        <v>4.5</v>
      </c>
      <c r="F17" s="128">
        <v>1</v>
      </c>
      <c r="G17" s="319"/>
      <c r="H17" s="320"/>
      <c r="I17" s="321"/>
      <c r="J17" s="265">
        <f>IF(G17="実績あり",1,0)</f>
        <v>0</v>
      </c>
      <c r="K17" s="322" t="str">
        <f t="shared" si="0"/>
        <v/>
      </c>
      <c r="L17" s="322"/>
      <c r="M17" s="323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2"/>
      <c r="B18" s="325" t="s">
        <v>330</v>
      </c>
      <c r="C18" s="325"/>
      <c r="D18" s="325"/>
      <c r="E18" s="295"/>
      <c r="F18" s="52">
        <v>2</v>
      </c>
      <c r="G18" s="326"/>
      <c r="H18" s="314"/>
      <c r="I18" s="315"/>
      <c r="J18" s="266">
        <f>ROUND(MAX(MIN(2,((G18-69)/15*2)),0),2)</f>
        <v>0</v>
      </c>
      <c r="K18" s="322" t="str">
        <f t="shared" si="0"/>
        <v/>
      </c>
      <c r="L18" s="322"/>
      <c r="M18" s="324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2"/>
      <c r="B19" s="325" t="s">
        <v>331</v>
      </c>
      <c r="C19" s="325"/>
      <c r="D19" s="325"/>
      <c r="E19" s="295"/>
      <c r="F19" s="128">
        <v>1</v>
      </c>
      <c r="G19" s="319"/>
      <c r="H19" s="320"/>
      <c r="I19" s="321"/>
      <c r="J19" s="265">
        <f>IF(G19="2件",1,IF(G19="1件",0.5,0))</f>
        <v>0</v>
      </c>
      <c r="K19" s="322" t="str">
        <f t="shared" si="0"/>
        <v/>
      </c>
      <c r="L19" s="322"/>
      <c r="M19" s="324"/>
      <c r="N19" s="23"/>
      <c r="O19" s="39"/>
      <c r="P19" s="27" t="s">
        <v>203</v>
      </c>
      <c r="Q19" s="27" t="s">
        <v>189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2"/>
      <c r="B20" s="325" t="s">
        <v>332</v>
      </c>
      <c r="C20" s="325"/>
      <c r="D20" s="325"/>
      <c r="E20" s="295"/>
      <c r="F20" s="128">
        <v>0.5</v>
      </c>
      <c r="G20" s="319"/>
      <c r="H20" s="320"/>
      <c r="I20" s="321"/>
      <c r="J20" s="265">
        <f>IF(G20="推奨単位以上",0.5,IF(G20="1/2以上",0.25,IF(G20="1/4以上1/2未満",0.15,IF(G20="1/4未満",0.1,0))))</f>
        <v>0</v>
      </c>
      <c r="K20" s="322" t="str">
        <f t="shared" si="0"/>
        <v/>
      </c>
      <c r="L20" s="322"/>
      <c r="M20" s="324"/>
      <c r="N20" s="23"/>
      <c r="O20" s="39"/>
      <c r="P20" s="139" t="s">
        <v>190</v>
      </c>
      <c r="Q20" s="139" t="s">
        <v>191</v>
      </c>
      <c r="R20" s="140" t="s">
        <v>333</v>
      </c>
      <c r="S20" s="140" t="s">
        <v>334</v>
      </c>
      <c r="T20" s="140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1" t="s">
        <v>335</v>
      </c>
      <c r="B21" s="325" t="s">
        <v>468</v>
      </c>
      <c r="C21" s="325"/>
      <c r="D21" s="141" t="s">
        <v>336</v>
      </c>
      <c r="E21" s="294">
        <f>SUM(F21:F32)</f>
        <v>8.5</v>
      </c>
      <c r="F21" s="52">
        <v>1.5</v>
      </c>
      <c r="G21" s="319"/>
      <c r="H21" s="320"/>
      <c r="I21" s="321"/>
      <c r="J21" s="266">
        <f>IF(G21="①②③全て",1.5,IF(G21="①②③のうち2項目",1,IF(G21="①②③のうち1項目",0.5,0)))</f>
        <v>0</v>
      </c>
      <c r="K21" s="322" t="str">
        <f t="shared" si="0"/>
        <v/>
      </c>
      <c r="L21" s="322"/>
      <c r="M21" s="346">
        <f>ROUND(SUM(K21:K32),2)</f>
        <v>0</v>
      </c>
      <c r="N21" s="23"/>
      <c r="O21" s="39"/>
      <c r="P21" s="29" t="s">
        <v>193</v>
      </c>
      <c r="Q21" s="29" t="s">
        <v>194</v>
      </c>
      <c r="R21" s="29" t="s">
        <v>195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2"/>
      <c r="B22" s="325"/>
      <c r="C22" s="325"/>
      <c r="D22" s="141" t="s">
        <v>337</v>
      </c>
      <c r="E22" s="295"/>
      <c r="F22" s="52">
        <v>0.5</v>
      </c>
      <c r="G22" s="319"/>
      <c r="H22" s="320"/>
      <c r="I22" s="321"/>
      <c r="J22" s="266">
        <f>IF(G22="対応実績あり",0.5,0)</f>
        <v>0</v>
      </c>
      <c r="K22" s="322" t="str">
        <f t="shared" si="0"/>
        <v/>
      </c>
      <c r="L22" s="322"/>
      <c r="M22" s="347"/>
      <c r="N22" s="23"/>
      <c r="O22" s="39"/>
      <c r="P22" s="29" t="s">
        <v>208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2"/>
      <c r="B23" s="325"/>
      <c r="C23" s="325"/>
      <c r="D23" s="141" t="s">
        <v>338</v>
      </c>
      <c r="E23" s="295"/>
      <c r="F23" s="52">
        <v>0.5</v>
      </c>
      <c r="G23" s="319"/>
      <c r="H23" s="320"/>
      <c r="I23" s="321"/>
      <c r="J23" s="266">
        <f>IF(G23="参加実績あり",0.5,0)</f>
        <v>0</v>
      </c>
      <c r="K23" s="322" t="str">
        <f t="shared" si="0"/>
        <v/>
      </c>
      <c r="L23" s="322"/>
      <c r="M23" s="347"/>
      <c r="N23" s="23"/>
      <c r="O23" s="39"/>
      <c r="P23" s="29" t="s">
        <v>212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2"/>
      <c r="B24" s="325" t="s">
        <v>339</v>
      </c>
      <c r="C24" s="325"/>
      <c r="D24" s="325"/>
      <c r="E24" s="295"/>
      <c r="F24" s="52">
        <v>1</v>
      </c>
      <c r="G24" s="330"/>
      <c r="H24" s="331"/>
      <c r="I24" s="332"/>
      <c r="J24" s="267">
        <f>IF(G24="2件",1,IF(G24="1件",0.5,IF(G24="なし",0,0)))</f>
        <v>0</v>
      </c>
      <c r="K24" s="322" t="str">
        <f>IF(G24="","",J24)</f>
        <v/>
      </c>
      <c r="L24" s="322"/>
      <c r="M24" s="347"/>
      <c r="N24" s="23"/>
      <c r="O24" s="39"/>
      <c r="P24" s="140" t="s">
        <v>203</v>
      </c>
      <c r="Q24" s="140" t="s">
        <v>189</v>
      </c>
      <c r="R24" s="140" t="s">
        <v>105</v>
      </c>
      <c r="S24" s="27"/>
      <c r="T24" s="27"/>
      <c r="U24" s="27" t="s">
        <v>199</v>
      </c>
      <c r="V24" s="27" t="s">
        <v>200</v>
      </c>
      <c r="W24" s="27" t="s">
        <v>196</v>
      </c>
      <c r="X24" s="27" t="s">
        <v>197</v>
      </c>
      <c r="Y24" s="27" t="s">
        <v>198</v>
      </c>
      <c r="Z24" s="27" t="s">
        <v>105</v>
      </c>
      <c r="AA24" s="21"/>
      <c r="AB24" s="21"/>
      <c r="AC24" s="21"/>
    </row>
    <row r="25" spans="1:29" s="22" customFormat="1" ht="21.95" customHeight="1">
      <c r="A25" s="362"/>
      <c r="B25" s="333" t="s">
        <v>340</v>
      </c>
      <c r="C25" s="334"/>
      <c r="D25" s="142" t="s">
        <v>341</v>
      </c>
      <c r="E25" s="295"/>
      <c r="F25" s="339">
        <v>1.5</v>
      </c>
      <c r="G25" s="319"/>
      <c r="H25" s="320"/>
      <c r="I25" s="321"/>
      <c r="J25" s="266">
        <f>IF(G25="2件",0.5,IF(G25="1件",0.25,0))</f>
        <v>0</v>
      </c>
      <c r="K25" s="305" t="str">
        <f>IF(AND(G25="",G26="",G27=""),"",SUM(J25:J27))</f>
        <v/>
      </c>
      <c r="L25" s="306"/>
      <c r="M25" s="347"/>
      <c r="N25" s="23"/>
      <c r="O25" s="39"/>
      <c r="P25" s="140" t="s">
        <v>203</v>
      </c>
      <c r="Q25" s="140" t="s">
        <v>189</v>
      </c>
      <c r="R25" s="140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2"/>
      <c r="B26" s="335"/>
      <c r="C26" s="336"/>
      <c r="D26" s="143" t="s">
        <v>342</v>
      </c>
      <c r="E26" s="295"/>
      <c r="F26" s="340"/>
      <c r="G26" s="319"/>
      <c r="H26" s="320"/>
      <c r="I26" s="321"/>
      <c r="J26" s="268">
        <f>IF(G26="登録及び実績あり",0.5,0)</f>
        <v>0</v>
      </c>
      <c r="K26" s="307"/>
      <c r="L26" s="308"/>
      <c r="M26" s="347"/>
      <c r="N26" s="144"/>
      <c r="O26" s="39"/>
      <c r="P26" s="139" t="s">
        <v>210</v>
      </c>
      <c r="Q26" s="139" t="s">
        <v>173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2"/>
      <c r="B27" s="337"/>
      <c r="C27" s="338"/>
      <c r="D27" s="143" t="s">
        <v>343</v>
      </c>
      <c r="E27" s="295"/>
      <c r="F27" s="341"/>
      <c r="G27" s="319"/>
      <c r="H27" s="320"/>
      <c r="I27" s="321"/>
      <c r="J27" s="269">
        <f>IF(G27="法定雇用障害者数以上",0.5,IF(G27="義務外雇用",0.5,IF(G27="法定雇用障害者数未満",0,0)))</f>
        <v>0</v>
      </c>
      <c r="K27" s="309"/>
      <c r="L27" s="310"/>
      <c r="M27" s="347"/>
      <c r="N27" s="23"/>
      <c r="O27" s="39"/>
      <c r="P27" s="139" t="s">
        <v>320</v>
      </c>
      <c r="Q27" s="139" t="s">
        <v>201</v>
      </c>
      <c r="R27" s="139" t="s">
        <v>321</v>
      </c>
      <c r="S27" s="140" t="s">
        <v>173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2"/>
      <c r="B28" s="325" t="s">
        <v>344</v>
      </c>
      <c r="C28" s="325"/>
      <c r="D28" s="325"/>
      <c r="E28" s="295"/>
      <c r="F28" s="128">
        <v>0.5</v>
      </c>
      <c r="G28" s="327"/>
      <c r="H28" s="328"/>
      <c r="I28" s="329"/>
      <c r="J28" s="265">
        <f>IF(G28="2件",0.5,IF(G28="1件",0.25,0))</f>
        <v>0</v>
      </c>
      <c r="K28" s="322" t="str">
        <f t="shared" si="0"/>
        <v/>
      </c>
      <c r="L28" s="322"/>
      <c r="M28" s="347"/>
      <c r="N28" s="21"/>
      <c r="O28" s="39"/>
      <c r="P28" s="140" t="s">
        <v>203</v>
      </c>
      <c r="Q28" s="140" t="s">
        <v>189</v>
      </c>
      <c r="R28" s="140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2"/>
      <c r="B29" s="345" t="s">
        <v>345</v>
      </c>
      <c r="C29" s="345"/>
      <c r="D29" s="345"/>
      <c r="E29" s="295"/>
      <c r="F29" s="128">
        <v>0.5</v>
      </c>
      <c r="G29" s="319"/>
      <c r="H29" s="320"/>
      <c r="I29" s="321"/>
      <c r="J29" s="265">
        <f>IF(G29="配置あり",0.5,0)</f>
        <v>0</v>
      </c>
      <c r="K29" s="322" t="str">
        <f t="shared" si="0"/>
        <v/>
      </c>
      <c r="L29" s="322"/>
      <c r="M29" s="347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2"/>
      <c r="B30" s="325" t="s">
        <v>346</v>
      </c>
      <c r="C30" s="325"/>
      <c r="D30" s="325"/>
      <c r="E30" s="295"/>
      <c r="F30" s="52">
        <v>1</v>
      </c>
      <c r="G30" s="327"/>
      <c r="H30" s="328"/>
      <c r="I30" s="329"/>
      <c r="J30" s="265">
        <f>IF(G30="登録あり",1,0)</f>
        <v>0</v>
      </c>
      <c r="K30" s="322" t="str">
        <f t="shared" si="0"/>
        <v/>
      </c>
      <c r="L30" s="322"/>
      <c r="M30" s="347"/>
      <c r="N30" s="23"/>
      <c r="O30" s="39"/>
      <c r="P30" s="27" t="s">
        <v>211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2"/>
      <c r="B31" s="325" t="s">
        <v>347</v>
      </c>
      <c r="C31" s="325"/>
      <c r="D31" s="325"/>
      <c r="E31" s="295"/>
      <c r="F31" s="52">
        <v>1</v>
      </c>
      <c r="G31" s="327"/>
      <c r="H31" s="328"/>
      <c r="I31" s="329"/>
      <c r="J31" s="265">
        <f>IF(G31="顕彰あり",1,0)</f>
        <v>0</v>
      </c>
      <c r="K31" s="322" t="str">
        <f t="shared" si="0"/>
        <v/>
      </c>
      <c r="L31" s="322"/>
      <c r="M31" s="347"/>
      <c r="N31" s="23"/>
      <c r="O31" s="39"/>
      <c r="P31" s="27" t="s">
        <v>192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3"/>
      <c r="B32" s="325" t="s">
        <v>348</v>
      </c>
      <c r="C32" s="325"/>
      <c r="D32" s="325"/>
      <c r="E32" s="296"/>
      <c r="F32" s="128">
        <v>0.5</v>
      </c>
      <c r="G32" s="350"/>
      <c r="H32" s="351"/>
      <c r="I32" s="352"/>
      <c r="J32" s="265">
        <f>IF(G32="配置あり",0.5,0)</f>
        <v>0</v>
      </c>
      <c r="K32" s="322" t="str">
        <f t="shared" si="0"/>
        <v/>
      </c>
      <c r="L32" s="322"/>
      <c r="M32" s="348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64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3"/>
      <c r="G35" s="354"/>
      <c r="H35" s="354"/>
      <c r="I35" s="355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56" t="s">
        <v>12</v>
      </c>
      <c r="B37" s="357" t="s">
        <v>112</v>
      </c>
      <c r="C37" s="357"/>
      <c r="D37" s="358" t="s">
        <v>13</v>
      </c>
      <c r="E37" s="357" t="s">
        <v>14</v>
      </c>
      <c r="F37" s="357"/>
      <c r="G37" s="359"/>
      <c r="H37" s="78" t="str">
        <f>IF(F35="","",M33)</f>
        <v/>
      </c>
      <c r="I37" s="66"/>
      <c r="J37" s="358" t="s">
        <v>13</v>
      </c>
      <c r="K37" s="360" t="str">
        <f>IF(E38="","",ROUNDDOWN((100+H37)/(E38/1000000),5))</f>
        <v/>
      </c>
      <c r="L37" s="360"/>
      <c r="M37" s="360"/>
      <c r="N37" s="342"/>
      <c r="P37" s="25"/>
    </row>
    <row r="38" spans="1:29" s="22" customFormat="1" ht="11.25" customHeight="1">
      <c r="A38" s="356"/>
      <c r="B38" s="343" t="s">
        <v>113</v>
      </c>
      <c r="C38" s="343"/>
      <c r="D38" s="358"/>
      <c r="E38" s="344" t="str">
        <f>IF(F35="","",F35)</f>
        <v/>
      </c>
      <c r="F38" s="344"/>
      <c r="G38" s="344"/>
      <c r="H38" s="130" t="s">
        <v>102</v>
      </c>
      <c r="I38" s="145"/>
      <c r="J38" s="358"/>
      <c r="K38" s="360"/>
      <c r="L38" s="360"/>
      <c r="M38" s="360"/>
      <c r="N38" s="342"/>
      <c r="P38" s="25"/>
    </row>
    <row r="39" spans="1:29" s="33" customFormat="1" ht="11.25" customHeight="1">
      <c r="A39" s="349" t="s">
        <v>19</v>
      </c>
      <c r="B39" s="349"/>
      <c r="C39" s="349"/>
      <c r="D39" s="349"/>
      <c r="E39" s="349"/>
      <c r="F39" s="349"/>
      <c r="G39" s="349"/>
      <c r="H39" s="349"/>
      <c r="I39" s="349"/>
      <c r="J39" s="349"/>
      <c r="K39" s="349"/>
      <c r="L39" s="349"/>
      <c r="M39" s="349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M17:M20"/>
    <mergeCell ref="B18:D18"/>
    <mergeCell ref="G18:I18"/>
    <mergeCell ref="K18:L18"/>
    <mergeCell ref="B19:D19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46" t="s">
        <v>465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8" ht="12.75" thickBot="1">
      <c r="A2" s="147"/>
      <c r="B2" s="147"/>
      <c r="C2" s="147"/>
      <c r="D2" s="147"/>
      <c r="E2" s="147"/>
      <c r="F2" s="147"/>
      <c r="G2" s="91"/>
      <c r="H2" s="147"/>
      <c r="I2" s="147"/>
      <c r="J2" s="147"/>
      <c r="K2" s="147"/>
      <c r="L2" s="147"/>
      <c r="M2" s="147"/>
      <c r="N2" s="147"/>
      <c r="O2" s="147"/>
      <c r="P2" s="147"/>
      <c r="Q2" s="148"/>
      <c r="R2" s="80"/>
      <c r="S2" s="80"/>
    </row>
    <row r="3" spans="1:28" ht="12.75" customHeight="1" thickBot="1">
      <c r="A3" s="149"/>
      <c r="B3" s="149"/>
      <c r="C3" s="147"/>
      <c r="D3" s="147"/>
      <c r="E3" s="147"/>
      <c r="F3" s="149"/>
      <c r="G3" s="150"/>
      <c r="H3" s="369" t="s">
        <v>0</v>
      </c>
      <c r="I3" s="370"/>
      <c r="J3" s="370"/>
      <c r="K3" s="371">
        <f>'様式-1-Ⅰ（建築）'!H2</f>
        <v>240510557</v>
      </c>
      <c r="L3" s="372"/>
      <c r="M3" s="372"/>
      <c r="N3" s="372"/>
      <c r="O3" s="372"/>
      <c r="P3" s="373"/>
      <c r="Q3" s="151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49"/>
      <c r="B4" s="149"/>
      <c r="C4" s="147"/>
      <c r="D4" s="147"/>
      <c r="E4" s="147"/>
      <c r="F4" s="149"/>
      <c r="G4" s="150"/>
      <c r="H4" s="91"/>
      <c r="I4" s="91"/>
      <c r="J4" s="99"/>
      <c r="K4" s="99"/>
      <c r="L4" s="99"/>
      <c r="M4" s="99"/>
      <c r="N4" s="99"/>
      <c r="O4" s="99"/>
      <c r="P4" s="99"/>
      <c r="Q4" s="148"/>
      <c r="R4" s="80"/>
      <c r="S4" s="80"/>
    </row>
    <row r="5" spans="1:28" ht="24" customHeight="1">
      <c r="A5" s="374" t="s">
        <v>349</v>
      </c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80"/>
      <c r="S5" s="80"/>
      <c r="U5" s="100" t="s">
        <v>350</v>
      </c>
      <c r="V5" s="100" t="s">
        <v>143</v>
      </c>
      <c r="W5" s="100" t="s">
        <v>350</v>
      </c>
      <c r="X5" s="100" t="s">
        <v>144</v>
      </c>
      <c r="Y5" s="100" t="s">
        <v>145</v>
      </c>
      <c r="Z5" s="100" t="s">
        <v>351</v>
      </c>
      <c r="AA5" s="100" t="s">
        <v>146</v>
      </c>
      <c r="AB5" s="100" t="s">
        <v>147</v>
      </c>
    </row>
    <row r="6" spans="1:28" ht="18" customHeight="1" thickBot="1">
      <c r="A6" s="379" t="s">
        <v>234</v>
      </c>
      <c r="B6" s="380"/>
      <c r="C6" s="381"/>
      <c r="D6" s="152"/>
      <c r="E6" s="152" t="s">
        <v>183</v>
      </c>
      <c r="F6" s="375" t="s">
        <v>316</v>
      </c>
      <c r="G6" s="376"/>
      <c r="H6" s="377" t="s">
        <v>352</v>
      </c>
      <c r="I6" s="377"/>
      <c r="J6" s="377"/>
      <c r="K6" s="377"/>
      <c r="L6" s="377"/>
      <c r="M6" s="377"/>
      <c r="N6" s="377"/>
      <c r="O6" s="377"/>
      <c r="P6" s="377"/>
      <c r="Q6" s="378"/>
      <c r="R6" s="80"/>
      <c r="S6" s="80"/>
      <c r="AB6" s="100"/>
    </row>
    <row r="7" spans="1:28" ht="36" customHeight="1" thickBot="1">
      <c r="A7" s="382"/>
      <c r="B7" s="383"/>
      <c r="C7" s="384"/>
      <c r="D7" s="153" t="s">
        <v>353</v>
      </c>
      <c r="E7" s="154" t="s">
        <v>174</v>
      </c>
      <c r="F7" s="364" t="s">
        <v>86</v>
      </c>
      <c r="G7" s="365"/>
      <c r="H7" s="366"/>
      <c r="I7" s="367"/>
      <c r="J7" s="367"/>
      <c r="K7" s="367"/>
      <c r="L7" s="367"/>
      <c r="M7" s="367"/>
      <c r="N7" s="367"/>
      <c r="O7" s="367"/>
      <c r="P7" s="367"/>
      <c r="Q7" s="368"/>
      <c r="R7" s="80"/>
      <c r="S7" s="81"/>
      <c r="U7" s="100" t="s">
        <v>357</v>
      </c>
      <c r="V7" s="100" t="s">
        <v>74</v>
      </c>
      <c r="W7" s="100" t="s">
        <v>358</v>
      </c>
      <c r="X7" s="100" t="s">
        <v>75</v>
      </c>
      <c r="Y7" s="100" t="s">
        <v>148</v>
      </c>
      <c r="Z7" s="100" t="s">
        <v>357</v>
      </c>
      <c r="AA7" s="100" t="s">
        <v>105</v>
      </c>
      <c r="AB7" s="83" t="s">
        <v>149</v>
      </c>
    </row>
    <row r="8" spans="1:28" ht="36" customHeight="1" thickBot="1">
      <c r="A8" s="385"/>
      <c r="B8" s="386"/>
      <c r="C8" s="387"/>
      <c r="D8" s="153" t="s">
        <v>355</v>
      </c>
      <c r="E8" s="154" t="s">
        <v>174</v>
      </c>
      <c r="F8" s="364" t="s">
        <v>356</v>
      </c>
      <c r="G8" s="365"/>
      <c r="H8" s="366"/>
      <c r="I8" s="367"/>
      <c r="J8" s="367"/>
      <c r="K8" s="367"/>
      <c r="L8" s="367"/>
      <c r="M8" s="367"/>
      <c r="N8" s="367"/>
      <c r="O8" s="367"/>
      <c r="P8" s="367"/>
      <c r="Q8" s="368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1" t="s">
        <v>235</v>
      </c>
      <c r="B9" s="403" t="s">
        <v>20</v>
      </c>
      <c r="C9" s="424"/>
      <c r="D9" s="425" t="s">
        <v>21</v>
      </c>
      <c r="E9" s="426"/>
      <c r="F9" s="388" t="s">
        <v>70</v>
      </c>
      <c r="G9" s="389"/>
      <c r="H9" s="390"/>
      <c r="I9" s="155"/>
      <c r="J9" s="156"/>
      <c r="K9" s="156"/>
      <c r="L9" s="156"/>
      <c r="M9" s="156"/>
      <c r="N9" s="156"/>
      <c r="O9" s="157"/>
      <c r="P9" s="157"/>
      <c r="Q9" s="158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22"/>
      <c r="B10" s="391" t="s">
        <v>363</v>
      </c>
      <c r="C10" s="391"/>
      <c r="D10" s="392" t="s">
        <v>316</v>
      </c>
      <c r="E10" s="393"/>
      <c r="F10" s="394" t="s">
        <v>356</v>
      </c>
      <c r="G10" s="395"/>
      <c r="H10" s="396" t="s">
        <v>364</v>
      </c>
      <c r="I10" s="397"/>
      <c r="J10" s="397"/>
      <c r="K10" s="398"/>
      <c r="L10" s="445"/>
      <c r="M10" s="446"/>
      <c r="N10" s="446"/>
      <c r="O10" s="446"/>
      <c r="P10" s="446"/>
      <c r="Q10" s="447"/>
      <c r="R10" s="80"/>
      <c r="S10" s="81"/>
      <c r="U10" s="100" t="s">
        <v>365</v>
      </c>
      <c r="W10" s="100" t="s">
        <v>366</v>
      </c>
      <c r="Z10" s="100" t="s">
        <v>365</v>
      </c>
      <c r="AA10" s="100" t="s">
        <v>152</v>
      </c>
    </row>
    <row r="11" spans="1:28" ht="22.5" customHeight="1" thickBot="1">
      <c r="A11" s="422"/>
      <c r="B11" s="391" t="s">
        <v>153</v>
      </c>
      <c r="C11" s="403"/>
      <c r="D11" s="445"/>
      <c r="E11" s="446"/>
      <c r="F11" s="446"/>
      <c r="G11" s="446"/>
      <c r="H11" s="446"/>
      <c r="I11" s="447"/>
      <c r="J11" s="159"/>
      <c r="K11" s="160"/>
      <c r="L11" s="160"/>
      <c r="M11" s="160"/>
      <c r="N11" s="160"/>
      <c r="O11" s="160"/>
      <c r="P11" s="160"/>
      <c r="Q11" s="161"/>
      <c r="R11" s="80"/>
      <c r="S11" s="81"/>
      <c r="U11" s="100" t="s">
        <v>367</v>
      </c>
      <c r="W11" s="100" t="s">
        <v>354</v>
      </c>
      <c r="Z11" s="100" t="s">
        <v>367</v>
      </c>
    </row>
    <row r="12" spans="1:28" ht="22.5" customHeight="1" thickBot="1">
      <c r="A12" s="422"/>
      <c r="B12" s="391" t="s">
        <v>103</v>
      </c>
      <c r="C12" s="403"/>
      <c r="D12" s="445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7"/>
      <c r="R12" s="80"/>
      <c r="S12" s="81"/>
      <c r="W12" s="100" t="s">
        <v>357</v>
      </c>
      <c r="Z12" s="100" t="s">
        <v>469</v>
      </c>
    </row>
    <row r="13" spans="1:28" ht="23.25" customHeight="1" thickBot="1">
      <c r="A13" s="422"/>
      <c r="B13" s="391" t="s">
        <v>144</v>
      </c>
      <c r="C13" s="403"/>
      <c r="D13" s="388" t="s">
        <v>77</v>
      </c>
      <c r="E13" s="390"/>
      <c r="F13" s="452" t="s">
        <v>368</v>
      </c>
      <c r="G13" s="453"/>
      <c r="H13" s="453"/>
      <c r="I13" s="453"/>
      <c r="J13" s="453"/>
      <c r="K13" s="453"/>
      <c r="L13" s="453"/>
      <c r="M13" s="453"/>
      <c r="N13" s="454"/>
      <c r="O13" s="455"/>
      <c r="P13" s="456"/>
      <c r="Q13" s="457"/>
      <c r="R13" s="80"/>
      <c r="S13" s="81"/>
      <c r="W13" s="100" t="s">
        <v>359</v>
      </c>
    </row>
    <row r="14" spans="1:28" ht="22.5" customHeight="1" thickBot="1">
      <c r="A14" s="422"/>
      <c r="B14" s="448" t="s">
        <v>369</v>
      </c>
      <c r="C14" s="449"/>
      <c r="D14" s="450"/>
      <c r="E14" s="450"/>
      <c r="F14" s="450"/>
      <c r="G14" s="450"/>
      <c r="H14" s="449"/>
      <c r="I14" s="449"/>
      <c r="J14" s="449"/>
      <c r="K14" s="449"/>
      <c r="L14" s="449"/>
      <c r="M14" s="449"/>
      <c r="N14" s="449"/>
      <c r="O14" s="449"/>
      <c r="P14" s="449"/>
      <c r="Q14" s="451"/>
      <c r="R14" s="80"/>
      <c r="S14" s="81"/>
      <c r="W14" s="100" t="s">
        <v>361</v>
      </c>
    </row>
    <row r="15" spans="1:28" ht="32.25" customHeight="1" thickBot="1">
      <c r="A15" s="422"/>
      <c r="B15" s="435" t="s">
        <v>177</v>
      </c>
      <c r="C15" s="410"/>
      <c r="D15" s="436">
        <v>0</v>
      </c>
      <c r="E15" s="437"/>
      <c r="F15" s="437"/>
      <c r="G15" s="438"/>
      <c r="H15" s="439"/>
      <c r="I15" s="440"/>
      <c r="J15" s="440"/>
      <c r="K15" s="440"/>
      <c r="L15" s="440"/>
      <c r="M15" s="440"/>
      <c r="N15" s="440"/>
      <c r="O15" s="440"/>
      <c r="P15" s="440"/>
      <c r="Q15" s="441"/>
      <c r="R15" s="80"/>
      <c r="S15" s="81"/>
      <c r="U15" s="83"/>
      <c r="W15" s="100" t="s">
        <v>365</v>
      </c>
    </row>
    <row r="16" spans="1:28" ht="22.5" customHeight="1" thickBot="1">
      <c r="A16" s="422"/>
      <c r="B16" s="391" t="s">
        <v>119</v>
      </c>
      <c r="C16" s="403"/>
      <c r="D16" s="442"/>
      <c r="E16" s="443"/>
      <c r="F16" s="443"/>
      <c r="G16" s="443"/>
      <c r="H16" s="443"/>
      <c r="I16" s="443"/>
      <c r="J16" s="443"/>
      <c r="K16" s="443"/>
      <c r="L16" s="443"/>
      <c r="M16" s="443"/>
      <c r="N16" s="443"/>
      <c r="O16" s="443"/>
      <c r="P16" s="443"/>
      <c r="Q16" s="444"/>
      <c r="R16" s="80"/>
      <c r="S16" s="81"/>
      <c r="W16" s="100" t="s">
        <v>367</v>
      </c>
    </row>
    <row r="17" spans="1:27" ht="60" customHeight="1" thickBot="1">
      <c r="A17" s="422"/>
      <c r="B17" s="391" t="s">
        <v>22</v>
      </c>
      <c r="C17" s="403"/>
      <c r="D17" s="404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6"/>
      <c r="R17" s="80"/>
      <c r="S17" s="81"/>
      <c r="W17" s="100" t="s">
        <v>469</v>
      </c>
    </row>
    <row r="18" spans="1:27" ht="23.25" customHeight="1" thickBot="1">
      <c r="A18" s="423"/>
      <c r="B18" s="391" t="s">
        <v>104</v>
      </c>
      <c r="C18" s="403"/>
      <c r="D18" s="407"/>
      <c r="E18" s="408"/>
      <c r="F18" s="408"/>
      <c r="G18" s="408"/>
      <c r="H18" s="162" t="s">
        <v>63</v>
      </c>
      <c r="I18" s="408"/>
      <c r="J18" s="408"/>
      <c r="K18" s="408"/>
      <c r="L18" s="408"/>
      <c r="M18" s="408"/>
      <c r="N18" s="408"/>
      <c r="O18" s="408"/>
      <c r="P18" s="408"/>
      <c r="Q18" s="409"/>
      <c r="R18" s="80"/>
      <c r="S18" s="81"/>
    </row>
    <row r="19" spans="1:27" ht="27" customHeight="1" thickBot="1">
      <c r="A19" s="379" t="s">
        <v>236</v>
      </c>
      <c r="B19" s="380"/>
      <c r="C19" s="381"/>
      <c r="D19" s="410" t="s">
        <v>23</v>
      </c>
      <c r="E19" s="411"/>
      <c r="F19" s="412" t="s">
        <v>154</v>
      </c>
      <c r="G19" s="413"/>
      <c r="H19" s="414"/>
      <c r="I19" s="415" t="s">
        <v>370</v>
      </c>
      <c r="J19" s="416"/>
      <c r="K19" s="417"/>
      <c r="L19" s="418" t="s">
        <v>356</v>
      </c>
      <c r="M19" s="419"/>
      <c r="N19" s="419"/>
      <c r="O19" s="419"/>
      <c r="P19" s="419"/>
      <c r="Q19" s="420"/>
      <c r="R19" s="80"/>
      <c r="S19" s="81"/>
    </row>
    <row r="20" spans="1:27" ht="39" customHeight="1" thickBot="1">
      <c r="A20" s="385"/>
      <c r="B20" s="386"/>
      <c r="C20" s="387"/>
      <c r="D20" s="369" t="s">
        <v>120</v>
      </c>
      <c r="E20" s="427"/>
      <c r="F20" s="428"/>
      <c r="G20" s="429"/>
      <c r="H20" s="429"/>
      <c r="I20" s="429"/>
      <c r="J20" s="429"/>
      <c r="K20" s="429"/>
      <c r="L20" s="429"/>
      <c r="M20" s="429"/>
      <c r="N20" s="429"/>
      <c r="O20" s="429"/>
      <c r="P20" s="429"/>
      <c r="Q20" s="430"/>
      <c r="R20" s="80"/>
      <c r="S20" s="81"/>
    </row>
    <row r="21" spans="1:27" ht="39" customHeight="1" thickBot="1">
      <c r="A21" s="379" t="s">
        <v>237</v>
      </c>
      <c r="B21" s="380"/>
      <c r="C21" s="381"/>
      <c r="D21" s="431" t="s">
        <v>118</v>
      </c>
      <c r="E21" s="432"/>
      <c r="F21" s="433"/>
      <c r="G21" s="433"/>
      <c r="H21" s="433"/>
      <c r="I21" s="432"/>
      <c r="J21" s="432"/>
      <c r="K21" s="432"/>
      <c r="L21" s="434"/>
      <c r="M21" s="388" t="s">
        <v>78</v>
      </c>
      <c r="N21" s="389"/>
      <c r="O21" s="389"/>
      <c r="P21" s="389"/>
      <c r="Q21" s="390"/>
      <c r="R21" s="80"/>
      <c r="S21" s="81"/>
    </row>
    <row r="22" spans="1:27" ht="39" customHeight="1" thickBot="1">
      <c r="A22" s="399" t="s">
        <v>371</v>
      </c>
      <c r="B22" s="400"/>
      <c r="C22" s="401"/>
      <c r="D22" s="392" t="s">
        <v>65</v>
      </c>
      <c r="E22" s="402"/>
      <c r="F22" s="388" t="s">
        <v>154</v>
      </c>
      <c r="G22" s="389"/>
      <c r="H22" s="390"/>
      <c r="I22" s="131"/>
      <c r="J22" s="163"/>
      <c r="K22" s="163"/>
      <c r="L22" s="163"/>
      <c r="M22" s="163"/>
      <c r="N22" s="164"/>
      <c r="O22" s="164"/>
      <c r="P22" s="164"/>
      <c r="Q22" s="165"/>
      <c r="R22" s="80"/>
      <c r="S22" s="81"/>
    </row>
    <row r="23" spans="1:27" ht="6.75" customHeight="1" thickBot="1">
      <c r="A23" s="104"/>
      <c r="B23" s="104"/>
      <c r="C23" s="104"/>
      <c r="D23" s="166"/>
      <c r="E23" s="166"/>
      <c r="F23" s="167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80"/>
      <c r="S23" s="81"/>
    </row>
    <row r="24" spans="1:27" s="84" customFormat="1" ht="14.25" customHeight="1" thickBot="1">
      <c r="A24" s="93" t="s">
        <v>31</v>
      </c>
      <c r="B24" s="170"/>
      <c r="C24" s="84" t="s">
        <v>32</v>
      </c>
      <c r="G24" s="95"/>
      <c r="R24" s="97"/>
      <c r="S24" s="97"/>
      <c r="U24" s="169"/>
      <c r="V24" s="169"/>
      <c r="W24" s="169"/>
      <c r="X24" s="169"/>
      <c r="Y24" s="169"/>
      <c r="Z24" s="169"/>
      <c r="AA24" s="169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69"/>
      <c r="V25" s="169"/>
      <c r="W25" s="169"/>
      <c r="X25" s="169"/>
      <c r="Y25" s="169"/>
      <c r="Z25" s="169"/>
      <c r="AA25" s="169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69"/>
      <c r="V26" s="169"/>
      <c r="W26" s="169"/>
      <c r="X26" s="169"/>
      <c r="Y26" s="169"/>
      <c r="Z26" s="169"/>
      <c r="AA26" s="169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69"/>
      <c r="V27" s="169"/>
      <c r="W27" s="169"/>
      <c r="X27" s="169"/>
      <c r="Y27" s="169"/>
      <c r="Z27" s="169"/>
      <c r="AA27" s="169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  <mergeCell ref="B15:C15"/>
    <mergeCell ref="D15:G15"/>
    <mergeCell ref="H15:Q15"/>
    <mergeCell ref="B16:C16"/>
    <mergeCell ref="D16:Q16"/>
    <mergeCell ref="D20:E20"/>
    <mergeCell ref="F20:Q20"/>
    <mergeCell ref="A21:C21"/>
    <mergeCell ref="D21:L21"/>
    <mergeCell ref="M21:Q21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F9:H9"/>
    <mergeCell ref="B10:C10"/>
    <mergeCell ref="D10:E10"/>
    <mergeCell ref="F10:G10"/>
    <mergeCell ref="H10:K10"/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</mergeCells>
  <phoneticPr fontId="3"/>
  <dataValidations count="11"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K33" sqref="K33:M33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75" hidden="1" customWidth="1" outlineLevel="1"/>
    <col min="30" max="30" width="9.125" style="175" customWidth="1" collapsed="1"/>
    <col min="31" max="34" width="9.125" customWidth="1"/>
  </cols>
  <sheetData>
    <row r="1" spans="1:37" ht="14.25" customHeight="1" thickBot="1">
      <c r="A1" s="171" t="s">
        <v>466</v>
      </c>
      <c r="B1" s="172"/>
      <c r="C1" s="172"/>
      <c r="D1" s="71"/>
      <c r="E1" s="71"/>
      <c r="F1" s="173"/>
      <c r="G1" s="71"/>
      <c r="H1" s="71"/>
      <c r="I1" s="71"/>
      <c r="J1" s="71"/>
      <c r="K1" s="71"/>
      <c r="L1" s="71"/>
      <c r="M1" s="174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458">
        <f>'様式-1-Ⅰ（建築）'!H2</f>
        <v>240510557</v>
      </c>
      <c r="H2" s="459"/>
      <c r="I2" s="459"/>
      <c r="J2" s="459"/>
      <c r="K2" s="459"/>
      <c r="L2" s="460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372</v>
      </c>
      <c r="X2" s="72"/>
      <c r="Y2" s="72"/>
      <c r="Z2" s="72" t="s">
        <v>373</v>
      </c>
      <c r="AA2" s="72"/>
      <c r="AB2" s="72" t="s">
        <v>374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461" t="s">
        <v>375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71"/>
      <c r="O4" s="71"/>
      <c r="P4" s="72"/>
      <c r="Q4" s="175" t="s">
        <v>376</v>
      </c>
      <c r="R4" s="176" t="s">
        <v>377</v>
      </c>
      <c r="S4" s="72" t="s">
        <v>378</v>
      </c>
      <c r="T4" s="100" t="s">
        <v>350</v>
      </c>
      <c r="U4" s="100" t="s">
        <v>379</v>
      </c>
      <c r="V4" s="100" t="s">
        <v>157</v>
      </c>
      <c r="W4" s="100" t="s">
        <v>380</v>
      </c>
      <c r="X4" s="100" t="s">
        <v>157</v>
      </c>
      <c r="Y4" s="100" t="s">
        <v>350</v>
      </c>
      <c r="Z4" s="100" t="s">
        <v>145</v>
      </c>
      <c r="AA4" s="100" t="s">
        <v>351</v>
      </c>
      <c r="AB4" s="100" t="s">
        <v>381</v>
      </c>
      <c r="AC4" s="100" t="s">
        <v>382</v>
      </c>
    </row>
    <row r="5" spans="1:37" ht="18" customHeight="1" thickBot="1">
      <c r="A5" s="177"/>
      <c r="B5" s="14"/>
      <c r="C5" s="462" t="s">
        <v>80</v>
      </c>
      <c r="D5" s="463"/>
      <c r="E5" s="463"/>
      <c r="F5" s="463"/>
      <c r="G5" s="463"/>
      <c r="H5" s="463"/>
      <c r="I5" s="463"/>
      <c r="J5" s="463"/>
      <c r="K5" s="464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77"/>
      <c r="B6" s="14"/>
      <c r="C6" s="177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75" t="s">
        <v>383</v>
      </c>
      <c r="R6" s="175" t="s">
        <v>384</v>
      </c>
      <c r="S6" s="72" t="s">
        <v>74</v>
      </c>
      <c r="T6" s="100" t="s">
        <v>358</v>
      </c>
      <c r="U6" s="100" t="s">
        <v>75</v>
      </c>
      <c r="V6" s="100" t="s">
        <v>385</v>
      </c>
      <c r="W6" s="100" t="s">
        <v>386</v>
      </c>
      <c r="X6" s="100" t="s">
        <v>385</v>
      </c>
      <c r="Y6" s="72" t="s">
        <v>181</v>
      </c>
      <c r="Z6" s="72" t="s">
        <v>387</v>
      </c>
      <c r="AA6" s="72" t="s">
        <v>181</v>
      </c>
      <c r="AB6" s="72" t="s">
        <v>388</v>
      </c>
      <c r="AC6" s="72" t="s">
        <v>310</v>
      </c>
    </row>
    <row r="7" spans="1:37" ht="27" customHeight="1" thickBot="1">
      <c r="A7" s="465" t="s">
        <v>81</v>
      </c>
      <c r="B7" s="466"/>
      <c r="C7" s="467"/>
      <c r="D7" s="178" t="s">
        <v>37</v>
      </c>
      <c r="E7" s="471"/>
      <c r="F7" s="472"/>
      <c r="G7" s="179"/>
      <c r="H7" s="180"/>
      <c r="I7" s="180"/>
      <c r="J7" s="180"/>
      <c r="K7" s="180"/>
      <c r="L7" s="180"/>
      <c r="M7" s="181"/>
      <c r="N7" s="71"/>
      <c r="O7" s="81"/>
      <c r="P7" s="72"/>
      <c r="Q7" s="72" t="s">
        <v>389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390</v>
      </c>
      <c r="W7" s="100" t="s">
        <v>105</v>
      </c>
      <c r="X7" s="100" t="s">
        <v>390</v>
      </c>
      <c r="Y7" s="72" t="s">
        <v>314</v>
      </c>
      <c r="Z7" s="72" t="s">
        <v>148</v>
      </c>
      <c r="AA7" s="72" t="s">
        <v>314</v>
      </c>
      <c r="AB7" s="72" t="s">
        <v>391</v>
      </c>
      <c r="AC7" s="72" t="s">
        <v>307</v>
      </c>
    </row>
    <row r="8" spans="1:37" ht="27" customHeight="1" thickBot="1">
      <c r="A8" s="468"/>
      <c r="B8" s="469"/>
      <c r="C8" s="470"/>
      <c r="D8" s="178" t="s">
        <v>38</v>
      </c>
      <c r="E8" s="473" t="s">
        <v>79</v>
      </c>
      <c r="F8" s="474"/>
      <c r="G8" s="182"/>
      <c r="H8" s="183"/>
      <c r="I8" s="183"/>
      <c r="J8" s="183"/>
      <c r="K8" s="183"/>
      <c r="L8" s="184"/>
      <c r="M8" s="185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392</v>
      </c>
      <c r="W8" s="100"/>
      <c r="X8" s="100" t="s">
        <v>392</v>
      </c>
      <c r="Y8" s="72" t="s">
        <v>213</v>
      </c>
      <c r="Z8" s="72" t="s">
        <v>105</v>
      </c>
      <c r="AA8" s="72" t="s">
        <v>213</v>
      </c>
      <c r="AB8" s="72" t="s">
        <v>393</v>
      </c>
      <c r="AC8" s="118" t="s">
        <v>313</v>
      </c>
    </row>
    <row r="9" spans="1:37" ht="27" customHeight="1" thickBot="1">
      <c r="A9" s="465" t="s">
        <v>82</v>
      </c>
      <c r="B9" s="466"/>
      <c r="C9" s="467"/>
      <c r="D9" s="178" t="s">
        <v>37</v>
      </c>
      <c r="E9" s="475"/>
      <c r="F9" s="476"/>
      <c r="G9" s="477" t="s">
        <v>182</v>
      </c>
      <c r="H9" s="478"/>
      <c r="I9" s="478"/>
      <c r="J9" s="478"/>
      <c r="K9" s="479"/>
      <c r="L9" s="480" t="s">
        <v>173</v>
      </c>
      <c r="M9" s="481"/>
      <c r="N9" s="71"/>
      <c r="O9" s="81"/>
      <c r="P9" s="72"/>
      <c r="Q9" s="72"/>
      <c r="R9" s="72"/>
      <c r="S9" s="72"/>
      <c r="T9" s="100" t="s">
        <v>366</v>
      </c>
      <c r="U9" s="100"/>
      <c r="V9" s="100"/>
      <c r="W9" s="100"/>
      <c r="X9" s="100"/>
      <c r="Y9" s="72" t="s">
        <v>323</v>
      </c>
      <c r="Z9" s="72"/>
      <c r="AA9" s="72" t="s">
        <v>323</v>
      </c>
      <c r="AB9" s="72" t="s">
        <v>394</v>
      </c>
      <c r="AC9" s="118" t="s">
        <v>308</v>
      </c>
    </row>
    <row r="10" spans="1:37" ht="27" customHeight="1">
      <c r="A10" s="468"/>
      <c r="B10" s="469"/>
      <c r="C10" s="470"/>
      <c r="D10" s="132" t="s">
        <v>38</v>
      </c>
      <c r="E10" s="482" t="s">
        <v>56</v>
      </c>
      <c r="F10" s="483"/>
      <c r="G10" s="186" t="s">
        <v>57</v>
      </c>
      <c r="H10" s="186"/>
      <c r="I10" s="186"/>
      <c r="J10" s="186"/>
      <c r="K10" s="186"/>
      <c r="L10" s="186"/>
      <c r="M10" s="187"/>
      <c r="N10" s="71"/>
      <c r="O10" s="71"/>
      <c r="P10" s="72"/>
      <c r="Q10" s="72"/>
      <c r="R10" s="72"/>
      <c r="S10" s="72"/>
      <c r="T10" s="100" t="s">
        <v>354</v>
      </c>
      <c r="U10" s="100"/>
      <c r="V10" s="100"/>
      <c r="W10" s="100"/>
      <c r="X10" s="100"/>
      <c r="Y10" s="72" t="s">
        <v>395</v>
      </c>
      <c r="Z10" s="72"/>
      <c r="AA10" s="72" t="s">
        <v>395</v>
      </c>
      <c r="AB10" s="72" t="s">
        <v>105</v>
      </c>
      <c r="AC10" s="118" t="s">
        <v>309</v>
      </c>
    </row>
    <row r="11" spans="1:37" ht="15" customHeight="1" thickBot="1">
      <c r="A11" s="188"/>
      <c r="B11" s="189"/>
      <c r="C11" s="189"/>
      <c r="D11" s="173"/>
      <c r="E11" s="173"/>
      <c r="F11" s="173"/>
      <c r="G11" s="184"/>
      <c r="H11" s="184"/>
      <c r="I11" s="184"/>
      <c r="J11" s="184"/>
      <c r="K11" s="184"/>
      <c r="L11" s="184"/>
      <c r="M11" s="190"/>
      <c r="N11" s="71"/>
      <c r="O11" s="71"/>
      <c r="P11" s="72"/>
      <c r="Q11" s="72"/>
      <c r="R11" s="72"/>
      <c r="S11" s="72"/>
      <c r="T11" s="100" t="s">
        <v>357</v>
      </c>
      <c r="U11" s="100"/>
      <c r="V11" s="100"/>
      <c r="W11" s="100"/>
      <c r="X11" s="100"/>
      <c r="Y11" s="72" t="s">
        <v>470</v>
      </c>
      <c r="Z11" s="72"/>
      <c r="AA11" s="72" t="s">
        <v>470</v>
      </c>
      <c r="AB11" s="72"/>
      <c r="AC11" s="118" t="s">
        <v>311</v>
      </c>
    </row>
    <row r="12" spans="1:37" ht="27" customHeight="1" thickBot="1">
      <c r="A12" s="533" t="s">
        <v>396</v>
      </c>
      <c r="B12" s="534"/>
      <c r="C12" s="191" t="s">
        <v>39</v>
      </c>
      <c r="D12" s="178" t="s">
        <v>21</v>
      </c>
      <c r="E12" s="473" t="s">
        <v>70</v>
      </c>
      <c r="F12" s="474"/>
      <c r="G12" s="179"/>
      <c r="H12" s="180"/>
      <c r="I12" s="180"/>
      <c r="J12" s="180"/>
      <c r="K12" s="180"/>
      <c r="L12" s="180"/>
      <c r="M12" s="181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312</v>
      </c>
    </row>
    <row r="13" spans="1:37" ht="36" customHeight="1" thickBot="1">
      <c r="A13" s="535"/>
      <c r="B13" s="536"/>
      <c r="C13" s="192" t="s">
        <v>397</v>
      </c>
      <c r="D13" s="193" t="s">
        <v>316</v>
      </c>
      <c r="E13" s="194" t="s">
        <v>356</v>
      </c>
      <c r="F13" s="539" t="s">
        <v>398</v>
      </c>
      <c r="G13" s="540"/>
      <c r="H13" s="540"/>
      <c r="I13" s="541"/>
      <c r="J13" s="542"/>
      <c r="K13" s="542"/>
      <c r="L13" s="542"/>
      <c r="M13" s="543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35"/>
      <c r="B14" s="536"/>
      <c r="C14" s="195" t="s">
        <v>153</v>
      </c>
      <c r="D14" s="486"/>
      <c r="E14" s="487"/>
      <c r="F14" s="488"/>
      <c r="G14" s="196"/>
      <c r="H14" s="197"/>
      <c r="I14" s="197"/>
      <c r="J14" s="197"/>
      <c r="K14" s="197"/>
      <c r="L14" s="197"/>
      <c r="M14" s="198"/>
      <c r="N14" s="71"/>
      <c r="O14" s="71"/>
      <c r="P14" s="72"/>
      <c r="Q14" s="72"/>
      <c r="R14" s="72"/>
      <c r="S14" s="72"/>
      <c r="T14" s="100" t="s">
        <v>365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35"/>
      <c r="B15" s="536"/>
      <c r="C15" s="199" t="s">
        <v>155</v>
      </c>
      <c r="D15" s="486"/>
      <c r="E15" s="487"/>
      <c r="F15" s="487"/>
      <c r="G15" s="487"/>
      <c r="H15" s="487"/>
      <c r="I15" s="487"/>
      <c r="J15" s="487"/>
      <c r="K15" s="487"/>
      <c r="L15" s="487"/>
      <c r="M15" s="488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35"/>
      <c r="B16" s="536"/>
      <c r="C16" s="199" t="s">
        <v>144</v>
      </c>
      <c r="D16" s="200" t="s">
        <v>77</v>
      </c>
      <c r="E16" s="489" t="s">
        <v>399</v>
      </c>
      <c r="F16" s="490"/>
      <c r="G16" s="490"/>
      <c r="H16" s="490"/>
      <c r="I16" s="490"/>
      <c r="J16" s="490"/>
      <c r="K16" s="490"/>
      <c r="L16" s="491"/>
      <c r="M16" s="492"/>
      <c r="N16" s="71"/>
      <c r="O16" s="71"/>
      <c r="P16" s="72"/>
      <c r="Q16" s="72"/>
      <c r="R16" s="72"/>
      <c r="S16" s="72"/>
      <c r="T16" s="100" t="s">
        <v>469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35"/>
      <c r="B17" s="536"/>
      <c r="C17" s="195" t="s">
        <v>41</v>
      </c>
      <c r="D17" s="473" t="s">
        <v>79</v>
      </c>
      <c r="E17" s="474"/>
      <c r="F17" s="493" t="s">
        <v>400</v>
      </c>
      <c r="G17" s="494"/>
      <c r="H17" s="494"/>
      <c r="I17" s="494"/>
      <c r="J17" s="494"/>
      <c r="K17" s="494"/>
      <c r="L17" s="494"/>
      <c r="M17" s="495"/>
      <c r="N17" s="201"/>
      <c r="O17" s="20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35"/>
      <c r="B18" s="536"/>
      <c r="C18" s="202" t="s">
        <v>42</v>
      </c>
      <c r="D18" s="203" t="s">
        <v>43</v>
      </c>
      <c r="E18" s="496"/>
      <c r="F18" s="497"/>
      <c r="G18" s="204"/>
      <c r="H18" s="205"/>
      <c r="I18" s="205"/>
      <c r="J18" s="205"/>
      <c r="K18" s="205"/>
      <c r="L18" s="205"/>
      <c r="M18" s="206"/>
      <c r="N18" s="207"/>
      <c r="O18" s="208"/>
      <c r="P18" s="208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35"/>
      <c r="B19" s="536"/>
      <c r="C19" s="498" t="s">
        <v>401</v>
      </c>
      <c r="D19" s="499"/>
      <c r="E19" s="500"/>
      <c r="F19" s="501"/>
      <c r="G19" s="502"/>
      <c r="H19" s="502"/>
      <c r="I19" s="502"/>
      <c r="J19" s="502"/>
      <c r="K19" s="502"/>
      <c r="L19" s="502"/>
      <c r="M19" s="503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35"/>
      <c r="B20" s="536"/>
      <c r="C20" s="199" t="s">
        <v>178</v>
      </c>
      <c r="D20" s="504">
        <v>0</v>
      </c>
      <c r="E20" s="505"/>
      <c r="F20" s="209"/>
      <c r="G20" s="506"/>
      <c r="H20" s="506"/>
      <c r="I20" s="506"/>
      <c r="J20" s="506"/>
      <c r="K20" s="506"/>
      <c r="L20" s="506"/>
      <c r="M20" s="507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35"/>
      <c r="B21" s="536"/>
      <c r="C21" s="195" t="s">
        <v>133</v>
      </c>
      <c r="D21" s="508"/>
      <c r="E21" s="509"/>
      <c r="F21" s="509"/>
      <c r="G21" s="509"/>
      <c r="H21" s="509"/>
      <c r="I21" s="509"/>
      <c r="J21" s="509"/>
      <c r="K21" s="509"/>
      <c r="L21" s="509"/>
      <c r="M21" s="510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35"/>
      <c r="B22" s="536"/>
      <c r="C22" s="195" t="s">
        <v>156</v>
      </c>
      <c r="D22" s="511"/>
      <c r="E22" s="512"/>
      <c r="F22" s="512"/>
      <c r="G22" s="512"/>
      <c r="H22" s="512"/>
      <c r="I22" s="512"/>
      <c r="J22" s="512"/>
      <c r="K22" s="512"/>
      <c r="L22" s="512"/>
      <c r="M22" s="513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35"/>
      <c r="B23" s="536"/>
      <c r="C23" s="195" t="s">
        <v>134</v>
      </c>
      <c r="D23" s="517"/>
      <c r="E23" s="484"/>
      <c r="F23" s="210" t="s">
        <v>63</v>
      </c>
      <c r="G23" s="484"/>
      <c r="H23" s="484"/>
      <c r="I23" s="484"/>
      <c r="J23" s="484"/>
      <c r="K23" s="484"/>
      <c r="L23" s="484"/>
      <c r="M23" s="485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35"/>
      <c r="B24" s="536"/>
      <c r="C24" s="195" t="s">
        <v>68</v>
      </c>
      <c r="D24" s="514"/>
      <c r="E24" s="515"/>
      <c r="F24" s="515"/>
      <c r="G24" s="515"/>
      <c r="H24" s="515"/>
      <c r="I24" s="515"/>
      <c r="J24" s="515"/>
      <c r="K24" s="515"/>
      <c r="L24" s="515"/>
      <c r="M24" s="516"/>
      <c r="N24" s="211"/>
      <c r="O24" s="21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37"/>
      <c r="B25" s="538"/>
      <c r="C25" s="195" t="s">
        <v>135</v>
      </c>
      <c r="D25" s="517"/>
      <c r="E25" s="484"/>
      <c r="F25" s="210" t="s">
        <v>63</v>
      </c>
      <c r="G25" s="484"/>
      <c r="H25" s="484"/>
      <c r="I25" s="484"/>
      <c r="J25" s="484"/>
      <c r="K25" s="484"/>
      <c r="L25" s="484"/>
      <c r="M25" s="485"/>
      <c r="N25" s="201"/>
      <c r="O25" s="20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518" t="s">
        <v>402</v>
      </c>
      <c r="B26" s="519"/>
      <c r="C26" s="520"/>
      <c r="D26" s="212" t="s">
        <v>44</v>
      </c>
      <c r="E26" s="213" t="s">
        <v>70</v>
      </c>
      <c r="F26" s="527" t="s">
        <v>157</v>
      </c>
      <c r="G26" s="528"/>
      <c r="H26" s="528"/>
      <c r="I26" s="473" t="s">
        <v>79</v>
      </c>
      <c r="J26" s="529"/>
      <c r="K26" s="529"/>
      <c r="L26" s="529"/>
      <c r="M26" s="474"/>
      <c r="N26" s="214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521"/>
      <c r="B27" s="522"/>
      <c r="C27" s="523"/>
      <c r="D27" s="178" t="s">
        <v>183</v>
      </c>
      <c r="E27" s="215" t="s">
        <v>71</v>
      </c>
      <c r="F27" s="216" t="s">
        <v>83</v>
      </c>
      <c r="G27" s="217"/>
      <c r="H27" s="190"/>
      <c r="I27" s="190"/>
      <c r="J27" s="190"/>
      <c r="K27" s="190"/>
      <c r="L27" s="190"/>
      <c r="M27" s="218"/>
      <c r="N27" s="219"/>
      <c r="O27" s="219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521"/>
      <c r="B28" s="522"/>
      <c r="C28" s="523"/>
      <c r="D28" s="178" t="s">
        <v>403</v>
      </c>
      <c r="E28" s="220" t="s">
        <v>86</v>
      </c>
      <c r="F28" s="530"/>
      <c r="G28" s="531"/>
      <c r="H28" s="531"/>
      <c r="I28" s="531"/>
      <c r="J28" s="531"/>
      <c r="K28" s="531"/>
      <c r="L28" s="531"/>
      <c r="M28" s="532"/>
      <c r="N28" s="207"/>
      <c r="O28" s="208"/>
      <c r="P28" s="208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521"/>
      <c r="B29" s="522"/>
      <c r="C29" s="523"/>
      <c r="D29" s="195" t="s">
        <v>68</v>
      </c>
      <c r="E29" s="514"/>
      <c r="F29" s="515"/>
      <c r="G29" s="515"/>
      <c r="H29" s="515"/>
      <c r="I29" s="515"/>
      <c r="J29" s="515"/>
      <c r="K29" s="515"/>
      <c r="L29" s="515"/>
      <c r="M29" s="516"/>
      <c r="N29" s="221"/>
      <c r="O29" s="221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524"/>
      <c r="B30" s="525"/>
      <c r="C30" s="526"/>
      <c r="D30" s="222" t="s">
        <v>40</v>
      </c>
      <c r="E30" s="517"/>
      <c r="F30" s="484"/>
      <c r="G30" s="223" t="s">
        <v>63</v>
      </c>
      <c r="H30" s="484"/>
      <c r="I30" s="484"/>
      <c r="J30" s="484"/>
      <c r="K30" s="484"/>
      <c r="L30" s="484"/>
      <c r="M30" s="485"/>
      <c r="N30" s="221"/>
      <c r="O30" s="221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518" t="s">
        <v>404</v>
      </c>
      <c r="B31" s="519"/>
      <c r="C31" s="520"/>
      <c r="D31" s="224" t="s">
        <v>23</v>
      </c>
      <c r="E31" s="213" t="s">
        <v>84</v>
      </c>
      <c r="F31" s="545"/>
      <c r="G31" s="546"/>
      <c r="H31" s="225"/>
      <c r="I31" s="225"/>
      <c r="J31" s="226"/>
      <c r="K31" s="415" t="s">
        <v>370</v>
      </c>
      <c r="L31" s="416"/>
      <c r="M31" s="417"/>
      <c r="N31" s="214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521"/>
      <c r="B32" s="522"/>
      <c r="C32" s="523"/>
      <c r="D32" s="227" t="s">
        <v>405</v>
      </c>
      <c r="E32" s="547"/>
      <c r="F32" s="548"/>
      <c r="G32" s="548"/>
      <c r="H32" s="548"/>
      <c r="I32" s="548"/>
      <c r="J32" s="549"/>
      <c r="K32" s="550" t="s">
        <v>356</v>
      </c>
      <c r="L32" s="551"/>
      <c r="M32" s="552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524"/>
      <c r="B33" s="525"/>
      <c r="C33" s="526"/>
      <c r="D33" s="227" t="s">
        <v>406</v>
      </c>
      <c r="E33" s="547"/>
      <c r="F33" s="548"/>
      <c r="G33" s="548"/>
      <c r="H33" s="548"/>
      <c r="I33" s="548"/>
      <c r="J33" s="549"/>
      <c r="K33" s="550" t="s">
        <v>356</v>
      </c>
      <c r="L33" s="551"/>
      <c r="M33" s="552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65" t="s">
        <v>407</v>
      </c>
      <c r="B34" s="466"/>
      <c r="C34" s="467"/>
      <c r="D34" s="132" t="s">
        <v>122</v>
      </c>
      <c r="E34" s="553" t="s">
        <v>167</v>
      </c>
      <c r="F34" s="554"/>
      <c r="G34" s="554"/>
      <c r="H34" s="555"/>
      <c r="I34" s="556" t="s">
        <v>408</v>
      </c>
      <c r="J34" s="557"/>
      <c r="K34" s="558" t="s">
        <v>409</v>
      </c>
      <c r="L34" s="559"/>
      <c r="M34" s="560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68"/>
      <c r="B35" s="469"/>
      <c r="C35" s="470"/>
      <c r="D35" s="132" t="s">
        <v>45</v>
      </c>
      <c r="E35" s="561" t="s">
        <v>85</v>
      </c>
      <c r="F35" s="562"/>
      <c r="G35" s="562"/>
      <c r="H35" s="562"/>
      <c r="I35" s="562"/>
      <c r="J35" s="562"/>
      <c r="K35" s="562"/>
      <c r="L35" s="562"/>
      <c r="M35" s="563"/>
      <c r="N35" s="228"/>
      <c r="O35" s="228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29"/>
      <c r="B36" s="229"/>
      <c r="C36" s="77"/>
      <c r="D36" s="77"/>
      <c r="E36" s="77"/>
      <c r="F36" s="230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1"/>
      <c r="C37" s="77" t="s">
        <v>32</v>
      </c>
      <c r="D37" s="77"/>
      <c r="E37" s="77"/>
      <c r="F37" s="230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0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2" t="s">
        <v>34</v>
      </c>
      <c r="B39" s="544" t="s">
        <v>123</v>
      </c>
      <c r="C39" s="544"/>
      <c r="D39" s="544"/>
      <c r="E39" s="544"/>
      <c r="F39" s="544"/>
      <c r="G39" s="544"/>
      <c r="H39" s="544"/>
      <c r="I39" s="544"/>
      <c r="J39" s="544"/>
      <c r="K39" s="544"/>
      <c r="L39" s="544"/>
      <c r="M39" s="544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3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4" zoomScale="85" zoomScaleNormal="85" zoomScaleSheetLayoutView="85" workbookViewId="0">
      <selection activeCell="L53" sqref="L53:Q53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46" t="s">
        <v>467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4" ht="12.75" customHeight="1" thickBot="1">
      <c r="A2" s="149"/>
      <c r="B2" s="149"/>
      <c r="C2" s="147"/>
      <c r="D2" s="147"/>
      <c r="E2" s="147"/>
      <c r="F2" s="149"/>
      <c r="G2" s="150"/>
      <c r="H2" s="369" t="s">
        <v>0</v>
      </c>
      <c r="I2" s="370"/>
      <c r="J2" s="458">
        <f>'様式-1-Ⅰ（建築）'!H2</f>
        <v>240510557</v>
      </c>
      <c r="K2" s="459"/>
      <c r="L2" s="459"/>
      <c r="M2" s="459"/>
      <c r="N2" s="459"/>
      <c r="O2" s="459"/>
      <c r="P2" s="460"/>
      <c r="Q2" s="151"/>
      <c r="R2" s="80"/>
      <c r="S2" s="80"/>
    </row>
    <row r="3" spans="1:24" ht="15.75" customHeight="1" thickBot="1">
      <c r="A3" s="374" t="s">
        <v>410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80"/>
      <c r="S3" s="80"/>
    </row>
    <row r="4" spans="1:24" ht="24.95" customHeight="1" thickBot="1">
      <c r="A4" s="564" t="s">
        <v>411</v>
      </c>
      <c r="B4" s="565"/>
      <c r="C4" s="566"/>
      <c r="D4" s="570" t="s">
        <v>136</v>
      </c>
      <c r="E4" s="234" t="s">
        <v>164</v>
      </c>
      <c r="F4" s="572" t="s">
        <v>84</v>
      </c>
      <c r="G4" s="573"/>
      <c r="H4" s="573"/>
      <c r="I4" s="573"/>
      <c r="J4" s="574"/>
      <c r="K4" s="575" t="s">
        <v>412</v>
      </c>
      <c r="L4" s="576"/>
      <c r="M4" s="576"/>
      <c r="N4" s="576"/>
      <c r="O4" s="576"/>
      <c r="P4" s="576"/>
      <c r="Q4" s="577"/>
      <c r="R4" s="80"/>
      <c r="S4" s="81"/>
      <c r="U4" s="86" t="s">
        <v>159</v>
      </c>
      <c r="X4" s="84" t="s">
        <v>163</v>
      </c>
    </row>
    <row r="5" spans="1:24" ht="15" customHeight="1" thickBot="1">
      <c r="A5" s="567"/>
      <c r="B5" s="568"/>
      <c r="C5" s="569"/>
      <c r="D5" s="571"/>
      <c r="E5" s="235" t="s">
        <v>413</v>
      </c>
      <c r="F5" s="578"/>
      <c r="G5" s="579"/>
      <c r="H5" s="579"/>
      <c r="I5" s="579"/>
      <c r="J5" s="579"/>
      <c r="K5" s="579"/>
      <c r="L5" s="579"/>
      <c r="M5" s="579"/>
      <c r="N5" s="579"/>
      <c r="O5" s="579"/>
      <c r="P5" s="579"/>
      <c r="Q5" s="580"/>
      <c r="R5" s="80"/>
      <c r="S5" s="80"/>
      <c r="U5" s="84" t="s">
        <v>160</v>
      </c>
      <c r="X5" s="87" t="s">
        <v>165</v>
      </c>
    </row>
    <row r="6" spans="1:24" ht="15" customHeight="1" thickBot="1">
      <c r="A6" s="567"/>
      <c r="B6" s="568"/>
      <c r="C6" s="569"/>
      <c r="D6" s="571"/>
      <c r="E6" s="236" t="s">
        <v>414</v>
      </c>
      <c r="F6" s="578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80"/>
      <c r="R6" s="80"/>
      <c r="S6" s="80"/>
      <c r="U6" s="84" t="s">
        <v>161</v>
      </c>
      <c r="X6" s="87" t="s">
        <v>166</v>
      </c>
    </row>
    <row r="7" spans="1:24" ht="15" customHeight="1" thickBot="1">
      <c r="A7" s="567"/>
      <c r="B7" s="568"/>
      <c r="C7" s="569"/>
      <c r="D7" s="571"/>
      <c r="E7" s="235" t="s">
        <v>415</v>
      </c>
      <c r="F7" s="578"/>
      <c r="G7" s="579"/>
      <c r="H7" s="579"/>
      <c r="I7" s="579"/>
      <c r="J7" s="579"/>
      <c r="K7" s="579"/>
      <c r="L7" s="579"/>
      <c r="M7" s="579"/>
      <c r="N7" s="579"/>
      <c r="O7" s="579"/>
      <c r="P7" s="579"/>
      <c r="Q7" s="580"/>
      <c r="R7" s="80"/>
      <c r="S7" s="80"/>
      <c r="U7" s="84" t="s">
        <v>162</v>
      </c>
      <c r="X7" s="87" t="s">
        <v>168</v>
      </c>
    </row>
    <row r="8" spans="1:24" ht="15" customHeight="1" thickBot="1">
      <c r="A8" s="567"/>
      <c r="B8" s="568"/>
      <c r="C8" s="569"/>
      <c r="D8" s="571"/>
      <c r="E8" s="236" t="s">
        <v>416</v>
      </c>
      <c r="F8" s="578"/>
      <c r="G8" s="579"/>
      <c r="H8" s="579"/>
      <c r="I8" s="579"/>
      <c r="J8" s="579"/>
      <c r="K8" s="579"/>
      <c r="L8" s="579"/>
      <c r="M8" s="579"/>
      <c r="N8" s="579"/>
      <c r="O8" s="579"/>
      <c r="P8" s="579"/>
      <c r="Q8" s="580"/>
      <c r="R8" s="80"/>
      <c r="S8" s="80"/>
    </row>
    <row r="9" spans="1:24" ht="15" customHeight="1" thickBot="1">
      <c r="A9" s="567"/>
      <c r="B9" s="568"/>
      <c r="C9" s="569"/>
      <c r="D9" s="571"/>
      <c r="E9" s="235" t="s">
        <v>417</v>
      </c>
      <c r="F9" s="578"/>
      <c r="G9" s="579"/>
      <c r="H9" s="579"/>
      <c r="I9" s="579"/>
      <c r="J9" s="579"/>
      <c r="K9" s="579"/>
      <c r="L9" s="579"/>
      <c r="M9" s="579"/>
      <c r="N9" s="579"/>
      <c r="O9" s="579"/>
      <c r="P9" s="579"/>
      <c r="Q9" s="580"/>
      <c r="R9" s="80"/>
      <c r="S9" s="80"/>
    </row>
    <row r="10" spans="1:24" ht="15" customHeight="1" thickBot="1">
      <c r="A10" s="567"/>
      <c r="B10" s="568"/>
      <c r="C10" s="569"/>
      <c r="D10" s="571"/>
      <c r="E10" s="237" t="s">
        <v>418</v>
      </c>
      <c r="F10" s="578"/>
      <c r="G10" s="579"/>
      <c r="H10" s="579"/>
      <c r="I10" s="579"/>
      <c r="J10" s="579"/>
      <c r="K10" s="579"/>
      <c r="L10" s="579"/>
      <c r="M10" s="579"/>
      <c r="N10" s="579"/>
      <c r="O10" s="579"/>
      <c r="P10" s="579"/>
      <c r="Q10" s="580"/>
      <c r="R10" s="80"/>
      <c r="S10" s="80"/>
    </row>
    <row r="11" spans="1:24" ht="15" customHeight="1" thickBot="1">
      <c r="A11" s="567"/>
      <c r="B11" s="568"/>
      <c r="C11" s="569"/>
      <c r="D11" s="570" t="s">
        <v>158</v>
      </c>
      <c r="E11" s="238" t="s">
        <v>214</v>
      </c>
      <c r="F11" s="589" t="s">
        <v>70</v>
      </c>
      <c r="G11" s="590"/>
      <c r="H11" s="599"/>
      <c r="I11" s="239"/>
      <c r="J11" s="240"/>
      <c r="K11" s="240"/>
      <c r="L11" s="240"/>
      <c r="M11" s="240"/>
      <c r="N11" s="240"/>
      <c r="O11" s="240"/>
      <c r="P11" s="240"/>
      <c r="Q11" s="241"/>
      <c r="R11" s="80"/>
      <c r="S11" s="81"/>
    </row>
    <row r="12" spans="1:24" ht="15" customHeight="1" thickBot="1">
      <c r="A12" s="567"/>
      <c r="B12" s="568"/>
      <c r="C12" s="569"/>
      <c r="D12" s="571"/>
      <c r="E12" s="600" t="s">
        <v>419</v>
      </c>
      <c r="F12" s="592" t="s">
        <v>420</v>
      </c>
      <c r="G12" s="593"/>
      <c r="H12" s="594" t="s">
        <v>215</v>
      </c>
      <c r="I12" s="595"/>
      <c r="J12" s="595"/>
      <c r="K12" s="595"/>
      <c r="L12" s="592" t="s">
        <v>87</v>
      </c>
      <c r="M12" s="596"/>
      <c r="N12" s="596"/>
      <c r="O12" s="596"/>
      <c r="P12" s="596"/>
      <c r="Q12" s="597"/>
      <c r="R12" s="80"/>
      <c r="S12" s="80"/>
      <c r="U12" s="84" t="s">
        <v>208</v>
      </c>
      <c r="V12" s="84" t="s">
        <v>421</v>
      </c>
      <c r="W12" s="84" t="s">
        <v>323</v>
      </c>
      <c r="X12" s="84" t="s">
        <v>358</v>
      </c>
    </row>
    <row r="13" spans="1:24" ht="15" customHeight="1" thickBot="1">
      <c r="A13" s="567"/>
      <c r="B13" s="568"/>
      <c r="C13" s="569"/>
      <c r="D13" s="598"/>
      <c r="E13" s="601"/>
      <c r="F13" s="602" t="s">
        <v>422</v>
      </c>
      <c r="G13" s="603"/>
      <c r="H13" s="586"/>
      <c r="I13" s="587"/>
      <c r="J13" s="587"/>
      <c r="K13" s="587"/>
      <c r="L13" s="587"/>
      <c r="M13" s="587"/>
      <c r="N13" s="587"/>
      <c r="O13" s="587"/>
      <c r="P13" s="587"/>
      <c r="Q13" s="588"/>
      <c r="R13" s="80"/>
      <c r="S13" s="80"/>
      <c r="U13" s="84" t="s">
        <v>216</v>
      </c>
      <c r="V13" s="84" t="s">
        <v>423</v>
      </c>
      <c r="W13" s="84" t="s">
        <v>395</v>
      </c>
      <c r="X13" s="84" t="s">
        <v>360</v>
      </c>
    </row>
    <row r="14" spans="1:24" ht="15" customHeight="1" thickBot="1">
      <c r="A14" s="567"/>
      <c r="B14" s="568"/>
      <c r="C14" s="569"/>
      <c r="D14" s="570" t="s">
        <v>209</v>
      </c>
      <c r="E14" s="238" t="s">
        <v>217</v>
      </c>
      <c r="F14" s="589" t="s">
        <v>70</v>
      </c>
      <c r="G14" s="590"/>
      <c r="H14" s="591"/>
      <c r="I14" s="239"/>
      <c r="J14" s="239"/>
      <c r="K14" s="239"/>
      <c r="L14" s="239"/>
      <c r="M14" s="239"/>
      <c r="N14" s="239"/>
      <c r="O14" s="239"/>
      <c r="P14" s="239"/>
      <c r="Q14" s="241"/>
      <c r="R14" s="80"/>
      <c r="S14" s="81"/>
      <c r="U14" s="84" t="s">
        <v>212</v>
      </c>
      <c r="V14" s="84" t="s">
        <v>424</v>
      </c>
      <c r="X14" s="84" t="s">
        <v>362</v>
      </c>
    </row>
    <row r="15" spans="1:24" ht="15" customHeight="1" thickBot="1">
      <c r="A15" s="567"/>
      <c r="B15" s="568"/>
      <c r="C15" s="569"/>
      <c r="D15" s="571"/>
      <c r="E15" s="242" t="s">
        <v>218</v>
      </c>
      <c r="F15" s="592" t="s">
        <v>86</v>
      </c>
      <c r="G15" s="593"/>
      <c r="H15" s="594" t="s">
        <v>215</v>
      </c>
      <c r="I15" s="595"/>
      <c r="J15" s="595"/>
      <c r="K15" s="595"/>
      <c r="L15" s="592" t="s">
        <v>87</v>
      </c>
      <c r="M15" s="596"/>
      <c r="N15" s="596"/>
      <c r="O15" s="596"/>
      <c r="P15" s="596"/>
      <c r="Q15" s="597"/>
      <c r="R15" s="80"/>
      <c r="S15" s="80"/>
      <c r="U15" s="84" t="s">
        <v>219</v>
      </c>
      <c r="X15" s="84" t="s">
        <v>366</v>
      </c>
    </row>
    <row r="16" spans="1:24" ht="15" customHeight="1" thickBot="1">
      <c r="A16" s="635" t="s">
        <v>425</v>
      </c>
      <c r="B16" s="636"/>
      <c r="C16" s="637"/>
      <c r="D16" s="646" t="s">
        <v>60</v>
      </c>
      <c r="E16" s="647"/>
      <c r="F16" s="628" t="s">
        <v>84</v>
      </c>
      <c r="G16" s="629"/>
      <c r="H16" s="629"/>
      <c r="I16" s="629"/>
      <c r="J16" s="629"/>
      <c r="K16" s="629"/>
      <c r="L16" s="629"/>
      <c r="M16" s="629"/>
      <c r="N16" s="629"/>
      <c r="O16" s="629"/>
      <c r="P16" s="629"/>
      <c r="Q16" s="630"/>
      <c r="R16" s="80"/>
      <c r="S16" s="81"/>
      <c r="X16" s="84" t="s">
        <v>354</v>
      </c>
    </row>
    <row r="17" spans="1:33" ht="15" customHeight="1" thickBot="1">
      <c r="A17" s="638"/>
      <c r="B17" s="639"/>
      <c r="C17" s="640"/>
      <c r="D17" s="648" t="s">
        <v>97</v>
      </c>
      <c r="E17" s="649"/>
      <c r="F17" s="581"/>
      <c r="G17" s="582"/>
      <c r="H17" s="582"/>
      <c r="I17" s="582"/>
      <c r="J17" s="582"/>
      <c r="K17" s="582"/>
      <c r="L17" s="582"/>
      <c r="M17" s="582"/>
      <c r="N17" s="582"/>
      <c r="O17" s="582"/>
      <c r="P17" s="582"/>
      <c r="Q17" s="583"/>
      <c r="R17" s="80"/>
      <c r="S17" s="80"/>
      <c r="U17" s="11" t="s">
        <v>169</v>
      </c>
      <c r="X17" s="84" t="s">
        <v>181</v>
      </c>
    </row>
    <row r="18" spans="1:33" ht="15" customHeight="1" thickBot="1">
      <c r="A18" s="638"/>
      <c r="B18" s="639"/>
      <c r="C18" s="640"/>
      <c r="D18" s="584" t="s">
        <v>61</v>
      </c>
      <c r="E18" s="585"/>
      <c r="F18" s="581"/>
      <c r="G18" s="582"/>
      <c r="H18" s="582"/>
      <c r="I18" s="582"/>
      <c r="J18" s="582"/>
      <c r="K18" s="582"/>
      <c r="L18" s="582"/>
      <c r="M18" s="582"/>
      <c r="N18" s="582"/>
      <c r="O18" s="582"/>
      <c r="P18" s="582"/>
      <c r="Q18" s="583"/>
      <c r="R18" s="80"/>
      <c r="S18" s="80"/>
      <c r="U18" s="11" t="s">
        <v>170</v>
      </c>
      <c r="X18" s="84" t="s">
        <v>426</v>
      </c>
    </row>
    <row r="19" spans="1:33" ht="15" customHeight="1" thickBot="1">
      <c r="A19" s="641"/>
      <c r="B19" s="642"/>
      <c r="C19" s="640"/>
      <c r="D19" s="648" t="s">
        <v>98</v>
      </c>
      <c r="E19" s="649"/>
      <c r="F19" s="581"/>
      <c r="G19" s="582"/>
      <c r="H19" s="582"/>
      <c r="I19" s="582"/>
      <c r="J19" s="582"/>
      <c r="K19" s="582"/>
      <c r="L19" s="582"/>
      <c r="M19" s="582"/>
      <c r="N19" s="582"/>
      <c r="O19" s="582"/>
      <c r="P19" s="582"/>
      <c r="Q19" s="583"/>
      <c r="R19" s="80"/>
      <c r="S19" s="80"/>
      <c r="U19" s="84" t="s">
        <v>171</v>
      </c>
      <c r="X19" s="84" t="s">
        <v>427</v>
      </c>
    </row>
    <row r="20" spans="1:33" ht="15" customHeight="1" thickBot="1">
      <c r="A20" s="643"/>
      <c r="B20" s="644"/>
      <c r="C20" s="645"/>
      <c r="D20" s="584" t="s">
        <v>62</v>
      </c>
      <c r="E20" s="585"/>
      <c r="F20" s="581"/>
      <c r="G20" s="582"/>
      <c r="H20" s="582"/>
      <c r="I20" s="582"/>
      <c r="J20" s="582"/>
      <c r="K20" s="582"/>
      <c r="L20" s="582"/>
      <c r="M20" s="582"/>
      <c r="N20" s="582"/>
      <c r="O20" s="582"/>
      <c r="P20" s="582"/>
      <c r="Q20" s="583"/>
      <c r="R20" s="80"/>
      <c r="S20" s="80"/>
      <c r="U20" s="88" t="s">
        <v>229</v>
      </c>
      <c r="X20" s="84" t="s">
        <v>429</v>
      </c>
    </row>
    <row r="21" spans="1:33" s="6" customFormat="1" ht="15" customHeight="1" thickBot="1">
      <c r="A21" s="617" t="s">
        <v>428</v>
      </c>
      <c r="B21" s="618"/>
      <c r="C21" s="619"/>
      <c r="D21" s="626" t="s">
        <v>30</v>
      </c>
      <c r="E21" s="627"/>
      <c r="F21" s="628" t="s">
        <v>84</v>
      </c>
      <c r="G21" s="629"/>
      <c r="H21" s="629"/>
      <c r="I21" s="629"/>
      <c r="J21" s="629"/>
      <c r="K21" s="629"/>
      <c r="L21" s="629"/>
      <c r="M21" s="629"/>
      <c r="N21" s="629"/>
      <c r="O21" s="629"/>
      <c r="P21" s="629"/>
      <c r="Q21" s="630"/>
      <c r="R21" s="13"/>
      <c r="S21" s="81"/>
      <c r="U21" s="11" t="s">
        <v>88</v>
      </c>
      <c r="V21" s="11"/>
      <c r="W21" s="11"/>
      <c r="X21" s="84" t="s">
        <v>471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0"/>
      <c r="B22" s="621"/>
      <c r="C22" s="622"/>
      <c r="D22" s="631" t="s">
        <v>430</v>
      </c>
      <c r="E22" s="632"/>
      <c r="F22" s="608" t="s">
        <v>86</v>
      </c>
      <c r="G22" s="609"/>
      <c r="H22" s="610"/>
      <c r="I22" s="611" t="s">
        <v>95</v>
      </c>
      <c r="J22" s="612"/>
      <c r="K22" s="613"/>
      <c r="L22" s="614"/>
      <c r="M22" s="615"/>
      <c r="N22" s="615"/>
      <c r="O22" s="615"/>
      <c r="P22" s="615"/>
      <c r="Q22" s="616"/>
      <c r="R22" s="13"/>
      <c r="S22" s="5"/>
      <c r="U22" s="11" t="s">
        <v>233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0"/>
      <c r="B23" s="621"/>
      <c r="C23" s="622"/>
      <c r="D23" s="633" t="s">
        <v>125</v>
      </c>
      <c r="E23" s="634"/>
      <c r="F23" s="581"/>
      <c r="G23" s="604"/>
      <c r="H23" s="604"/>
      <c r="I23" s="604"/>
      <c r="J23" s="604"/>
      <c r="K23" s="604"/>
      <c r="L23" s="604"/>
      <c r="M23" s="604"/>
      <c r="N23" s="604"/>
      <c r="O23" s="604"/>
      <c r="P23" s="604"/>
      <c r="Q23" s="605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0"/>
      <c r="B24" s="621"/>
      <c r="C24" s="622"/>
      <c r="D24" s="584" t="s">
        <v>66</v>
      </c>
      <c r="E24" s="585"/>
      <c r="F24" s="581"/>
      <c r="G24" s="604"/>
      <c r="H24" s="604"/>
      <c r="I24" s="604"/>
      <c r="J24" s="604"/>
      <c r="K24" s="604"/>
      <c r="L24" s="604"/>
      <c r="M24" s="604"/>
      <c r="N24" s="604"/>
      <c r="O24" s="604"/>
      <c r="P24" s="604"/>
      <c r="Q24" s="605"/>
      <c r="R24" s="13"/>
      <c r="S24" s="5"/>
      <c r="U24" s="11" t="s">
        <v>232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0"/>
      <c r="B25" s="621"/>
      <c r="C25" s="622"/>
      <c r="D25" s="606" t="s">
        <v>431</v>
      </c>
      <c r="E25" s="607"/>
      <c r="F25" s="608" t="s">
        <v>356</v>
      </c>
      <c r="G25" s="609"/>
      <c r="H25" s="610"/>
      <c r="I25" s="611" t="s">
        <v>96</v>
      </c>
      <c r="J25" s="612"/>
      <c r="K25" s="613"/>
      <c r="L25" s="614"/>
      <c r="M25" s="615"/>
      <c r="N25" s="615"/>
      <c r="O25" s="615"/>
      <c r="P25" s="615"/>
      <c r="Q25" s="616"/>
      <c r="R25" s="13"/>
      <c r="S25" s="5"/>
      <c r="U25" s="11" t="s">
        <v>223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0"/>
      <c r="B26" s="621"/>
      <c r="C26" s="622"/>
      <c r="D26" s="633" t="s">
        <v>126</v>
      </c>
      <c r="E26" s="634"/>
      <c r="F26" s="581"/>
      <c r="G26" s="582"/>
      <c r="H26" s="582"/>
      <c r="I26" s="582"/>
      <c r="J26" s="582"/>
      <c r="K26" s="582"/>
      <c r="L26" s="582"/>
      <c r="M26" s="582"/>
      <c r="N26" s="582"/>
      <c r="O26" s="582"/>
      <c r="P26" s="582"/>
      <c r="Q26" s="583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3"/>
      <c r="B27" s="624"/>
      <c r="C27" s="625"/>
      <c r="D27" s="584" t="s">
        <v>67</v>
      </c>
      <c r="E27" s="585"/>
      <c r="F27" s="581"/>
      <c r="G27" s="582"/>
      <c r="H27" s="582"/>
      <c r="I27" s="582"/>
      <c r="J27" s="582"/>
      <c r="K27" s="582"/>
      <c r="L27" s="582"/>
      <c r="M27" s="582"/>
      <c r="N27" s="582"/>
      <c r="O27" s="582"/>
      <c r="P27" s="582"/>
      <c r="Q27" s="583"/>
      <c r="R27" s="13"/>
      <c r="S27" s="5"/>
      <c r="U27" s="88" t="s">
        <v>432</v>
      </c>
      <c r="V27" s="11"/>
      <c r="W27" s="11"/>
      <c r="X27" s="11" t="s">
        <v>231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0" t="s">
        <v>433</v>
      </c>
      <c r="B28" s="651"/>
      <c r="C28" s="652"/>
      <c r="D28" s="656" t="s">
        <v>49</v>
      </c>
      <c r="E28" s="657"/>
      <c r="F28" s="658" t="s">
        <v>167</v>
      </c>
      <c r="G28" s="659"/>
      <c r="H28" s="659"/>
      <c r="I28" s="659"/>
      <c r="J28" s="659"/>
      <c r="K28" s="659"/>
      <c r="L28" s="659"/>
      <c r="M28" s="659"/>
      <c r="N28" s="659"/>
      <c r="O28" s="659"/>
      <c r="P28" s="659"/>
      <c r="Q28" s="660"/>
      <c r="R28" s="13"/>
      <c r="S28" s="81"/>
      <c r="U28" s="11" t="s">
        <v>434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0"/>
      <c r="B29" s="651"/>
      <c r="C29" s="652"/>
      <c r="D29" s="661" t="s">
        <v>50</v>
      </c>
      <c r="E29" s="662"/>
      <c r="F29" s="665" t="s">
        <v>86</v>
      </c>
      <c r="G29" s="666"/>
      <c r="H29" s="669"/>
      <c r="I29" s="670"/>
      <c r="J29" s="670"/>
      <c r="K29" s="670"/>
      <c r="L29" s="670"/>
      <c r="M29" s="670"/>
      <c r="N29" s="670"/>
      <c r="O29" s="670"/>
      <c r="P29" s="670"/>
      <c r="Q29" s="671"/>
      <c r="R29" s="13"/>
      <c r="S29" s="5"/>
      <c r="U29" s="11" t="s">
        <v>223</v>
      </c>
      <c r="V29" s="11"/>
      <c r="W29" s="11"/>
      <c r="X29" s="11" t="s">
        <v>223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0"/>
      <c r="B30" s="651"/>
      <c r="C30" s="652"/>
      <c r="D30" s="663"/>
      <c r="E30" s="664"/>
      <c r="F30" s="667"/>
      <c r="G30" s="668"/>
      <c r="H30" s="672"/>
      <c r="I30" s="670"/>
      <c r="J30" s="670"/>
      <c r="K30" s="670"/>
      <c r="L30" s="670"/>
      <c r="M30" s="670"/>
      <c r="N30" s="670"/>
      <c r="O30" s="670"/>
      <c r="P30" s="670"/>
      <c r="Q30" s="671"/>
      <c r="R30" s="13"/>
      <c r="S30" s="5"/>
      <c r="U30" s="11" t="s">
        <v>229</v>
      </c>
      <c r="V30" s="11"/>
      <c r="W30" s="11"/>
      <c r="X30" s="11" t="s">
        <v>229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0"/>
      <c r="B31" s="651"/>
      <c r="C31" s="652"/>
      <c r="D31" s="697" t="s">
        <v>435</v>
      </c>
      <c r="E31" s="698"/>
      <c r="F31" s="665" t="s">
        <v>86</v>
      </c>
      <c r="G31" s="666"/>
      <c r="H31" s="669"/>
      <c r="I31" s="670"/>
      <c r="J31" s="670"/>
      <c r="K31" s="670"/>
      <c r="L31" s="670"/>
      <c r="M31" s="670"/>
      <c r="N31" s="670"/>
      <c r="O31" s="670"/>
      <c r="P31" s="670"/>
      <c r="Q31" s="671"/>
      <c r="R31" s="13"/>
      <c r="S31" s="5"/>
      <c r="U31" s="11" t="s">
        <v>90</v>
      </c>
      <c r="V31" s="11"/>
      <c r="W31" s="11"/>
      <c r="X31" s="11" t="s">
        <v>228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3"/>
      <c r="B32" s="654"/>
      <c r="C32" s="655"/>
      <c r="D32" s="663"/>
      <c r="E32" s="664"/>
      <c r="F32" s="667"/>
      <c r="G32" s="668"/>
      <c r="H32" s="672"/>
      <c r="I32" s="670"/>
      <c r="J32" s="670"/>
      <c r="K32" s="670"/>
      <c r="L32" s="670"/>
      <c r="M32" s="670"/>
      <c r="N32" s="670"/>
      <c r="O32" s="670"/>
      <c r="P32" s="670"/>
      <c r="Q32" s="671"/>
      <c r="R32" s="13"/>
      <c r="S32" s="5"/>
      <c r="U32" s="11" t="s">
        <v>91</v>
      </c>
      <c r="V32" s="11"/>
      <c r="W32" s="11"/>
      <c r="X32" s="11" t="s">
        <v>227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99" t="s">
        <v>436</v>
      </c>
      <c r="B33" s="700"/>
      <c r="C33" s="701"/>
      <c r="D33" s="626" t="s">
        <v>49</v>
      </c>
      <c r="E33" s="627"/>
      <c r="F33" s="628" t="s">
        <v>167</v>
      </c>
      <c r="G33" s="629"/>
      <c r="H33" s="629"/>
      <c r="I33" s="629"/>
      <c r="J33" s="629"/>
      <c r="K33" s="629"/>
      <c r="L33" s="629"/>
      <c r="M33" s="629"/>
      <c r="N33" s="629"/>
      <c r="O33" s="629"/>
      <c r="P33" s="629"/>
      <c r="Q33" s="630"/>
      <c r="R33" s="13"/>
      <c r="S33" s="81"/>
      <c r="U33" s="11" t="s">
        <v>92</v>
      </c>
      <c r="V33" s="11"/>
      <c r="W33" s="11"/>
      <c r="X33" s="11" t="s">
        <v>226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99"/>
      <c r="B34" s="700"/>
      <c r="C34" s="701"/>
      <c r="D34" s="705" t="s">
        <v>437</v>
      </c>
      <c r="E34" s="706"/>
      <c r="F34" s="707" t="s">
        <v>356</v>
      </c>
      <c r="G34" s="708"/>
      <c r="H34" s="711"/>
      <c r="I34" s="712"/>
      <c r="J34" s="712"/>
      <c r="K34" s="712"/>
      <c r="L34" s="712"/>
      <c r="M34" s="712"/>
      <c r="N34" s="712"/>
      <c r="O34" s="712"/>
      <c r="P34" s="712"/>
      <c r="Q34" s="713"/>
      <c r="R34" s="13"/>
      <c r="S34" s="5"/>
      <c r="U34" s="11" t="s">
        <v>93</v>
      </c>
      <c r="V34" s="11"/>
      <c r="W34" s="11"/>
      <c r="X34" s="88" t="s">
        <v>225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99"/>
      <c r="B35" s="700"/>
      <c r="C35" s="701"/>
      <c r="D35" s="584"/>
      <c r="E35" s="585"/>
      <c r="F35" s="709"/>
      <c r="G35" s="710"/>
      <c r="H35" s="714"/>
      <c r="I35" s="712"/>
      <c r="J35" s="712"/>
      <c r="K35" s="712"/>
      <c r="L35" s="712"/>
      <c r="M35" s="712"/>
      <c r="N35" s="712"/>
      <c r="O35" s="712"/>
      <c r="P35" s="712"/>
      <c r="Q35" s="713"/>
      <c r="R35" s="13"/>
      <c r="S35" s="5"/>
      <c r="U35" s="11" t="s">
        <v>94</v>
      </c>
      <c r="V35" s="11"/>
      <c r="W35" s="11"/>
      <c r="X35" s="84" t="s">
        <v>224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99"/>
      <c r="B36" s="700"/>
      <c r="C36" s="701"/>
      <c r="D36" s="705" t="s">
        <v>438</v>
      </c>
      <c r="E36" s="706"/>
      <c r="F36" s="707" t="s">
        <v>356</v>
      </c>
      <c r="G36" s="708"/>
      <c r="H36" s="711"/>
      <c r="I36" s="712"/>
      <c r="J36" s="712"/>
      <c r="K36" s="712"/>
      <c r="L36" s="712"/>
      <c r="M36" s="712"/>
      <c r="N36" s="712"/>
      <c r="O36" s="712"/>
      <c r="P36" s="712"/>
      <c r="Q36" s="713"/>
      <c r="R36" s="13"/>
      <c r="S36" s="5"/>
      <c r="U36" s="11" t="s">
        <v>223</v>
      </c>
      <c r="V36" s="11"/>
      <c r="W36" s="11"/>
      <c r="X36" s="84" t="s">
        <v>223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2"/>
      <c r="B37" s="703"/>
      <c r="C37" s="704"/>
      <c r="D37" s="584"/>
      <c r="E37" s="585"/>
      <c r="F37" s="709"/>
      <c r="G37" s="710"/>
      <c r="H37" s="714"/>
      <c r="I37" s="712"/>
      <c r="J37" s="712"/>
      <c r="K37" s="712"/>
      <c r="L37" s="712"/>
      <c r="M37" s="712"/>
      <c r="N37" s="712"/>
      <c r="O37" s="712"/>
      <c r="P37" s="712"/>
      <c r="Q37" s="713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3" t="s">
        <v>439</v>
      </c>
      <c r="B38" s="674"/>
      <c r="C38" s="675"/>
      <c r="D38" s="682" t="s">
        <v>136</v>
      </c>
      <c r="E38" s="243" t="s">
        <v>440</v>
      </c>
      <c r="F38" s="685" t="s">
        <v>84</v>
      </c>
      <c r="G38" s="686"/>
      <c r="H38" s="687"/>
      <c r="I38" s="688"/>
      <c r="J38" s="689"/>
      <c r="K38" s="689"/>
      <c r="L38" s="689"/>
      <c r="M38" s="689"/>
      <c r="N38" s="689"/>
      <c r="O38" s="689"/>
      <c r="P38" s="689"/>
      <c r="Q38" s="690"/>
      <c r="R38" s="80"/>
      <c r="S38" s="81"/>
      <c r="U38" s="84" t="s">
        <v>441</v>
      </c>
      <c r="X38" s="244" t="s">
        <v>442</v>
      </c>
      <c r="Y38" s="11"/>
    </row>
    <row r="39" spans="1:33" ht="14.1" customHeight="1" thickBot="1">
      <c r="A39" s="676"/>
      <c r="B39" s="677"/>
      <c r="C39" s="678"/>
      <c r="D39" s="683"/>
      <c r="E39" s="691" t="s">
        <v>28</v>
      </c>
      <c r="F39" s="665" t="s">
        <v>86</v>
      </c>
      <c r="G39" s="666"/>
      <c r="H39" s="669"/>
      <c r="I39" s="693"/>
      <c r="J39" s="693"/>
      <c r="K39" s="693"/>
      <c r="L39" s="693"/>
      <c r="M39" s="693"/>
      <c r="N39" s="693"/>
      <c r="O39" s="693"/>
      <c r="P39" s="693"/>
      <c r="Q39" s="694"/>
      <c r="R39" s="80"/>
      <c r="S39" s="80"/>
      <c r="U39" s="84" t="s">
        <v>443</v>
      </c>
      <c r="X39" s="244" t="s">
        <v>444</v>
      </c>
    </row>
    <row r="40" spans="1:33" ht="14.1" customHeight="1" thickBot="1">
      <c r="A40" s="676"/>
      <c r="B40" s="677"/>
      <c r="C40" s="678"/>
      <c r="D40" s="683"/>
      <c r="E40" s="692"/>
      <c r="F40" s="667"/>
      <c r="G40" s="668"/>
      <c r="H40" s="695"/>
      <c r="I40" s="693"/>
      <c r="J40" s="693"/>
      <c r="K40" s="693"/>
      <c r="L40" s="693"/>
      <c r="M40" s="693"/>
      <c r="N40" s="693"/>
      <c r="O40" s="693"/>
      <c r="P40" s="693"/>
      <c r="Q40" s="694"/>
      <c r="R40" s="80"/>
      <c r="S40" s="80"/>
      <c r="U40" s="84" t="s">
        <v>105</v>
      </c>
      <c r="X40" s="245" t="s">
        <v>105</v>
      </c>
    </row>
    <row r="41" spans="1:33" ht="14.1" customHeight="1" thickBot="1">
      <c r="A41" s="676"/>
      <c r="B41" s="677"/>
      <c r="C41" s="678"/>
      <c r="D41" s="683"/>
      <c r="E41" s="696" t="s">
        <v>29</v>
      </c>
      <c r="F41" s="665" t="s">
        <v>86</v>
      </c>
      <c r="G41" s="666"/>
      <c r="H41" s="669"/>
      <c r="I41" s="693"/>
      <c r="J41" s="693"/>
      <c r="K41" s="693"/>
      <c r="L41" s="693"/>
      <c r="M41" s="693"/>
      <c r="N41" s="693"/>
      <c r="O41" s="693"/>
      <c r="P41" s="693"/>
      <c r="Q41" s="694"/>
      <c r="R41" s="80"/>
      <c r="S41" s="80"/>
      <c r="Y41" s="11"/>
    </row>
    <row r="42" spans="1:33" ht="14.1" customHeight="1" thickBot="1">
      <c r="A42" s="676"/>
      <c r="B42" s="677"/>
      <c r="C42" s="678"/>
      <c r="D42" s="684"/>
      <c r="E42" s="692"/>
      <c r="F42" s="667"/>
      <c r="G42" s="668"/>
      <c r="H42" s="695"/>
      <c r="I42" s="693"/>
      <c r="J42" s="693"/>
      <c r="K42" s="693"/>
      <c r="L42" s="693"/>
      <c r="M42" s="693"/>
      <c r="N42" s="693"/>
      <c r="O42" s="693"/>
      <c r="P42" s="693"/>
      <c r="Q42" s="694"/>
      <c r="R42" s="80"/>
      <c r="S42" s="80"/>
      <c r="U42" s="11" t="s">
        <v>222</v>
      </c>
      <c r="X42" s="84" t="s">
        <v>445</v>
      </c>
    </row>
    <row r="43" spans="1:33" s="6" customFormat="1" ht="15" customHeight="1" thickBot="1">
      <c r="A43" s="676"/>
      <c r="B43" s="677"/>
      <c r="C43" s="678"/>
      <c r="D43" s="246" t="s">
        <v>158</v>
      </c>
      <c r="E43" s="247" t="s">
        <v>220</v>
      </c>
      <c r="F43" s="592" t="s">
        <v>70</v>
      </c>
      <c r="G43" s="596"/>
      <c r="H43" s="597"/>
      <c r="I43" s="715"/>
      <c r="J43" s="716"/>
      <c r="K43" s="716"/>
      <c r="L43" s="716"/>
      <c r="M43" s="716"/>
      <c r="N43" s="716"/>
      <c r="O43" s="716"/>
      <c r="P43" s="716"/>
      <c r="Q43" s="717"/>
      <c r="R43" s="13"/>
      <c r="S43" s="81"/>
      <c r="U43" s="11" t="s">
        <v>105</v>
      </c>
      <c r="V43" s="11"/>
      <c r="W43" s="11"/>
      <c r="X43" s="84" t="s">
        <v>206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76"/>
      <c r="B44" s="677"/>
      <c r="C44" s="678"/>
      <c r="D44" s="718" t="s">
        <v>446</v>
      </c>
      <c r="E44" s="248" t="s">
        <v>132</v>
      </c>
      <c r="F44" s="685" t="s">
        <v>101</v>
      </c>
      <c r="G44" s="686"/>
      <c r="H44" s="686"/>
      <c r="I44" s="686"/>
      <c r="J44" s="687"/>
      <c r="K44" s="249"/>
      <c r="L44" s="250"/>
      <c r="M44" s="250"/>
      <c r="N44" s="251"/>
      <c r="O44" s="251"/>
      <c r="P44" s="251"/>
      <c r="Q44" s="252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76"/>
      <c r="B45" s="677"/>
      <c r="C45" s="678"/>
      <c r="D45" s="719"/>
      <c r="E45" s="123"/>
      <c r="F45" s="123"/>
      <c r="G45" s="123"/>
      <c r="H45" s="123"/>
      <c r="I45" s="123"/>
      <c r="J45" s="123"/>
      <c r="K45" s="123"/>
      <c r="L45" s="123"/>
      <c r="M45" s="253" t="s">
        <v>447</v>
      </c>
      <c r="N45" s="721"/>
      <c r="O45" s="722"/>
      <c r="P45" s="723"/>
      <c r="Q45" s="124" t="s">
        <v>25</v>
      </c>
      <c r="R45" s="5"/>
      <c r="S45" s="5"/>
      <c r="U45" s="245" t="s">
        <v>320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79"/>
      <c r="B46" s="680"/>
      <c r="C46" s="681"/>
      <c r="D46" s="720"/>
      <c r="E46" s="125"/>
      <c r="F46" s="123"/>
      <c r="G46" s="123"/>
      <c r="H46" s="123"/>
      <c r="I46" s="123"/>
      <c r="J46" s="123"/>
      <c r="K46" s="123"/>
      <c r="L46" s="125"/>
      <c r="M46" s="254" t="s">
        <v>448</v>
      </c>
      <c r="N46" s="721"/>
      <c r="O46" s="722"/>
      <c r="P46" s="723"/>
      <c r="Q46" s="255" t="s">
        <v>25</v>
      </c>
      <c r="R46" s="13"/>
      <c r="S46" s="5"/>
      <c r="U46" s="245" t="s">
        <v>99</v>
      </c>
      <c r="V46" s="11"/>
      <c r="W46" s="11"/>
      <c r="X46" s="84" t="s">
        <v>449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9" t="s">
        <v>450</v>
      </c>
      <c r="B47" s="380"/>
      <c r="C47" s="381"/>
      <c r="D47" s="750" t="s">
        <v>24</v>
      </c>
      <c r="E47" s="751"/>
      <c r="F47" s="752" t="s">
        <v>167</v>
      </c>
      <c r="G47" s="659"/>
      <c r="H47" s="659"/>
      <c r="I47" s="659"/>
      <c r="J47" s="659"/>
      <c r="K47" s="660"/>
      <c r="L47" s="256"/>
      <c r="M47" s="256"/>
      <c r="N47" s="256"/>
      <c r="O47" s="256"/>
      <c r="P47" s="256"/>
      <c r="Q47" s="257"/>
      <c r="R47" s="80"/>
      <c r="S47" s="81"/>
      <c r="U47" s="245" t="s">
        <v>322</v>
      </c>
      <c r="X47" s="84" t="s">
        <v>451</v>
      </c>
    </row>
    <row r="48" spans="1:33" ht="15" customHeight="1" thickBot="1">
      <c r="A48" s="382"/>
      <c r="B48" s="383"/>
      <c r="C48" s="384"/>
      <c r="D48" s="601" t="s">
        <v>452</v>
      </c>
      <c r="E48" s="753"/>
      <c r="F48" s="748"/>
      <c r="G48" s="754" t="s">
        <v>453</v>
      </c>
      <c r="H48" s="755"/>
      <c r="I48" s="755"/>
      <c r="J48" s="756"/>
      <c r="K48" s="757" t="s">
        <v>454</v>
      </c>
      <c r="L48" s="758"/>
      <c r="M48" s="759"/>
      <c r="N48" s="733"/>
      <c r="O48" s="734"/>
      <c r="P48" s="734"/>
      <c r="Q48" s="735"/>
      <c r="R48" s="80"/>
      <c r="S48" s="81"/>
      <c r="U48" s="245" t="s">
        <v>100</v>
      </c>
      <c r="X48" s="84" t="s">
        <v>105</v>
      </c>
    </row>
    <row r="49" spans="1:33" ht="15" customHeight="1" thickBot="1">
      <c r="A49" s="385"/>
      <c r="B49" s="386"/>
      <c r="C49" s="387"/>
      <c r="D49" s="736" t="s">
        <v>455</v>
      </c>
      <c r="E49" s="737"/>
      <c r="F49" s="737"/>
      <c r="G49" s="658" t="s">
        <v>453</v>
      </c>
      <c r="H49" s="659"/>
      <c r="I49" s="659"/>
      <c r="J49" s="660"/>
      <c r="K49" s="738" t="s">
        <v>454</v>
      </c>
      <c r="L49" s="739"/>
      <c r="M49" s="739"/>
      <c r="N49" s="740"/>
      <c r="O49" s="741"/>
      <c r="P49" s="741"/>
      <c r="Q49" s="742"/>
      <c r="R49" s="80"/>
      <c r="S49" s="81"/>
    </row>
    <row r="50" spans="1:33" ht="15" customHeight="1" thickBot="1">
      <c r="A50" s="379" t="s">
        <v>456</v>
      </c>
      <c r="B50" s="654"/>
      <c r="C50" s="655"/>
      <c r="D50" s="746" t="s">
        <v>59</v>
      </c>
      <c r="E50" s="747"/>
      <c r="F50" s="589" t="s">
        <v>78</v>
      </c>
      <c r="G50" s="515"/>
      <c r="H50" s="516"/>
      <c r="I50" s="258"/>
      <c r="J50" s="259"/>
      <c r="K50" s="260"/>
      <c r="L50" s="261"/>
      <c r="M50" s="261"/>
      <c r="N50" s="261"/>
      <c r="O50" s="261"/>
      <c r="P50" s="261"/>
      <c r="Q50" s="262"/>
      <c r="R50" s="80"/>
      <c r="S50" s="81"/>
      <c r="X50" s="11" t="s">
        <v>221</v>
      </c>
    </row>
    <row r="51" spans="1:33" ht="15" customHeight="1" thickBot="1">
      <c r="A51" s="743"/>
      <c r="B51" s="744"/>
      <c r="C51" s="745"/>
      <c r="D51" s="601" t="s">
        <v>69</v>
      </c>
      <c r="E51" s="748"/>
      <c r="F51" s="749"/>
      <c r="G51" s="722"/>
      <c r="H51" s="723"/>
      <c r="I51" s="724" t="s">
        <v>48</v>
      </c>
      <c r="J51" s="725"/>
      <c r="K51" s="726"/>
      <c r="L51" s="727"/>
      <c r="M51" s="587"/>
      <c r="N51" s="587"/>
      <c r="O51" s="587"/>
      <c r="P51" s="587"/>
      <c r="Q51" s="588"/>
      <c r="R51" s="80"/>
      <c r="S51" s="81"/>
      <c r="X51" s="84" t="s">
        <v>171</v>
      </c>
    </row>
    <row r="52" spans="1:33" ht="24.95" customHeight="1" thickBot="1">
      <c r="A52" s="728" t="s">
        <v>457</v>
      </c>
      <c r="B52" s="728"/>
      <c r="C52" s="728"/>
      <c r="D52" s="656" t="s">
        <v>220</v>
      </c>
      <c r="E52" s="657"/>
      <c r="F52" s="658" t="s">
        <v>70</v>
      </c>
      <c r="G52" s="659"/>
      <c r="H52" s="660"/>
      <c r="I52" s="729"/>
      <c r="J52" s="730"/>
      <c r="K52" s="730"/>
      <c r="L52" s="731"/>
      <c r="M52" s="731"/>
      <c r="N52" s="731"/>
      <c r="O52" s="731"/>
      <c r="P52" s="731"/>
      <c r="Q52" s="732"/>
      <c r="R52" s="80"/>
      <c r="S52" s="81"/>
      <c r="X52" s="169"/>
    </row>
    <row r="53" spans="1:33" ht="15" customHeight="1" thickBot="1">
      <c r="A53" s="766" t="s">
        <v>458</v>
      </c>
      <c r="B53" s="767"/>
      <c r="C53" s="768"/>
      <c r="D53" s="656" t="s">
        <v>27</v>
      </c>
      <c r="E53" s="657"/>
      <c r="F53" s="772" t="s">
        <v>70</v>
      </c>
      <c r="G53" s="773"/>
      <c r="H53" s="774"/>
      <c r="I53" s="662" t="s">
        <v>459</v>
      </c>
      <c r="J53" s="775"/>
      <c r="K53" s="661"/>
      <c r="L53" s="685" t="s">
        <v>356</v>
      </c>
      <c r="M53" s="686"/>
      <c r="N53" s="686"/>
      <c r="O53" s="686"/>
      <c r="P53" s="686"/>
      <c r="Q53" s="687"/>
      <c r="R53" s="80"/>
      <c r="S53" s="81"/>
      <c r="X53" s="77" t="s">
        <v>148</v>
      </c>
    </row>
    <row r="54" spans="1:33" ht="15" customHeight="1" thickBot="1">
      <c r="A54" s="769"/>
      <c r="B54" s="770"/>
      <c r="C54" s="771"/>
      <c r="D54" s="656" t="s">
        <v>124</v>
      </c>
      <c r="E54" s="657"/>
      <c r="F54" s="776"/>
      <c r="G54" s="777"/>
      <c r="H54" s="777"/>
      <c r="I54" s="777"/>
      <c r="J54" s="777"/>
      <c r="K54" s="777"/>
      <c r="L54" s="777"/>
      <c r="M54" s="777"/>
      <c r="N54" s="777"/>
      <c r="O54" s="777"/>
      <c r="P54" s="777"/>
      <c r="Q54" s="778"/>
      <c r="R54" s="80"/>
      <c r="S54" s="80"/>
      <c r="X54" s="77" t="s">
        <v>105</v>
      </c>
    </row>
    <row r="55" spans="1:33" s="6" customFormat="1" ht="24.95" customHeight="1" thickBot="1">
      <c r="A55" s="399" t="s">
        <v>348</v>
      </c>
      <c r="B55" s="400"/>
      <c r="C55" s="401"/>
      <c r="D55" s="656" t="s">
        <v>59</v>
      </c>
      <c r="E55" s="657"/>
      <c r="F55" s="760" t="s">
        <v>70</v>
      </c>
      <c r="G55" s="761"/>
      <c r="H55" s="762"/>
      <c r="I55" s="763" t="s">
        <v>460</v>
      </c>
      <c r="J55" s="764"/>
      <c r="K55" s="764"/>
      <c r="L55" s="764"/>
      <c r="M55" s="764"/>
      <c r="N55" s="764"/>
      <c r="O55" s="764"/>
      <c r="P55" s="764"/>
      <c r="Q55" s="765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69" t="s">
        <v>357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69" t="s">
        <v>359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69" t="s">
        <v>361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69" t="s">
        <v>365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69" t="s">
        <v>367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  <c r="X62" s="169" t="s">
        <v>469</v>
      </c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107</v>
      </c>
    </row>
    <row r="65" spans="7:24" ht="12" customHeight="1">
      <c r="P65" s="80"/>
      <c r="Q65" s="80"/>
      <c r="R65" s="80"/>
      <c r="S65" s="80"/>
      <c r="X65" s="84" t="s">
        <v>105</v>
      </c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34:G37">
      <formula1>$X$12:$X$21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26" sqref="K26:N27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3" t="s">
        <v>461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779" t="s">
        <v>0</v>
      </c>
      <c r="I2" s="780"/>
      <c r="J2" s="781">
        <f>'様式-1-Ⅰ（建築）'!H2</f>
        <v>240510557</v>
      </c>
      <c r="K2" s="782"/>
      <c r="L2" s="782"/>
      <c r="M2" s="783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784" t="s">
        <v>58</v>
      </c>
      <c r="B4" s="784"/>
      <c r="C4" s="784"/>
      <c r="D4" s="784"/>
      <c r="E4" s="784"/>
      <c r="F4" s="784"/>
      <c r="G4" s="784"/>
      <c r="H4" s="784"/>
      <c r="I4" s="784"/>
      <c r="J4" s="784"/>
      <c r="K4" s="784"/>
      <c r="L4" s="784"/>
      <c r="M4" s="784"/>
      <c r="N4" s="784"/>
      <c r="O4" s="71"/>
      <c r="P4" s="71"/>
    </row>
    <row r="5" spans="1:25" s="75" customFormat="1" ht="18" customHeight="1" thickBot="1">
      <c r="A5" s="74" t="s">
        <v>1</v>
      </c>
      <c r="B5" s="785" t="str">
        <f>'様式-1-Ⅰ（建築）'!B7</f>
        <v>仙台市広瀬文化センター等複合施設大規模改修工事</v>
      </c>
      <c r="C5" s="786"/>
      <c r="D5" s="786"/>
      <c r="E5" s="786"/>
      <c r="F5" s="786"/>
      <c r="G5" s="786"/>
      <c r="H5" s="786"/>
      <c r="I5" s="786"/>
      <c r="J5" s="786"/>
      <c r="K5" s="786"/>
      <c r="L5" s="786"/>
      <c r="M5" s="786"/>
      <c r="N5" s="787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8">
        <v>1</v>
      </c>
      <c r="B8" s="790" t="s">
        <v>315</v>
      </c>
      <c r="C8" s="791"/>
      <c r="D8" s="791"/>
      <c r="E8" s="791"/>
      <c r="F8" s="791"/>
      <c r="G8" s="791"/>
      <c r="H8" s="792"/>
      <c r="I8" s="793" t="s">
        <v>47</v>
      </c>
      <c r="J8" s="794"/>
      <c r="K8" s="797"/>
      <c r="L8" s="798"/>
      <c r="M8" s="798"/>
      <c r="N8" s="799"/>
    </row>
    <row r="9" spans="1:25" ht="21.75" customHeight="1" thickBot="1">
      <c r="A9" s="788"/>
      <c r="B9" s="803" t="s">
        <v>324</v>
      </c>
      <c r="C9" s="804"/>
      <c r="D9" s="804"/>
      <c r="E9" s="804"/>
      <c r="F9" s="804"/>
      <c r="G9" s="804"/>
      <c r="H9" s="805"/>
      <c r="I9" s="795"/>
      <c r="J9" s="796"/>
      <c r="K9" s="800"/>
      <c r="L9" s="801"/>
      <c r="M9" s="801"/>
      <c r="N9" s="802"/>
    </row>
    <row r="10" spans="1:25" ht="18" customHeight="1" thickBot="1">
      <c r="A10" s="789"/>
      <c r="B10" s="806" t="s">
        <v>51</v>
      </c>
      <c r="C10" s="807"/>
      <c r="D10" s="803"/>
      <c r="E10" s="804"/>
      <c r="F10" s="804"/>
      <c r="G10" s="804"/>
      <c r="H10" s="805"/>
      <c r="I10" s="812" t="s">
        <v>48</v>
      </c>
      <c r="J10" s="808"/>
      <c r="K10" s="813"/>
      <c r="L10" s="814"/>
      <c r="M10" s="814"/>
      <c r="N10" s="815"/>
    </row>
    <row r="11" spans="1:25" ht="18" customHeight="1" thickBot="1">
      <c r="A11" s="789"/>
      <c r="B11" s="788" t="s">
        <v>129</v>
      </c>
      <c r="C11" s="808"/>
      <c r="D11" s="803"/>
      <c r="E11" s="804"/>
      <c r="F11" s="804"/>
      <c r="G11" s="804"/>
      <c r="H11" s="805"/>
      <c r="I11" s="812" t="s">
        <v>64</v>
      </c>
      <c r="J11" s="808"/>
      <c r="K11" s="816"/>
      <c r="L11" s="817"/>
      <c r="M11" s="817"/>
      <c r="N11" s="818"/>
    </row>
    <row r="12" spans="1:25" ht="18" customHeight="1" thickBot="1">
      <c r="A12" s="789"/>
      <c r="B12" s="788" t="s">
        <v>52</v>
      </c>
      <c r="C12" s="808"/>
      <c r="D12" s="803"/>
      <c r="E12" s="804"/>
      <c r="F12" s="804"/>
      <c r="G12" s="804"/>
      <c r="H12" s="805"/>
      <c r="I12" s="809" t="s">
        <v>54</v>
      </c>
      <c r="J12" s="810"/>
      <c r="K12" s="803"/>
      <c r="L12" s="804"/>
      <c r="M12" s="804"/>
      <c r="N12" s="805"/>
    </row>
    <row r="13" spans="1:25" ht="18" customHeight="1" thickBot="1">
      <c r="A13" s="789"/>
      <c r="B13" s="788" t="s">
        <v>53</v>
      </c>
      <c r="C13" s="808"/>
      <c r="D13" s="803" t="s">
        <v>172</v>
      </c>
      <c r="E13" s="804"/>
      <c r="F13" s="804"/>
      <c r="G13" s="804"/>
      <c r="H13" s="811" t="s">
        <v>63</v>
      </c>
      <c r="I13" s="811"/>
      <c r="J13" s="804" t="s">
        <v>172</v>
      </c>
      <c r="K13" s="804"/>
      <c r="L13" s="804"/>
      <c r="M13" s="804"/>
      <c r="N13" s="805"/>
    </row>
    <row r="14" spans="1:25" ht="14.25" thickBot="1">
      <c r="A14" s="788">
        <v>2</v>
      </c>
      <c r="B14" s="825" t="s">
        <v>315</v>
      </c>
      <c r="C14" s="826"/>
      <c r="D14" s="826"/>
      <c r="E14" s="826"/>
      <c r="F14" s="826"/>
      <c r="G14" s="826"/>
      <c r="H14" s="827"/>
      <c r="I14" s="828" t="s">
        <v>47</v>
      </c>
      <c r="J14" s="829"/>
      <c r="K14" s="797"/>
      <c r="L14" s="798"/>
      <c r="M14" s="798"/>
      <c r="N14" s="799"/>
    </row>
    <row r="15" spans="1:25" ht="21.75" customHeight="1" thickBot="1">
      <c r="A15" s="788"/>
      <c r="B15" s="803" t="s">
        <v>324</v>
      </c>
      <c r="C15" s="804"/>
      <c r="D15" s="804"/>
      <c r="E15" s="804"/>
      <c r="F15" s="804"/>
      <c r="G15" s="804"/>
      <c r="H15" s="805"/>
      <c r="I15" s="795"/>
      <c r="J15" s="796"/>
      <c r="K15" s="800"/>
      <c r="L15" s="801"/>
      <c r="M15" s="801"/>
      <c r="N15" s="802"/>
    </row>
    <row r="16" spans="1:25" ht="18" customHeight="1" thickBot="1">
      <c r="A16" s="789"/>
      <c r="B16" s="806" t="s">
        <v>51</v>
      </c>
      <c r="C16" s="807"/>
      <c r="D16" s="803"/>
      <c r="E16" s="804"/>
      <c r="F16" s="804"/>
      <c r="G16" s="804"/>
      <c r="H16" s="805"/>
      <c r="I16" s="812" t="s">
        <v>48</v>
      </c>
      <c r="J16" s="808"/>
      <c r="K16" s="813"/>
      <c r="L16" s="814"/>
      <c r="M16" s="814"/>
      <c r="N16" s="815"/>
    </row>
    <row r="17" spans="1:14" ht="18" customHeight="1" thickBot="1">
      <c r="A17" s="789"/>
      <c r="B17" s="788" t="s">
        <v>129</v>
      </c>
      <c r="C17" s="808"/>
      <c r="D17" s="803"/>
      <c r="E17" s="804"/>
      <c r="F17" s="804"/>
      <c r="G17" s="804"/>
      <c r="H17" s="805"/>
      <c r="I17" s="812" t="s">
        <v>64</v>
      </c>
      <c r="J17" s="808"/>
      <c r="K17" s="816"/>
      <c r="L17" s="817"/>
      <c r="M17" s="817"/>
      <c r="N17" s="818"/>
    </row>
    <row r="18" spans="1:14" ht="18" customHeight="1" thickBot="1">
      <c r="A18" s="789"/>
      <c r="B18" s="788" t="s">
        <v>52</v>
      </c>
      <c r="C18" s="819"/>
      <c r="D18" s="820"/>
      <c r="E18" s="821"/>
      <c r="F18" s="821"/>
      <c r="G18" s="821"/>
      <c r="H18" s="822"/>
      <c r="I18" s="823" t="s">
        <v>54</v>
      </c>
      <c r="J18" s="824"/>
      <c r="K18" s="803"/>
      <c r="L18" s="804"/>
      <c r="M18" s="804"/>
      <c r="N18" s="805"/>
    </row>
    <row r="19" spans="1:14" ht="18" customHeight="1" thickBot="1">
      <c r="A19" s="789"/>
      <c r="B19" s="788" t="s">
        <v>53</v>
      </c>
      <c r="C19" s="819"/>
      <c r="D19" s="830" t="s">
        <v>172</v>
      </c>
      <c r="E19" s="831"/>
      <c r="F19" s="831"/>
      <c r="G19" s="832"/>
      <c r="H19" s="833" t="s">
        <v>63</v>
      </c>
      <c r="I19" s="834"/>
      <c r="J19" s="835" t="s">
        <v>172</v>
      </c>
      <c r="K19" s="831"/>
      <c r="L19" s="831"/>
      <c r="M19" s="831"/>
      <c r="N19" s="836"/>
    </row>
    <row r="20" spans="1:14" ht="14.25" thickBot="1">
      <c r="A20" s="788">
        <v>3</v>
      </c>
      <c r="B20" s="790" t="s">
        <v>315</v>
      </c>
      <c r="C20" s="791"/>
      <c r="D20" s="791"/>
      <c r="E20" s="791"/>
      <c r="F20" s="791"/>
      <c r="G20" s="791"/>
      <c r="H20" s="792"/>
      <c r="I20" s="837" t="s">
        <v>47</v>
      </c>
      <c r="J20" s="788"/>
      <c r="K20" s="838"/>
      <c r="L20" s="839"/>
      <c r="M20" s="839"/>
      <c r="N20" s="840"/>
    </row>
    <row r="21" spans="1:14" ht="21.75" customHeight="1" thickBot="1">
      <c r="A21" s="788"/>
      <c r="B21" s="800" t="s">
        <v>324</v>
      </c>
      <c r="C21" s="801"/>
      <c r="D21" s="801"/>
      <c r="E21" s="801"/>
      <c r="F21" s="801"/>
      <c r="G21" s="801"/>
      <c r="H21" s="802"/>
      <c r="I21" s="837"/>
      <c r="J21" s="788"/>
      <c r="K21" s="841"/>
      <c r="L21" s="842"/>
      <c r="M21" s="842"/>
      <c r="N21" s="843"/>
    </row>
    <row r="22" spans="1:14" ht="18" customHeight="1" thickBot="1">
      <c r="A22" s="789"/>
      <c r="B22" s="844" t="s">
        <v>51</v>
      </c>
      <c r="C22" s="795"/>
      <c r="D22" s="830"/>
      <c r="E22" s="831"/>
      <c r="F22" s="831"/>
      <c r="G22" s="831"/>
      <c r="H22" s="836"/>
      <c r="I22" s="837" t="s">
        <v>48</v>
      </c>
      <c r="J22" s="788"/>
      <c r="K22" s="845"/>
      <c r="L22" s="846"/>
      <c r="M22" s="846"/>
      <c r="N22" s="847"/>
    </row>
    <row r="23" spans="1:14" ht="18" customHeight="1" thickBot="1">
      <c r="A23" s="789"/>
      <c r="B23" s="788" t="s">
        <v>129</v>
      </c>
      <c r="C23" s="819"/>
      <c r="D23" s="830"/>
      <c r="E23" s="831"/>
      <c r="F23" s="831"/>
      <c r="G23" s="831"/>
      <c r="H23" s="836"/>
      <c r="I23" s="812" t="s">
        <v>64</v>
      </c>
      <c r="J23" s="808"/>
      <c r="K23" s="848"/>
      <c r="L23" s="849"/>
      <c r="M23" s="849"/>
      <c r="N23" s="850"/>
    </row>
    <row r="24" spans="1:14" ht="18" customHeight="1" thickBot="1">
      <c r="A24" s="789"/>
      <c r="B24" s="788" t="s">
        <v>52</v>
      </c>
      <c r="C24" s="819"/>
      <c r="D24" s="820"/>
      <c r="E24" s="821"/>
      <c r="F24" s="821"/>
      <c r="G24" s="821"/>
      <c r="H24" s="822"/>
      <c r="I24" s="823" t="s">
        <v>54</v>
      </c>
      <c r="J24" s="824"/>
      <c r="K24" s="803"/>
      <c r="L24" s="804"/>
      <c r="M24" s="804"/>
      <c r="N24" s="805"/>
    </row>
    <row r="25" spans="1:14" ht="18" customHeight="1" thickBot="1">
      <c r="A25" s="789"/>
      <c r="B25" s="788" t="s">
        <v>53</v>
      </c>
      <c r="C25" s="819"/>
      <c r="D25" s="830" t="s">
        <v>172</v>
      </c>
      <c r="E25" s="831"/>
      <c r="F25" s="831"/>
      <c r="G25" s="832"/>
      <c r="H25" s="833" t="s">
        <v>63</v>
      </c>
      <c r="I25" s="834"/>
      <c r="J25" s="835" t="s">
        <v>172</v>
      </c>
      <c r="K25" s="831"/>
      <c r="L25" s="831"/>
      <c r="M25" s="831"/>
      <c r="N25" s="836"/>
    </row>
    <row r="26" spans="1:14" ht="14.25" thickBot="1">
      <c r="A26" s="788">
        <v>4</v>
      </c>
      <c r="B26" s="790" t="s">
        <v>315</v>
      </c>
      <c r="C26" s="791"/>
      <c r="D26" s="791"/>
      <c r="E26" s="791"/>
      <c r="F26" s="791"/>
      <c r="G26" s="791"/>
      <c r="H26" s="792"/>
      <c r="I26" s="837" t="s">
        <v>47</v>
      </c>
      <c r="J26" s="788"/>
      <c r="K26" s="838"/>
      <c r="L26" s="839"/>
      <c r="M26" s="839"/>
      <c r="N26" s="840"/>
    </row>
    <row r="27" spans="1:14" ht="21.75" customHeight="1" thickBot="1">
      <c r="A27" s="788"/>
      <c r="B27" s="800" t="s">
        <v>324</v>
      </c>
      <c r="C27" s="801"/>
      <c r="D27" s="801"/>
      <c r="E27" s="801"/>
      <c r="F27" s="801"/>
      <c r="G27" s="801"/>
      <c r="H27" s="802"/>
      <c r="I27" s="837"/>
      <c r="J27" s="788"/>
      <c r="K27" s="841"/>
      <c r="L27" s="842"/>
      <c r="M27" s="842"/>
      <c r="N27" s="843"/>
    </row>
    <row r="28" spans="1:14" ht="18" customHeight="1" thickBot="1">
      <c r="A28" s="789"/>
      <c r="B28" s="844" t="s">
        <v>51</v>
      </c>
      <c r="C28" s="795"/>
      <c r="D28" s="830"/>
      <c r="E28" s="831"/>
      <c r="F28" s="831"/>
      <c r="G28" s="831"/>
      <c r="H28" s="836"/>
      <c r="I28" s="837" t="s">
        <v>48</v>
      </c>
      <c r="J28" s="788"/>
      <c r="K28" s="845"/>
      <c r="L28" s="846"/>
      <c r="M28" s="846"/>
      <c r="N28" s="847"/>
    </row>
    <row r="29" spans="1:14" ht="18" customHeight="1" thickBot="1">
      <c r="A29" s="789"/>
      <c r="B29" s="788" t="s">
        <v>129</v>
      </c>
      <c r="C29" s="819"/>
      <c r="D29" s="830"/>
      <c r="E29" s="831"/>
      <c r="F29" s="831"/>
      <c r="G29" s="831"/>
      <c r="H29" s="836"/>
      <c r="I29" s="812" t="s">
        <v>64</v>
      </c>
      <c r="J29" s="808"/>
      <c r="K29" s="848"/>
      <c r="L29" s="849"/>
      <c r="M29" s="849"/>
      <c r="N29" s="850"/>
    </row>
    <row r="30" spans="1:14" ht="18" customHeight="1" thickBot="1">
      <c r="A30" s="789"/>
      <c r="B30" s="788" t="s">
        <v>52</v>
      </c>
      <c r="C30" s="819"/>
      <c r="D30" s="820"/>
      <c r="E30" s="821"/>
      <c r="F30" s="821"/>
      <c r="G30" s="821"/>
      <c r="H30" s="822"/>
      <c r="I30" s="823" t="s">
        <v>54</v>
      </c>
      <c r="J30" s="824"/>
      <c r="K30" s="803"/>
      <c r="L30" s="804"/>
      <c r="M30" s="804"/>
      <c r="N30" s="805"/>
    </row>
    <row r="31" spans="1:14" ht="18" customHeight="1" thickBot="1">
      <c r="A31" s="789"/>
      <c r="B31" s="788" t="s">
        <v>53</v>
      </c>
      <c r="C31" s="819"/>
      <c r="D31" s="830" t="s">
        <v>172</v>
      </c>
      <c r="E31" s="831"/>
      <c r="F31" s="831"/>
      <c r="G31" s="832"/>
      <c r="H31" s="833" t="s">
        <v>63</v>
      </c>
      <c r="I31" s="834"/>
      <c r="J31" s="835" t="s">
        <v>172</v>
      </c>
      <c r="K31" s="831"/>
      <c r="L31" s="831"/>
      <c r="M31" s="831"/>
      <c r="N31" s="836"/>
    </row>
    <row r="32" spans="1:14" ht="14.25" thickBot="1">
      <c r="A32" s="788">
        <v>5</v>
      </c>
      <c r="B32" s="790" t="s">
        <v>315</v>
      </c>
      <c r="C32" s="791"/>
      <c r="D32" s="791"/>
      <c r="E32" s="791"/>
      <c r="F32" s="791"/>
      <c r="G32" s="791"/>
      <c r="H32" s="792"/>
      <c r="I32" s="837" t="s">
        <v>47</v>
      </c>
      <c r="J32" s="788"/>
      <c r="K32" s="838"/>
      <c r="L32" s="839"/>
      <c r="M32" s="839"/>
      <c r="N32" s="840"/>
    </row>
    <row r="33" spans="1:14" ht="21.75" customHeight="1" thickBot="1">
      <c r="A33" s="788"/>
      <c r="B33" s="800" t="s">
        <v>324</v>
      </c>
      <c r="C33" s="801"/>
      <c r="D33" s="801"/>
      <c r="E33" s="801"/>
      <c r="F33" s="801"/>
      <c r="G33" s="801"/>
      <c r="H33" s="802"/>
      <c r="I33" s="837"/>
      <c r="J33" s="788"/>
      <c r="K33" s="841"/>
      <c r="L33" s="842"/>
      <c r="M33" s="842"/>
      <c r="N33" s="843"/>
    </row>
    <row r="34" spans="1:14" ht="18" customHeight="1" thickBot="1">
      <c r="A34" s="789"/>
      <c r="B34" s="844" t="s">
        <v>51</v>
      </c>
      <c r="C34" s="795"/>
      <c r="D34" s="830"/>
      <c r="E34" s="831"/>
      <c r="F34" s="831"/>
      <c r="G34" s="831"/>
      <c r="H34" s="836"/>
      <c r="I34" s="837" t="s">
        <v>48</v>
      </c>
      <c r="J34" s="788"/>
      <c r="K34" s="845"/>
      <c r="L34" s="846"/>
      <c r="M34" s="846"/>
      <c r="N34" s="847"/>
    </row>
    <row r="35" spans="1:14" ht="18" customHeight="1" thickBot="1">
      <c r="A35" s="789"/>
      <c r="B35" s="788" t="s">
        <v>129</v>
      </c>
      <c r="C35" s="819"/>
      <c r="D35" s="830"/>
      <c r="E35" s="831"/>
      <c r="F35" s="831"/>
      <c r="G35" s="831"/>
      <c r="H35" s="836"/>
      <c r="I35" s="812" t="s">
        <v>64</v>
      </c>
      <c r="J35" s="808"/>
      <c r="K35" s="848"/>
      <c r="L35" s="849"/>
      <c r="M35" s="849"/>
      <c r="N35" s="850"/>
    </row>
    <row r="36" spans="1:14" ht="18" customHeight="1" thickBot="1">
      <c r="A36" s="789"/>
      <c r="B36" s="788" t="s">
        <v>52</v>
      </c>
      <c r="C36" s="819"/>
      <c r="D36" s="820"/>
      <c r="E36" s="821"/>
      <c r="F36" s="821"/>
      <c r="G36" s="821"/>
      <c r="H36" s="822"/>
      <c r="I36" s="823" t="s">
        <v>54</v>
      </c>
      <c r="J36" s="824"/>
      <c r="K36" s="803"/>
      <c r="L36" s="804"/>
      <c r="M36" s="804"/>
      <c r="N36" s="805"/>
    </row>
    <row r="37" spans="1:14" ht="18" customHeight="1" thickBot="1">
      <c r="A37" s="789"/>
      <c r="B37" s="788" t="s">
        <v>53</v>
      </c>
      <c r="C37" s="819"/>
      <c r="D37" s="830" t="s">
        <v>172</v>
      </c>
      <c r="E37" s="831"/>
      <c r="F37" s="831"/>
      <c r="G37" s="832"/>
      <c r="H37" s="833" t="s">
        <v>63</v>
      </c>
      <c r="I37" s="834"/>
      <c r="J37" s="835" t="s">
        <v>172</v>
      </c>
      <c r="K37" s="831"/>
      <c r="L37" s="831"/>
      <c r="M37" s="831"/>
      <c r="N37" s="836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89" t="s">
        <v>204</v>
      </c>
      <c r="B39" s="789"/>
      <c r="C39" s="789"/>
      <c r="D39" s="851" t="s">
        <v>325</v>
      </c>
      <c r="E39" s="851"/>
      <c r="F39" s="851"/>
      <c r="G39" s="851"/>
      <c r="H39" s="851"/>
      <c r="I39" s="851"/>
      <c r="J39" s="851"/>
      <c r="K39" s="851"/>
      <c r="L39" s="852" t="s">
        <v>205</v>
      </c>
      <c r="M39" s="853"/>
      <c r="N39" s="854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8" sqref="D8:G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4" t="s">
        <v>326</v>
      </c>
      <c r="B1" s="864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58">
        <f>'様式-1-Ⅰ（建築）'!H2</f>
        <v>240510557</v>
      </c>
      <c r="G2" s="459"/>
      <c r="H2" s="459"/>
      <c r="I2" s="459"/>
      <c r="J2" s="459"/>
      <c r="K2" s="460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5" t="s">
        <v>271</v>
      </c>
      <c r="B4" s="865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126"/>
      <c r="N4" s="126"/>
    </row>
    <row r="5" spans="1:25" s="70" customFormat="1" ht="23.25" customHeight="1" thickBot="1">
      <c r="A5" s="866" t="s">
        <v>327</v>
      </c>
      <c r="B5" s="867"/>
      <c r="C5" s="117" t="s">
        <v>274</v>
      </c>
      <c r="D5" s="855"/>
      <c r="E5" s="856"/>
      <c r="F5" s="856"/>
      <c r="G5" s="856"/>
      <c r="H5" s="857" t="s">
        <v>316</v>
      </c>
      <c r="I5" s="853"/>
      <c r="J5" s="858"/>
      <c r="K5" s="859" t="s">
        <v>86</v>
      </c>
      <c r="L5" s="870"/>
      <c r="M5" s="126"/>
      <c r="N5" s="126"/>
      <c r="P5" s="84" t="s">
        <v>323</v>
      </c>
    </row>
    <row r="6" spans="1:25" s="70" customFormat="1" ht="23.25" customHeight="1" thickBot="1">
      <c r="A6" s="868"/>
      <c r="B6" s="869"/>
      <c r="C6" s="117" t="s">
        <v>238</v>
      </c>
      <c r="D6" s="855"/>
      <c r="E6" s="856"/>
      <c r="F6" s="856"/>
      <c r="G6" s="861"/>
      <c r="H6" s="812" t="s">
        <v>317</v>
      </c>
      <c r="I6" s="819"/>
      <c r="J6" s="808"/>
      <c r="K6" s="862"/>
      <c r="L6" s="863"/>
      <c r="M6" s="126"/>
      <c r="N6" s="126"/>
      <c r="P6" s="84" t="s">
        <v>395</v>
      </c>
    </row>
    <row r="7" spans="1:25" s="70" customFormat="1" ht="23.25" customHeight="1" thickBot="1">
      <c r="A7" s="868"/>
      <c r="B7" s="869"/>
      <c r="C7" s="117" t="s">
        <v>239</v>
      </c>
      <c r="D7" s="855"/>
      <c r="E7" s="856"/>
      <c r="F7" s="856"/>
      <c r="G7" s="856"/>
      <c r="H7" s="857" t="s">
        <v>316</v>
      </c>
      <c r="I7" s="853"/>
      <c r="J7" s="858"/>
      <c r="K7" s="859" t="s">
        <v>86</v>
      </c>
      <c r="L7" s="860"/>
      <c r="M7" s="126"/>
      <c r="N7" s="126"/>
      <c r="P7" s="84"/>
    </row>
    <row r="8" spans="1:25" s="70" customFormat="1" ht="23.25" customHeight="1" thickBot="1">
      <c r="A8" s="868"/>
      <c r="B8" s="869"/>
      <c r="C8" s="117" t="s">
        <v>240</v>
      </c>
      <c r="D8" s="855"/>
      <c r="E8" s="856"/>
      <c r="F8" s="856"/>
      <c r="G8" s="861"/>
      <c r="H8" s="812" t="s">
        <v>317</v>
      </c>
      <c r="I8" s="819"/>
      <c r="J8" s="808"/>
      <c r="K8" s="862"/>
      <c r="L8" s="863"/>
      <c r="M8" s="126"/>
      <c r="N8" s="126"/>
    </row>
    <row r="9" spans="1:25" s="70" customFormat="1" ht="23.25" customHeight="1" thickBot="1">
      <c r="A9" s="868"/>
      <c r="B9" s="869"/>
      <c r="C9" s="117" t="s">
        <v>241</v>
      </c>
      <c r="D9" s="855"/>
      <c r="E9" s="856"/>
      <c r="F9" s="856"/>
      <c r="G9" s="856"/>
      <c r="H9" s="857" t="s">
        <v>316</v>
      </c>
      <c r="I9" s="853"/>
      <c r="J9" s="858"/>
      <c r="K9" s="859" t="s">
        <v>86</v>
      </c>
      <c r="L9" s="860"/>
      <c r="M9" s="126"/>
      <c r="N9" s="126"/>
    </row>
    <row r="10" spans="1:25" s="70" customFormat="1" ht="24" customHeight="1" thickBot="1">
      <c r="A10" s="868"/>
      <c r="B10" s="869"/>
      <c r="C10" s="117" t="s">
        <v>242</v>
      </c>
      <c r="D10" s="855"/>
      <c r="E10" s="856"/>
      <c r="F10" s="856"/>
      <c r="G10" s="861"/>
      <c r="H10" s="812" t="s">
        <v>317</v>
      </c>
      <c r="I10" s="819"/>
      <c r="J10" s="808"/>
      <c r="K10" s="862"/>
      <c r="L10" s="863"/>
      <c r="M10" s="126"/>
      <c r="N10" s="126"/>
    </row>
    <row r="11" spans="1:25" s="70" customFormat="1" ht="23.25" customHeight="1" thickBot="1">
      <c r="A11" s="868"/>
      <c r="B11" s="869"/>
      <c r="C11" s="117" t="s">
        <v>243</v>
      </c>
      <c r="D11" s="855"/>
      <c r="E11" s="856"/>
      <c r="F11" s="856"/>
      <c r="G11" s="856"/>
      <c r="H11" s="857" t="s">
        <v>316</v>
      </c>
      <c r="I11" s="853"/>
      <c r="J11" s="858"/>
      <c r="K11" s="859" t="s">
        <v>86</v>
      </c>
      <c r="L11" s="860"/>
      <c r="M11" s="126"/>
      <c r="N11" s="126"/>
    </row>
    <row r="12" spans="1:25" s="70" customFormat="1" ht="23.25" customHeight="1" thickBot="1">
      <c r="A12" s="868"/>
      <c r="B12" s="869"/>
      <c r="C12" s="117" t="s">
        <v>244</v>
      </c>
      <c r="D12" s="855"/>
      <c r="E12" s="856"/>
      <c r="F12" s="856"/>
      <c r="G12" s="861"/>
      <c r="H12" s="812" t="s">
        <v>317</v>
      </c>
      <c r="I12" s="819"/>
      <c r="J12" s="808"/>
      <c r="K12" s="862"/>
      <c r="L12" s="863"/>
      <c r="M12" s="126"/>
      <c r="N12" s="126"/>
    </row>
    <row r="13" spans="1:25" s="70" customFormat="1" ht="23.25" customHeight="1" thickBot="1">
      <c r="A13" s="868"/>
      <c r="B13" s="869"/>
      <c r="C13" s="117" t="s">
        <v>245</v>
      </c>
      <c r="D13" s="855"/>
      <c r="E13" s="856"/>
      <c r="F13" s="856"/>
      <c r="G13" s="856"/>
      <c r="H13" s="857" t="s">
        <v>316</v>
      </c>
      <c r="I13" s="853"/>
      <c r="J13" s="858"/>
      <c r="K13" s="859" t="s">
        <v>86</v>
      </c>
      <c r="L13" s="860"/>
      <c r="M13" s="126"/>
      <c r="N13" s="126"/>
    </row>
    <row r="14" spans="1:25" s="70" customFormat="1" ht="23.25" customHeight="1" thickBot="1">
      <c r="A14" s="868"/>
      <c r="B14" s="869"/>
      <c r="C14" s="117" t="s">
        <v>246</v>
      </c>
      <c r="D14" s="855"/>
      <c r="E14" s="856"/>
      <c r="F14" s="856"/>
      <c r="G14" s="861"/>
      <c r="H14" s="812" t="s">
        <v>317</v>
      </c>
      <c r="I14" s="819"/>
      <c r="J14" s="808"/>
      <c r="K14" s="862"/>
      <c r="L14" s="863"/>
      <c r="M14" s="126"/>
      <c r="N14" s="126"/>
    </row>
    <row r="15" spans="1:25" s="70" customFormat="1" ht="23.25" customHeight="1" thickBot="1">
      <c r="A15" s="868"/>
      <c r="B15" s="869"/>
      <c r="C15" s="117" t="s">
        <v>247</v>
      </c>
      <c r="D15" s="855"/>
      <c r="E15" s="856"/>
      <c r="F15" s="856"/>
      <c r="G15" s="856"/>
      <c r="H15" s="857" t="s">
        <v>316</v>
      </c>
      <c r="I15" s="853"/>
      <c r="J15" s="858"/>
      <c r="K15" s="859" t="s">
        <v>86</v>
      </c>
      <c r="L15" s="860"/>
      <c r="M15" s="126"/>
      <c r="N15" s="126"/>
    </row>
    <row r="16" spans="1:25" s="70" customFormat="1" ht="23.25" customHeight="1" thickBot="1">
      <c r="A16" s="868"/>
      <c r="B16" s="869"/>
      <c r="C16" s="117" t="s">
        <v>248</v>
      </c>
      <c r="D16" s="855"/>
      <c r="E16" s="856"/>
      <c r="F16" s="856"/>
      <c r="G16" s="861"/>
      <c r="H16" s="812" t="s">
        <v>317</v>
      </c>
      <c r="I16" s="819"/>
      <c r="J16" s="808"/>
      <c r="K16" s="862"/>
      <c r="L16" s="863"/>
    </row>
    <row r="17" spans="1:14" s="70" customFormat="1" ht="23.25" customHeight="1" thickBot="1">
      <c r="A17" s="868"/>
      <c r="B17" s="869"/>
      <c r="C17" s="117" t="s">
        <v>249</v>
      </c>
      <c r="D17" s="855"/>
      <c r="E17" s="856"/>
      <c r="F17" s="856"/>
      <c r="G17" s="856"/>
      <c r="H17" s="857" t="s">
        <v>316</v>
      </c>
      <c r="I17" s="853"/>
      <c r="J17" s="858"/>
      <c r="K17" s="859" t="s">
        <v>86</v>
      </c>
      <c r="L17" s="860"/>
      <c r="M17" s="126"/>
      <c r="N17" s="126"/>
    </row>
    <row r="18" spans="1:14" s="70" customFormat="1" ht="23.25" customHeight="1" thickBot="1">
      <c r="A18" s="868"/>
      <c r="B18" s="869"/>
      <c r="C18" s="117" t="s">
        <v>250</v>
      </c>
      <c r="D18" s="855"/>
      <c r="E18" s="856"/>
      <c r="F18" s="856"/>
      <c r="G18" s="861"/>
      <c r="H18" s="812" t="s">
        <v>317</v>
      </c>
      <c r="I18" s="819"/>
      <c r="J18" s="808"/>
      <c r="K18" s="862"/>
      <c r="L18" s="863"/>
      <c r="M18" s="126"/>
      <c r="N18" s="126"/>
    </row>
    <row r="19" spans="1:14" s="70" customFormat="1" ht="23.25" customHeight="1" thickBot="1">
      <c r="A19" s="868"/>
      <c r="B19" s="869"/>
      <c r="C19" s="117" t="s">
        <v>251</v>
      </c>
      <c r="D19" s="855"/>
      <c r="E19" s="856"/>
      <c r="F19" s="856"/>
      <c r="G19" s="856"/>
      <c r="H19" s="857" t="s">
        <v>316</v>
      </c>
      <c r="I19" s="853"/>
      <c r="J19" s="858"/>
      <c r="K19" s="859" t="s">
        <v>86</v>
      </c>
      <c r="L19" s="860"/>
      <c r="M19" s="126"/>
      <c r="N19" s="126"/>
    </row>
    <row r="20" spans="1:14" s="70" customFormat="1" ht="23.25" customHeight="1" thickBot="1">
      <c r="A20" s="868"/>
      <c r="B20" s="869"/>
      <c r="C20" s="117" t="s">
        <v>252</v>
      </c>
      <c r="D20" s="855"/>
      <c r="E20" s="856"/>
      <c r="F20" s="856"/>
      <c r="G20" s="861"/>
      <c r="H20" s="812" t="s">
        <v>317</v>
      </c>
      <c r="I20" s="819"/>
      <c r="J20" s="808"/>
      <c r="K20" s="862"/>
      <c r="L20" s="863"/>
    </row>
    <row r="21" spans="1:14" s="70" customFormat="1" ht="23.25" customHeight="1" thickBot="1">
      <c r="A21" s="868"/>
      <c r="B21" s="869"/>
      <c r="C21" s="117" t="s">
        <v>253</v>
      </c>
      <c r="D21" s="855"/>
      <c r="E21" s="856"/>
      <c r="F21" s="856"/>
      <c r="G21" s="856"/>
      <c r="H21" s="857" t="s">
        <v>316</v>
      </c>
      <c r="I21" s="853"/>
      <c r="J21" s="858"/>
      <c r="K21" s="859" t="s">
        <v>86</v>
      </c>
      <c r="L21" s="860"/>
      <c r="M21" s="126"/>
      <c r="N21" s="126"/>
    </row>
    <row r="22" spans="1:14" s="70" customFormat="1" ht="23.25" customHeight="1" thickBot="1">
      <c r="A22" s="868"/>
      <c r="B22" s="869"/>
      <c r="C22" s="117" t="s">
        <v>254</v>
      </c>
      <c r="D22" s="855"/>
      <c r="E22" s="856"/>
      <c r="F22" s="856"/>
      <c r="G22" s="861"/>
      <c r="H22" s="812" t="s">
        <v>317</v>
      </c>
      <c r="I22" s="819"/>
      <c r="J22" s="808"/>
      <c r="K22" s="862"/>
      <c r="L22" s="863"/>
      <c r="M22" s="126"/>
      <c r="N22" s="126"/>
    </row>
    <row r="23" spans="1:14" s="70" customFormat="1" ht="23.25" customHeight="1" thickBot="1">
      <c r="A23" s="868"/>
      <c r="B23" s="869"/>
      <c r="C23" s="117" t="s">
        <v>255</v>
      </c>
      <c r="D23" s="855"/>
      <c r="E23" s="856"/>
      <c r="F23" s="856"/>
      <c r="G23" s="856"/>
      <c r="H23" s="857" t="s">
        <v>316</v>
      </c>
      <c r="I23" s="853"/>
      <c r="J23" s="858"/>
      <c r="K23" s="859" t="s">
        <v>86</v>
      </c>
      <c r="L23" s="860"/>
      <c r="M23" s="126"/>
      <c r="N23" s="126"/>
    </row>
    <row r="24" spans="1:14" s="70" customFormat="1" ht="23.25" customHeight="1" thickBot="1">
      <c r="A24" s="868"/>
      <c r="B24" s="869"/>
      <c r="C24" s="117" t="s">
        <v>256</v>
      </c>
      <c r="D24" s="855"/>
      <c r="E24" s="856"/>
      <c r="F24" s="856"/>
      <c r="G24" s="861"/>
      <c r="H24" s="812" t="s">
        <v>317</v>
      </c>
      <c r="I24" s="819"/>
      <c r="J24" s="808"/>
      <c r="K24" s="862"/>
      <c r="L24" s="863"/>
      <c r="M24" s="126"/>
      <c r="N24" s="126"/>
    </row>
    <row r="25" spans="1:14" s="70" customFormat="1" ht="23.25" customHeight="1" thickBot="1">
      <c r="A25" s="868"/>
      <c r="B25" s="869"/>
      <c r="C25" s="117" t="s">
        <v>257</v>
      </c>
      <c r="D25" s="855"/>
      <c r="E25" s="856"/>
      <c r="F25" s="856"/>
      <c r="G25" s="856"/>
      <c r="H25" s="857" t="s">
        <v>316</v>
      </c>
      <c r="I25" s="853"/>
      <c r="J25" s="858"/>
      <c r="K25" s="859" t="s">
        <v>86</v>
      </c>
      <c r="L25" s="860"/>
      <c r="M25" s="126"/>
      <c r="N25" s="126"/>
    </row>
    <row r="26" spans="1:14" s="70" customFormat="1" ht="23.25" customHeight="1" thickBot="1">
      <c r="A26" s="868"/>
      <c r="B26" s="869"/>
      <c r="C26" s="117" t="s">
        <v>258</v>
      </c>
      <c r="D26" s="855"/>
      <c r="E26" s="856"/>
      <c r="F26" s="856"/>
      <c r="G26" s="861"/>
      <c r="H26" s="812" t="s">
        <v>317</v>
      </c>
      <c r="I26" s="819"/>
      <c r="J26" s="808"/>
      <c r="K26" s="862"/>
      <c r="L26" s="863"/>
    </row>
    <row r="27" spans="1:14" s="70" customFormat="1" ht="23.25" customHeight="1" thickBot="1">
      <c r="A27" s="868"/>
      <c r="B27" s="869"/>
      <c r="C27" s="117" t="s">
        <v>259</v>
      </c>
      <c r="D27" s="855"/>
      <c r="E27" s="856"/>
      <c r="F27" s="856"/>
      <c r="G27" s="856"/>
      <c r="H27" s="857" t="s">
        <v>316</v>
      </c>
      <c r="I27" s="853"/>
      <c r="J27" s="858"/>
      <c r="K27" s="859" t="s">
        <v>86</v>
      </c>
      <c r="L27" s="860"/>
      <c r="M27" s="126"/>
      <c r="N27" s="126"/>
    </row>
    <row r="28" spans="1:14" s="70" customFormat="1" ht="23.25" customHeight="1" thickBot="1">
      <c r="A28" s="868"/>
      <c r="B28" s="869"/>
      <c r="C28" s="117" t="s">
        <v>260</v>
      </c>
      <c r="D28" s="855"/>
      <c r="E28" s="856"/>
      <c r="F28" s="856"/>
      <c r="G28" s="861"/>
      <c r="H28" s="812" t="s">
        <v>317</v>
      </c>
      <c r="I28" s="819"/>
      <c r="J28" s="808"/>
      <c r="K28" s="862"/>
      <c r="L28" s="863"/>
      <c r="M28" s="126"/>
      <c r="N28" s="126"/>
    </row>
    <row r="29" spans="1:14" s="70" customFormat="1" ht="23.25" customHeight="1" thickBot="1">
      <c r="A29" s="868"/>
      <c r="B29" s="869"/>
      <c r="C29" s="117" t="s">
        <v>261</v>
      </c>
      <c r="D29" s="855"/>
      <c r="E29" s="856"/>
      <c r="F29" s="856"/>
      <c r="G29" s="856"/>
      <c r="H29" s="857" t="s">
        <v>316</v>
      </c>
      <c r="I29" s="853"/>
      <c r="J29" s="858"/>
      <c r="K29" s="859" t="s">
        <v>86</v>
      </c>
      <c r="L29" s="860"/>
      <c r="M29" s="126"/>
      <c r="N29" s="126"/>
    </row>
    <row r="30" spans="1:14" s="70" customFormat="1" ht="23.25" customHeight="1" thickBot="1">
      <c r="A30" s="868"/>
      <c r="B30" s="869"/>
      <c r="C30" s="117" t="s">
        <v>262</v>
      </c>
      <c r="D30" s="855"/>
      <c r="E30" s="856"/>
      <c r="F30" s="856"/>
      <c r="G30" s="861"/>
      <c r="H30" s="812" t="s">
        <v>317</v>
      </c>
      <c r="I30" s="819"/>
      <c r="J30" s="808"/>
      <c r="K30" s="862"/>
      <c r="L30" s="863"/>
      <c r="M30" s="126"/>
      <c r="N30" s="126"/>
    </row>
    <row r="31" spans="1:14" s="70" customFormat="1" ht="23.25" customHeight="1" thickBot="1">
      <c r="A31" s="868"/>
      <c r="B31" s="869"/>
      <c r="C31" s="117" t="s">
        <v>263</v>
      </c>
      <c r="D31" s="855"/>
      <c r="E31" s="856"/>
      <c r="F31" s="856"/>
      <c r="G31" s="856"/>
      <c r="H31" s="857" t="s">
        <v>316</v>
      </c>
      <c r="I31" s="853"/>
      <c r="J31" s="858"/>
      <c r="K31" s="859" t="s">
        <v>86</v>
      </c>
      <c r="L31" s="860"/>
      <c r="M31" s="126"/>
      <c r="N31" s="126"/>
    </row>
    <row r="32" spans="1:14" s="70" customFormat="1" ht="23.25" customHeight="1" thickBot="1">
      <c r="A32" s="868"/>
      <c r="B32" s="869"/>
      <c r="C32" s="117" t="s">
        <v>264</v>
      </c>
      <c r="D32" s="855"/>
      <c r="E32" s="856"/>
      <c r="F32" s="856"/>
      <c r="G32" s="861"/>
      <c r="H32" s="812" t="s">
        <v>317</v>
      </c>
      <c r="I32" s="819"/>
      <c r="J32" s="808"/>
      <c r="K32" s="862"/>
      <c r="L32" s="863"/>
    </row>
    <row r="33" spans="1:14" s="70" customFormat="1" ht="23.25" customHeight="1" thickBot="1">
      <c r="A33" s="868"/>
      <c r="B33" s="869"/>
      <c r="C33" s="117" t="s">
        <v>265</v>
      </c>
      <c r="D33" s="855"/>
      <c r="E33" s="856"/>
      <c r="F33" s="856"/>
      <c r="G33" s="856"/>
      <c r="H33" s="857" t="s">
        <v>316</v>
      </c>
      <c r="I33" s="853"/>
      <c r="J33" s="858"/>
      <c r="K33" s="859" t="s">
        <v>86</v>
      </c>
      <c r="L33" s="860"/>
      <c r="M33" s="126"/>
      <c r="N33" s="126"/>
    </row>
    <row r="34" spans="1:14" s="70" customFormat="1" ht="23.25" customHeight="1" thickBot="1">
      <c r="A34" s="868"/>
      <c r="B34" s="869"/>
      <c r="C34" s="117" t="s">
        <v>266</v>
      </c>
      <c r="D34" s="855"/>
      <c r="E34" s="856"/>
      <c r="F34" s="856"/>
      <c r="G34" s="861"/>
      <c r="H34" s="812" t="s">
        <v>317</v>
      </c>
      <c r="I34" s="819"/>
      <c r="J34" s="808"/>
      <c r="K34" s="862"/>
      <c r="L34" s="863"/>
      <c r="M34" s="126"/>
      <c r="N34" s="126"/>
    </row>
    <row r="35" spans="1:14" s="70" customFormat="1" ht="23.25" customHeight="1" thickBot="1">
      <c r="A35" s="868"/>
      <c r="B35" s="869"/>
      <c r="C35" s="117" t="s">
        <v>267</v>
      </c>
      <c r="D35" s="855"/>
      <c r="E35" s="856"/>
      <c r="F35" s="856"/>
      <c r="G35" s="856"/>
      <c r="H35" s="857" t="s">
        <v>316</v>
      </c>
      <c r="I35" s="853"/>
      <c r="J35" s="858"/>
      <c r="K35" s="859" t="s">
        <v>86</v>
      </c>
      <c r="L35" s="860"/>
      <c r="M35" s="126"/>
      <c r="N35" s="126"/>
    </row>
    <row r="36" spans="1:14" s="70" customFormat="1" ht="23.25" customHeight="1" thickBot="1">
      <c r="A36" s="868"/>
      <c r="B36" s="869"/>
      <c r="C36" s="117" t="s">
        <v>268</v>
      </c>
      <c r="D36" s="855"/>
      <c r="E36" s="856"/>
      <c r="F36" s="856"/>
      <c r="G36" s="861"/>
      <c r="H36" s="812" t="s">
        <v>317</v>
      </c>
      <c r="I36" s="819"/>
      <c r="J36" s="808"/>
      <c r="K36" s="862"/>
      <c r="L36" s="863"/>
      <c r="M36" s="126"/>
      <c r="N36" s="126"/>
    </row>
    <row r="37" spans="1:14" s="70" customFormat="1" ht="23.25" customHeight="1" thickBot="1">
      <c r="A37" s="868"/>
      <c r="B37" s="869"/>
      <c r="C37" s="117" t="s">
        <v>269</v>
      </c>
      <c r="D37" s="855"/>
      <c r="E37" s="856"/>
      <c r="F37" s="856"/>
      <c r="G37" s="856"/>
      <c r="H37" s="857" t="s">
        <v>316</v>
      </c>
      <c r="I37" s="853"/>
      <c r="J37" s="858"/>
      <c r="K37" s="859" t="s">
        <v>86</v>
      </c>
      <c r="L37" s="860"/>
      <c r="M37" s="126"/>
      <c r="N37" s="126"/>
    </row>
    <row r="38" spans="1:14" s="70" customFormat="1" ht="23.25" customHeight="1" thickBot="1">
      <c r="A38" s="868"/>
      <c r="B38" s="869"/>
      <c r="C38" s="120" t="s">
        <v>270</v>
      </c>
      <c r="D38" s="855"/>
      <c r="E38" s="856"/>
      <c r="F38" s="856"/>
      <c r="G38" s="861"/>
      <c r="H38" s="812" t="s">
        <v>317</v>
      </c>
      <c r="I38" s="819"/>
      <c r="J38" s="808"/>
      <c r="K38" s="862"/>
      <c r="L38" s="863"/>
    </row>
    <row r="39" spans="1:14" s="70" customFormat="1" ht="31.5" customHeight="1">
      <c r="A39" s="122"/>
      <c r="B39" s="121"/>
      <c r="C39" s="871"/>
      <c r="D39" s="872"/>
      <c r="E39" s="872"/>
      <c r="F39" s="872"/>
      <c r="G39" s="873"/>
      <c r="H39" s="874" t="s">
        <v>318</v>
      </c>
      <c r="I39" s="874"/>
      <c r="J39" s="875"/>
      <c r="K39" s="876">
        <f>K6+K8+K10+K12+K14+K16+K18+K20+K22+K24+K26+K28+K30+K32+K34+K36+K38</f>
        <v>0</v>
      </c>
      <c r="L39" s="877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8" sqref="D8:G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4" t="s">
        <v>326</v>
      </c>
      <c r="B1" s="864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58">
        <f>'様式-1-Ⅰ（建築）'!H2</f>
        <v>240510557</v>
      </c>
      <c r="G2" s="459"/>
      <c r="H2" s="459"/>
      <c r="I2" s="459"/>
      <c r="J2" s="459"/>
      <c r="K2" s="460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5" t="s">
        <v>271</v>
      </c>
      <c r="B4" s="865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126"/>
      <c r="N4" s="126"/>
    </row>
    <row r="5" spans="1:25" s="70" customFormat="1" ht="23.25" customHeight="1" thickBot="1">
      <c r="A5" s="866" t="s">
        <v>327</v>
      </c>
      <c r="B5" s="867"/>
      <c r="C5" s="117" t="s">
        <v>275</v>
      </c>
      <c r="D5" s="855"/>
      <c r="E5" s="856"/>
      <c r="F5" s="856"/>
      <c r="G5" s="856"/>
      <c r="H5" s="857" t="s">
        <v>316</v>
      </c>
      <c r="I5" s="853"/>
      <c r="J5" s="858"/>
      <c r="K5" s="859" t="s">
        <v>86</v>
      </c>
      <c r="L5" s="870"/>
      <c r="M5" s="126"/>
      <c r="N5" s="126"/>
      <c r="P5" s="84" t="s">
        <v>323</v>
      </c>
    </row>
    <row r="6" spans="1:25" s="70" customFormat="1" ht="23.25" customHeight="1" thickBot="1">
      <c r="A6" s="868"/>
      <c r="B6" s="869"/>
      <c r="C6" s="117" t="s">
        <v>272</v>
      </c>
      <c r="D6" s="855"/>
      <c r="E6" s="856"/>
      <c r="F6" s="856"/>
      <c r="G6" s="861"/>
      <c r="H6" s="812" t="s">
        <v>317</v>
      </c>
      <c r="I6" s="819"/>
      <c r="J6" s="808"/>
      <c r="K6" s="862"/>
      <c r="L6" s="863"/>
      <c r="M6" s="126"/>
      <c r="N6" s="126"/>
      <c r="P6" s="84" t="s">
        <v>395</v>
      </c>
    </row>
    <row r="7" spans="1:25" s="70" customFormat="1" ht="23.25" customHeight="1" thickBot="1">
      <c r="A7" s="868"/>
      <c r="B7" s="869"/>
      <c r="C7" s="117" t="s">
        <v>273</v>
      </c>
      <c r="D7" s="855"/>
      <c r="E7" s="856"/>
      <c r="F7" s="856"/>
      <c r="G7" s="856"/>
      <c r="H7" s="857" t="s">
        <v>316</v>
      </c>
      <c r="I7" s="853"/>
      <c r="J7" s="858"/>
      <c r="K7" s="859" t="s">
        <v>86</v>
      </c>
      <c r="L7" s="860"/>
      <c r="M7" s="126"/>
      <c r="N7" s="126"/>
      <c r="P7" s="84"/>
    </row>
    <row r="8" spans="1:25" s="70" customFormat="1" ht="23.25" customHeight="1" thickBot="1">
      <c r="A8" s="868"/>
      <c r="B8" s="869"/>
      <c r="C8" s="117" t="s">
        <v>276</v>
      </c>
      <c r="D8" s="855"/>
      <c r="E8" s="856"/>
      <c r="F8" s="856"/>
      <c r="G8" s="861"/>
      <c r="H8" s="812" t="s">
        <v>317</v>
      </c>
      <c r="I8" s="819"/>
      <c r="J8" s="808"/>
      <c r="K8" s="862"/>
      <c r="L8" s="863"/>
      <c r="M8" s="126"/>
      <c r="N8" s="126"/>
    </row>
    <row r="9" spans="1:25" s="70" customFormat="1" ht="23.25" customHeight="1" thickBot="1">
      <c r="A9" s="868"/>
      <c r="B9" s="869"/>
      <c r="C9" s="117" t="s">
        <v>277</v>
      </c>
      <c r="D9" s="855"/>
      <c r="E9" s="856"/>
      <c r="F9" s="856"/>
      <c r="G9" s="856"/>
      <c r="H9" s="857" t="s">
        <v>316</v>
      </c>
      <c r="I9" s="853"/>
      <c r="J9" s="858"/>
      <c r="K9" s="859" t="s">
        <v>86</v>
      </c>
      <c r="L9" s="860"/>
      <c r="M9" s="126"/>
      <c r="N9" s="126"/>
    </row>
    <row r="10" spans="1:25" s="70" customFormat="1" ht="24" customHeight="1" thickBot="1">
      <c r="A10" s="868"/>
      <c r="B10" s="869"/>
      <c r="C10" s="117" t="s">
        <v>278</v>
      </c>
      <c r="D10" s="855"/>
      <c r="E10" s="856"/>
      <c r="F10" s="856"/>
      <c r="G10" s="861"/>
      <c r="H10" s="812" t="s">
        <v>317</v>
      </c>
      <c r="I10" s="819"/>
      <c r="J10" s="808"/>
      <c r="K10" s="862"/>
      <c r="L10" s="863"/>
      <c r="M10" s="126"/>
      <c r="N10" s="126"/>
    </row>
    <row r="11" spans="1:25" s="70" customFormat="1" ht="23.25" customHeight="1" thickBot="1">
      <c r="A11" s="868"/>
      <c r="B11" s="869"/>
      <c r="C11" s="117" t="s">
        <v>279</v>
      </c>
      <c r="D11" s="855"/>
      <c r="E11" s="856"/>
      <c r="F11" s="856"/>
      <c r="G11" s="856"/>
      <c r="H11" s="857" t="s">
        <v>316</v>
      </c>
      <c r="I11" s="853"/>
      <c r="J11" s="858"/>
      <c r="K11" s="859" t="s">
        <v>86</v>
      </c>
      <c r="L11" s="860"/>
      <c r="M11" s="126"/>
      <c r="N11" s="126"/>
    </row>
    <row r="12" spans="1:25" s="70" customFormat="1" ht="23.25" customHeight="1" thickBot="1">
      <c r="A12" s="868"/>
      <c r="B12" s="869"/>
      <c r="C12" s="117" t="s">
        <v>280</v>
      </c>
      <c r="D12" s="855"/>
      <c r="E12" s="856"/>
      <c r="F12" s="856"/>
      <c r="G12" s="861"/>
      <c r="H12" s="812" t="s">
        <v>317</v>
      </c>
      <c r="I12" s="819"/>
      <c r="J12" s="808"/>
      <c r="K12" s="862"/>
      <c r="L12" s="863"/>
      <c r="M12" s="126"/>
      <c r="N12" s="126"/>
    </row>
    <row r="13" spans="1:25" s="70" customFormat="1" ht="23.25" customHeight="1" thickBot="1">
      <c r="A13" s="868"/>
      <c r="B13" s="869"/>
      <c r="C13" s="117" t="s">
        <v>281</v>
      </c>
      <c r="D13" s="855"/>
      <c r="E13" s="856"/>
      <c r="F13" s="856"/>
      <c r="G13" s="856"/>
      <c r="H13" s="857" t="s">
        <v>316</v>
      </c>
      <c r="I13" s="853"/>
      <c r="J13" s="858"/>
      <c r="K13" s="859" t="s">
        <v>86</v>
      </c>
      <c r="L13" s="860"/>
      <c r="M13" s="126"/>
      <c r="N13" s="126"/>
    </row>
    <row r="14" spans="1:25" s="70" customFormat="1" ht="23.25" customHeight="1" thickBot="1">
      <c r="A14" s="868"/>
      <c r="B14" s="869"/>
      <c r="C14" s="117" t="s">
        <v>282</v>
      </c>
      <c r="D14" s="855"/>
      <c r="E14" s="856"/>
      <c r="F14" s="856"/>
      <c r="G14" s="861"/>
      <c r="H14" s="812" t="s">
        <v>317</v>
      </c>
      <c r="I14" s="819"/>
      <c r="J14" s="808"/>
      <c r="K14" s="862"/>
      <c r="L14" s="863"/>
      <c r="M14" s="126"/>
      <c r="N14" s="126"/>
    </row>
    <row r="15" spans="1:25" s="70" customFormat="1" ht="23.25" customHeight="1" thickBot="1">
      <c r="A15" s="868"/>
      <c r="B15" s="869"/>
      <c r="C15" s="117" t="s">
        <v>283</v>
      </c>
      <c r="D15" s="855"/>
      <c r="E15" s="856"/>
      <c r="F15" s="856"/>
      <c r="G15" s="856"/>
      <c r="H15" s="857" t="s">
        <v>316</v>
      </c>
      <c r="I15" s="853"/>
      <c r="J15" s="858"/>
      <c r="K15" s="859" t="s">
        <v>86</v>
      </c>
      <c r="L15" s="860"/>
      <c r="M15" s="126"/>
      <c r="N15" s="126"/>
    </row>
    <row r="16" spans="1:25" s="70" customFormat="1" ht="23.25" customHeight="1" thickBot="1">
      <c r="A16" s="868"/>
      <c r="B16" s="869"/>
      <c r="C16" s="117" t="s">
        <v>284</v>
      </c>
      <c r="D16" s="855"/>
      <c r="E16" s="856"/>
      <c r="F16" s="856"/>
      <c r="G16" s="861"/>
      <c r="H16" s="812" t="s">
        <v>317</v>
      </c>
      <c r="I16" s="819"/>
      <c r="J16" s="808"/>
      <c r="K16" s="862"/>
      <c r="L16" s="863"/>
    </row>
    <row r="17" spans="1:14" s="70" customFormat="1" ht="23.25" customHeight="1" thickBot="1">
      <c r="A17" s="868"/>
      <c r="B17" s="869"/>
      <c r="C17" s="117" t="s">
        <v>285</v>
      </c>
      <c r="D17" s="855"/>
      <c r="E17" s="856"/>
      <c r="F17" s="856"/>
      <c r="G17" s="856"/>
      <c r="H17" s="857" t="s">
        <v>316</v>
      </c>
      <c r="I17" s="853"/>
      <c r="J17" s="858"/>
      <c r="K17" s="859" t="s">
        <v>86</v>
      </c>
      <c r="L17" s="860"/>
      <c r="M17" s="126"/>
      <c r="N17" s="126"/>
    </row>
    <row r="18" spans="1:14" s="70" customFormat="1" ht="23.25" customHeight="1" thickBot="1">
      <c r="A18" s="868"/>
      <c r="B18" s="869"/>
      <c r="C18" s="117" t="s">
        <v>287</v>
      </c>
      <c r="D18" s="855"/>
      <c r="E18" s="856"/>
      <c r="F18" s="856"/>
      <c r="G18" s="861"/>
      <c r="H18" s="812" t="s">
        <v>317</v>
      </c>
      <c r="I18" s="819"/>
      <c r="J18" s="808"/>
      <c r="K18" s="862"/>
      <c r="L18" s="863"/>
      <c r="M18" s="126"/>
      <c r="N18" s="126"/>
    </row>
    <row r="19" spans="1:14" s="70" customFormat="1" ht="23.25" customHeight="1" thickBot="1">
      <c r="A19" s="868"/>
      <c r="B19" s="869"/>
      <c r="C19" s="117" t="s">
        <v>288</v>
      </c>
      <c r="D19" s="855"/>
      <c r="E19" s="856"/>
      <c r="F19" s="856"/>
      <c r="G19" s="856"/>
      <c r="H19" s="857" t="s">
        <v>316</v>
      </c>
      <c r="I19" s="853"/>
      <c r="J19" s="858"/>
      <c r="K19" s="859" t="s">
        <v>86</v>
      </c>
      <c r="L19" s="860"/>
      <c r="M19" s="126"/>
      <c r="N19" s="126"/>
    </row>
    <row r="20" spans="1:14" s="70" customFormat="1" ht="23.25" customHeight="1" thickBot="1">
      <c r="A20" s="868"/>
      <c r="B20" s="869"/>
      <c r="C20" s="117" t="s">
        <v>286</v>
      </c>
      <c r="D20" s="855"/>
      <c r="E20" s="856"/>
      <c r="F20" s="856"/>
      <c r="G20" s="861"/>
      <c r="H20" s="812" t="s">
        <v>317</v>
      </c>
      <c r="I20" s="819"/>
      <c r="J20" s="808"/>
      <c r="K20" s="862"/>
      <c r="L20" s="863"/>
    </row>
    <row r="21" spans="1:14" s="70" customFormat="1" ht="23.25" customHeight="1" thickBot="1">
      <c r="A21" s="868"/>
      <c r="B21" s="869"/>
      <c r="C21" s="117" t="s">
        <v>289</v>
      </c>
      <c r="D21" s="855"/>
      <c r="E21" s="856"/>
      <c r="F21" s="856"/>
      <c r="G21" s="856"/>
      <c r="H21" s="857" t="s">
        <v>316</v>
      </c>
      <c r="I21" s="853"/>
      <c r="J21" s="858"/>
      <c r="K21" s="859" t="s">
        <v>86</v>
      </c>
      <c r="L21" s="860"/>
      <c r="M21" s="126"/>
      <c r="N21" s="126"/>
    </row>
    <row r="22" spans="1:14" s="70" customFormat="1" ht="23.25" customHeight="1" thickBot="1">
      <c r="A22" s="868"/>
      <c r="B22" s="869"/>
      <c r="C22" s="117" t="s">
        <v>290</v>
      </c>
      <c r="D22" s="855"/>
      <c r="E22" s="856"/>
      <c r="F22" s="856"/>
      <c r="G22" s="861"/>
      <c r="H22" s="812" t="s">
        <v>317</v>
      </c>
      <c r="I22" s="819"/>
      <c r="J22" s="808"/>
      <c r="K22" s="862"/>
      <c r="L22" s="863"/>
      <c r="M22" s="126"/>
      <c r="N22" s="126"/>
    </row>
    <row r="23" spans="1:14" s="70" customFormat="1" ht="23.25" customHeight="1" thickBot="1">
      <c r="A23" s="868"/>
      <c r="B23" s="869"/>
      <c r="C23" s="117" t="s">
        <v>291</v>
      </c>
      <c r="D23" s="855"/>
      <c r="E23" s="856"/>
      <c r="F23" s="856"/>
      <c r="G23" s="856"/>
      <c r="H23" s="857" t="s">
        <v>316</v>
      </c>
      <c r="I23" s="853"/>
      <c r="J23" s="858"/>
      <c r="K23" s="859" t="s">
        <v>86</v>
      </c>
      <c r="L23" s="860"/>
      <c r="M23" s="126"/>
      <c r="N23" s="126"/>
    </row>
    <row r="24" spans="1:14" s="70" customFormat="1" ht="23.25" customHeight="1" thickBot="1">
      <c r="A24" s="868"/>
      <c r="B24" s="869"/>
      <c r="C24" s="117" t="s">
        <v>292</v>
      </c>
      <c r="D24" s="855"/>
      <c r="E24" s="856"/>
      <c r="F24" s="856"/>
      <c r="G24" s="861"/>
      <c r="H24" s="812" t="s">
        <v>317</v>
      </c>
      <c r="I24" s="819"/>
      <c r="J24" s="808"/>
      <c r="K24" s="862"/>
      <c r="L24" s="863"/>
      <c r="M24" s="126"/>
      <c r="N24" s="126"/>
    </row>
    <row r="25" spans="1:14" s="70" customFormat="1" ht="23.25" customHeight="1" thickBot="1">
      <c r="A25" s="868"/>
      <c r="B25" s="869"/>
      <c r="C25" s="117" t="s">
        <v>293</v>
      </c>
      <c r="D25" s="855"/>
      <c r="E25" s="856"/>
      <c r="F25" s="856"/>
      <c r="G25" s="856"/>
      <c r="H25" s="857" t="s">
        <v>316</v>
      </c>
      <c r="I25" s="853"/>
      <c r="J25" s="858"/>
      <c r="K25" s="859" t="s">
        <v>86</v>
      </c>
      <c r="L25" s="860"/>
      <c r="M25" s="126"/>
      <c r="N25" s="126"/>
    </row>
    <row r="26" spans="1:14" s="70" customFormat="1" ht="23.25" customHeight="1" thickBot="1">
      <c r="A26" s="868"/>
      <c r="B26" s="869"/>
      <c r="C26" s="117" t="s">
        <v>294</v>
      </c>
      <c r="D26" s="855"/>
      <c r="E26" s="856"/>
      <c r="F26" s="856"/>
      <c r="G26" s="861"/>
      <c r="H26" s="812" t="s">
        <v>317</v>
      </c>
      <c r="I26" s="819"/>
      <c r="J26" s="808"/>
      <c r="K26" s="862"/>
      <c r="L26" s="863"/>
    </row>
    <row r="27" spans="1:14" s="70" customFormat="1" ht="23.25" customHeight="1" thickBot="1">
      <c r="A27" s="868"/>
      <c r="B27" s="869"/>
      <c r="C27" s="117" t="s">
        <v>295</v>
      </c>
      <c r="D27" s="855"/>
      <c r="E27" s="856"/>
      <c r="F27" s="856"/>
      <c r="G27" s="856"/>
      <c r="H27" s="857" t="s">
        <v>316</v>
      </c>
      <c r="I27" s="853"/>
      <c r="J27" s="858"/>
      <c r="K27" s="859" t="s">
        <v>86</v>
      </c>
      <c r="L27" s="860"/>
      <c r="M27" s="126"/>
      <c r="N27" s="126"/>
    </row>
    <row r="28" spans="1:14" s="70" customFormat="1" ht="23.25" customHeight="1" thickBot="1">
      <c r="A28" s="868"/>
      <c r="B28" s="869"/>
      <c r="C28" s="117" t="s">
        <v>296</v>
      </c>
      <c r="D28" s="855"/>
      <c r="E28" s="856"/>
      <c r="F28" s="856"/>
      <c r="G28" s="861"/>
      <c r="H28" s="812" t="s">
        <v>317</v>
      </c>
      <c r="I28" s="819"/>
      <c r="J28" s="808"/>
      <c r="K28" s="862"/>
      <c r="L28" s="863"/>
      <c r="M28" s="126"/>
      <c r="N28" s="126"/>
    </row>
    <row r="29" spans="1:14" s="70" customFormat="1" ht="23.25" customHeight="1" thickBot="1">
      <c r="A29" s="868"/>
      <c r="B29" s="869"/>
      <c r="C29" s="117" t="s">
        <v>297</v>
      </c>
      <c r="D29" s="855"/>
      <c r="E29" s="856"/>
      <c r="F29" s="856"/>
      <c r="G29" s="856"/>
      <c r="H29" s="857" t="s">
        <v>316</v>
      </c>
      <c r="I29" s="853"/>
      <c r="J29" s="858"/>
      <c r="K29" s="859" t="s">
        <v>86</v>
      </c>
      <c r="L29" s="860"/>
      <c r="M29" s="126"/>
      <c r="N29" s="126"/>
    </row>
    <row r="30" spans="1:14" s="70" customFormat="1" ht="23.25" customHeight="1" thickBot="1">
      <c r="A30" s="868"/>
      <c r="B30" s="869"/>
      <c r="C30" s="117" t="s">
        <v>298</v>
      </c>
      <c r="D30" s="855"/>
      <c r="E30" s="856"/>
      <c r="F30" s="856"/>
      <c r="G30" s="861"/>
      <c r="H30" s="812" t="s">
        <v>317</v>
      </c>
      <c r="I30" s="819"/>
      <c r="J30" s="808"/>
      <c r="K30" s="862"/>
      <c r="L30" s="863"/>
      <c r="M30" s="126"/>
      <c r="N30" s="126"/>
    </row>
    <row r="31" spans="1:14" s="70" customFormat="1" ht="23.25" customHeight="1" thickBot="1">
      <c r="A31" s="868"/>
      <c r="B31" s="869"/>
      <c r="C31" s="117" t="s">
        <v>299</v>
      </c>
      <c r="D31" s="855"/>
      <c r="E31" s="856"/>
      <c r="F31" s="856"/>
      <c r="G31" s="856"/>
      <c r="H31" s="857" t="s">
        <v>316</v>
      </c>
      <c r="I31" s="853"/>
      <c r="J31" s="858"/>
      <c r="K31" s="859" t="s">
        <v>86</v>
      </c>
      <c r="L31" s="860"/>
      <c r="M31" s="126"/>
      <c r="N31" s="126"/>
    </row>
    <row r="32" spans="1:14" s="70" customFormat="1" ht="23.25" customHeight="1" thickBot="1">
      <c r="A32" s="868"/>
      <c r="B32" s="869"/>
      <c r="C32" s="117" t="s">
        <v>300</v>
      </c>
      <c r="D32" s="855"/>
      <c r="E32" s="856"/>
      <c r="F32" s="856"/>
      <c r="G32" s="861"/>
      <c r="H32" s="812" t="s">
        <v>317</v>
      </c>
      <c r="I32" s="819"/>
      <c r="J32" s="808"/>
      <c r="K32" s="862"/>
      <c r="L32" s="863"/>
    </row>
    <row r="33" spans="1:14" s="70" customFormat="1" ht="23.25" customHeight="1" thickBot="1">
      <c r="A33" s="868"/>
      <c r="B33" s="869"/>
      <c r="C33" s="117" t="s">
        <v>301</v>
      </c>
      <c r="D33" s="855"/>
      <c r="E33" s="856"/>
      <c r="F33" s="856"/>
      <c r="G33" s="856"/>
      <c r="H33" s="857" t="s">
        <v>316</v>
      </c>
      <c r="I33" s="853"/>
      <c r="J33" s="858"/>
      <c r="K33" s="859" t="s">
        <v>86</v>
      </c>
      <c r="L33" s="860"/>
      <c r="M33" s="126"/>
      <c r="N33" s="126"/>
    </row>
    <row r="34" spans="1:14" s="70" customFormat="1" ht="23.25" customHeight="1" thickBot="1">
      <c r="A34" s="868"/>
      <c r="B34" s="869"/>
      <c r="C34" s="117" t="s">
        <v>302</v>
      </c>
      <c r="D34" s="855"/>
      <c r="E34" s="856"/>
      <c r="F34" s="856"/>
      <c r="G34" s="861"/>
      <c r="H34" s="812" t="s">
        <v>317</v>
      </c>
      <c r="I34" s="819"/>
      <c r="J34" s="808"/>
      <c r="K34" s="862"/>
      <c r="L34" s="863"/>
      <c r="M34" s="126"/>
      <c r="N34" s="126"/>
    </row>
    <row r="35" spans="1:14" s="70" customFormat="1" ht="23.25" customHeight="1" thickBot="1">
      <c r="A35" s="868"/>
      <c r="B35" s="869"/>
      <c r="C35" s="117" t="s">
        <v>303</v>
      </c>
      <c r="D35" s="855"/>
      <c r="E35" s="856"/>
      <c r="F35" s="856"/>
      <c r="G35" s="856"/>
      <c r="H35" s="857" t="s">
        <v>316</v>
      </c>
      <c r="I35" s="853"/>
      <c r="J35" s="858"/>
      <c r="K35" s="859" t="s">
        <v>86</v>
      </c>
      <c r="L35" s="860"/>
      <c r="M35" s="126"/>
      <c r="N35" s="126"/>
    </row>
    <row r="36" spans="1:14" s="70" customFormat="1" ht="23.25" customHeight="1" thickBot="1">
      <c r="A36" s="868"/>
      <c r="B36" s="869"/>
      <c r="C36" s="117" t="s">
        <v>304</v>
      </c>
      <c r="D36" s="855"/>
      <c r="E36" s="856"/>
      <c r="F36" s="856"/>
      <c r="G36" s="861"/>
      <c r="H36" s="812" t="s">
        <v>317</v>
      </c>
      <c r="I36" s="819"/>
      <c r="J36" s="808"/>
      <c r="K36" s="862"/>
      <c r="L36" s="863"/>
      <c r="M36" s="126"/>
      <c r="N36" s="126"/>
    </row>
    <row r="37" spans="1:14" s="70" customFormat="1" ht="23.25" customHeight="1" thickBot="1">
      <c r="A37" s="868"/>
      <c r="B37" s="869"/>
      <c r="C37" s="117" t="s">
        <v>305</v>
      </c>
      <c r="D37" s="855"/>
      <c r="E37" s="856"/>
      <c r="F37" s="856"/>
      <c r="G37" s="856"/>
      <c r="H37" s="857" t="s">
        <v>316</v>
      </c>
      <c r="I37" s="853"/>
      <c r="J37" s="858"/>
      <c r="K37" s="859" t="s">
        <v>86</v>
      </c>
      <c r="L37" s="860"/>
      <c r="M37" s="126"/>
      <c r="N37" s="126"/>
    </row>
    <row r="38" spans="1:14" s="70" customFormat="1" ht="23.25" customHeight="1" thickBot="1">
      <c r="A38" s="868"/>
      <c r="B38" s="869"/>
      <c r="C38" s="120" t="s">
        <v>306</v>
      </c>
      <c r="D38" s="855"/>
      <c r="E38" s="856"/>
      <c r="F38" s="856"/>
      <c r="G38" s="861"/>
      <c r="H38" s="812" t="s">
        <v>317</v>
      </c>
      <c r="I38" s="819"/>
      <c r="J38" s="808"/>
      <c r="K38" s="862"/>
      <c r="L38" s="863"/>
    </row>
    <row r="39" spans="1:14" s="70" customFormat="1" ht="31.5" customHeight="1">
      <c r="A39" s="122"/>
      <c r="B39" s="121"/>
      <c r="C39" s="871"/>
      <c r="D39" s="872"/>
      <c r="E39" s="872"/>
      <c r="F39" s="872"/>
      <c r="G39" s="873"/>
      <c r="H39" s="874" t="s">
        <v>319</v>
      </c>
      <c r="I39" s="874"/>
      <c r="J39" s="875"/>
      <c r="K39" s="876">
        <f>K6+K8+K10+K12+K14+K16+K18+K20+K22+K24+K26+K28+K30+K32+K34+K36+K38</f>
        <v>0</v>
      </c>
      <c r="L39" s="877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2024-12-23T04:15:34Z</dcterms:modified>
</cp:coreProperties>
</file>