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7800" activeTab="0"/>
  </bookViews>
  <sheets>
    <sheet name="様式2-1 別紙1" sheetId="1" r:id="rId1"/>
    <sheet name="様式2-1 別紙2" sheetId="2" r:id="rId2"/>
    <sheet name="様式3" sheetId="3" r:id="rId3"/>
    <sheet name="様式8" sheetId="4" r:id="rId4"/>
    <sheet name="様式9" sheetId="5" r:id="rId5"/>
    <sheet name="様式10" sheetId="6" r:id="rId6"/>
    <sheet name="様式11" sheetId="7" r:id="rId7"/>
    <sheet name="様式11別紙1" sheetId="8" r:id="rId8"/>
    <sheet name="様式12" sheetId="9" r:id="rId9"/>
    <sheet name="様式15" sheetId="10" r:id="rId10"/>
    <sheet name="様式15別紙" sheetId="11" r:id="rId11"/>
    <sheet name="様式16" sheetId="12" r:id="rId12"/>
  </sheets>
  <definedNames>
    <definedName name="_xlnm.Print_Area" localSheetId="5">'様式10'!$A$1:$Y$57</definedName>
    <definedName name="_xlnm.Print_Area" localSheetId="6">'様式11'!$A$1:$I$46</definedName>
    <definedName name="_xlnm.Print_Area" localSheetId="7">'様式11別紙1'!$A$1:$I$15</definedName>
    <definedName name="_xlnm.Print_Area" localSheetId="8">'様式12'!$A$1:$P$56</definedName>
    <definedName name="_xlnm.Print_Area" localSheetId="9">'様式15'!$A$1:$K$25</definedName>
    <definedName name="_xlnm.Print_Area" localSheetId="10">'様式15別紙'!$A$1:$H$22</definedName>
    <definedName name="_xlnm.Print_Area" localSheetId="11">'様式16'!$A$1:$L$123</definedName>
    <definedName name="_xlnm.Print_Area" localSheetId="0">'様式2-1 別紙1'!$A$1:$AG$38</definedName>
    <definedName name="_xlnm.Print_Area" localSheetId="1">'様式2-1 別紙2'!$A$1:$AC$59</definedName>
    <definedName name="_xlnm.Print_Area" localSheetId="3">'様式8'!$A$1:$J$35</definedName>
    <definedName name="_xlnm.Print_Area" localSheetId="4">'様式9'!$A$1:$I$28</definedName>
    <definedName name="_xlnm.Print_Titles" localSheetId="11">'様式16'!$3:$3</definedName>
  </definedNames>
  <calcPr fullCalcOnLoad="1"/>
</workbook>
</file>

<file path=xl/comments2.xml><?xml version="1.0" encoding="utf-8"?>
<comments xmlns="http://schemas.openxmlformats.org/spreadsheetml/2006/main">
  <authors>
    <author>作成者</author>
  </authors>
  <commentList>
    <comment ref="A3" authorId="0">
      <text>
        <r>
          <rPr>
            <b/>
            <sz val="9"/>
            <rFont val="ＭＳ Ｐゴシック"/>
            <family val="3"/>
          </rPr>
          <t>仙台市:</t>
        </r>
        <r>
          <rPr>
            <sz val="9"/>
            <rFont val="ＭＳ Ｐゴシック"/>
            <family val="3"/>
          </rPr>
          <t xml:space="preserve">
①必要に応じてユニット数の追加・削除による調整をしてください。
②記入方法はＡユニットを参考としてください。</t>
        </r>
      </text>
    </comment>
    <comment ref="D2" authorId="0">
      <text>
        <r>
          <rPr>
            <b/>
            <sz val="9"/>
            <rFont val="ＭＳ Ｐゴシック"/>
            <family val="3"/>
          </rPr>
          <t>仙台市:</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4.xml><?xml version="1.0" encoding="utf-8"?>
<comments xmlns="http://schemas.openxmlformats.org/spreadsheetml/2006/main">
  <authors>
    <author>仙台市</author>
  </authors>
  <commentList>
    <comment ref="D9" authorId="0">
      <text>
        <r>
          <rPr>
            <b/>
            <sz val="9"/>
            <rFont val="ＭＳ Ｐゴシック"/>
            <family val="3"/>
          </rPr>
          <t>仙台市:</t>
        </r>
        <r>
          <rPr>
            <sz val="9"/>
            <rFont val="ＭＳ Ｐゴシック"/>
            <family val="3"/>
          </rPr>
          <t xml:space="preserve">
福祉医療機構からの借入利率は
年０．５０％としてください。</t>
        </r>
      </text>
    </comment>
  </commentList>
</comments>
</file>

<file path=xl/comments6.xml><?xml version="1.0" encoding="utf-8"?>
<comments xmlns="http://schemas.openxmlformats.org/spreadsheetml/2006/main">
  <authors>
    <author>仙台市</author>
  </authors>
  <commentList>
    <comment ref="J43" authorId="0">
      <text>
        <r>
          <rPr>
            <b/>
            <sz val="9"/>
            <rFont val="ＭＳ Ｐゴシック"/>
            <family val="3"/>
          </rPr>
          <t>仙台市:</t>
        </r>
        <r>
          <rPr>
            <sz val="9"/>
            <rFont val="ＭＳ Ｐゴシック"/>
            <family val="3"/>
          </rPr>
          <t xml:space="preserve">
通所リハビリテーションの面積は1,000㎡を限度として算入されます</t>
        </r>
      </text>
    </comment>
    <comment ref="L7" authorId="0">
      <text>
        <r>
          <rPr>
            <b/>
            <sz val="9"/>
            <rFont val="ＭＳ Ｐゴシック"/>
            <family val="3"/>
          </rPr>
          <t>仙台市:</t>
        </r>
        <r>
          <rPr>
            <sz val="9"/>
            <rFont val="ＭＳ Ｐゴシック"/>
            <family val="3"/>
          </rPr>
          <t xml:space="preserve">
以下、赤枠で囲まれた部分に数値等を入力してください。
現在の数値は、てびきＰ.7～Ｐ.8に掲載したモデルケースのデーターを入力しています。</t>
        </r>
      </text>
    </comment>
  </commentList>
</comments>
</file>

<file path=xl/comments9.xml><?xml version="1.0" encoding="utf-8"?>
<comments xmlns="http://schemas.openxmlformats.org/spreadsheetml/2006/main">
  <authors>
    <author>仙台市</author>
  </authors>
  <commentList>
    <comment ref="G5" authorId="0">
      <text>
        <r>
          <rPr>
            <b/>
            <sz val="9"/>
            <rFont val="ＭＳ Ｐゴシック"/>
            <family val="3"/>
          </rPr>
          <t>仙台市:</t>
        </r>
        <r>
          <rPr>
            <sz val="9"/>
            <rFont val="ＭＳ Ｐゴシック"/>
            <family val="3"/>
          </rPr>
          <t xml:space="preserve">
以下、赤枠で囲まれた部分に数値等を入力してください。
現在の数値は、てびきＰ.10に掲載したモデルケースのデータを入力しています。</t>
        </r>
      </text>
    </comment>
    <comment ref="D36" authorId="0">
      <text>
        <r>
          <rPr>
            <b/>
            <sz val="9"/>
            <rFont val="ＭＳ Ｐゴシック"/>
            <family val="3"/>
          </rPr>
          <t>仙台市:</t>
        </r>
        <r>
          <rPr>
            <sz val="9"/>
            <rFont val="ＭＳ Ｐゴシック"/>
            <family val="3"/>
          </rPr>
          <t xml:space="preserve">
居住費の額について、任意様式で算定根拠を作成すること</t>
        </r>
      </text>
    </comment>
    <comment ref="H36" authorId="0">
      <text>
        <r>
          <rPr>
            <b/>
            <sz val="9"/>
            <rFont val="ＭＳ Ｐゴシック"/>
            <family val="3"/>
          </rPr>
          <t>仙台市:</t>
        </r>
        <r>
          <rPr>
            <sz val="9"/>
            <rFont val="ＭＳ Ｐゴシック"/>
            <family val="3"/>
          </rPr>
          <t xml:space="preserve">
第４段階の入所者の割合について、任意様式で算定根拠を作成すること</t>
        </r>
      </text>
    </comment>
  </commentList>
</comments>
</file>

<file path=xl/sharedStrings.xml><?xml version="1.0" encoding="utf-8"?>
<sst xmlns="http://schemas.openxmlformats.org/spreadsheetml/2006/main" count="966" uniqueCount="527">
  <si>
    <t>償還計画書</t>
  </si>
  <si>
    <t>区　分</t>
  </si>
  <si>
    <t>合　計</t>
  </si>
  <si>
    <t>居住費収入</t>
  </si>
  <si>
    <t>償還財源充当内訳</t>
  </si>
  <si>
    <t>左に対する財源別充当額内訳</t>
  </si>
  <si>
    <t>償　還　額</t>
  </si>
  <si>
    <t>回</t>
  </si>
  <si>
    <t>元　　金</t>
  </si>
  <si>
    <t>利　　息</t>
  </si>
  <si>
    <t>（単位 ： 円）</t>
  </si>
  <si>
    <t>１年次別償還額及び充当財源別金額内訳</t>
  </si>
  <si>
    <t>年次</t>
  </si>
  <si>
    <t>元　金</t>
  </si>
  <si>
    <t>利　息</t>
  </si>
  <si>
    <t>合　計</t>
  </si>
  <si>
    <t>介護報酬</t>
  </si>
  <si>
    <t>借入先　　　　　　　　　　　　　　　　　　　　　　　　　　　</t>
  </si>
  <si>
    <t>借入額　　　　　　　　　　　　　　　　　　　　　　　　　　　</t>
  </si>
  <si>
    <t>借入利率　　　　　　　　　　　　　　　　　　　　　　　　　　　</t>
  </si>
  <si>
    <t>円</t>
  </si>
  <si>
    <t>％</t>
  </si>
  <si>
    <t>償還期間</t>
  </si>
  <si>
    <t>合計</t>
  </si>
  <si>
    <t>年</t>
  </si>
  <si>
    <t>元金据置期間</t>
  </si>
  <si>
    <t>他会計繰入</t>
  </si>
  <si>
    <t>寄付金等</t>
  </si>
  <si>
    <t>（単位：円）</t>
  </si>
  <si>
    <t>機構融資額</t>
  </si>
  <si>
    <t>自己資金</t>
  </si>
  <si>
    <t>その他</t>
  </si>
  <si>
    <t>介護老人保健施設</t>
  </si>
  <si>
    <t>Ⅰ　想定事業費算定</t>
  </si>
  <si>
    <t xml:space="preserve"> １　想定延床面積（小数点以下切り上げ）</t>
  </si>
  <si>
    <t xml:space="preserve"> ㎡×</t>
  </si>
  <si>
    <t>人</t>
  </si>
  <si>
    <t>＝</t>
  </si>
  <si>
    <t>㎡</t>
  </si>
  <si>
    <t>通所リハビリテーション</t>
  </si>
  <si>
    <t xml:space="preserve"> ㎡×</t>
  </si>
  <si>
    <t>想定延床面積</t>
  </si>
  <si>
    <t>(A)</t>
  </si>
  <si>
    <t>㎡</t>
  </si>
  <si>
    <t xml:space="preserve">建ぺい率 </t>
  </si>
  <si>
    <t>％</t>
  </si>
  <si>
    <t xml:space="preserve">容積率 </t>
  </si>
  <si>
    <t>％</t>
  </si>
  <si>
    <t>(A)</t>
  </si>
  <si>
    <t>％</t>
  </si>
  <si>
    <t>×</t>
  </si>
  <si>
    <t>特殊工事費</t>
  </si>
  <si>
    <t>敷地造成工事費</t>
  </si>
  <si>
    <t>施設建設費</t>
  </si>
  <si>
    <t>＝</t>
  </si>
  <si>
    <t>設備整備費</t>
  </si>
  <si>
    <t>想定事業費合計</t>
  </si>
  <si>
    <t>＝</t>
  </si>
  <si>
    <t>Ⅱ　福祉医療機構融資額算定</t>
  </si>
  <si>
    <t>㎡/人×</t>
  </si>
  <si>
    <t>円／㎡</t>
  </si>
  <si>
    <t>(十万円未満切捨て)</t>
  </si>
  <si>
    <t>Ⅲ　法人自己資金額等</t>
  </si>
  <si>
    <t>銀行融資額</t>
  </si>
  <si>
    <t>法人自己資金等</t>
  </si>
  <si>
    <t>勘定科目</t>
  </si>
  <si>
    <t>予算額</t>
  </si>
  <si>
    <t>前年度
増減額</t>
  </si>
  <si>
    <t>備考</t>
  </si>
  <si>
    <t>初年度</t>
  </si>
  <si>
    <t>次年度</t>
  </si>
  <si>
    <t>経常活動による収支</t>
  </si>
  <si>
    <t>収入</t>
  </si>
  <si>
    <t>介護保険料収入</t>
  </si>
  <si>
    <t>利用料収入</t>
  </si>
  <si>
    <t>居住費</t>
  </si>
  <si>
    <t>食費</t>
  </si>
  <si>
    <t>その他利用料</t>
  </si>
  <si>
    <t>寄付金収入</t>
  </si>
  <si>
    <t>雑収入</t>
  </si>
  <si>
    <t>経理区分間繰入金収入</t>
  </si>
  <si>
    <t>経常収入計  (A)</t>
  </si>
  <si>
    <t>支出</t>
  </si>
  <si>
    <t>借入金利息支出</t>
  </si>
  <si>
    <t>経理区分間繰入金支出</t>
  </si>
  <si>
    <t>経常支出計  (B)</t>
  </si>
  <si>
    <t>経常活動資金収支差額  （C=A-B）</t>
  </si>
  <si>
    <t>施設整備費等による収支</t>
  </si>
  <si>
    <t>施設整備費等寄付金収入</t>
  </si>
  <si>
    <t>固定資産売払収入</t>
  </si>
  <si>
    <t>施設整備費等収入計  (D)</t>
  </si>
  <si>
    <t>固定資産取得支出</t>
  </si>
  <si>
    <t>元入金支出</t>
  </si>
  <si>
    <t>施設整備等支出計  (E)</t>
  </si>
  <si>
    <t>施設整備費等資金収支差額  （F=D-E）</t>
  </si>
  <si>
    <t>財務活動による収支</t>
  </si>
  <si>
    <t>借入金収入</t>
  </si>
  <si>
    <t>積立預金取崩収入</t>
  </si>
  <si>
    <t>その他の収入</t>
  </si>
  <si>
    <t>財務収入計  (G)</t>
  </si>
  <si>
    <t>借入金元金償還金支出</t>
  </si>
  <si>
    <t>積立金積立支出</t>
  </si>
  <si>
    <t>その他の支出</t>
  </si>
  <si>
    <t>財務支出計  (H)</t>
  </si>
  <si>
    <t>財務活動資金収支差額  （I=G-H）</t>
  </si>
  <si>
    <t>予備費  (J)</t>
  </si>
  <si>
    <t>当期資金収支差額合計  （K=C+F+I-J）</t>
  </si>
  <si>
    <t>前期末支払資金残高  (L)</t>
  </si>
  <si>
    <t>当期末支払資金残高  （M=K+L）</t>
  </si>
  <si>
    <t>支給者数（人）</t>
  </si>
  <si>
    <t>支給総額（円）</t>
  </si>
  <si>
    <t>役員報酬（年額）</t>
  </si>
  <si>
    <t>常勤職員年間給与</t>
  </si>
  <si>
    <t>非常勤職員年間給与</t>
  </si>
  <si>
    <t>諸手当</t>
  </si>
  <si>
    <t>退職金</t>
  </si>
  <si>
    <t>法定福利費</t>
  </si>
  <si>
    <t>事業収入算定資料</t>
  </si>
  <si>
    <t>通所リハビリテーション利用定員数</t>
  </si>
  <si>
    <t>単位数</t>
  </si>
  <si>
    <t>利用者数</t>
  </si>
  <si>
    <t>要介護度1</t>
  </si>
  <si>
    <t>人</t>
  </si>
  <si>
    <t>単位</t>
  </si>
  <si>
    <t>要介護度2</t>
  </si>
  <si>
    <t>要介護度3</t>
  </si>
  <si>
    <t>要介護度4</t>
  </si>
  <si>
    <t>要介護度5</t>
  </si>
  <si>
    <t xml:space="preserve">  ２　想定介護保険料収入</t>
  </si>
  <si>
    <t>単位</t>
  </si>
  <si>
    <t>　　　１日あたりの介護報酬単位合計</t>
  </si>
  <si>
    <t>利用者
構成比</t>
  </si>
  <si>
    <t>1日当り単位数</t>
  </si>
  <si>
    <t>％</t>
  </si>
  <si>
    <t xml:space="preserve">  １日あたりの介護報酬単位合計</t>
  </si>
  <si>
    <t>老健＝</t>
  </si>
  <si>
    <t>人  ×</t>
  </si>
  <si>
    <t>日  ×</t>
  </si>
  <si>
    <t>計</t>
  </si>
  <si>
    <t>円　①</t>
  </si>
  <si>
    <t>円　×</t>
  </si>
  <si>
    <t>円　②</t>
  </si>
  <si>
    <t>通所リハ＝</t>
  </si>
  <si>
    <t>円　③</t>
  </si>
  <si>
    <t>個人資産・負債等状況調書</t>
  </si>
  <si>
    <t>贈与者氏名</t>
  </si>
  <si>
    <t>法人との関係</t>
  </si>
  <si>
    <t>科目</t>
  </si>
  <si>
    <t>金額（評価額）</t>
  </si>
  <si>
    <t>贈与者の負債等状況</t>
  </si>
  <si>
    <t>相手先</t>
  </si>
  <si>
    <t>償還期限</t>
  </si>
  <si>
    <t>負債残高</t>
  </si>
  <si>
    <t>土地</t>
  </si>
  <si>
    <t>借入金</t>
  </si>
  <si>
    <t>平成  年  月</t>
  </si>
  <si>
    <t>千円</t>
  </si>
  <si>
    <t>（内訳は別紙のとおり）</t>
  </si>
  <si>
    <t>建物</t>
  </si>
  <si>
    <t>㎡</t>
  </si>
  <si>
    <t>現金・預金</t>
  </si>
  <si>
    <t>有価証券</t>
  </si>
  <si>
    <t>負債合計(B)</t>
  </si>
  <si>
    <t>連帯保証状況</t>
  </si>
  <si>
    <t>保証相手</t>
  </si>
  <si>
    <t>借入の相手先</t>
  </si>
  <si>
    <t>保証金額</t>
  </si>
  <si>
    <t>資産合計(A)</t>
  </si>
  <si>
    <t>連帯保証</t>
  </si>
  <si>
    <t>連帯保証合計</t>
  </si>
  <si>
    <t>正味財産＝資産合計(A)－負債合計(B)</t>
  </si>
  <si>
    <t>前年度の課税所得額</t>
  </si>
  <si>
    <t>上記の内容については事実と相違ありません。</t>
  </si>
  <si>
    <r>
      <t>氏  名</t>
    </r>
    <r>
      <rPr>
        <u val="single"/>
        <sz val="11"/>
        <rFont val="ＭＳ 明朝"/>
        <family val="1"/>
      </rPr>
      <t xml:space="preserve">                                     </t>
    </r>
    <r>
      <rPr>
        <sz val="11"/>
        <rFont val="ＭＳ 明朝"/>
        <family val="1"/>
      </rPr>
      <t>印</t>
    </r>
  </si>
  <si>
    <t>土地・建物の地番</t>
  </si>
  <si>
    <t>面　　積</t>
  </si>
  <si>
    <t>評　価　額</t>
  </si>
  <si>
    <t>抵当権設定の有無</t>
  </si>
  <si>
    <t>土　地</t>
  </si>
  <si>
    <t>㎡</t>
  </si>
  <si>
    <t>千円</t>
  </si>
  <si>
    <t>□有 ・ □無</t>
  </si>
  <si>
    <t>土地合計</t>
  </si>
  <si>
    <t>建　物</t>
  </si>
  <si>
    <t>建物合計</t>
  </si>
  <si>
    <r>
      <t>　　　</t>
    </r>
    <r>
      <rPr>
        <u val="single"/>
        <sz val="11"/>
        <rFont val="ＭＳ 明朝"/>
        <family val="1"/>
      </rPr>
      <t>贈与者氏名　　　　　　　　　　　　　</t>
    </r>
    <r>
      <rPr>
        <sz val="11"/>
        <rFont val="ＭＳ 明朝"/>
        <family val="1"/>
      </rPr>
      <t>　　　</t>
    </r>
    <r>
      <rPr>
        <u val="single"/>
        <sz val="11"/>
        <rFont val="ＭＳ 明朝"/>
        <family val="1"/>
      </rPr>
      <t>法人との関係　　　　　　　　　　　　</t>
    </r>
    <r>
      <rPr>
        <u val="single"/>
        <sz val="11"/>
        <color indexed="9"/>
        <rFont val="ＭＳ 明朝"/>
        <family val="1"/>
      </rPr>
      <t>.</t>
    </r>
  </si>
  <si>
    <t>土地利用・建築規制に関する確認状況報告書</t>
  </si>
  <si>
    <t>確認内容及び確認結果</t>
  </si>
  <si>
    <t>・確認内容（当権等第三者の権利が設定されていないか）</t>
  </si>
  <si>
    <t>確認先部署名</t>
  </si>
  <si>
    <t>　仙台法務局</t>
  </si>
  <si>
    <t>・確認結果</t>
  </si>
  <si>
    <t>確認方法（ 書類  ・ 口頭 ）</t>
  </si>
  <si>
    <t>（確認書類の名称など）</t>
  </si>
  <si>
    <t>・確認内容</t>
  </si>
  <si>
    <t>担当者名（役職名）</t>
  </si>
  <si>
    <t>・確認内容（条例に基づく土地利用方針等）</t>
  </si>
  <si>
    <t>都市整備局開発調整課</t>
  </si>
  <si>
    <t>・確認内容（計画地において施設建設の可能性の有無等）</t>
  </si>
  <si>
    <t>教育局文化財課</t>
  </si>
  <si>
    <t>経済局農林土木課</t>
  </si>
  <si>
    <t>担当者名（役職名）　　　　　　　
○○　○○（○○係主任）</t>
  </si>
  <si>
    <t>担当者名（役職名）　　　　　　　
○○　○○（○○課主任）　</t>
  </si>
  <si>
    <t>　　添付して提出してください。</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</si>
  <si>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</si>
  <si>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</si>
  <si>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</si>
  <si>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</si>
  <si>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</si>
  <si>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</si>
  <si>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</si>
  <si>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</si>
  <si>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</si>
  <si>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</si>
  <si>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</si>
  <si>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</si>
  <si>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</si>
  <si>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</si>
  <si>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</si>
  <si>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</si>
  <si>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</si>
  <si>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</si>
  <si>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</si>
  <si>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</si>
  <si>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</si>
  <si>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</si>
  <si>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</si>
  <si>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</si>
  <si>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</si>
  <si>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</si>
  <si>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</si>
  <si>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</si>
  <si>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月</t>
  </si>
  <si>
    <t>火</t>
  </si>
  <si>
    <t>水</t>
  </si>
  <si>
    <t>木</t>
  </si>
  <si>
    <t>金</t>
  </si>
  <si>
    <t>土</t>
  </si>
  <si>
    <t>日</t>
  </si>
  <si>
    <t>月</t>
  </si>
  <si>
    <t>④</t>
  </si>
  <si>
    <t>⑤</t>
  </si>
  <si>
    <t>Ａユニット</t>
  </si>
  <si>
    <t>①</t>
  </si>
  <si>
    <t>②</t>
  </si>
  <si>
    <t>③</t>
  </si>
  <si>
    <t>1.収入</t>
  </si>
  <si>
    <t>区　分</t>
  </si>
  <si>
    <t>内　訳</t>
  </si>
  <si>
    <t>収入額</t>
  </si>
  <si>
    <t>借入金</t>
  </si>
  <si>
    <t>贈　与</t>
  </si>
  <si>
    <t>合　計</t>
  </si>
  <si>
    <t>２．支出</t>
  </si>
  <si>
    <t>区　　分</t>
  </si>
  <si>
    <t>支出額</t>
  </si>
  <si>
    <t>左に対する財源別充当額</t>
  </si>
  <si>
    <t>備　考</t>
  </si>
  <si>
    <t>借入額</t>
  </si>
  <si>
    <t>贈　　与</t>
  </si>
  <si>
    <t>福祉医療機構</t>
  </si>
  <si>
    <t>用地取得費</t>
  </si>
  <si>
    <t>当初運転資金</t>
  </si>
  <si>
    <t>法人本部運営費</t>
  </si>
  <si>
    <t>開設前準備費用</t>
  </si>
  <si>
    <t>合　　　計</t>
  </si>
  <si>
    <t>ユニット型介護老人保健施設サービス費</t>
  </si>
  <si>
    <t>円 （1,000円未満切り上げ)  ④</t>
  </si>
  <si>
    <t>（小数点以下切り捨て）</t>
  </si>
  <si>
    <t xml:space="preserve"> ２　想定事業費（小数点以下切り捨て）</t>
  </si>
  <si>
    <t>前年度比</t>
  </si>
  <si>
    <t>⑥</t>
  </si>
  <si>
    <t>勤務形態</t>
  </si>
  <si>
    <t>職種</t>
  </si>
  <si>
    <t>第１週</t>
  </si>
  <si>
    <t>第２週</t>
  </si>
  <si>
    <t>第３週</t>
  </si>
  <si>
    <t>第４週</t>
  </si>
  <si>
    <t>記号</t>
  </si>
  <si>
    <t>始業時間</t>
  </si>
  <si>
    <t>～</t>
  </si>
  <si>
    <t>終業時間</t>
  </si>
  <si>
    <t>時間</t>
  </si>
  <si>
    <t>分</t>
  </si>
  <si>
    <t>実働時間</t>
  </si>
  <si>
    <t>休憩時間</t>
  </si>
  <si>
    <t>（</t>
  </si>
  <si>
    <t>）</t>
  </si>
  <si>
    <t>勤務</t>
  </si>
  <si>
    <t>日勤</t>
  </si>
  <si>
    <t>日</t>
  </si>
  <si>
    <t>00</t>
  </si>
  <si>
    <t>早番</t>
  </si>
  <si>
    <t>遅番</t>
  </si>
  <si>
    <t>夜勤</t>
  </si>
  <si>
    <t>半日勤</t>
  </si>
  <si>
    <t>夜勤明</t>
  </si>
  <si>
    <t>早</t>
  </si>
  <si>
    <t>遅</t>
  </si>
  <si>
    <t>夜</t>
  </si>
  <si>
    <t>明</t>
  </si>
  <si>
    <t>半</t>
  </si>
  <si>
    <t>公休</t>
  </si>
  <si>
    <t>休</t>
  </si>
  <si>
    <t>夜勤入</t>
  </si>
  <si>
    <t>１</t>
  </si>
  <si>
    <t>１</t>
  </si>
  <si>
    <t>１</t>
  </si>
  <si>
    <t>７：００</t>
  </si>
  <si>
    <t>１６：００</t>
  </si>
  <si>
    <t>９：００</t>
  </si>
  <si>
    <t>１８：００</t>
  </si>
  <si>
    <t>１２：００</t>
  </si>
  <si>
    <t>２１：００</t>
  </si>
  <si>
    <t>２４：００</t>
  </si>
  <si>
    <t>０：００</t>
  </si>
  <si>
    <t>９：００</t>
  </si>
  <si>
    <t>９：００</t>
  </si>
  <si>
    <t>１３：００</t>
  </si>
  <si>
    <t>看護師</t>
  </si>
  <si>
    <t>介護職員</t>
  </si>
  <si>
    <t>合計勤務時間</t>
  </si>
  <si>
    <t>通所リハ</t>
  </si>
  <si>
    <t>Bユニット</t>
  </si>
  <si>
    <t>4時</t>
  </si>
  <si>
    <t>6時</t>
  </si>
  <si>
    <t>8時</t>
  </si>
  <si>
    <t>10時</t>
  </si>
  <si>
    <t>12時</t>
  </si>
  <si>
    <t>14時</t>
  </si>
  <si>
    <t>16時</t>
  </si>
  <si>
    <t>18時</t>
  </si>
  <si>
    <t>20時</t>
  </si>
  <si>
    <t>22時</t>
  </si>
  <si>
    <t>24時</t>
  </si>
  <si>
    <t>2時</t>
  </si>
  <si>
    <t>職員</t>
  </si>
  <si>
    <t>Ａユニット</t>
  </si>
  <si>
    <t>①</t>
  </si>
  <si>
    <t>Ａ</t>
  </si>
  <si>
    <t>②</t>
  </si>
  <si>
    <t>Ａ</t>
  </si>
  <si>
    <t>③</t>
  </si>
  <si>
    <t>Ａ</t>
  </si>
  <si>
    <t>④</t>
  </si>
  <si>
    <t>⑥</t>
  </si>
  <si>
    <t>Ｂユニット</t>
  </si>
  <si>
    <t>①</t>
  </si>
  <si>
    <t>③</t>
  </si>
  <si>
    <t>⑥</t>
  </si>
  <si>
    <t>Ｃユニット</t>
  </si>
  <si>
    <t>Ｄユニット</t>
  </si>
  <si>
    <t>Ｅユニット</t>
  </si>
  <si>
    <t>Ｆユニット</t>
  </si>
  <si>
    <t>Ｇユニット</t>
  </si>
  <si>
    <t>Ｈユニット</t>
  </si>
  <si>
    <t>勤務形態の区分　Ａ：常勤で専従　Ｂ：常勤で兼務　Ｃ：常勤以外で専従　Ｄ：常勤以外で兼務</t>
  </si>
  <si>
    <t>准看護師</t>
  </si>
  <si>
    <t>介護職員</t>
  </si>
  <si>
    <t>老　　　健　　（看護・介護職員）</t>
  </si>
  <si>
    <t>通所リハ(OT・PT・ST)</t>
  </si>
  <si>
    <r>
      <t>［様式2－1別紙1］　　　　　　　　　　　　　　　　　　　　　　　　　　　　　　</t>
    </r>
    <r>
      <rPr>
        <sz val="14"/>
        <rFont val="ＭＳ Ｐゴシック"/>
        <family val="3"/>
      </rPr>
      <t>看護・介護職員配置表（1月あたりの配置状況）</t>
    </r>
  </si>
  <si>
    <t>実事業費（予定）</t>
  </si>
  <si>
    <t>本体工事費</t>
  </si>
  <si>
    <t>設計監理費</t>
  </si>
  <si>
    <t>その他工事費</t>
  </si>
  <si>
    <t>㎡</t>
  </si>
  <si>
    <t>資金計画算定資料（介護老人保健施設）</t>
  </si>
  <si>
    <t>生年月日</t>
  </si>
  <si>
    <t>性別</t>
  </si>
  <si>
    <t>月</t>
  </si>
  <si>
    <t>日</t>
  </si>
  <si>
    <t>ｼﾒｲ
（半角ｶﾅ）</t>
  </si>
  <si>
    <t>氏名
（全角漢字）</t>
  </si>
  <si>
    <t>役職</t>
  </si>
  <si>
    <t>青葉　太郎</t>
  </si>
  <si>
    <t>住所</t>
  </si>
  <si>
    <t>職業</t>
  </si>
  <si>
    <t>仙台市青葉区国分町三丁目7番1号</t>
  </si>
  <si>
    <t>医師</t>
  </si>
  <si>
    <t>男</t>
  </si>
  <si>
    <t>ｱｵﾊﾞ　ﾀﾛｳ</t>
  </si>
  <si>
    <t>S</t>
  </si>
  <si>
    <t>元号</t>
  </si>
  <si>
    <t>役　　　員　　　名　　　簿</t>
  </si>
  <si>
    <t xml:space="preserve">事務費
事業費支出 </t>
  </si>
  <si>
    <t>土地賃借料</t>
  </si>
  <si>
    <t>その他支出</t>
  </si>
  <si>
    <t>その他 （事業計画地が制限区域に指定されていないかの確認など）</t>
  </si>
  <si>
    <t>◎　事業計画地の権利関係の確認</t>
  </si>
  <si>
    <t>建設局百年の杜推進課</t>
  </si>
  <si>
    <t>◎　土地利用調整制度の手続</t>
  </si>
  <si>
    <t>◎　開発許可の手続き</t>
  </si>
  <si>
    <t>◎　用途地域等の状況</t>
  </si>
  <si>
    <t>区役所街並み形成課</t>
  </si>
  <si>
    <t>◎　埋蔵文化財の調査の要否</t>
  </si>
  <si>
    <t>◎　敷地に接する道路の状況等の確認</t>
  </si>
  <si>
    <t>区役所街並み形成課・道路課</t>
  </si>
  <si>
    <t>◎　法定外公共物（青線・赤線）有無等の確認</t>
  </si>
  <si>
    <t>　仙台法務局
　区役所公園課</t>
  </si>
  <si>
    <t>◎　下水道の整備（汚水処理）等について</t>
  </si>
  <si>
    <t>建設局下水道計画課　他</t>
  </si>
  <si>
    <t>◎　都市ガス・上水道の供給状況の確認</t>
  </si>
  <si>
    <t>◎　立木伐採届出と林地開発許可等の確認</t>
  </si>
  <si>
    <t>人件費支出  （別紙１による）</t>
  </si>
  <si>
    <t>人件費支出内訳書</t>
  </si>
  <si>
    <t>を比較して低い額</t>
  </si>
  <si>
    <t>算出額</t>
  </si>
  <si>
    <t>［様式2－1別紙2］　　　　　　　　　　　　　　　　介護・看護職員配置表（１日あたりの時間帯配置状況）</t>
  </si>
  <si>
    <t>敷地面積＝</t>
  </si>
  <si>
    <t>㎡</t>
  </si>
  <si>
    <t>地上</t>
  </si>
  <si>
    <t>階建</t>
  </si>
  <si>
    <t>建築面積＝</t>
  </si>
  <si>
    <r>
      <t>（Ａ）㎡  ÷</t>
    </r>
    <r>
      <rPr>
        <sz val="11"/>
        <rFont val="ＭＳ Ｐゴシック"/>
        <family val="3"/>
      </rPr>
      <t>　地上</t>
    </r>
  </si>
  <si>
    <t>階　＝</t>
  </si>
  <si>
    <t>㎡</t>
  </si>
  <si>
    <r>
      <t>(</t>
    </r>
    <r>
      <rPr>
        <sz val="11"/>
        <rFont val="ＭＳ Ｐゴシック"/>
        <family val="3"/>
      </rPr>
      <t>B</t>
    </r>
    <r>
      <rPr>
        <sz val="11"/>
        <rFont val="ＭＳ Ｐゴシック"/>
        <family val="3"/>
      </rPr>
      <t>)</t>
    </r>
  </si>
  <si>
    <t>建築面積上限＝</t>
  </si>
  <si>
    <t>×</t>
  </si>
  <si>
    <t>建ぺい率</t>
  </si>
  <si>
    <t>％　＝</t>
  </si>
  <si>
    <t>㎡</t>
  </si>
  <si>
    <r>
      <t>(</t>
    </r>
    <r>
      <rPr>
        <sz val="11"/>
        <rFont val="ＭＳ Ｐゴシック"/>
        <family val="3"/>
      </rPr>
      <t>C</t>
    </r>
    <r>
      <rPr>
        <sz val="11"/>
        <rFont val="ＭＳ Ｐゴシック"/>
        <family val="3"/>
      </rPr>
      <t>)</t>
    </r>
  </si>
  <si>
    <t>延床面積上限＝</t>
  </si>
  <si>
    <t>×</t>
  </si>
  <si>
    <t>容積率</t>
  </si>
  <si>
    <t>％　＝</t>
  </si>
  <si>
    <r>
      <t>(</t>
    </r>
    <r>
      <rPr>
        <sz val="11"/>
        <rFont val="ＭＳ Ｐゴシック"/>
        <family val="3"/>
      </rPr>
      <t>D</t>
    </r>
    <r>
      <rPr>
        <sz val="11"/>
        <rFont val="ＭＳ Ｐゴシック"/>
        <family val="3"/>
      </rPr>
      <t>)</t>
    </r>
  </si>
  <si>
    <r>
      <t>(</t>
    </r>
    <r>
      <rPr>
        <sz val="11"/>
        <rFont val="ＭＳ Ｐゴシック"/>
        <family val="3"/>
      </rPr>
      <t>E</t>
    </r>
    <r>
      <rPr>
        <sz val="11"/>
        <rFont val="ＭＳ Ｐゴシック"/>
        <family val="3"/>
      </rPr>
      <t>)</t>
    </r>
  </si>
  <si>
    <r>
      <t>(</t>
    </r>
    <r>
      <rPr>
        <sz val="11"/>
        <rFont val="ＭＳ Ｐゴシック"/>
        <family val="3"/>
      </rPr>
      <t>E</t>
    </r>
    <r>
      <rPr>
        <sz val="11"/>
        <rFont val="ＭＳ Ｐゴシック"/>
        <family val="3"/>
      </rPr>
      <t>)</t>
    </r>
  </si>
  <si>
    <r>
      <t>(</t>
    </r>
    <r>
      <rPr>
        <sz val="11"/>
        <rFont val="ＭＳ Ｐゴシック"/>
        <family val="3"/>
      </rPr>
      <t>F</t>
    </r>
    <r>
      <rPr>
        <sz val="11"/>
        <rFont val="ＭＳ Ｐゴシック"/>
        <family val="3"/>
      </rPr>
      <t>)</t>
    </r>
  </si>
  <si>
    <t>＝</t>
  </si>
  <si>
    <r>
      <t>(</t>
    </r>
    <r>
      <rPr>
        <sz val="11"/>
        <rFont val="ＭＳ Ｐゴシック"/>
        <family val="3"/>
      </rPr>
      <t>G</t>
    </r>
    <r>
      <rPr>
        <sz val="11"/>
        <rFont val="ＭＳ Ｐゴシック"/>
        <family val="3"/>
      </rPr>
      <t>)</t>
    </r>
  </si>
  <si>
    <r>
      <t>(</t>
    </r>
    <r>
      <rPr>
        <sz val="11"/>
        <rFont val="ＭＳ Ｐゴシック"/>
        <family val="3"/>
      </rPr>
      <t>H</t>
    </r>
    <r>
      <rPr>
        <sz val="11"/>
        <rFont val="ＭＳ Ｐゴシック"/>
        <family val="3"/>
      </rPr>
      <t>)</t>
    </r>
  </si>
  <si>
    <r>
      <t xml:space="preserve"> Ｅ + Ｆ</t>
    </r>
    <r>
      <rPr>
        <sz val="11"/>
        <rFont val="ＭＳ Ｐゴシック"/>
        <family val="3"/>
      </rPr>
      <t xml:space="preserve"> + G + H</t>
    </r>
  </si>
  <si>
    <r>
      <t>(</t>
    </r>
    <r>
      <rPr>
        <sz val="11"/>
        <rFont val="ＭＳ Ｐゴシック"/>
        <family val="3"/>
      </rPr>
      <t>I</t>
    </r>
    <r>
      <rPr>
        <sz val="11"/>
        <rFont val="ＭＳ Ｐゴシック"/>
        <family val="3"/>
      </rPr>
      <t>)</t>
    </r>
  </si>
  <si>
    <r>
      <t>(</t>
    </r>
    <r>
      <rPr>
        <sz val="11"/>
        <rFont val="ＭＳ Ｐゴシック"/>
        <family val="3"/>
      </rPr>
      <t>J</t>
    </r>
    <r>
      <rPr>
        <sz val="11"/>
        <rFont val="ＭＳ Ｐゴシック"/>
        <family val="3"/>
      </rPr>
      <t>)</t>
    </r>
  </si>
  <si>
    <r>
      <t>(</t>
    </r>
    <r>
      <rPr>
        <sz val="11"/>
        <rFont val="ＭＳ Ｐゴシック"/>
        <family val="3"/>
      </rPr>
      <t>K</t>
    </r>
    <r>
      <rPr>
        <sz val="11"/>
        <rFont val="ＭＳ Ｐゴシック"/>
        <family val="3"/>
      </rPr>
      <t>)</t>
    </r>
  </si>
  <si>
    <t xml:space="preserve"> I + J + K</t>
  </si>
  <si>
    <r>
      <t>(</t>
    </r>
    <r>
      <rPr>
        <sz val="11"/>
        <rFont val="ＭＳ Ｐゴシック"/>
        <family val="3"/>
      </rPr>
      <t>L</t>
    </r>
    <r>
      <rPr>
        <sz val="11"/>
        <rFont val="ＭＳ Ｐゴシック"/>
        <family val="3"/>
      </rPr>
      <t>)</t>
    </r>
  </si>
  <si>
    <t>（</t>
  </si>
  <si>
    <t>+</t>
  </si>
  <si>
    <t>）×</t>
  </si>
  <si>
    <t>＝</t>
  </si>
  <si>
    <t>と</t>
  </si>
  <si>
    <t>＝</t>
  </si>
  <si>
    <t>（Ｍ）</t>
  </si>
  <si>
    <t>(L)円</t>
  </si>
  <si>
    <t>－</t>
  </si>
  <si>
    <t>（Ｍ）円</t>
  </si>
  <si>
    <t>Ｄ＞Ａ　となっているか。</t>
  </si>
  <si>
    <t>チェック！</t>
  </si>
  <si>
    <t>Ｃ＞Ｂ　となっているか。</t>
  </si>
  <si>
    <t xml:space="preserve">  １　施設定員数</t>
  </si>
  <si>
    <t>介護老人保健施設定員数</t>
  </si>
  <si>
    <t>　３　想定居住費収入　（小数点以下切り捨て）</t>
  </si>
  <si>
    <t>老健＝</t>
  </si>
  <si>
    <t>％  ＝</t>
  </si>
  <si>
    <t>　４　食費収入　（小数点以下切り捨て）</t>
  </si>
  <si>
    <t>　５　想定年間事業収入</t>
  </si>
  <si>
    <t>　６　当初運転資金下限額</t>
  </si>
  <si>
    <t>　④× 2／12 ＝　　　　　　　</t>
  </si>
  <si>
    <t>円 （1,000円未満切り上げ） ⑤</t>
  </si>
  <si>
    <r>
      <t>　①×　35％　＝</t>
    </r>
  </si>
  <si>
    <t>円 ×</t>
  </si>
  <si>
    <t>日 ×</t>
  </si>
  <si>
    <t>単位×</t>
  </si>
  <si>
    <t>％ ＝</t>
  </si>
  <si>
    <r>
      <t>　①＋②＋③＝</t>
    </r>
  </si>
  <si>
    <t>　７　事務費・事業費（土地賃借料は別途計上）</t>
  </si>
  <si>
    <t>通リハ＝</t>
  </si>
  <si>
    <t>円 （1,000円未満切り上げ） ⑥</t>
  </si>
  <si>
    <r>
      <t>【　介護老人保健施設　・　募集対象外施設（</t>
    </r>
    <r>
      <rPr>
        <b/>
        <u val="single"/>
        <sz val="12"/>
        <rFont val="ＭＳ Ｐゴシック"/>
        <family val="3"/>
      </rPr>
      <t>　　　　　　　　　　　　　　</t>
    </r>
    <r>
      <rPr>
        <b/>
        <sz val="12"/>
        <rFont val="ＭＳ Ｐゴシック"/>
        <family val="3"/>
      </rPr>
      <t>）　・　総括表　】</t>
    </r>
  </si>
  <si>
    <t>収　支　予　算　書</t>
  </si>
  <si>
    <t>ガス局都市エネルギー営業課
水道局給水装置課</t>
  </si>
  <si>
    <t>　　必要ユニット数分、データをコピーして作成してください。</t>
  </si>
  <si>
    <t>　　勤務形態の区分　Ａ：常勤で専従、Ｂ：常勤で兼務、Ｃ：非常勤で専従、D：非常勤で兼務</t>
  </si>
  <si>
    <t>　　職種の区分　老健：看護師、准看護師、介護職員（通リハ：OT、PT、ST）</t>
  </si>
  <si>
    <t>勤務シフト（例を入力していますので、必要に応じて追加･削除・修正してください）</t>
  </si>
  <si>
    <t>職種の区分　老健：看護師、准看護師、介護職員（通リハ：OT、PT、ST）</t>
  </si>
  <si>
    <t>配置している時間帯は、矢印⇔と色塗りで表示してください。</t>
  </si>
  <si>
    <t>※　募集対象でない施設を併せて整備する場合は、本様式により当該施設分の資金計画書を作成し、さらに当該施設分と介護老人保健施設を合算した総括表も併せて作成してください。</t>
  </si>
  <si>
    <t>※(A)～(Ｍ)の各欄には、それぞれ同じ数値が入力されます。</t>
  </si>
  <si>
    <t>※　募集対象でない施設を併せて整備する場合は、本様式により当該施設分の収支予算書を作成し、さらに当該施設分と介護老人保健施設を合算した総括表も併せて作成してください。</t>
  </si>
  <si>
    <t>※　役員報酬、常勤職員給与、非常勤職員給与、諸手当、退職金についての内訳及び各金額の設定根拠を添付してください。</t>
  </si>
  <si>
    <t>　　（様式は任意としますが、給与につきましては[様式2-1]事業計画書の職員配置計画の職種別の内訳としてください）</t>
  </si>
  <si>
    <t>　（確認の結果、規制等あった場合の対応について記入）</t>
  </si>
  <si>
    <t>◎　予定地周辺における、河川・水路等と建設計画との兼ね合いの確認</t>
  </si>
  <si>
    <t>建設局河川課、経済局農林土木課等</t>
  </si>
  <si>
    <t>※　確認する際に、使用した資料や確認先から受領した資料等、参考となる資料がある場合は、この報告書に</t>
  </si>
  <si>
    <t>◎　仙台市みどりの基本計画</t>
  </si>
  <si>
    <t>（様式16）</t>
  </si>
  <si>
    <t>（様式15別紙）</t>
  </si>
  <si>
    <t>（様式15）</t>
  </si>
  <si>
    <t>（様式12）</t>
  </si>
  <si>
    <t>％  ×</t>
  </si>
  <si>
    <t>％  ×</t>
  </si>
  <si>
    <t>円　</t>
  </si>
  <si>
    <r>
      <t>（様式</t>
    </r>
    <r>
      <rPr>
        <sz val="11"/>
        <rFont val="ＭＳ Ｐゴシック"/>
        <family val="3"/>
      </rPr>
      <t>11</t>
    </r>
    <r>
      <rPr>
        <sz val="11"/>
        <rFont val="ＭＳ Ｐゴシック"/>
        <family val="3"/>
      </rPr>
      <t>別紙１）</t>
    </r>
  </si>
  <si>
    <t>（様式11）</t>
  </si>
  <si>
    <t>（様式10）</t>
  </si>
  <si>
    <t>（様式９）</t>
  </si>
  <si>
    <t>（様式８）</t>
  </si>
  <si>
    <t>（様式３）　</t>
  </si>
  <si>
    <t>(記載例）
理事長</t>
  </si>
  <si>
    <r>
      <rPr>
        <b/>
        <sz val="14"/>
        <rFont val="ＭＳ Ｐゴシック"/>
        <family val="3"/>
      </rPr>
      <t>資金計画書</t>
    </r>
    <r>
      <rPr>
        <sz val="14"/>
        <rFont val="ＭＳ Ｐゴシック"/>
        <family val="3"/>
      </rPr>
      <t>　【　介護老人保健施設　・　募集対象外施設（</t>
    </r>
    <r>
      <rPr>
        <u val="single"/>
        <sz val="14"/>
        <rFont val="ＭＳ Ｐゴシック"/>
        <family val="3"/>
      </rPr>
      <t>　　　　　　　　　　　　　　</t>
    </r>
    <r>
      <rPr>
        <sz val="14"/>
        <rFont val="ＭＳ Ｐゴシック"/>
        <family val="3"/>
      </rPr>
      <t>）　・　総括表　】</t>
    </r>
  </si>
  <si>
    <t>確認日           　　　　　　　　　　　　　　　　　　　　　</t>
  </si>
  <si>
    <t>　　年　　月　　日</t>
  </si>
  <si>
    <t>①確認日           　　　　　　　　　　　　　　　　　　　　　</t>
  </si>
  <si>
    <t>②確認日　　　　　　　　　　　　　　　　　　　　　　</t>
  </si>
  <si>
    <t>③確認日           　　　　　　　　　　　　　　　　　　　　　</t>
  </si>
  <si>
    <t>④確認日　　　　　　　　　　　　　　　　　　　　　　</t>
  </si>
  <si>
    <t>⑤確認日           　　　　　　　　　　　　　　　　　　　　　</t>
  </si>
  <si>
    <t>⑥確認日　　　　　　　　　　　　　　　　　　　　　　</t>
  </si>
  <si>
    <t>⑦確認日           　　　　　　　　　　　　　　　　　　　　　</t>
  </si>
  <si>
    <t>⑧確認日　　　　　　　　　　　　　　　　　　　　　　</t>
  </si>
  <si>
    <t>⑨確認日           　　　　　　　　　　　　　　　　　　　　　</t>
  </si>
  <si>
    <t>⑩確認日　　　　　　　　　　　　　　　　　　　　　　</t>
  </si>
  <si>
    <r>
      <t>　　　　　　　　　　　　　土地・建物一覧表　　　</t>
    </r>
    <r>
      <rPr>
        <b/>
        <sz val="11"/>
        <rFont val="ＭＳ ゴシック"/>
        <family val="3"/>
      </rPr>
      <t>（令和元年10月1日現在）</t>
    </r>
  </si>
  <si>
    <t>贈与者の資産状況　（令和元年10月1日現在）</t>
  </si>
  <si>
    <t>贈与者の負債等状況　（令和元年10月1日現在）</t>
  </si>
  <si>
    <t xml:space="preserve">      　　      年      月      日</t>
  </si>
  <si>
    <t>初年度  （自）　　　年　　月　　日        （至）　　　年　　月　　日</t>
  </si>
  <si>
    <t>次年度  （自）　　　年　　月　　日        （至）　　　年　　月　　日</t>
  </si>
  <si>
    <t>通所リハビリテーション費
（所要時間５時間以上６時間未満）</t>
  </si>
  <si>
    <t>　　　上記で算出した金額と機構融資限度額（820,000,000円）を比較して低い額が福祉医療機構融資限度額となる</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</si>
</sst>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Red]\-#,##0.0"/>
    <numFmt numFmtId="184" formatCode="#,##0.000;[Red]\-#,##0.000"/>
    <numFmt numFmtId="185" formatCode="#,##0.0000;[Red]\-#,##0.0000"/>
    <numFmt numFmtId="186" formatCode="h:mm;@"/>
    <numFmt numFmtId="187" formatCode="[&lt;=999]000;[&lt;=99999]000\-00;000\-0000"/>
    <numFmt numFmtId="188" formatCode="0.0_ "/>
    <numFmt numFmtId="189" formatCode="#,##0_);[Red]\(#,##0\)"/>
    <numFmt numFmtId="190" formatCode="#,##0;&quot;△ &quot;#,##0"/>
    <numFmt numFmtId="191" formatCode="0_);[Red]\(0\)"/>
    <numFmt numFmtId="192" formatCode="0;[Red]0"/>
    <numFmt numFmtId="193" formatCode="0;&quot;△ &quot;0"/>
    <numFmt numFmtId="194" formatCode="#,##0.0_ "/>
    <numFmt numFmtId="195" formatCode="0.00_);[Red]\(0.00\)"/>
    <numFmt numFmtId="196" formatCode="#,##0.000_ "/>
    <numFmt numFmtId="197" formatCode="0.000_);[Red]\(0.000\)"/>
    <numFmt numFmtId="198" formatCode="0.00_ "/>
    <numFmt numFmtId="199" formatCode="#,##0_ ;[Red]\-#,##0\ "/>
    <numFmt numFmtId="200" formatCode="0_ ;[Red]\-0\ "/>
    <numFmt numFmtId="201" formatCode="#,##0.0_);[Red]\(#,##0.0\)"/>
    <numFmt numFmtId="202" formatCode="#,##0.0_ ;[Red]\-#,##0.0\ "/>
    <numFmt numFmtId="203" formatCode="0.0%"/>
    <numFmt numFmtId="204" formatCode="0.000_ "/>
    <numFmt numFmtId="205" formatCode="#,##0.00000;[Red]\-#,##0.00000"/>
    <numFmt numFmtId="206" formatCode="#,##0.000000;[Red]\-#,##0.000000"/>
    <numFmt numFmtId="207" formatCode="#,##0.0000000;[Red]\-#,##0.0000000"/>
    <numFmt numFmtId="208" formatCode="#,##0.00000000;[Red]\-#,##0.00000000"/>
    <numFmt numFmtId="209" formatCode="#,##0.000000000;[Red]\-#,##0.000000000"/>
    <numFmt numFmtId="210" formatCode="#,##0.0000000000;[Red]\-#,##0.0000000000"/>
    <numFmt numFmtId="211" formatCode="#,##0.00_ ;[Red]\-#,##0.00\ "/>
    <numFmt numFmtId="212" formatCode="0.00000"/>
    <numFmt numFmtId="213" formatCode="0.0000"/>
    <numFmt numFmtId="214" formatCode="0.000"/>
    <numFmt numFmtId="215" formatCode="0.0"/>
    <numFmt numFmtId="216" formatCode="&quot;㎡&quot;"/>
    <numFmt numFmtId="217" formatCode="yy/mm/dd"/>
    <numFmt numFmtId="218" formatCode="#,##0&quot;円&quot;"/>
    <numFmt numFmtId="219" formatCode="\(#,##0.00_)\);[Red]\(\(#,##0.00\)\)"/>
    <numFmt numFmtId="220" formatCode="\(#,##0.00_)\);[Red]\(#,##0.00\)"/>
    <numFmt numFmtId="221" formatCode="\(#,##0.00_)\);[Red]\(\-#,##0.00\)"/>
    <numFmt numFmtId="222" formatCode="\(#,##0.0_)\);[Red]\(\-#,##0.0\)"/>
    <numFmt numFmtId="223" formatCode="\(#,##0_)\);[Red]\(\-#,##0\)"/>
    <numFmt numFmtId="224" formatCode="\(\(#,##0_)\);[Red]\(\(\-#,##0\)\)"/>
    <numFmt numFmtId="225" formatCode="\(#,##0_)\);[Red]\(\(\-#,##0\)\)"/>
    <numFmt numFmtId="226" formatCode="&quot;¥&quot;#,##0_);[Red]\(&quot;¥&quot;#,##0\)"/>
    <numFmt numFmtId="227" formatCode="&quot;¥&quot;#,##0.0_);[Red]\(&quot;¥&quot;#,##0.0\)"/>
    <numFmt numFmtId="228" formatCode="_ #,##0;[Red]_ \-#,##0"/>
    <numFmt numFmtId="229" formatCode="&quot;¥&quot;#,##0.0;[Red]&quot;¥&quot;\-#,##0.0"/>
    <numFmt numFmtId="230" formatCode="#,##0_);\(#,##0\)"/>
    <numFmt numFmtId="231" formatCode="#,##0.00_);[Red]\(#,##0.00\)"/>
    <numFmt numFmtId="232" formatCode="#,##0.0;&quot;△ &quot;#,##0.0"/>
    <numFmt numFmtId="233" formatCode="General&quot;人&quot;"/>
    <numFmt numFmtId="234" formatCode="#,##0;&quot;▲ &quot;#,##0"/>
    <numFmt numFmtId="235" formatCode="0.000%"/>
    <numFmt numFmtId="236" formatCode="#,##0&quot;人&quot;_);\(#,##0&quot;人&quot;\)"/>
  </numFmts>
  <fonts count="55">
    <font>
      <sz val="11"/>
      <name val="ＭＳ Ｐゴシック"/>
      <family val="3"/>
    </font>
    <font>
      <sz val="6"/>
      <name val="ＭＳ Ｐゴシック"/>
      <family val="3"/>
    </font>
    <font>
      <sz val="9.15"/>
      <name val="ＭＳ Ｐゴシック"/>
      <family val="3"/>
    </font>
    <font>
      <sz val="10"/>
      <name val="ＭＳ Ｐゴシック"/>
      <family val="3"/>
    </font>
    <font>
      <sz val="10.5"/>
      <name val="ＭＳ Ｐゴシック"/>
      <family val="3"/>
    </font>
    <font>
      <sz val="11"/>
      <name val="ＭＳ 明朝"/>
      <family val="1"/>
    </font>
    <font>
      <sz val="10"/>
      <name val="ＭＳ 明朝"/>
      <family val="1"/>
    </font>
    <font>
      <sz val="14"/>
      <name val="ＭＳ Ｐゴシック"/>
      <family val="3"/>
    </font>
    <font>
      <b/>
      <sz val="14"/>
      <name val="ＭＳ Ｐゴシック"/>
      <family val="3"/>
    </font>
    <font>
      <u val="single"/>
      <sz val="11"/>
      <name val="ＭＳ Ｐゴシック"/>
      <family val="3"/>
    </font>
    <font>
      <sz val="10.5"/>
      <name val="ＭＳ 明朝"/>
      <family val="1"/>
    </font>
    <font>
      <u val="single"/>
      <sz val="10.5"/>
      <name val="ＭＳ 明朝"/>
      <family val="1"/>
    </font>
    <font>
      <u val="single"/>
      <sz val="10.5"/>
      <name val="ＭＳ Ｐゴシック"/>
      <family val="3"/>
    </font>
    <font>
      <sz val="11"/>
      <name val="ＭＳ ゴシック"/>
      <family val="3"/>
    </font>
    <font>
      <b/>
      <sz val="14"/>
      <name val="ＭＳ ゴシック"/>
      <family val="3"/>
    </font>
    <font>
      <u val="single"/>
      <sz val="11"/>
      <name val="ＭＳ 明朝"/>
      <family val="1"/>
    </font>
    <font>
      <u val="single"/>
      <sz val="11"/>
      <color indexed="9"/>
      <name val="ＭＳ 明朝"/>
      <family val="1"/>
    </font>
    <font>
      <sz val="10.5"/>
      <name val="Times New Roman"/>
      <family val="1"/>
    </font>
    <font>
      <b/>
      <sz val="12"/>
      <name val="ＭＳ Ｐゴシック"/>
      <family val="3"/>
    </font>
    <font>
      <sz val="8"/>
      <name val="ＭＳ ゴシック"/>
      <family val="3"/>
    </font>
    <font>
      <sz val="9"/>
      <name val="ＭＳ ゴシック"/>
      <family val="3"/>
    </font>
    <font>
      <sz val="9"/>
      <name val="ＭＳ Ｐゴシック"/>
      <family val="3"/>
    </font>
    <font>
      <b/>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0"/>
      <name val="ＭＳ Ｐゴシック"/>
      <family val="3"/>
    </font>
    <font>
      <b/>
      <sz val="9"/>
      <name val="ＭＳ Ｐゴシック"/>
      <family val="3"/>
    </font>
    <font>
      <sz val="7"/>
      <name val="ＭＳ Ｐゴシック"/>
      <family val="3"/>
    </font>
    <font>
      <sz val="9"/>
      <name val="ＭＳ 明朝"/>
      <family val="1"/>
    </font>
    <font>
      <sz val="12"/>
      <name val="ＭＳ Ｐゴシック"/>
      <family val="3"/>
    </font>
    <font>
      <u val="single"/>
      <sz val="14"/>
      <name val="ＭＳ Ｐゴシック"/>
      <family val="3"/>
    </font>
    <font>
      <b/>
      <sz val="9"/>
      <color indexed="10"/>
      <name val="ＭＳ Ｐゴシック"/>
      <family val="3"/>
    </font>
    <font>
      <b/>
      <sz val="11"/>
      <name val="ＭＳ Ｐゴシック"/>
      <family val="3"/>
    </font>
    <font>
      <b/>
      <u val="single"/>
      <sz val="12"/>
      <name val="ＭＳ Ｐゴシック"/>
      <family val="3"/>
    </font>
    <font>
      <b/>
      <sz val="14.5"/>
      <name val="ＭＳ Ｐゴシック"/>
      <family val="3"/>
    </font>
    <font>
      <sz val="8"/>
      <name val="ＭＳ Ｐゴシック"/>
      <family val="3"/>
    </font>
    <font>
      <b/>
      <sz val="11"/>
      <name val="ＭＳ ゴシック"/>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0"/>
        <bgColor indexed="64"/>
      </patternFill>
    </fill>
    <fill>
      <patternFill patternType="solid">
        <fgColor indexed="41"/>
        <bgColor indexed="64"/>
      </patternFill>
    </fill>
    <fill>
      <patternFill patternType="solid">
        <fgColor rgb="FFFFFF00"/>
        <bgColor indexed="64"/>
      </patternFill>
    </fill>
  </fills>
  <borders count="1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style="thin"/>
      <right style="thin"/>
      <top style="thin"/>
      <bottom style="thin"/>
    </border>
    <border>
      <left style="double"/>
      <right style="thin"/>
      <top style="thin"/>
      <bottom style="thin"/>
    </border>
    <border>
      <left style="double"/>
      <right/>
      <top style="thin"/>
      <bottom style="thin"/>
    </border>
    <border>
      <left style="thin"/>
      <right/>
      <top style="thin"/>
      <bottom style="medium"/>
    </border>
    <border>
      <left style="thin"/>
      <right style="thin"/>
      <top style="thin"/>
      <bottom style="medium"/>
    </border>
    <border>
      <left style="double"/>
      <right/>
      <top style="thin"/>
      <bottom style="medium"/>
    </border>
    <border>
      <left/>
      <right style="thin"/>
      <top style="thin"/>
      <bottom style="medium"/>
    </border>
    <border>
      <left style="thin"/>
      <right style="thin"/>
      <top>
        <color indexed="63"/>
      </top>
      <bottom style="double"/>
    </border>
    <border>
      <left style="thin"/>
      <right>
        <color indexed="63"/>
      </right>
      <top>
        <color indexed="63"/>
      </top>
      <bottom style="double"/>
    </border>
    <border>
      <left style="double"/>
      <right/>
      <top>
        <color indexed="63"/>
      </top>
      <bottom style="double"/>
    </border>
    <border>
      <left/>
      <right style="thin"/>
      <top>
        <color indexed="63"/>
      </top>
      <bottom style="double"/>
    </border>
    <border>
      <left style="thin"/>
      <right style="thin"/>
      <top>
        <color indexed="63"/>
      </top>
      <bottom style="thin"/>
    </border>
    <border>
      <left>
        <color indexed="63"/>
      </left>
      <right style="double"/>
      <top>
        <color indexed="63"/>
      </top>
      <bottom style="thin"/>
    </border>
    <border>
      <left style="double"/>
      <right/>
      <top>
        <color indexed="63"/>
      </top>
      <bottom style="thin"/>
    </border>
    <border>
      <left/>
      <right style="thin"/>
      <top>
        <color indexed="63"/>
      </top>
      <bottom style="thin"/>
    </border>
    <border>
      <left>
        <color indexed="63"/>
      </left>
      <right style="double"/>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medium"/>
      <bottom>
        <color indexed="63"/>
      </bottom>
    </border>
    <border>
      <left style="thin"/>
      <right style="thin"/>
      <top style="hair"/>
      <bottom style="thin"/>
    </border>
    <border>
      <left style="thin"/>
      <right style="thin"/>
      <top style="thin"/>
      <bottom style="hair"/>
    </border>
    <border>
      <left style="thin"/>
      <right>
        <color indexed="63"/>
      </right>
      <top style="hair"/>
      <bottom style="thin"/>
    </border>
    <border>
      <left style="hair"/>
      <right style="thin"/>
      <top style="hair"/>
      <bottom style="thin"/>
    </border>
    <border>
      <left style="thin"/>
      <right style="thin"/>
      <top style="thin"/>
      <bottom>
        <color indexed="63"/>
      </bottom>
    </border>
    <border>
      <left style="thin"/>
      <right>
        <color indexed="63"/>
      </right>
      <top style="thin"/>
      <bottom>
        <color indexed="63"/>
      </bottom>
    </border>
    <border>
      <left style="hair"/>
      <right style="thin"/>
      <top style="thin"/>
      <bottom>
        <color indexed="63"/>
      </bottom>
    </border>
    <border>
      <left style="hair"/>
      <right style="thin"/>
      <top style="hair"/>
      <bottom style="hair"/>
    </border>
    <border>
      <left style="thin"/>
      <right>
        <color indexed="63"/>
      </right>
      <top style="hair"/>
      <bottom style="hair"/>
    </border>
    <border>
      <left style="thin"/>
      <right style="thin"/>
      <top style="hair"/>
      <bottom style="hair"/>
    </border>
    <border>
      <left style="hair"/>
      <right style="thin"/>
      <top style="thin"/>
      <bottom style="thin"/>
    </border>
    <border>
      <left style="thin"/>
      <right>
        <color indexed="63"/>
      </right>
      <top style="thin"/>
      <bottom style="double"/>
    </border>
    <border>
      <left style="hair"/>
      <right style="thin"/>
      <top style="thin"/>
      <bottom style="double"/>
    </border>
    <border>
      <left style="thin"/>
      <right style="thin"/>
      <top style="thin"/>
      <bottom style="double"/>
    </border>
    <border>
      <left style="thin"/>
      <right>
        <color indexed="63"/>
      </right>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color indexed="63"/>
      </right>
      <top style="medium"/>
      <bottom>
        <color indexed="63"/>
      </bottom>
    </border>
    <border>
      <left style="hair"/>
      <right style="thin"/>
      <top style="medium"/>
      <bottom>
        <color indexed="63"/>
      </bottom>
    </border>
    <border>
      <left style="thin"/>
      <right>
        <color indexed="63"/>
      </right>
      <top style="thin"/>
      <bottom style="hair"/>
    </border>
    <border>
      <left style="hair"/>
      <right style="thin"/>
      <top style="thin"/>
      <bottom style="hair"/>
    </border>
    <border>
      <left style="hair"/>
      <right style="thin"/>
      <top>
        <color indexed="63"/>
      </top>
      <bottom style="thin"/>
    </border>
    <border>
      <left style="thin"/>
      <right>
        <color indexed="63"/>
      </right>
      <top>
        <color indexed="63"/>
      </top>
      <bottom style="medium"/>
    </border>
    <border>
      <left style="hair"/>
      <right style="thin"/>
      <top>
        <color indexed="63"/>
      </top>
      <bottom style="medium"/>
    </border>
    <border>
      <left style="thin"/>
      <right style="thin"/>
      <top>
        <color indexed="63"/>
      </top>
      <bottom style="medium"/>
    </border>
    <border>
      <left style="thin"/>
      <right style="thin"/>
      <top style="medium"/>
      <bottom style="medium"/>
    </border>
    <border>
      <left style="thin"/>
      <right>
        <color indexed="63"/>
      </right>
      <top style="medium"/>
      <bottom style="medium"/>
    </border>
    <border>
      <left style="hair"/>
      <right style="thin"/>
      <top style="medium"/>
      <bottom style="medium"/>
    </border>
    <border>
      <left style="thin"/>
      <right style="thin"/>
      <top style="medium"/>
      <bottom style="thin"/>
    </border>
    <border>
      <left style="thin"/>
      <right>
        <color indexed="63"/>
      </right>
      <top style="medium"/>
      <bottom style="thin"/>
    </border>
    <border>
      <left style="hair"/>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thin"/>
    </border>
    <border>
      <left>
        <color indexed="63"/>
      </left>
      <right style="medium"/>
      <top style="thin"/>
      <bottom>
        <color indexed="63"/>
      </bottom>
    </border>
    <border>
      <left>
        <color indexed="63"/>
      </left>
      <right style="medium"/>
      <top style="hair"/>
      <bottom style="hair"/>
    </border>
    <border>
      <left>
        <color indexed="63"/>
      </left>
      <right style="medium"/>
      <top>
        <color indexed="63"/>
      </top>
      <bottom style="thin"/>
    </border>
    <border>
      <left>
        <color indexed="63"/>
      </left>
      <right style="medium"/>
      <top style="thin"/>
      <bottom style="hair"/>
    </border>
    <border>
      <left>
        <color indexed="63"/>
      </left>
      <right style="medium"/>
      <top>
        <color indexed="63"/>
      </top>
      <bottom style="double"/>
    </border>
    <border>
      <left style="medium"/>
      <right style="thin"/>
      <top style="thin"/>
      <bottom style="double"/>
    </border>
    <border>
      <left>
        <color indexed="63"/>
      </left>
      <right style="medium"/>
      <top style="thin"/>
      <bottom style="double"/>
    </border>
    <border>
      <left style="medium"/>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color indexed="63"/>
      </right>
      <top style="thin"/>
      <bottom style="medium"/>
    </border>
    <border>
      <left>
        <color indexed="63"/>
      </left>
      <right>
        <color indexed="63"/>
      </right>
      <top>
        <color indexed="63"/>
      </top>
      <bottom style="double"/>
    </border>
    <border>
      <left style="double"/>
      <right style="thin"/>
      <top style="thin"/>
      <bottom style="double"/>
    </border>
    <border>
      <left style="double"/>
      <right style="thin"/>
      <top>
        <color indexed="63"/>
      </top>
      <bottom style="thin"/>
    </border>
    <border>
      <left style="medium"/>
      <right>
        <color indexed="63"/>
      </right>
      <top style="thin"/>
      <bottom style="thin"/>
    </border>
    <border>
      <left style="medium"/>
      <right>
        <color indexed="63"/>
      </right>
      <top style="thin"/>
      <bottom style="double"/>
    </border>
    <border>
      <left style="medium"/>
      <right>
        <color indexed="63"/>
      </right>
      <top>
        <color indexed="63"/>
      </top>
      <bottom style="medium"/>
    </border>
    <border>
      <left style="medium"/>
      <right style="thin"/>
      <top style="thin"/>
      <bottom>
        <color indexed="63"/>
      </bottom>
    </border>
    <border>
      <left style="thin"/>
      <right style="medium"/>
      <top style="thin"/>
      <bottom>
        <color indexed="63"/>
      </bottom>
    </border>
    <border>
      <left style="thin"/>
      <right style="medium"/>
      <top style="thin"/>
      <bottom style="thin"/>
    </border>
    <border>
      <left style="medium"/>
      <right style="thin"/>
      <top>
        <color indexed="63"/>
      </top>
      <bottom>
        <color indexed="63"/>
      </bottom>
    </border>
    <border>
      <left style="thin"/>
      <right style="medium"/>
      <top>
        <color indexed="63"/>
      </top>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style="thin"/>
      <top style="thin"/>
      <bottom style="medium"/>
    </border>
    <border>
      <left style="thin"/>
      <right style="medium"/>
      <top style="thin"/>
      <bottom style="medium"/>
    </border>
    <border>
      <left style="thin"/>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style="hair"/>
      <top style="hair"/>
      <bottom style="hair"/>
    </border>
    <border>
      <left style="hair"/>
      <right>
        <color indexed="63"/>
      </right>
      <top style="hair"/>
      <bottom style="hair"/>
    </border>
    <border>
      <left>
        <color indexed="63"/>
      </left>
      <right style="hair"/>
      <top style="hair"/>
      <bottom style="hair"/>
    </border>
    <border>
      <left style="thin"/>
      <right style="hair"/>
      <top>
        <color indexed="63"/>
      </top>
      <bottom style="thin"/>
    </border>
    <border>
      <left style="hair"/>
      <right>
        <color indexed="63"/>
      </right>
      <top>
        <color indexed="63"/>
      </top>
      <bottom style="thin"/>
    </border>
    <border>
      <left>
        <color indexed="63"/>
      </left>
      <right style="hair"/>
      <top>
        <color indexed="63"/>
      </top>
      <bottom style="thin"/>
    </border>
    <border>
      <left style="thin"/>
      <right style="hair"/>
      <top style="thin"/>
      <bottom>
        <color indexed="63"/>
      </bottom>
    </border>
    <border>
      <left style="hair"/>
      <right>
        <color indexed="63"/>
      </right>
      <top style="thin"/>
      <bottom>
        <color indexed="63"/>
      </bottom>
    </border>
    <border>
      <left>
        <color indexed="63"/>
      </left>
      <right style="hair"/>
      <top style="thin"/>
      <bottom>
        <color indexed="63"/>
      </bottom>
    </border>
    <border>
      <left style="thin"/>
      <right style="hair"/>
      <top>
        <color indexed="63"/>
      </top>
      <bottom style="medium"/>
    </border>
    <border>
      <left style="hair"/>
      <right>
        <color indexed="63"/>
      </right>
      <top>
        <color indexed="63"/>
      </top>
      <bottom style="medium"/>
    </border>
    <border>
      <left>
        <color indexed="63"/>
      </left>
      <right style="hair"/>
      <top>
        <color indexed="63"/>
      </top>
      <bottom style="medium"/>
    </border>
    <border>
      <left style="thin"/>
      <right style="hair"/>
      <top style="medium"/>
      <bottom>
        <color indexed="63"/>
      </bottom>
    </border>
    <border>
      <left style="hair"/>
      <right>
        <color indexed="63"/>
      </right>
      <top style="medium"/>
      <bottom>
        <color indexed="63"/>
      </bottom>
    </border>
    <border>
      <left>
        <color indexed="63"/>
      </left>
      <right style="hair"/>
      <top style="medium"/>
      <bottom>
        <color indexed="63"/>
      </bottom>
    </border>
    <border>
      <left>
        <color indexed="63"/>
      </left>
      <right>
        <color indexed="63"/>
      </right>
      <top style="medium"/>
      <bottom style="thin"/>
    </border>
    <border>
      <left>
        <color indexed="63"/>
      </left>
      <right style="medium"/>
      <top style="medium"/>
      <bottom style="thin"/>
    </border>
    <border>
      <left style="hair"/>
      <right style="hair"/>
      <top style="dotted"/>
      <bottom style="double"/>
    </border>
    <border>
      <left>
        <color indexed="63"/>
      </left>
      <right style="thin"/>
      <top style="dotted"/>
      <bottom style="double"/>
    </border>
    <border>
      <left style="hair"/>
      <right style="hair"/>
      <top style="thin"/>
      <bottom style="thin"/>
    </border>
    <border>
      <left style="hair"/>
      <right style="hair"/>
      <top style="double"/>
      <bottom>
        <color indexed="63"/>
      </bottom>
    </border>
    <border>
      <left style="hair"/>
      <right style="hair"/>
      <top>
        <color indexed="63"/>
      </top>
      <bottom style="thin"/>
    </border>
    <border>
      <left>
        <color indexed="63"/>
      </left>
      <right style="thin"/>
      <top style="hair"/>
      <bottom style="hair"/>
    </border>
    <border>
      <left style="medium">
        <color indexed="10"/>
      </left>
      <right style="medium">
        <color indexed="10"/>
      </right>
      <top style="medium">
        <color indexed="10"/>
      </top>
      <bottom style="medium">
        <color indexed="10"/>
      </bottom>
    </border>
    <border diagonalUp="1">
      <left style="thin"/>
      <right style="thin"/>
      <top>
        <color indexed="63"/>
      </top>
      <bottom style="double"/>
      <diagonal style="thin"/>
    </border>
    <border diagonalUp="1">
      <left style="thin"/>
      <right style="thin"/>
      <top>
        <color indexed="63"/>
      </top>
      <bottom style="thin"/>
      <diagonal style="thin"/>
    </border>
    <border>
      <left style="medium"/>
      <right style="thin"/>
      <top style="medium"/>
      <bottom>
        <color indexed="63"/>
      </bottom>
    </border>
    <border>
      <left style="medium"/>
      <right style="thin"/>
      <top>
        <color indexed="63"/>
      </top>
      <bottom style="thin"/>
    </border>
    <border>
      <left>
        <color indexed="63"/>
      </left>
      <right style="medium"/>
      <top style="thin"/>
      <bottom style="thin"/>
    </border>
    <border diagonalUp="1">
      <left style="medium"/>
      <right style="thin"/>
      <top style="thin"/>
      <bottom style="thin"/>
      <diagonal style="thin"/>
    </border>
    <border diagonalUp="1">
      <left style="thin"/>
      <right>
        <color indexed="63"/>
      </right>
      <top style="thin"/>
      <bottom style="thin"/>
      <diagonal style="thin"/>
    </border>
    <border diagonalUp="1">
      <left style="medium"/>
      <right style="thin"/>
      <top style="thin"/>
      <bottom style="double"/>
      <diagonal style="thin"/>
    </border>
    <border diagonalUp="1">
      <left style="thin"/>
      <right>
        <color indexed="63"/>
      </right>
      <top style="thin"/>
      <bottom style="double"/>
      <diagonal style="thin"/>
    </border>
    <border>
      <left style="thin"/>
      <right style="medium"/>
      <top style="thin"/>
      <bottom style="double"/>
    </border>
    <border diagonalUp="1">
      <left style="medium"/>
      <right style="thin"/>
      <top>
        <color indexed="63"/>
      </top>
      <bottom style="medium"/>
      <diagonal style="thin"/>
    </border>
    <border diagonalUp="1">
      <left style="thin"/>
      <right>
        <color indexed="63"/>
      </right>
      <top>
        <color indexed="63"/>
      </top>
      <bottom style="medium"/>
      <diagonal style="thin"/>
    </border>
    <border>
      <left style="thin"/>
      <right style="medium"/>
      <top>
        <color indexed="63"/>
      </top>
      <bottom style="medium"/>
    </border>
    <border>
      <left style="medium"/>
      <right>
        <color indexed="63"/>
      </right>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thin"/>
      <top>
        <color indexed="63"/>
      </top>
      <bottom style="medium"/>
    </border>
    <border>
      <left style="thin"/>
      <right>
        <color indexed="63"/>
      </right>
      <top style="thin"/>
      <bottom style="dotted"/>
    </border>
    <border>
      <left>
        <color indexed="63"/>
      </left>
      <right>
        <color indexed="63"/>
      </right>
      <top style="thin"/>
      <bottom style="dotted"/>
    </border>
    <border>
      <left style="double"/>
      <right style="thin"/>
      <top style="thin"/>
      <bottom>
        <color indexed="63"/>
      </bottom>
    </border>
    <border>
      <left style="medium">
        <color indexed="10"/>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color indexed="63"/>
      </left>
      <right style="medium">
        <color indexed="10"/>
      </right>
      <top>
        <color indexed="63"/>
      </top>
      <bottom>
        <color indexed="63"/>
      </bottom>
    </border>
    <border>
      <left>
        <color indexed="63"/>
      </left>
      <right>
        <color indexed="63"/>
      </right>
      <top style="medium">
        <color indexed="10"/>
      </top>
      <bottom style="medium">
        <color indexed="10"/>
      </bottom>
    </border>
    <border>
      <left style="medium">
        <color indexed="10"/>
      </left>
      <right style="thin"/>
      <top style="medium">
        <color indexed="10"/>
      </top>
      <bottom style="medium">
        <color indexed="10"/>
      </bottom>
    </border>
    <border>
      <left style="thin"/>
      <right style="thin"/>
      <top style="medium">
        <color indexed="10"/>
      </top>
      <bottom style="medium">
        <color indexed="10"/>
      </bottom>
    </border>
    <border>
      <left style="thin"/>
      <right style="medium">
        <color indexed="10"/>
      </right>
      <top style="medium">
        <color indexed="10"/>
      </top>
      <bottom style="medium">
        <color indexed="10"/>
      </bottom>
    </border>
    <border>
      <left style="thin"/>
      <right style="hair"/>
      <top style="hair"/>
      <bottom>
        <color indexed="63"/>
      </bottom>
    </border>
    <border>
      <left style="thin"/>
      <right style="hair"/>
      <top>
        <color indexed="63"/>
      </top>
      <bottom style="hair"/>
    </border>
    <border>
      <left>
        <color indexed="63"/>
      </left>
      <right style="thin"/>
      <top style="thin"/>
      <bottom style="double"/>
    </border>
    <border>
      <left>
        <color indexed="63"/>
      </left>
      <right style="thin"/>
      <top style="thin"/>
      <bottom style="hair"/>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5" fillId="22" borderId="2" applyNumberFormat="0" applyFont="0" applyAlignment="0" applyProtection="0"/>
    <xf numFmtId="0" fontId="29" fillId="0" borderId="3" applyNumberFormat="0" applyFill="0" applyAlignment="0" applyProtection="0"/>
    <xf numFmtId="0" fontId="30" fillId="3" borderId="0" applyNumberFormat="0" applyBorder="0" applyAlignment="0" applyProtection="0"/>
    <xf numFmtId="0" fontId="31" fillId="23"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3"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0" borderId="0" applyNumberFormat="0" applyFill="0" applyBorder="0" applyAlignment="0" applyProtection="0"/>
    <xf numFmtId="0" fontId="41" fillId="4" borderId="0" applyNumberFormat="0" applyBorder="0" applyAlignment="0" applyProtection="0"/>
  </cellStyleXfs>
  <cellXfs count="785">
    <xf numFmtId="0" fontId="0" fillId="0" borderId="0" xfId="0" applyAlignment="1">
      <alignment wrapText="1"/>
    </xf>
    <xf numFmtId="0" fontId="0" fillId="0" borderId="0" xfId="0" applyBorder="1" applyAlignment="1">
      <alignment wrapText="1"/>
    </xf>
    <xf numFmtId="38" fontId="0" fillId="0" borderId="0" xfId="49" applyFont="1" applyAlignment="1">
      <alignment vertical="center" wrapText="1"/>
    </xf>
    <xf numFmtId="38" fontId="0" fillId="0" borderId="0" xfId="49" applyFont="1" applyBorder="1" applyAlignment="1">
      <alignment vertical="center" wrapText="1"/>
    </xf>
    <xf numFmtId="38" fontId="4" fillId="0" borderId="0" xfId="49" applyFont="1" applyBorder="1" applyAlignment="1">
      <alignment horizontal="left" vertical="center" wrapText="1"/>
    </xf>
    <xf numFmtId="38" fontId="4" fillId="0" borderId="0" xfId="49" applyFont="1" applyBorder="1" applyAlignment="1">
      <alignment vertical="center" wrapText="1"/>
    </xf>
    <xf numFmtId="38" fontId="3" fillId="0" borderId="10" xfId="49" applyFont="1" applyBorder="1" applyAlignment="1">
      <alignment horizontal="center" vertical="center" wrapText="1"/>
    </xf>
    <xf numFmtId="38" fontId="3" fillId="0" borderId="11" xfId="49" applyFont="1" applyBorder="1" applyAlignment="1">
      <alignment vertical="center" wrapText="1"/>
    </xf>
    <xf numFmtId="38" fontId="3" fillId="0" borderId="12" xfId="49" applyFont="1" applyBorder="1" applyAlignment="1">
      <alignment horizontal="center" vertical="center" wrapText="1"/>
    </xf>
    <xf numFmtId="38" fontId="3" fillId="0" borderId="13" xfId="49" applyFont="1" applyBorder="1" applyAlignment="1">
      <alignment horizontal="center" vertical="center" wrapText="1"/>
    </xf>
    <xf numFmtId="38" fontId="3" fillId="0" borderId="11" xfId="49" applyFont="1" applyBorder="1" applyAlignment="1">
      <alignment horizontal="center" vertical="center" wrapText="1"/>
    </xf>
    <xf numFmtId="38" fontId="3" fillId="0" borderId="10" xfId="49" applyFont="1" applyBorder="1" applyAlignment="1">
      <alignment horizontal="left" vertical="center" wrapText="1"/>
    </xf>
    <xf numFmtId="38" fontId="3" fillId="0" borderId="12" xfId="49" applyFont="1" applyBorder="1" applyAlignment="1">
      <alignment vertical="center" wrapText="1"/>
    </xf>
    <xf numFmtId="38" fontId="3" fillId="0" borderId="10" xfId="49" applyFont="1" applyBorder="1" applyAlignment="1">
      <alignment vertical="center" wrapText="1"/>
    </xf>
    <xf numFmtId="38" fontId="3" fillId="0" borderId="14" xfId="49" applyFont="1" applyBorder="1" applyAlignment="1">
      <alignment vertical="center" wrapText="1"/>
    </xf>
    <xf numFmtId="38" fontId="3" fillId="0" borderId="15" xfId="49" applyFont="1" applyBorder="1" applyAlignment="1">
      <alignment horizontal="center" vertical="center" wrapText="1"/>
    </xf>
    <xf numFmtId="38" fontId="3" fillId="0" borderId="15" xfId="49" applyFont="1" applyBorder="1" applyAlignment="1">
      <alignment horizontal="left" vertical="center" wrapText="1"/>
    </xf>
    <xf numFmtId="38" fontId="3" fillId="0" borderId="16" xfId="49" applyFont="1" applyBorder="1" applyAlignment="1">
      <alignment vertical="center" wrapText="1"/>
    </xf>
    <xf numFmtId="38" fontId="3" fillId="0" borderId="15" xfId="49" applyFont="1" applyBorder="1" applyAlignment="1">
      <alignment vertical="center" wrapText="1"/>
    </xf>
    <xf numFmtId="38" fontId="3" fillId="0" borderId="17" xfId="49" applyFont="1" applyBorder="1" applyAlignment="1">
      <alignment vertical="center" wrapText="1"/>
    </xf>
    <xf numFmtId="38" fontId="3" fillId="0" borderId="18" xfId="49" applyFont="1" applyBorder="1" applyAlignment="1">
      <alignment vertical="center" wrapText="1"/>
    </xf>
    <xf numFmtId="38" fontId="3" fillId="0" borderId="19" xfId="49" applyFont="1" applyBorder="1" applyAlignment="1">
      <alignment vertical="center" wrapText="1"/>
    </xf>
    <xf numFmtId="38" fontId="3" fillId="0" borderId="20" xfId="49" applyFont="1" applyBorder="1" applyAlignment="1">
      <alignment vertical="center" wrapText="1"/>
    </xf>
    <xf numFmtId="38" fontId="3" fillId="0" borderId="21" xfId="49" applyFont="1" applyBorder="1" applyAlignment="1">
      <alignment vertical="center" wrapText="1"/>
    </xf>
    <xf numFmtId="38" fontId="3" fillId="0" borderId="22" xfId="49" applyFont="1" applyBorder="1" applyAlignment="1">
      <alignment vertical="center" wrapText="1"/>
    </xf>
    <xf numFmtId="38" fontId="3" fillId="0" borderId="23" xfId="49" applyFont="1" applyBorder="1" applyAlignment="1">
      <alignment horizontal="center" vertical="center" wrapText="1"/>
    </xf>
    <xf numFmtId="38" fontId="3" fillId="0" borderId="24" xfId="49" applyFont="1" applyBorder="1" applyAlignment="1">
      <alignment vertical="center" wrapText="1"/>
    </xf>
    <xf numFmtId="38" fontId="3" fillId="0" borderId="25" xfId="49" applyFont="1" applyBorder="1" applyAlignment="1">
      <alignment horizontal="right" vertical="center" wrapText="1"/>
    </xf>
    <xf numFmtId="38" fontId="3" fillId="0" borderId="23" xfId="49" applyFont="1" applyBorder="1" applyAlignment="1">
      <alignment horizontal="left" vertical="center" wrapText="1"/>
    </xf>
    <xf numFmtId="38" fontId="3" fillId="0" borderId="26" xfId="49" applyFont="1" applyBorder="1" applyAlignment="1">
      <alignment vertical="center" wrapText="1"/>
    </xf>
    <xf numFmtId="38" fontId="3" fillId="0" borderId="27" xfId="49" applyFont="1" applyBorder="1" applyAlignment="1">
      <alignment vertical="center" wrapText="1"/>
    </xf>
    <xf numFmtId="38" fontId="3" fillId="0" borderId="14" xfId="49" applyFont="1" applyBorder="1" applyAlignment="1">
      <alignment horizontal="right" vertical="center" wrapText="1"/>
    </xf>
    <xf numFmtId="38" fontId="3" fillId="0" borderId="12" xfId="49" applyFont="1" applyBorder="1" applyAlignment="1">
      <alignment horizontal="left" vertical="center" wrapText="1"/>
    </xf>
    <xf numFmtId="38" fontId="0" fillId="0" borderId="0" xfId="49" applyFont="1" applyAlignment="1">
      <alignment vertical="center"/>
    </xf>
    <xf numFmtId="38" fontId="0" fillId="0" borderId="0" xfId="49" applyFont="1" applyAlignment="1">
      <alignment horizontal="center" vertical="center"/>
    </xf>
    <xf numFmtId="38" fontId="0" fillId="0" borderId="0" xfId="49" applyFont="1" applyAlignment="1">
      <alignment horizontal="right" vertical="center"/>
    </xf>
    <xf numFmtId="38" fontId="0" fillId="0" borderId="28" xfId="49" applyFont="1" applyBorder="1" applyAlignment="1">
      <alignment horizontal="center" vertical="center"/>
    </xf>
    <xf numFmtId="38" fontId="0" fillId="0" borderId="11" xfId="49" applyFont="1" applyBorder="1" applyAlignment="1">
      <alignment horizontal="center" vertical="center"/>
    </xf>
    <xf numFmtId="38" fontId="0" fillId="0" borderId="11" xfId="49" applyFont="1" applyBorder="1" applyAlignment="1">
      <alignment horizontal="right" vertical="center"/>
    </xf>
    <xf numFmtId="38" fontId="0" fillId="0" borderId="0" xfId="49" applyFont="1" applyBorder="1" applyAlignment="1">
      <alignment vertical="center"/>
    </xf>
    <xf numFmtId="38" fontId="0" fillId="0" borderId="10" xfId="49" applyFont="1" applyBorder="1" applyAlignment="1">
      <alignment vertical="center"/>
    </xf>
    <xf numFmtId="38" fontId="0" fillId="0" borderId="0" xfId="49" applyFont="1" applyBorder="1" applyAlignment="1">
      <alignment horizontal="center" vertical="center"/>
    </xf>
    <xf numFmtId="38" fontId="4" fillId="0" borderId="0" xfId="49" applyFont="1" applyBorder="1" applyAlignment="1">
      <alignment horizontal="center" vertical="center"/>
    </xf>
    <xf numFmtId="38" fontId="4" fillId="0" borderId="0" xfId="49" applyFont="1" applyBorder="1" applyAlignment="1">
      <alignment vertical="center"/>
    </xf>
    <xf numFmtId="38" fontId="0" fillId="0" borderId="29" xfId="49" applyFont="1" applyBorder="1" applyAlignment="1">
      <alignment vertical="center"/>
    </xf>
    <xf numFmtId="38" fontId="0" fillId="0" borderId="30" xfId="49" applyFont="1" applyBorder="1" applyAlignment="1">
      <alignment vertical="center"/>
    </xf>
    <xf numFmtId="38" fontId="0" fillId="0" borderId="28" xfId="49" applyFont="1" applyBorder="1" applyAlignment="1">
      <alignment vertical="center"/>
    </xf>
    <xf numFmtId="38" fontId="0" fillId="0" borderId="26" xfId="49" applyFont="1" applyBorder="1" applyAlignment="1">
      <alignment vertical="center"/>
    </xf>
    <xf numFmtId="38" fontId="0" fillId="0" borderId="0" xfId="49" applyFont="1" applyFill="1" applyBorder="1" applyAlignment="1">
      <alignment vertical="center"/>
    </xf>
    <xf numFmtId="38" fontId="0" fillId="0" borderId="0" xfId="49" applyFont="1" applyFill="1" applyBorder="1" applyAlignment="1">
      <alignment horizontal="center" vertical="center"/>
    </xf>
    <xf numFmtId="38" fontId="0" fillId="0" borderId="0" xfId="49" applyFont="1" applyFill="1" applyAlignment="1">
      <alignment vertical="center"/>
    </xf>
    <xf numFmtId="38" fontId="0" fillId="0" borderId="0" xfId="49" applyFont="1" applyFill="1" applyAlignment="1">
      <alignment horizontal="center" vertical="center"/>
    </xf>
    <xf numFmtId="38" fontId="0" fillId="0" borderId="11" xfId="49" applyFont="1" applyBorder="1" applyAlignment="1">
      <alignment vertical="center"/>
    </xf>
    <xf numFmtId="0" fontId="0" fillId="0" borderId="31" xfId="61" applyBorder="1">
      <alignment vertical="center"/>
      <protection/>
    </xf>
    <xf numFmtId="0" fontId="0" fillId="0" borderId="32" xfId="61" applyBorder="1">
      <alignment vertical="center"/>
      <protection/>
    </xf>
    <xf numFmtId="0" fontId="0" fillId="0" borderId="33" xfId="61" applyBorder="1">
      <alignment vertical="center"/>
      <protection/>
    </xf>
    <xf numFmtId="0" fontId="0" fillId="0" borderId="0" xfId="61">
      <alignment vertical="center"/>
      <protection/>
    </xf>
    <xf numFmtId="0" fontId="7" fillId="0" borderId="0" xfId="61" applyFont="1" applyAlignment="1">
      <alignment horizontal="center" vertical="center"/>
      <protection/>
    </xf>
    <xf numFmtId="0" fontId="0" fillId="0" borderId="0" xfId="61" applyAlignment="1">
      <alignment horizontal="center" vertical="center"/>
      <protection/>
    </xf>
    <xf numFmtId="0" fontId="0" fillId="0" borderId="34" xfId="61" applyBorder="1" applyAlignment="1">
      <alignment horizontal="distributed" vertical="center"/>
      <protection/>
    </xf>
    <xf numFmtId="0" fontId="0" fillId="0" borderId="35" xfId="61" applyBorder="1" applyAlignment="1">
      <alignment horizontal="distributed" vertical="center"/>
      <protection/>
    </xf>
    <xf numFmtId="0" fontId="0" fillId="0" borderId="36" xfId="61" applyBorder="1">
      <alignment vertical="center"/>
      <protection/>
    </xf>
    <xf numFmtId="38" fontId="0" fillId="0" borderId="37" xfId="49" applyFont="1" applyBorder="1" applyAlignment="1">
      <alignment vertical="center"/>
    </xf>
    <xf numFmtId="38" fontId="0" fillId="0" borderId="38" xfId="49" applyFont="1" applyBorder="1" applyAlignment="1">
      <alignment vertical="center"/>
    </xf>
    <xf numFmtId="38" fontId="0" fillId="0" borderId="36" xfId="49" applyFont="1" applyBorder="1" applyAlignment="1">
      <alignment vertical="center"/>
    </xf>
    <xf numFmtId="0" fontId="0" fillId="0" borderId="39" xfId="61" applyBorder="1">
      <alignment vertical="center"/>
      <protection/>
    </xf>
    <xf numFmtId="38" fontId="0" fillId="0" borderId="40" xfId="49" applyFont="1" applyBorder="1" applyAlignment="1">
      <alignment vertical="center"/>
    </xf>
    <xf numFmtId="38" fontId="0" fillId="0" borderId="39" xfId="49" applyFont="1" applyBorder="1" applyAlignment="1">
      <alignment vertical="center"/>
    </xf>
    <xf numFmtId="38" fontId="0" fillId="0" borderId="41" xfId="49" applyFont="1" applyBorder="1" applyAlignment="1">
      <alignment vertical="center"/>
    </xf>
    <xf numFmtId="0" fontId="0" fillId="0" borderId="41" xfId="61" applyBorder="1">
      <alignment vertical="center"/>
      <protection/>
    </xf>
    <xf numFmtId="38" fontId="0" fillId="0" borderId="34" xfId="49" applyFont="1" applyBorder="1" applyAlignment="1">
      <alignment vertical="center"/>
    </xf>
    <xf numFmtId="38" fontId="0" fillId="0" borderId="35" xfId="49" applyFont="1" applyBorder="1" applyAlignment="1">
      <alignment vertical="center"/>
    </xf>
    <xf numFmtId="38" fontId="0" fillId="0" borderId="32" xfId="49" applyFont="1" applyBorder="1" applyAlignment="1">
      <alignment vertical="center"/>
    </xf>
    <xf numFmtId="38" fontId="0" fillId="0" borderId="42" xfId="49" applyFont="1" applyBorder="1" applyAlignment="1">
      <alignment vertical="center"/>
    </xf>
    <xf numFmtId="38" fontId="0" fillId="0" borderId="12" xfId="49" applyFont="1" applyBorder="1" applyAlignment="1">
      <alignment vertical="center"/>
    </xf>
    <xf numFmtId="0" fontId="0" fillId="0" borderId="12" xfId="61" applyBorder="1">
      <alignment vertical="center"/>
      <protection/>
    </xf>
    <xf numFmtId="38" fontId="0" fillId="0" borderId="43" xfId="49" applyFont="1" applyBorder="1" applyAlignment="1">
      <alignment vertical="center"/>
    </xf>
    <xf numFmtId="38" fontId="0" fillId="0" borderId="44" xfId="49" applyFont="1" applyBorder="1" applyAlignment="1">
      <alignment vertical="center"/>
    </xf>
    <xf numFmtId="38" fontId="0" fillId="0" borderId="45" xfId="49" applyFont="1" applyBorder="1" applyAlignment="1">
      <alignment vertical="center"/>
    </xf>
    <xf numFmtId="0" fontId="0" fillId="0" borderId="45" xfId="61" applyBorder="1">
      <alignment vertical="center"/>
      <protection/>
    </xf>
    <xf numFmtId="38" fontId="0" fillId="0" borderId="46" xfId="49" applyFont="1" applyBorder="1" applyAlignment="1">
      <alignment vertical="center"/>
    </xf>
    <xf numFmtId="38" fontId="0" fillId="0" borderId="47" xfId="49" applyFont="1" applyBorder="1" applyAlignment="1">
      <alignment vertical="center"/>
    </xf>
    <xf numFmtId="38" fontId="0" fillId="0" borderId="48" xfId="49" applyFont="1" applyBorder="1" applyAlignment="1">
      <alignment vertical="center"/>
    </xf>
    <xf numFmtId="0" fontId="0" fillId="0" borderId="48" xfId="61" applyBorder="1">
      <alignment vertical="center"/>
      <protection/>
    </xf>
    <xf numFmtId="38" fontId="0" fillId="0" borderId="49" xfId="49" applyFont="1" applyBorder="1" applyAlignment="1">
      <alignment vertical="center"/>
    </xf>
    <xf numFmtId="38" fontId="0" fillId="0" borderId="50" xfId="49" applyFont="1" applyBorder="1" applyAlignment="1">
      <alignment vertical="center"/>
    </xf>
    <xf numFmtId="38" fontId="0" fillId="0" borderId="31" xfId="49" applyFont="1" applyBorder="1" applyAlignment="1">
      <alignment vertical="center"/>
    </xf>
    <xf numFmtId="38" fontId="0" fillId="0" borderId="51" xfId="49" applyFont="1" applyBorder="1" applyAlignment="1">
      <alignment vertical="center"/>
    </xf>
    <xf numFmtId="38" fontId="0" fillId="0" borderId="52" xfId="49" applyFont="1" applyBorder="1" applyAlignment="1">
      <alignment vertical="center"/>
    </xf>
    <xf numFmtId="38" fontId="0" fillId="0" borderId="33" xfId="49" applyFont="1" applyBorder="1" applyAlignment="1">
      <alignment vertical="center"/>
    </xf>
    <xf numFmtId="0" fontId="0" fillId="0" borderId="23" xfId="61" applyBorder="1">
      <alignment vertical="center"/>
      <protection/>
    </xf>
    <xf numFmtId="38" fontId="0" fillId="0" borderId="53" xfId="49" applyFont="1" applyBorder="1" applyAlignment="1">
      <alignment vertical="center"/>
    </xf>
    <xf numFmtId="38" fontId="0" fillId="0" borderId="23" xfId="49" applyFont="1" applyBorder="1" applyAlignment="1">
      <alignment vertical="center"/>
    </xf>
    <xf numFmtId="38" fontId="0" fillId="0" borderId="54" xfId="49" applyFont="1" applyBorder="1" applyAlignment="1">
      <alignment vertical="center"/>
    </xf>
    <xf numFmtId="38" fontId="0" fillId="0" borderId="55" xfId="49" applyFont="1" applyBorder="1" applyAlignment="1">
      <alignment vertical="center"/>
    </xf>
    <xf numFmtId="38" fontId="0" fillId="0" borderId="56" xfId="49" applyFont="1" applyBorder="1" applyAlignment="1">
      <alignment vertical="center"/>
    </xf>
    <xf numFmtId="0" fontId="0" fillId="0" borderId="56" xfId="61" applyBorder="1">
      <alignment vertical="center"/>
      <protection/>
    </xf>
    <xf numFmtId="0" fontId="0" fillId="0" borderId="57" xfId="61" applyBorder="1">
      <alignment vertical="center"/>
      <protection/>
    </xf>
    <xf numFmtId="38" fontId="0" fillId="0" borderId="58" xfId="49" applyFont="1" applyBorder="1" applyAlignment="1">
      <alignment vertical="center"/>
    </xf>
    <xf numFmtId="38" fontId="0" fillId="0" borderId="59" xfId="49" applyFont="1" applyBorder="1" applyAlignment="1">
      <alignment vertical="center"/>
    </xf>
    <xf numFmtId="38" fontId="0" fillId="0" borderId="57" xfId="49" applyFont="1" applyBorder="1" applyAlignment="1">
      <alignment vertical="center"/>
    </xf>
    <xf numFmtId="0" fontId="0" fillId="0" borderId="60" xfId="61" applyBorder="1">
      <alignment vertical="center"/>
      <protection/>
    </xf>
    <xf numFmtId="38" fontId="0" fillId="0" borderId="61" xfId="49" applyFont="1" applyBorder="1" applyAlignment="1">
      <alignment vertical="center"/>
    </xf>
    <xf numFmtId="38" fontId="0" fillId="0" borderId="62" xfId="49" applyFont="1" applyBorder="1" applyAlignment="1">
      <alignment vertical="center"/>
    </xf>
    <xf numFmtId="38" fontId="0" fillId="0" borderId="60" xfId="49" applyFont="1" applyBorder="1" applyAlignment="1">
      <alignment vertical="center"/>
    </xf>
    <xf numFmtId="0" fontId="5" fillId="0" borderId="29" xfId="62" applyFont="1" applyBorder="1">
      <alignment vertical="center"/>
      <protection/>
    </xf>
    <xf numFmtId="0" fontId="5" fillId="0" borderId="26" xfId="62" applyFont="1" applyBorder="1">
      <alignment vertical="center"/>
      <protection/>
    </xf>
    <xf numFmtId="0" fontId="4" fillId="0" borderId="0" xfId="61" applyFont="1">
      <alignment vertical="center"/>
      <protection/>
    </xf>
    <xf numFmtId="0" fontId="4" fillId="0" borderId="0" xfId="61" applyFont="1" applyAlignment="1">
      <alignment horizontal="center" vertical="center"/>
      <protection/>
    </xf>
    <xf numFmtId="0" fontId="4" fillId="0" borderId="12" xfId="61" applyFont="1" applyBorder="1" applyAlignment="1">
      <alignment horizontal="distributed" vertical="center"/>
      <protection/>
    </xf>
    <xf numFmtId="38" fontId="4" fillId="0" borderId="10" xfId="49" applyFont="1" applyBorder="1" applyAlignment="1">
      <alignment vertical="center"/>
    </xf>
    <xf numFmtId="38" fontId="4" fillId="0" borderId="11" xfId="49" applyFont="1" applyBorder="1" applyAlignment="1">
      <alignment vertical="center"/>
    </xf>
    <xf numFmtId="38" fontId="4" fillId="0" borderId="0" xfId="49" applyFont="1" applyAlignment="1">
      <alignment vertical="center"/>
    </xf>
    <xf numFmtId="38" fontId="10" fillId="0" borderId="0" xfId="49" applyFont="1" applyBorder="1" applyAlignment="1">
      <alignment horizontal="right" vertical="center" wrapText="1"/>
    </xf>
    <xf numFmtId="38" fontId="4" fillId="0" borderId="63" xfId="49" applyFont="1" applyBorder="1" applyAlignment="1">
      <alignment horizontal="center" vertical="center" wrapText="1"/>
    </xf>
    <xf numFmtId="38" fontId="4" fillId="0" borderId="37" xfId="49" applyFont="1" applyBorder="1" applyAlignment="1">
      <alignment horizontal="right" vertical="center" wrapText="1"/>
    </xf>
    <xf numFmtId="38" fontId="4" fillId="0" borderId="63" xfId="49" applyFont="1" applyBorder="1" applyAlignment="1">
      <alignment horizontal="left" vertical="center" wrapText="1"/>
    </xf>
    <xf numFmtId="38" fontId="4" fillId="0" borderId="10" xfId="49" applyFont="1" applyBorder="1" applyAlignment="1">
      <alignment horizontal="right" vertical="center" wrapText="1"/>
    </xf>
    <xf numFmtId="38" fontId="4" fillId="0" borderId="28" xfId="49" applyFont="1" applyBorder="1" applyAlignment="1">
      <alignment horizontal="center" vertical="center" wrapText="1"/>
    </xf>
    <xf numFmtId="38" fontId="4" fillId="0" borderId="28" xfId="49" applyFont="1" applyBorder="1" applyAlignment="1">
      <alignment horizontal="left" vertical="center" wrapText="1"/>
    </xf>
    <xf numFmtId="38" fontId="4" fillId="0" borderId="29" xfId="49" applyFont="1" applyBorder="1" applyAlignment="1">
      <alignment horizontal="right" vertical="center" wrapText="1"/>
    </xf>
    <xf numFmtId="38" fontId="4" fillId="0" borderId="30" xfId="49" applyFont="1" applyBorder="1" applyAlignment="1">
      <alignment horizontal="center" vertical="center" wrapText="1"/>
    </xf>
    <xf numFmtId="38" fontId="4" fillId="0" borderId="30" xfId="49" applyFont="1" applyBorder="1" applyAlignment="1">
      <alignment horizontal="left" vertical="center" wrapText="1"/>
    </xf>
    <xf numFmtId="38" fontId="4" fillId="0" borderId="11" xfId="49" applyFont="1" applyBorder="1" applyAlignment="1">
      <alignment vertical="center" wrapText="1"/>
    </xf>
    <xf numFmtId="38" fontId="4" fillId="0" borderId="0" xfId="49" applyFont="1" applyBorder="1" applyAlignment="1">
      <alignment horizontal="right" vertical="center"/>
    </xf>
    <xf numFmtId="0" fontId="5" fillId="0" borderId="37" xfId="62" applyFont="1" applyBorder="1">
      <alignment vertical="center"/>
      <protection/>
    </xf>
    <xf numFmtId="0" fontId="5" fillId="0" borderId="64" xfId="62" applyFont="1" applyBorder="1">
      <alignment vertical="center"/>
      <protection/>
    </xf>
    <xf numFmtId="38" fontId="0" fillId="0" borderId="0" xfId="49" applyFont="1" applyAlignment="1">
      <alignment horizontal="left" vertical="center"/>
    </xf>
    <xf numFmtId="0" fontId="5" fillId="0" borderId="0" xfId="62" applyFont="1">
      <alignment vertical="center"/>
      <protection/>
    </xf>
    <xf numFmtId="0" fontId="0" fillId="0" borderId="0" xfId="62">
      <alignment vertical="center"/>
      <protection/>
    </xf>
    <xf numFmtId="0" fontId="5" fillId="0" borderId="0" xfId="62" applyFont="1" applyAlignment="1">
      <alignment horizontal="right" vertical="center"/>
      <protection/>
    </xf>
    <xf numFmtId="0" fontId="5" fillId="0" borderId="30" xfId="62" applyFont="1" applyBorder="1">
      <alignment vertical="center"/>
      <protection/>
    </xf>
    <xf numFmtId="0" fontId="5" fillId="0" borderId="65" xfId="62" applyFont="1" applyBorder="1" applyAlignment="1">
      <alignment horizontal="distributed" vertical="center"/>
      <protection/>
    </xf>
    <xf numFmtId="0" fontId="5" fillId="0" borderId="12" xfId="62" applyFont="1" applyBorder="1" applyAlignment="1">
      <alignment horizontal="distributed" vertical="center"/>
      <protection/>
    </xf>
    <xf numFmtId="38" fontId="5" fillId="0" borderId="37" xfId="49" applyFont="1" applyBorder="1" applyAlignment="1">
      <alignment vertical="center"/>
    </xf>
    <xf numFmtId="38" fontId="5" fillId="0" borderId="63" xfId="49" applyFont="1" applyBorder="1" applyAlignment="1">
      <alignment horizontal="left" vertical="center"/>
    </xf>
    <xf numFmtId="0" fontId="5" fillId="0" borderId="36" xfId="62" applyFont="1" applyBorder="1" applyAlignment="1">
      <alignment horizontal="center" vertical="center"/>
      <protection/>
    </xf>
    <xf numFmtId="38" fontId="5" fillId="0" borderId="66" xfId="49" applyFont="1" applyBorder="1" applyAlignment="1">
      <alignment horizontal="left" vertical="center"/>
    </xf>
    <xf numFmtId="38" fontId="5" fillId="0" borderId="46" xfId="49" applyFont="1" applyBorder="1" applyAlignment="1">
      <alignment vertical="center"/>
    </xf>
    <xf numFmtId="38" fontId="5" fillId="0" borderId="0" xfId="49" applyFont="1" applyBorder="1" applyAlignment="1">
      <alignment horizontal="left" vertical="center"/>
    </xf>
    <xf numFmtId="0" fontId="5" fillId="0" borderId="41" xfId="62" applyFont="1" applyBorder="1" applyAlignment="1">
      <alignment horizontal="center" vertical="center"/>
      <protection/>
    </xf>
    <xf numFmtId="38" fontId="5" fillId="0" borderId="40" xfId="49" applyFont="1" applyBorder="1" applyAlignment="1">
      <alignment vertical="center"/>
    </xf>
    <xf numFmtId="38" fontId="5" fillId="0" borderId="67" xfId="49" applyFont="1" applyBorder="1" applyAlignment="1">
      <alignment horizontal="left" vertical="center"/>
    </xf>
    <xf numFmtId="0" fontId="5" fillId="0" borderId="23" xfId="62" applyFont="1" applyBorder="1" applyAlignment="1">
      <alignment horizontal="center" vertical="center"/>
      <protection/>
    </xf>
    <xf numFmtId="38" fontId="5" fillId="0" borderId="29" xfId="49" applyFont="1" applyBorder="1" applyAlignment="1">
      <alignment vertical="center"/>
    </xf>
    <xf numFmtId="38" fontId="5" fillId="0" borderId="68" xfId="49" applyFont="1" applyBorder="1" applyAlignment="1">
      <alignment horizontal="left" vertical="center"/>
    </xf>
    <xf numFmtId="0" fontId="5" fillId="0" borderId="33" xfId="62" applyFont="1" applyBorder="1">
      <alignment vertical="center"/>
      <protection/>
    </xf>
    <xf numFmtId="38" fontId="5" fillId="0" borderId="51" xfId="49" applyFont="1" applyBorder="1" applyAlignment="1">
      <alignment vertical="center"/>
    </xf>
    <xf numFmtId="38" fontId="5" fillId="0" borderId="69" xfId="49" applyFont="1" applyBorder="1" applyAlignment="1">
      <alignment horizontal="left" vertical="center"/>
    </xf>
    <xf numFmtId="38" fontId="5" fillId="0" borderId="10" xfId="49" applyFont="1" applyBorder="1" applyAlignment="1">
      <alignment vertical="center"/>
    </xf>
    <xf numFmtId="38" fontId="5" fillId="0" borderId="28" xfId="49" applyFont="1" applyBorder="1" applyAlignment="1">
      <alignment horizontal="left" vertical="center"/>
    </xf>
    <xf numFmtId="0" fontId="5" fillId="0" borderId="19" xfId="62" applyFont="1" applyBorder="1">
      <alignment vertical="center"/>
      <protection/>
    </xf>
    <xf numFmtId="38" fontId="5" fillId="0" borderId="20" xfId="49" applyFont="1" applyBorder="1" applyAlignment="1">
      <alignment vertical="center"/>
    </xf>
    <xf numFmtId="38" fontId="5" fillId="0" borderId="70" xfId="49" applyFont="1" applyBorder="1" applyAlignment="1">
      <alignment horizontal="left" vertical="center"/>
    </xf>
    <xf numFmtId="0" fontId="5" fillId="0" borderId="71" xfId="62" applyFont="1" applyBorder="1" applyAlignment="1">
      <alignment horizontal="distributed" vertical="center"/>
      <protection/>
    </xf>
    <xf numFmtId="38" fontId="5" fillId="0" borderId="43" xfId="49" applyFont="1" applyBorder="1" applyAlignment="1">
      <alignment vertical="center"/>
    </xf>
    <xf numFmtId="38" fontId="5" fillId="0" borderId="72" xfId="49" applyFont="1" applyBorder="1" applyAlignment="1">
      <alignment horizontal="left" vertical="center"/>
    </xf>
    <xf numFmtId="0" fontId="5" fillId="0" borderId="73" xfId="62" applyFont="1" applyBorder="1" applyAlignment="1">
      <alignment horizontal="distributed" vertical="center"/>
      <protection/>
    </xf>
    <xf numFmtId="38" fontId="5" fillId="0" borderId="54" xfId="49" applyFont="1" applyBorder="1" applyAlignment="1">
      <alignment vertical="center"/>
    </xf>
    <xf numFmtId="38" fontId="5" fillId="0" borderId="74" xfId="49" applyFont="1" applyBorder="1" applyAlignment="1">
      <alignment horizontal="left" vertical="center"/>
    </xf>
    <xf numFmtId="0" fontId="5" fillId="0" borderId="56" xfId="62" applyFont="1" applyBorder="1" applyAlignment="1">
      <alignment horizontal="distributed" vertical="center"/>
      <protection/>
    </xf>
    <xf numFmtId="0" fontId="5" fillId="0" borderId="56" xfId="62" applyFont="1" applyBorder="1">
      <alignment vertical="center"/>
      <protection/>
    </xf>
    <xf numFmtId="38" fontId="5" fillId="0" borderId="75" xfId="49" applyFont="1" applyBorder="1" applyAlignment="1">
      <alignment horizontal="left" vertical="center"/>
    </xf>
    <xf numFmtId="38" fontId="5" fillId="0" borderId="26" xfId="49" applyFont="1" applyBorder="1" applyAlignment="1">
      <alignment horizontal="left" vertical="center"/>
    </xf>
    <xf numFmtId="0" fontId="5" fillId="0" borderId="63" xfId="62" applyFont="1" applyBorder="1">
      <alignment vertical="center"/>
      <protection/>
    </xf>
    <xf numFmtId="0" fontId="5" fillId="0" borderId="46" xfId="62" applyFont="1" applyBorder="1">
      <alignment vertical="center"/>
      <protection/>
    </xf>
    <xf numFmtId="0" fontId="5" fillId="0" borderId="0" xfId="62" applyFont="1" applyBorder="1">
      <alignment vertical="center"/>
      <protection/>
    </xf>
    <xf numFmtId="0" fontId="5" fillId="0" borderId="76" xfId="62" applyFont="1" applyBorder="1">
      <alignment vertical="center"/>
      <protection/>
    </xf>
    <xf numFmtId="0" fontId="5" fillId="0" borderId="30" xfId="62" applyFont="1" applyBorder="1" applyAlignment="1">
      <alignment horizontal="center" vertical="center"/>
      <protection/>
    </xf>
    <xf numFmtId="0" fontId="5" fillId="0" borderId="30" xfId="62" applyFont="1" applyBorder="1" applyAlignment="1">
      <alignment horizontal="left" vertical="center"/>
      <protection/>
    </xf>
    <xf numFmtId="0" fontId="5" fillId="0" borderId="26" xfId="62" applyFont="1" applyBorder="1" applyAlignment="1">
      <alignment horizontal="center" vertical="center"/>
      <protection/>
    </xf>
    <xf numFmtId="0" fontId="10" fillId="0" borderId="12" xfId="62" applyFont="1" applyBorder="1" applyAlignment="1">
      <alignment horizontal="center" vertical="center" wrapText="1"/>
      <protection/>
    </xf>
    <xf numFmtId="0" fontId="10" fillId="0" borderId="10" xfId="62" applyFont="1" applyBorder="1" applyAlignment="1">
      <alignment horizontal="center" vertical="center" wrapText="1"/>
      <protection/>
    </xf>
    <xf numFmtId="38" fontId="10" fillId="0" borderId="37" xfId="49" applyFont="1" applyBorder="1" applyAlignment="1">
      <alignment horizontal="right" vertical="center" wrapText="1"/>
    </xf>
    <xf numFmtId="0" fontId="10" fillId="0" borderId="63" xfId="62" applyFont="1" applyBorder="1" applyAlignment="1">
      <alignment horizontal="left" vertical="center" wrapText="1"/>
      <protection/>
    </xf>
    <xf numFmtId="0" fontId="6" fillId="0" borderId="64" xfId="62" applyFont="1" applyBorder="1" applyAlignment="1">
      <alignment horizontal="left" vertical="center" wrapText="1"/>
      <protection/>
    </xf>
    <xf numFmtId="38" fontId="10" fillId="0" borderId="10" xfId="49" applyFont="1" applyBorder="1" applyAlignment="1">
      <alignment horizontal="right" vertical="center" wrapText="1"/>
    </xf>
    <xf numFmtId="0" fontId="6" fillId="0" borderId="11" xfId="62" applyFont="1" applyBorder="1" applyAlignment="1">
      <alignment horizontal="left" vertical="center" wrapText="1"/>
      <protection/>
    </xf>
    <xf numFmtId="0" fontId="10" fillId="0" borderId="28" xfId="62" applyFont="1" applyBorder="1" applyAlignment="1">
      <alignment horizontal="left" vertical="center" wrapText="1"/>
      <protection/>
    </xf>
    <xf numFmtId="38" fontId="10" fillId="0" borderId="29" xfId="49" applyFont="1" applyBorder="1" applyAlignment="1">
      <alignment horizontal="right" vertical="center" wrapText="1"/>
    </xf>
    <xf numFmtId="0" fontId="6" fillId="0" borderId="26" xfId="62" applyFont="1" applyBorder="1" applyAlignment="1">
      <alignment horizontal="left" vertical="center" wrapText="1"/>
      <protection/>
    </xf>
    <xf numFmtId="0" fontId="10" fillId="0" borderId="30" xfId="62" applyFont="1" applyBorder="1" applyAlignment="1">
      <alignment horizontal="left" vertical="center" wrapText="1"/>
      <protection/>
    </xf>
    <xf numFmtId="38" fontId="10" fillId="0" borderId="15" xfId="49" applyFont="1" applyBorder="1" applyAlignment="1">
      <alignment horizontal="right" vertical="center" wrapText="1"/>
    </xf>
    <xf numFmtId="0" fontId="10" fillId="0" borderId="77" xfId="62" applyFont="1" applyBorder="1" applyAlignment="1">
      <alignment horizontal="left" vertical="center" wrapText="1"/>
      <protection/>
    </xf>
    <xf numFmtId="0" fontId="6" fillId="0" borderId="18" xfId="62" applyFont="1" applyBorder="1" applyAlignment="1">
      <alignment horizontal="left" vertical="center" wrapText="1"/>
      <protection/>
    </xf>
    <xf numFmtId="0" fontId="10" fillId="0" borderId="20" xfId="62" applyFont="1" applyBorder="1" applyAlignment="1">
      <alignment horizontal="center" vertical="center" wrapText="1"/>
      <protection/>
    </xf>
    <xf numFmtId="38" fontId="10" fillId="0" borderId="20" xfId="49" applyFont="1" applyBorder="1" applyAlignment="1">
      <alignment horizontal="right" vertical="center" wrapText="1"/>
    </xf>
    <xf numFmtId="0" fontId="10" fillId="0" borderId="78" xfId="62" applyFont="1" applyBorder="1" applyAlignment="1">
      <alignment horizontal="left" vertical="center" wrapText="1"/>
      <protection/>
    </xf>
    <xf numFmtId="0" fontId="6" fillId="0" borderId="22" xfId="62" applyFont="1" applyBorder="1" applyAlignment="1">
      <alignment horizontal="left" vertical="center" wrapText="1"/>
      <protection/>
    </xf>
    <xf numFmtId="38" fontId="10" fillId="0" borderId="46" xfId="49" applyFont="1" applyBorder="1" applyAlignment="1">
      <alignment horizontal="right" vertical="center" wrapText="1"/>
    </xf>
    <xf numFmtId="0" fontId="10" fillId="0" borderId="0" xfId="62" applyFont="1" applyBorder="1" applyAlignment="1">
      <alignment horizontal="left" vertical="center" wrapText="1"/>
      <protection/>
    </xf>
    <xf numFmtId="0" fontId="6" fillId="0" borderId="76" xfId="62" applyFont="1" applyBorder="1" applyAlignment="1">
      <alignment horizontal="left" vertical="center" wrapText="1"/>
      <protection/>
    </xf>
    <xf numFmtId="0" fontId="10" fillId="0" borderId="26" xfId="62" applyFont="1" applyBorder="1" applyAlignment="1">
      <alignment horizontal="left" vertical="center" wrapText="1"/>
      <protection/>
    </xf>
    <xf numFmtId="0" fontId="4" fillId="0" borderId="0" xfId="0" applyFont="1" applyAlignment="1">
      <alignment wrapText="1"/>
    </xf>
    <xf numFmtId="0" fontId="4" fillId="0" borderId="12" xfId="0" applyFont="1" applyBorder="1" applyAlignment="1">
      <alignment horizontal="center" wrapText="1"/>
    </xf>
    <xf numFmtId="0" fontId="3" fillId="0" borderId="36" xfId="0" applyFont="1" applyBorder="1" applyAlignment="1">
      <alignment horizontal="center" wrapText="1"/>
    </xf>
    <xf numFmtId="0" fontId="4" fillId="0" borderId="0" xfId="0" applyFont="1" applyBorder="1" applyAlignment="1">
      <alignment wrapText="1"/>
    </xf>
    <xf numFmtId="0" fontId="4" fillId="0" borderId="12" xfId="0" applyFont="1" applyBorder="1" applyAlignment="1">
      <alignment horizontal="center" vertical="center" wrapText="1"/>
    </xf>
    <xf numFmtId="0" fontId="4" fillId="0" borderId="12" xfId="0" applyFont="1" applyBorder="1" applyAlignment="1">
      <alignment horizontal="left" vertical="top" wrapText="1"/>
    </xf>
    <xf numFmtId="0" fontId="4" fillId="0" borderId="10" xfId="0" applyFont="1" applyBorder="1" applyAlignment="1">
      <alignment horizontal="left" vertical="top" wrapText="1"/>
    </xf>
    <xf numFmtId="0" fontId="4" fillId="0" borderId="12" xfId="0" applyFont="1" applyBorder="1" applyAlignment="1">
      <alignment wrapText="1"/>
    </xf>
    <xf numFmtId="0" fontId="4" fillId="0" borderId="12" xfId="0" applyNumberFormat="1" applyFont="1" applyBorder="1" applyAlignment="1">
      <alignment horizontal="center" vertical="center" wrapText="1"/>
    </xf>
    <xf numFmtId="38" fontId="8" fillId="0" borderId="0" xfId="49" applyFont="1" applyBorder="1" applyAlignment="1">
      <alignment vertical="center"/>
    </xf>
    <xf numFmtId="38" fontId="8" fillId="0" borderId="0" xfId="49" applyFont="1" applyAlignment="1">
      <alignment horizontal="center" vertical="center"/>
    </xf>
    <xf numFmtId="38" fontId="22" fillId="0" borderId="0" xfId="49" applyFont="1" applyBorder="1" applyAlignment="1">
      <alignment horizontal="left" vertical="center"/>
    </xf>
    <xf numFmtId="38" fontId="22" fillId="0" borderId="0" xfId="49" applyFont="1" applyBorder="1" applyAlignment="1">
      <alignment horizontal="center" vertical="center"/>
    </xf>
    <xf numFmtId="38" fontId="4" fillId="0" borderId="12" xfId="49" applyFont="1" applyBorder="1" applyAlignment="1">
      <alignment horizontal="center" vertical="center"/>
    </xf>
    <xf numFmtId="38" fontId="4" fillId="0" borderId="12" xfId="49" applyFont="1" applyBorder="1" applyAlignment="1">
      <alignment horizontal="right" vertical="center"/>
    </xf>
    <xf numFmtId="38" fontId="4" fillId="0" borderId="45" xfId="49" applyFont="1" applyBorder="1" applyAlignment="1">
      <alignment horizontal="center" vertical="center"/>
    </xf>
    <xf numFmtId="38" fontId="4" fillId="0" borderId="45" xfId="49" applyFont="1" applyBorder="1" applyAlignment="1">
      <alignment horizontal="right" vertical="center"/>
    </xf>
    <xf numFmtId="38" fontId="4" fillId="0" borderId="23" xfId="49" applyFont="1" applyBorder="1" applyAlignment="1">
      <alignment horizontal="center" vertical="center"/>
    </xf>
    <xf numFmtId="38" fontId="4" fillId="0" borderId="23" xfId="49" applyFont="1" applyBorder="1" applyAlignment="1">
      <alignment horizontal="right" vertical="center"/>
    </xf>
    <xf numFmtId="38" fontId="22" fillId="0" borderId="0" xfId="49" applyFont="1" applyAlignment="1">
      <alignment vertical="center"/>
    </xf>
    <xf numFmtId="38" fontId="4" fillId="0" borderId="12" xfId="49" applyFont="1" applyBorder="1" applyAlignment="1">
      <alignment horizontal="distributed" vertical="center"/>
    </xf>
    <xf numFmtId="38" fontId="4" fillId="0" borderId="13" xfId="49" applyFont="1" applyBorder="1" applyAlignment="1">
      <alignment vertical="center"/>
    </xf>
    <xf numFmtId="38" fontId="4" fillId="0" borderId="12" xfId="49" applyFont="1" applyBorder="1" applyAlignment="1">
      <alignment vertical="center"/>
    </xf>
    <xf numFmtId="38" fontId="0" fillId="0" borderId="12" xfId="49" applyFont="1" applyBorder="1" applyAlignment="1">
      <alignment horizontal="distributed" vertical="center"/>
    </xf>
    <xf numFmtId="38" fontId="0" fillId="0" borderId="13" xfId="49" applyFont="1" applyBorder="1" applyAlignment="1">
      <alignment vertical="center"/>
    </xf>
    <xf numFmtId="38" fontId="0" fillId="0" borderId="45" xfId="49" applyFont="1" applyBorder="1" applyAlignment="1">
      <alignment horizontal="distributed" vertical="center"/>
    </xf>
    <xf numFmtId="38" fontId="0" fillId="0" borderId="79" xfId="49" applyFont="1" applyBorder="1" applyAlignment="1">
      <alignment vertical="center"/>
    </xf>
    <xf numFmtId="38" fontId="0" fillId="0" borderId="23" xfId="49" applyFont="1" applyBorder="1" applyAlignment="1">
      <alignment horizontal="center" vertical="center"/>
    </xf>
    <xf numFmtId="38" fontId="0" fillId="0" borderId="80" xfId="49" applyFont="1" applyBorder="1" applyAlignment="1">
      <alignment vertical="center"/>
    </xf>
    <xf numFmtId="38" fontId="4" fillId="0" borderId="64" xfId="49" applyFont="1" applyBorder="1" applyAlignment="1">
      <alignment vertical="center" wrapText="1"/>
    </xf>
    <xf numFmtId="38" fontId="10" fillId="0" borderId="61" xfId="49" applyFont="1" applyBorder="1" applyAlignment="1">
      <alignment horizontal="right" vertical="center" wrapText="1"/>
    </xf>
    <xf numFmtId="0" fontId="4" fillId="0" borderId="10" xfId="61" applyFont="1" applyBorder="1" applyAlignment="1">
      <alignment horizontal="distributed" vertical="center"/>
      <protection/>
    </xf>
    <xf numFmtId="0" fontId="4" fillId="0" borderId="65" xfId="61" applyFont="1" applyBorder="1" applyAlignment="1">
      <alignment horizontal="distributed" vertical="center"/>
      <protection/>
    </xf>
    <xf numFmtId="0" fontId="4" fillId="0" borderId="81" xfId="61" applyFont="1" applyBorder="1">
      <alignment vertical="center"/>
      <protection/>
    </xf>
    <xf numFmtId="0" fontId="4" fillId="0" borderId="82" xfId="61" applyFont="1" applyBorder="1">
      <alignment vertical="center"/>
      <protection/>
    </xf>
    <xf numFmtId="0" fontId="4" fillId="0" borderId="83" xfId="61" applyFont="1" applyBorder="1">
      <alignment vertical="center"/>
      <protection/>
    </xf>
    <xf numFmtId="38" fontId="0" fillId="0" borderId="28" xfId="49" applyFont="1" applyBorder="1" applyAlignment="1">
      <alignment horizontal="right" vertical="center"/>
    </xf>
    <xf numFmtId="38" fontId="0" fillId="0" borderId="10" xfId="49" applyFont="1" applyBorder="1" applyAlignment="1">
      <alignment horizontal="right" vertical="center"/>
    </xf>
    <xf numFmtId="38" fontId="0" fillId="0" borderId="28" xfId="49" applyFont="1" applyBorder="1" applyAlignment="1">
      <alignment horizontal="left" vertical="center"/>
    </xf>
    <xf numFmtId="38" fontId="0" fillId="0" borderId="0" xfId="49" applyFont="1" applyBorder="1" applyAlignment="1">
      <alignment horizontal="right" vertical="center"/>
    </xf>
    <xf numFmtId="0" fontId="20" fillId="0" borderId="12" xfId="63" applyFont="1" applyBorder="1" applyAlignment="1">
      <alignment horizontal="center" vertical="center" wrapText="1"/>
      <protection/>
    </xf>
    <xf numFmtId="0" fontId="3" fillId="0" borderId="0" xfId="65" applyFont="1">
      <alignment vertical="center"/>
      <protection/>
    </xf>
    <xf numFmtId="0" fontId="4" fillId="0" borderId="10" xfId="0" applyFont="1" applyBorder="1" applyAlignment="1">
      <alignment horizontal="center" vertical="center" wrapText="1"/>
    </xf>
    <xf numFmtId="0" fontId="4" fillId="0" borderId="10" xfId="0" applyNumberFormat="1" applyFont="1" applyBorder="1" applyAlignment="1">
      <alignment horizontal="center" vertical="center" wrapText="1"/>
    </xf>
    <xf numFmtId="0" fontId="3" fillId="0" borderId="64" xfId="0" applyFont="1" applyBorder="1" applyAlignment="1">
      <alignment horizontal="center" wrapText="1"/>
    </xf>
    <xf numFmtId="0" fontId="4" fillId="0" borderId="11" xfId="0" applyFont="1" applyBorder="1" applyAlignment="1">
      <alignment horizontal="left" vertical="top" wrapText="1"/>
    </xf>
    <xf numFmtId="0" fontId="3" fillId="0" borderId="84" xfId="0" applyFont="1" applyBorder="1" applyAlignment="1">
      <alignment horizontal="center" wrapText="1"/>
    </xf>
    <xf numFmtId="0" fontId="3" fillId="0" borderId="85" xfId="0" applyFont="1" applyBorder="1" applyAlignment="1">
      <alignment horizontal="center" wrapText="1"/>
    </xf>
    <xf numFmtId="0" fontId="4" fillId="0" borderId="86" xfId="0" applyFont="1" applyBorder="1" applyAlignment="1">
      <alignment horizontal="left" vertical="top" wrapText="1"/>
    </xf>
    <xf numFmtId="0" fontId="4" fillId="0" borderId="65" xfId="0" applyFont="1" applyBorder="1" applyAlignment="1">
      <alignment horizontal="left" vertical="top" wrapText="1"/>
    </xf>
    <xf numFmtId="0" fontId="3" fillId="0" borderId="37" xfId="0" applyFont="1" applyBorder="1" applyAlignment="1">
      <alignment horizontal="center" wrapText="1"/>
    </xf>
    <xf numFmtId="0" fontId="4" fillId="0" borderId="0" xfId="0" applyFont="1" applyBorder="1" applyAlignment="1">
      <alignment horizontal="center" wrapText="1"/>
    </xf>
    <xf numFmtId="0" fontId="4" fillId="0" borderId="10" xfId="0" applyFont="1" applyBorder="1" applyAlignment="1">
      <alignment horizontal="right" wrapText="1"/>
    </xf>
    <xf numFmtId="0" fontId="4" fillId="0" borderId="11" xfId="0" applyFont="1" applyBorder="1" applyAlignment="1">
      <alignment horizontal="left" wrapText="1"/>
    </xf>
    <xf numFmtId="0" fontId="4" fillId="0" borderId="28" xfId="0" applyFont="1" applyBorder="1" applyAlignment="1">
      <alignment horizontal="center" wrapText="1"/>
    </xf>
    <xf numFmtId="0" fontId="4" fillId="0" borderId="28" xfId="0" applyFont="1" applyBorder="1" applyAlignment="1">
      <alignment horizontal="right" wrapText="1"/>
    </xf>
    <xf numFmtId="0" fontId="4" fillId="0" borderId="28" xfId="0" applyFont="1" applyBorder="1" applyAlignment="1">
      <alignment horizontal="left" wrapText="1"/>
    </xf>
    <xf numFmtId="0" fontId="4" fillId="0" borderId="10" xfId="0" applyFont="1" applyBorder="1" applyAlignment="1">
      <alignment wrapText="1"/>
    </xf>
    <xf numFmtId="0" fontId="4" fillId="0" borderId="28" xfId="0" applyFont="1" applyBorder="1" applyAlignment="1">
      <alignment wrapText="1"/>
    </xf>
    <xf numFmtId="49" fontId="4" fillId="0" borderId="28" xfId="0" applyNumberFormat="1" applyFont="1" applyBorder="1" applyAlignment="1">
      <alignment horizontal="right" wrapText="1"/>
    </xf>
    <xf numFmtId="0" fontId="4" fillId="0" borderId="11" xfId="0" applyFont="1" applyBorder="1" applyAlignment="1">
      <alignment wrapText="1"/>
    </xf>
    <xf numFmtId="49" fontId="4" fillId="0" borderId="28" xfId="0" applyNumberFormat="1" applyFont="1" applyBorder="1" applyAlignment="1">
      <alignment horizontal="center" wrapText="1"/>
    </xf>
    <xf numFmtId="0" fontId="4" fillId="0" borderId="8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89" xfId="0" applyFont="1" applyBorder="1" applyAlignment="1">
      <alignment horizontal="left" vertical="top" wrapText="1"/>
    </xf>
    <xf numFmtId="0" fontId="4" fillId="0" borderId="60" xfId="0" applyFont="1" applyBorder="1" applyAlignment="1">
      <alignment horizontal="left" vertical="top" wrapText="1"/>
    </xf>
    <xf numFmtId="0" fontId="4" fillId="0" borderId="90" xfId="0" applyFont="1" applyBorder="1" applyAlignment="1">
      <alignment horizontal="left" vertical="top" wrapText="1"/>
    </xf>
    <xf numFmtId="0" fontId="4" fillId="0" borderId="91" xfId="0" applyFont="1" applyBorder="1" applyAlignment="1">
      <alignment horizontal="left" vertical="top" wrapText="1"/>
    </xf>
    <xf numFmtId="0" fontId="4" fillId="0" borderId="61" xfId="0" applyFont="1" applyBorder="1" applyAlignment="1">
      <alignment horizontal="left" vertical="top" wrapText="1"/>
    </xf>
    <xf numFmtId="0" fontId="4" fillId="0" borderId="60" xfId="0" applyFont="1" applyBorder="1" applyAlignment="1">
      <alignment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2" xfId="0" applyFont="1" applyBorder="1" applyAlignment="1">
      <alignment horizontal="left" vertical="top" wrapText="1"/>
    </xf>
    <xf numFmtId="0" fontId="4" fillId="0" borderId="16" xfId="0" applyFont="1" applyBorder="1" applyAlignment="1">
      <alignment horizontal="left" vertical="top" wrapText="1"/>
    </xf>
    <xf numFmtId="0" fontId="4" fillId="0" borderId="93" xfId="0" applyFont="1" applyBorder="1" applyAlignment="1">
      <alignment horizontal="left" vertical="top" wrapText="1"/>
    </xf>
    <xf numFmtId="0" fontId="4" fillId="0" borderId="18"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wrapText="1"/>
    </xf>
    <xf numFmtId="0" fontId="4" fillId="0" borderId="90" xfId="0" applyFont="1" applyBorder="1" applyAlignment="1">
      <alignment wrapText="1"/>
    </xf>
    <xf numFmtId="0" fontId="4" fillId="0" borderId="86" xfId="0" applyFont="1" applyBorder="1" applyAlignment="1">
      <alignment wrapText="1"/>
    </xf>
    <xf numFmtId="0" fontId="4" fillId="0" borderId="93" xfId="0" applyFont="1" applyBorder="1" applyAlignment="1">
      <alignment wrapText="1"/>
    </xf>
    <xf numFmtId="0" fontId="0" fillId="0" borderId="0" xfId="65">
      <alignment vertical="center"/>
      <protection/>
    </xf>
    <xf numFmtId="0" fontId="0" fillId="0" borderId="0" xfId="65" applyAlignment="1">
      <alignment horizontal="left" vertical="center"/>
      <protection/>
    </xf>
    <xf numFmtId="0" fontId="3" fillId="0" borderId="0" xfId="65" applyFont="1" applyBorder="1" applyAlignment="1">
      <alignment horizontal="left" vertical="center"/>
      <protection/>
    </xf>
    <xf numFmtId="0" fontId="0" fillId="0" borderId="48" xfId="65" applyBorder="1" applyAlignment="1">
      <alignment horizontal="center" vertical="center"/>
      <protection/>
    </xf>
    <xf numFmtId="0" fontId="0" fillId="0" borderId="46" xfId="65" applyFont="1" applyBorder="1" applyAlignment="1">
      <alignment horizontal="center" vertical="center"/>
      <protection/>
    </xf>
    <xf numFmtId="0" fontId="0" fillId="0" borderId="94" xfId="65" applyBorder="1">
      <alignment vertical="center"/>
      <protection/>
    </xf>
    <xf numFmtId="0" fontId="0" fillId="0" borderId="95" xfId="65" applyFill="1" applyBorder="1">
      <alignment vertical="center"/>
      <protection/>
    </xf>
    <xf numFmtId="0" fontId="0" fillId="0" borderId="94" xfId="65" applyFill="1" applyBorder="1">
      <alignment vertical="center"/>
      <protection/>
    </xf>
    <xf numFmtId="0" fontId="0" fillId="24" borderId="47" xfId="65" applyFill="1" applyBorder="1">
      <alignment vertical="center"/>
      <protection/>
    </xf>
    <xf numFmtId="0" fontId="0" fillId="24" borderId="96" xfId="65" applyFill="1" applyBorder="1">
      <alignment vertical="center"/>
      <protection/>
    </xf>
    <xf numFmtId="0" fontId="0" fillId="24" borderId="95" xfId="65" applyFont="1" applyFill="1" applyBorder="1">
      <alignment vertical="center"/>
      <protection/>
    </xf>
    <xf numFmtId="0" fontId="0" fillId="24" borderId="94" xfId="65" applyFill="1" applyBorder="1">
      <alignment vertical="center"/>
      <protection/>
    </xf>
    <xf numFmtId="0" fontId="0" fillId="24" borderId="47" xfId="65" applyFont="1" applyFill="1" applyBorder="1">
      <alignment vertical="center"/>
      <protection/>
    </xf>
    <xf numFmtId="0" fontId="0" fillId="24" borderId="95" xfId="65" applyFill="1" applyBorder="1">
      <alignment vertical="center"/>
      <protection/>
    </xf>
    <xf numFmtId="0" fontId="0" fillId="0" borderId="96" xfId="65" applyBorder="1">
      <alignment vertical="center"/>
      <protection/>
    </xf>
    <xf numFmtId="0" fontId="0" fillId="0" borderId="95" xfId="65" applyBorder="1">
      <alignment vertical="center"/>
      <protection/>
    </xf>
    <xf numFmtId="0" fontId="0" fillId="0" borderId="47" xfId="65" applyBorder="1">
      <alignment vertical="center"/>
      <protection/>
    </xf>
    <xf numFmtId="0" fontId="0" fillId="0" borderId="41" xfId="65" applyBorder="1" applyAlignment="1">
      <alignment horizontal="center" vertical="center"/>
      <protection/>
    </xf>
    <xf numFmtId="0" fontId="0" fillId="0" borderId="40" xfId="65" applyFont="1" applyBorder="1" applyAlignment="1">
      <alignment horizontal="center" vertical="center"/>
      <protection/>
    </xf>
    <xf numFmtId="0" fontId="0" fillId="17" borderId="97" xfId="65" applyFont="1" applyFill="1" applyBorder="1">
      <alignment vertical="center"/>
      <protection/>
    </xf>
    <xf numFmtId="0" fontId="0" fillId="17" borderId="98" xfId="65" applyFill="1" applyBorder="1">
      <alignment vertical="center"/>
      <protection/>
    </xf>
    <xf numFmtId="0" fontId="0" fillId="17" borderId="39" xfId="65" applyFill="1" applyBorder="1">
      <alignment vertical="center"/>
      <protection/>
    </xf>
    <xf numFmtId="0" fontId="0" fillId="17" borderId="99" xfId="65" applyFill="1" applyBorder="1">
      <alignment vertical="center"/>
      <protection/>
    </xf>
    <xf numFmtId="0" fontId="0" fillId="0" borderId="98" xfId="65" applyBorder="1">
      <alignment vertical="center"/>
      <protection/>
    </xf>
    <xf numFmtId="0" fontId="0" fillId="0" borderId="97" xfId="65" applyBorder="1">
      <alignment vertical="center"/>
      <protection/>
    </xf>
    <xf numFmtId="0" fontId="0" fillId="0" borderId="39" xfId="65" applyBorder="1">
      <alignment vertical="center"/>
      <protection/>
    </xf>
    <xf numFmtId="0" fontId="0" fillId="0" borderId="99" xfId="65" applyBorder="1">
      <alignment vertical="center"/>
      <protection/>
    </xf>
    <xf numFmtId="0" fontId="0" fillId="0" borderId="39" xfId="65" applyFill="1" applyBorder="1">
      <alignment vertical="center"/>
      <protection/>
    </xf>
    <xf numFmtId="0" fontId="0" fillId="0" borderId="99" xfId="65" applyFill="1" applyBorder="1">
      <alignment vertical="center"/>
      <protection/>
    </xf>
    <xf numFmtId="0" fontId="0" fillId="25" borderId="98" xfId="65" applyFill="1" applyBorder="1">
      <alignment vertical="center"/>
      <protection/>
    </xf>
    <xf numFmtId="0" fontId="0" fillId="25" borderId="97" xfId="65" applyFill="1" applyBorder="1">
      <alignment vertical="center"/>
      <protection/>
    </xf>
    <xf numFmtId="0" fontId="0" fillId="25" borderId="39" xfId="65" applyFill="1" applyBorder="1">
      <alignment vertical="center"/>
      <protection/>
    </xf>
    <xf numFmtId="0" fontId="0" fillId="25" borderId="99" xfId="65" applyFont="1" applyFill="1" applyBorder="1">
      <alignment vertical="center"/>
      <protection/>
    </xf>
    <xf numFmtId="0" fontId="0" fillId="25" borderId="99" xfId="65" applyFill="1" applyBorder="1">
      <alignment vertical="center"/>
      <protection/>
    </xf>
    <xf numFmtId="0" fontId="0" fillId="0" borderId="98" xfId="65" applyFill="1" applyBorder="1">
      <alignment vertical="center"/>
      <protection/>
    </xf>
    <xf numFmtId="0" fontId="0" fillId="0" borderId="97" xfId="65" applyFill="1" applyBorder="1">
      <alignment vertical="center"/>
      <protection/>
    </xf>
    <xf numFmtId="0" fontId="0" fillId="10" borderId="99" xfId="65" applyFill="1" applyBorder="1">
      <alignment vertical="center"/>
      <protection/>
    </xf>
    <xf numFmtId="0" fontId="0" fillId="10" borderId="98" xfId="65" applyFill="1" applyBorder="1">
      <alignment vertical="center"/>
      <protection/>
    </xf>
    <xf numFmtId="0" fontId="0" fillId="10" borderId="97" xfId="65" applyFill="1" applyBorder="1">
      <alignment vertical="center"/>
      <protection/>
    </xf>
    <xf numFmtId="0" fontId="0" fillId="10" borderId="39" xfId="65" applyFont="1" applyFill="1" applyBorder="1">
      <alignment vertical="center"/>
      <protection/>
    </xf>
    <xf numFmtId="0" fontId="0" fillId="10" borderId="39" xfId="65" applyFill="1" applyBorder="1">
      <alignment vertical="center"/>
      <protection/>
    </xf>
    <xf numFmtId="0" fontId="0" fillId="17" borderId="97" xfId="65" applyFill="1" applyBorder="1">
      <alignment vertical="center"/>
      <protection/>
    </xf>
    <xf numFmtId="0" fontId="0" fillId="0" borderId="23" xfId="65" applyFont="1" applyBorder="1" applyAlignment="1">
      <alignment horizontal="center" vertical="center"/>
      <protection/>
    </xf>
    <xf numFmtId="0" fontId="0" fillId="0" borderId="29" xfId="65" applyFont="1" applyBorder="1" applyAlignment="1">
      <alignment horizontal="center" vertical="center"/>
      <protection/>
    </xf>
    <xf numFmtId="0" fontId="0" fillId="3" borderId="100" xfId="65" applyFill="1" applyBorder="1">
      <alignment vertical="center"/>
      <protection/>
    </xf>
    <xf numFmtId="0" fontId="0" fillId="3" borderId="101" xfId="65" applyFill="1" applyBorder="1">
      <alignment vertical="center"/>
      <protection/>
    </xf>
    <xf numFmtId="0" fontId="0" fillId="3" borderId="53" xfId="65" applyFill="1" applyBorder="1">
      <alignment vertical="center"/>
      <protection/>
    </xf>
    <xf numFmtId="0" fontId="0" fillId="3" borderId="102" xfId="65" applyFill="1" applyBorder="1">
      <alignment vertical="center"/>
      <protection/>
    </xf>
    <xf numFmtId="0" fontId="0" fillId="3" borderId="100" xfId="65" applyFont="1" applyFill="1" applyBorder="1">
      <alignment vertical="center"/>
      <protection/>
    </xf>
    <xf numFmtId="0" fontId="0" fillId="0" borderId="36" xfId="65" applyBorder="1" applyAlignment="1">
      <alignment horizontal="center" vertical="center"/>
      <protection/>
    </xf>
    <xf numFmtId="0" fontId="0" fillId="0" borderId="37" xfId="65" applyBorder="1" applyAlignment="1">
      <alignment horizontal="center" vertical="center"/>
      <protection/>
    </xf>
    <xf numFmtId="0" fontId="0" fillId="0" borderId="103" xfId="65" applyBorder="1">
      <alignment vertical="center"/>
      <protection/>
    </xf>
    <xf numFmtId="0" fontId="0" fillId="0" borderId="104" xfId="65" applyBorder="1">
      <alignment vertical="center"/>
      <protection/>
    </xf>
    <xf numFmtId="0" fontId="0" fillId="0" borderId="38" xfId="65" applyBorder="1">
      <alignment vertical="center"/>
      <protection/>
    </xf>
    <xf numFmtId="0" fontId="0" fillId="0" borderId="105" xfId="65" applyBorder="1">
      <alignment vertical="center"/>
      <protection/>
    </xf>
    <xf numFmtId="0" fontId="0" fillId="0" borderId="40" xfId="65" applyBorder="1" applyAlignment="1">
      <alignment horizontal="center" vertical="center"/>
      <protection/>
    </xf>
    <xf numFmtId="0" fontId="0" fillId="0" borderId="100" xfId="65" applyBorder="1">
      <alignment vertical="center"/>
      <protection/>
    </xf>
    <xf numFmtId="0" fontId="0" fillId="0" borderId="101" xfId="65" applyBorder="1">
      <alignment vertical="center"/>
      <protection/>
    </xf>
    <xf numFmtId="0" fontId="0" fillId="0" borderId="53" xfId="65" applyBorder="1">
      <alignment vertical="center"/>
      <protection/>
    </xf>
    <xf numFmtId="0" fontId="0" fillId="0" borderId="102" xfId="65" applyBorder="1">
      <alignment vertical="center"/>
      <protection/>
    </xf>
    <xf numFmtId="0" fontId="0" fillId="0" borderId="48" xfId="65" applyFont="1" applyBorder="1" applyAlignment="1">
      <alignment horizontal="center" vertical="center"/>
      <protection/>
    </xf>
    <xf numFmtId="0" fontId="0" fillId="0" borderId="56" xfId="65" applyFont="1" applyBorder="1" applyAlignment="1">
      <alignment horizontal="center" vertical="center"/>
      <protection/>
    </xf>
    <xf numFmtId="0" fontId="0" fillId="0" borderId="54" xfId="65" applyFont="1" applyBorder="1" applyAlignment="1">
      <alignment horizontal="center" vertical="center"/>
      <protection/>
    </xf>
    <xf numFmtId="0" fontId="0" fillId="0" borderId="106" xfId="65" applyBorder="1">
      <alignment vertical="center"/>
      <protection/>
    </xf>
    <xf numFmtId="0" fontId="0" fillId="0" borderId="107" xfId="65" applyBorder="1">
      <alignment vertical="center"/>
      <protection/>
    </xf>
    <xf numFmtId="0" fontId="0" fillId="0" borderId="55" xfId="65" applyBorder="1">
      <alignment vertical="center"/>
      <protection/>
    </xf>
    <xf numFmtId="0" fontId="0" fillId="0" borderId="108" xfId="65" applyBorder="1">
      <alignment vertical="center"/>
      <protection/>
    </xf>
    <xf numFmtId="0" fontId="0" fillId="0" borderId="31" xfId="65" applyBorder="1" applyAlignment="1">
      <alignment horizontal="center" vertical="center"/>
      <protection/>
    </xf>
    <xf numFmtId="0" fontId="0" fillId="0" borderId="49" xfId="65" applyBorder="1" applyAlignment="1">
      <alignment horizontal="center" vertical="center"/>
      <protection/>
    </xf>
    <xf numFmtId="0" fontId="0" fillId="0" borderId="109" xfId="65" applyBorder="1">
      <alignment vertical="center"/>
      <protection/>
    </xf>
    <xf numFmtId="0" fontId="0" fillId="0" borderId="110" xfId="65" applyBorder="1">
      <alignment vertical="center"/>
      <protection/>
    </xf>
    <xf numFmtId="0" fontId="0" fillId="0" borderId="50" xfId="65" applyBorder="1">
      <alignment vertical="center"/>
      <protection/>
    </xf>
    <xf numFmtId="0" fontId="0" fillId="0" borderId="111" xfId="65" applyBorder="1">
      <alignment vertical="center"/>
      <protection/>
    </xf>
    <xf numFmtId="0" fontId="0" fillId="0" borderId="46" xfId="65" applyFont="1" applyBorder="1" applyAlignment="1">
      <alignment horizontal="center" vertical="center" shrinkToFit="1"/>
      <protection/>
    </xf>
    <xf numFmtId="0" fontId="0" fillId="0" borderId="40" xfId="65" applyFont="1" applyBorder="1" applyAlignment="1">
      <alignment horizontal="center" vertical="center" shrinkToFit="1"/>
      <protection/>
    </xf>
    <xf numFmtId="0" fontId="0" fillId="0" borderId="29" xfId="65" applyFont="1" applyBorder="1" applyAlignment="1">
      <alignment horizontal="center" vertical="center" shrinkToFit="1"/>
      <protection/>
    </xf>
    <xf numFmtId="0" fontId="0" fillId="0" borderId="60" xfId="65" applyFont="1" applyBorder="1" applyAlignment="1">
      <alignment horizontal="left" vertical="center"/>
      <protection/>
    </xf>
    <xf numFmtId="0" fontId="21" fillId="0" borderId="60" xfId="65" applyFont="1" applyBorder="1" applyAlignment="1">
      <alignment horizontal="center" vertical="center" wrapText="1"/>
      <protection/>
    </xf>
    <xf numFmtId="0" fontId="3" fillId="0" borderId="112" xfId="65" applyFont="1" applyBorder="1" applyAlignment="1">
      <alignment horizontal="left" vertical="center"/>
      <protection/>
    </xf>
    <xf numFmtId="0" fontId="0" fillId="0" borderId="112" xfId="65" applyBorder="1" applyAlignment="1">
      <alignment horizontal="left" vertical="center"/>
      <protection/>
    </xf>
    <xf numFmtId="0" fontId="3" fillId="0" borderId="113" xfId="65" applyFont="1" applyBorder="1" applyAlignment="1">
      <alignment horizontal="left" vertical="center"/>
      <protection/>
    </xf>
    <xf numFmtId="0" fontId="45" fillId="0" borderId="0" xfId="63" applyFont="1">
      <alignment vertical="center"/>
      <protection/>
    </xf>
    <xf numFmtId="0" fontId="45" fillId="0" borderId="0" xfId="63" applyFont="1" applyAlignment="1">
      <alignment horizontal="center" vertical="center"/>
      <protection/>
    </xf>
    <xf numFmtId="0" fontId="20" fillId="0" borderId="0" xfId="63" applyFont="1" applyAlignment="1">
      <alignment horizontal="center" vertical="center"/>
      <protection/>
    </xf>
    <xf numFmtId="0" fontId="45" fillId="0" borderId="0" xfId="63" applyFont="1" applyAlignment="1">
      <alignment vertical="center"/>
      <protection/>
    </xf>
    <xf numFmtId="0" fontId="20" fillId="0" borderId="114" xfId="63" applyFont="1" applyBorder="1" applyAlignment="1">
      <alignment horizontal="center" vertical="center"/>
      <protection/>
    </xf>
    <xf numFmtId="0" fontId="20" fillId="0" borderId="115" xfId="63" applyFont="1" applyBorder="1" applyAlignment="1">
      <alignment horizontal="center" vertical="center"/>
      <protection/>
    </xf>
    <xf numFmtId="0" fontId="20" fillId="0" borderId="23" xfId="63" applyFont="1" applyBorder="1" applyAlignment="1">
      <alignment vertical="center" wrapText="1"/>
      <protection/>
    </xf>
    <xf numFmtId="0" fontId="20" fillId="0" borderId="29" xfId="63" applyFont="1" applyBorder="1" applyAlignment="1">
      <alignment horizontal="center" vertical="center" wrapText="1"/>
      <protection/>
    </xf>
    <xf numFmtId="0" fontId="20" fillId="0" borderId="26" xfId="63" applyFont="1" applyBorder="1" applyAlignment="1">
      <alignment horizontal="center" vertical="center" wrapText="1"/>
      <protection/>
    </xf>
    <xf numFmtId="0" fontId="20" fillId="0" borderId="23" xfId="63" applyFont="1" applyBorder="1" applyAlignment="1">
      <alignment horizontal="center" vertical="center" wrapText="1"/>
      <protection/>
    </xf>
    <xf numFmtId="0" fontId="20" fillId="0" borderId="12" xfId="63" applyFont="1" applyBorder="1" applyAlignment="1">
      <alignment vertical="center" wrapText="1"/>
      <protection/>
    </xf>
    <xf numFmtId="0" fontId="20" fillId="0" borderId="10" xfId="63" applyFont="1" applyBorder="1" applyAlignment="1">
      <alignment horizontal="center" vertical="center" wrapText="1"/>
      <protection/>
    </xf>
    <xf numFmtId="0" fontId="20" fillId="0" borderId="116" xfId="63" applyFont="1" applyBorder="1" applyAlignment="1">
      <alignment horizontal="center" vertical="center" wrapText="1"/>
      <protection/>
    </xf>
    <xf numFmtId="0" fontId="20" fillId="0" borderId="11" xfId="63" applyFont="1" applyBorder="1" applyAlignment="1">
      <alignment horizontal="center" vertical="center" wrapText="1"/>
      <protection/>
    </xf>
    <xf numFmtId="0" fontId="20" fillId="0" borderId="46" xfId="63" applyFont="1" applyBorder="1" applyAlignment="1">
      <alignment horizontal="center" vertical="center" wrapText="1"/>
      <protection/>
    </xf>
    <xf numFmtId="0" fontId="20" fillId="0" borderId="117" xfId="63" applyFont="1" applyBorder="1" applyAlignment="1">
      <alignment horizontal="center" vertical="center" wrapText="1"/>
      <protection/>
    </xf>
    <xf numFmtId="0" fontId="20" fillId="0" borderId="76" xfId="63" applyFont="1" applyBorder="1" applyAlignment="1">
      <alignment horizontal="center" vertical="center" wrapText="1"/>
      <protection/>
    </xf>
    <xf numFmtId="0" fontId="20" fillId="0" borderId="48" xfId="63" applyFont="1" applyBorder="1" applyAlignment="1">
      <alignment horizontal="center" vertical="center" wrapText="1"/>
      <protection/>
    </xf>
    <xf numFmtId="0" fontId="20" fillId="0" borderId="118" xfId="63" applyFont="1" applyBorder="1" applyAlignment="1">
      <alignment horizontal="center" vertical="center" wrapText="1"/>
      <protection/>
    </xf>
    <xf numFmtId="0" fontId="20" fillId="0" borderId="20" xfId="63" applyFont="1" applyBorder="1" applyAlignment="1">
      <alignment horizontal="center" vertical="center" shrinkToFit="1"/>
      <protection/>
    </xf>
    <xf numFmtId="0" fontId="0" fillId="0" borderId="119" xfId="61" applyFont="1" applyBorder="1">
      <alignment vertical="center"/>
      <protection/>
    </xf>
    <xf numFmtId="38" fontId="4" fillId="0" borderId="36" xfId="49" applyFont="1" applyBorder="1" applyAlignment="1">
      <alignment horizontal="right" vertical="center" wrapText="1"/>
    </xf>
    <xf numFmtId="38" fontId="4" fillId="0" borderId="12" xfId="49" applyFont="1" applyBorder="1" applyAlignment="1">
      <alignment horizontal="right" vertical="center" wrapText="1"/>
    </xf>
    <xf numFmtId="38" fontId="4" fillId="0" borderId="23" xfId="49" applyFont="1" applyBorder="1" applyAlignment="1">
      <alignment horizontal="right" vertical="center" wrapText="1"/>
    </xf>
    <xf numFmtId="38" fontId="4" fillId="21" borderId="120" xfId="49" applyFont="1" applyFill="1" applyBorder="1" applyAlignment="1">
      <alignment horizontal="right" vertical="center"/>
    </xf>
    <xf numFmtId="0" fontId="10" fillId="0" borderId="23" xfId="62" applyFont="1" applyBorder="1" applyAlignment="1">
      <alignment horizontal="center" vertical="center" wrapText="1"/>
      <protection/>
    </xf>
    <xf numFmtId="0" fontId="10" fillId="0" borderId="16" xfId="62" applyFont="1" applyBorder="1" applyAlignment="1">
      <alignment horizontal="center" vertical="center" wrapText="1"/>
      <protection/>
    </xf>
    <xf numFmtId="0" fontId="17" fillId="0" borderId="121" xfId="62" applyFont="1" applyBorder="1" applyAlignment="1">
      <alignment horizontal="center" vertical="center" wrapText="1"/>
      <protection/>
    </xf>
    <xf numFmtId="0" fontId="0" fillId="0" borderId="0" xfId="62" applyAlignment="1">
      <alignment vertical="center"/>
      <protection/>
    </xf>
    <xf numFmtId="0" fontId="10" fillId="0" borderId="10" xfId="62" applyFont="1" applyBorder="1" applyAlignment="1">
      <alignment horizontal="left" vertical="center" wrapText="1"/>
      <protection/>
    </xf>
    <xf numFmtId="0" fontId="10" fillId="0" borderId="15" xfId="62" applyFont="1" applyBorder="1" applyAlignment="1">
      <alignment horizontal="left" vertical="center" wrapText="1"/>
      <protection/>
    </xf>
    <xf numFmtId="0" fontId="10" fillId="0" borderId="29" xfId="62" applyFont="1" applyBorder="1" applyAlignment="1">
      <alignment horizontal="left" vertical="center" wrapText="1"/>
      <protection/>
    </xf>
    <xf numFmtId="0" fontId="10" fillId="0" borderId="29" xfId="62" applyFont="1" applyBorder="1" applyAlignment="1">
      <alignment horizontal="center" vertical="center" wrapText="1"/>
      <protection/>
    </xf>
    <xf numFmtId="0" fontId="17" fillId="0" borderId="122" xfId="62" applyFont="1" applyBorder="1" applyAlignment="1">
      <alignment horizontal="center" vertical="center" wrapText="1"/>
      <protection/>
    </xf>
    <xf numFmtId="0" fontId="13" fillId="0" borderId="0" xfId="64" applyFont="1">
      <alignment vertical="center"/>
      <protection/>
    </xf>
    <xf numFmtId="0" fontId="18" fillId="0" borderId="0" xfId="64" applyFont="1" applyAlignment="1">
      <alignment horizontal="center" vertical="center"/>
      <protection/>
    </xf>
    <xf numFmtId="0" fontId="13" fillId="0" borderId="123" xfId="64" applyFont="1" applyFill="1" applyBorder="1" applyAlignment="1">
      <alignment vertical="top" wrapText="1"/>
      <protection/>
    </xf>
    <xf numFmtId="0" fontId="13" fillId="0" borderId="87" xfId="64" applyFont="1" applyFill="1" applyBorder="1" applyAlignment="1">
      <alignment/>
      <protection/>
    </xf>
    <xf numFmtId="0" fontId="13" fillId="0" borderId="87" xfId="64" applyFont="1" applyFill="1" applyBorder="1" applyAlignment="1">
      <alignment shrinkToFit="1"/>
      <protection/>
    </xf>
    <xf numFmtId="0" fontId="19" fillId="0" borderId="87" xfId="64" applyFont="1" applyFill="1" applyBorder="1" applyAlignment="1">
      <alignment shrinkToFit="1"/>
      <protection/>
    </xf>
    <xf numFmtId="0" fontId="13" fillId="0" borderId="73" xfId="64" applyFont="1" applyFill="1" applyBorder="1">
      <alignment vertical="center"/>
      <protection/>
    </xf>
    <xf numFmtId="0" fontId="13" fillId="0" borderId="84" xfId="64" applyFont="1" applyFill="1" applyBorder="1" applyAlignment="1">
      <alignment vertical="top" wrapText="1"/>
      <protection/>
    </xf>
    <xf numFmtId="0" fontId="13" fillId="0" borderId="87" xfId="64" applyFont="1" applyFill="1" applyBorder="1" applyAlignment="1">
      <alignment vertical="center" shrinkToFit="1"/>
      <protection/>
    </xf>
    <xf numFmtId="0" fontId="13" fillId="0" borderId="87" xfId="64" applyFont="1" applyFill="1" applyBorder="1">
      <alignment vertical="center"/>
      <protection/>
    </xf>
    <xf numFmtId="0" fontId="13" fillId="0" borderId="124" xfId="64" applyFont="1" applyFill="1" applyBorder="1">
      <alignment vertical="center"/>
      <protection/>
    </xf>
    <xf numFmtId="0" fontId="20" fillId="0" borderId="123" xfId="64" applyFont="1" applyFill="1" applyBorder="1" applyAlignment="1">
      <alignment vertical="top" wrapText="1"/>
      <protection/>
    </xf>
    <xf numFmtId="0" fontId="20" fillId="0" borderId="87" xfId="64" applyFont="1" applyFill="1" applyBorder="1" applyAlignment="1">
      <alignment vertical="top" wrapText="1"/>
      <protection/>
    </xf>
    <xf numFmtId="0" fontId="20" fillId="0" borderId="73" xfId="64" applyFont="1" applyFill="1" applyBorder="1" applyAlignment="1">
      <alignment vertical="top" wrapText="1"/>
      <protection/>
    </xf>
    <xf numFmtId="0" fontId="13" fillId="0" borderId="0" xfId="64" applyFont="1" applyFill="1">
      <alignment vertical="center"/>
      <protection/>
    </xf>
    <xf numFmtId="0" fontId="20" fillId="0" borderId="0" xfId="63" applyFont="1">
      <alignment vertical="center"/>
      <protection/>
    </xf>
    <xf numFmtId="38" fontId="0" fillId="0" borderId="46" xfId="49" applyFont="1" applyBorder="1" applyAlignment="1">
      <alignment horizontal="center" vertical="center"/>
    </xf>
    <xf numFmtId="0" fontId="0" fillId="0" borderId="28" xfId="49" applyNumberFormat="1" applyFont="1" applyBorder="1" applyAlignment="1">
      <alignment horizontal="center" vertical="center" shrinkToFit="1"/>
    </xf>
    <xf numFmtId="182" fontId="4" fillId="0" borderId="28" xfId="0" applyNumberFormat="1" applyFont="1" applyBorder="1" applyAlignment="1">
      <alignment horizontal="center" wrapText="1"/>
    </xf>
    <xf numFmtId="38" fontId="4" fillId="0" borderId="0" xfId="49" applyFont="1" applyAlignment="1">
      <alignment horizontal="center" vertical="center"/>
    </xf>
    <xf numFmtId="38" fontId="4" fillId="0" borderId="0" xfId="49" applyFont="1" applyAlignment="1">
      <alignment horizontal="left" vertical="center"/>
    </xf>
    <xf numFmtId="38" fontId="49" fillId="24" borderId="12" xfId="49" applyFont="1" applyFill="1" applyBorder="1" applyAlignment="1">
      <alignment horizontal="center" vertical="center"/>
    </xf>
    <xf numFmtId="38" fontId="49" fillId="26" borderId="12" xfId="49" applyFont="1" applyFill="1" applyBorder="1" applyAlignment="1">
      <alignment horizontal="center" vertical="center"/>
    </xf>
    <xf numFmtId="38" fontId="10" fillId="0" borderId="0" xfId="49" applyFont="1" applyBorder="1" applyAlignment="1">
      <alignment horizontal="center" vertical="center" wrapText="1"/>
    </xf>
    <xf numFmtId="38" fontId="4" fillId="0" borderId="26" xfId="49" applyFont="1" applyBorder="1" applyAlignment="1">
      <alignment vertical="center" wrapText="1"/>
    </xf>
    <xf numFmtId="40" fontId="3" fillId="0" borderId="0" xfId="49" applyNumberFormat="1" applyFont="1" applyAlignment="1">
      <alignment vertical="center"/>
    </xf>
    <xf numFmtId="40" fontId="4" fillId="0" borderId="0" xfId="49" applyNumberFormat="1" applyFont="1" applyAlignment="1">
      <alignment vertical="center"/>
    </xf>
    <xf numFmtId="38" fontId="4" fillId="0" borderId="65" xfId="49" applyFont="1" applyBorder="1" applyAlignment="1">
      <alignment vertical="center"/>
    </xf>
    <xf numFmtId="38" fontId="4" fillId="0" borderId="86" xfId="49" applyFont="1" applyBorder="1" applyAlignment="1">
      <alignment vertical="center"/>
    </xf>
    <xf numFmtId="38" fontId="4" fillId="0" borderId="125" xfId="49" applyFont="1" applyBorder="1" applyAlignment="1">
      <alignment vertical="center"/>
    </xf>
    <xf numFmtId="38" fontId="4" fillId="0" borderId="126" xfId="49" applyFont="1" applyBorder="1" applyAlignment="1">
      <alignment vertical="center"/>
    </xf>
    <xf numFmtId="38" fontId="4" fillId="0" borderId="127" xfId="49" applyFont="1" applyBorder="1" applyAlignment="1">
      <alignment vertical="center"/>
    </xf>
    <xf numFmtId="38" fontId="4" fillId="0" borderId="128" xfId="49" applyFont="1" applyBorder="1" applyAlignment="1">
      <alignment vertical="center"/>
    </xf>
    <xf numFmtId="38" fontId="4" fillId="0" borderId="129" xfId="49" applyFont="1" applyBorder="1" applyAlignment="1">
      <alignment vertical="center"/>
    </xf>
    <xf numFmtId="38" fontId="4" fillId="0" borderId="82" xfId="49" applyFont="1" applyBorder="1" applyAlignment="1">
      <alignment vertical="center"/>
    </xf>
    <xf numFmtId="38" fontId="4" fillId="0" borderId="130" xfId="49" applyFont="1" applyBorder="1" applyAlignment="1">
      <alignment vertical="center"/>
    </xf>
    <xf numFmtId="38" fontId="4" fillId="0" borderId="72" xfId="49" applyFont="1" applyBorder="1" applyAlignment="1">
      <alignment vertical="center"/>
    </xf>
    <xf numFmtId="38" fontId="4" fillId="0" borderId="131" xfId="49" applyFont="1" applyBorder="1" applyAlignment="1">
      <alignment vertical="center"/>
    </xf>
    <xf numFmtId="38" fontId="4" fillId="0" borderId="132" xfId="49" applyFont="1" applyBorder="1" applyAlignment="1">
      <alignment vertical="center"/>
    </xf>
    <xf numFmtId="38" fontId="4" fillId="0" borderId="56" xfId="49" applyFont="1" applyBorder="1" applyAlignment="1">
      <alignment vertical="center"/>
    </xf>
    <xf numFmtId="38" fontId="4" fillId="0" borderId="133" xfId="49" applyFont="1" applyBorder="1" applyAlignment="1">
      <alignment vertical="center"/>
    </xf>
    <xf numFmtId="38" fontId="4" fillId="0" borderId="75" xfId="49" applyFont="1" applyBorder="1" applyAlignment="1">
      <alignment vertical="center"/>
    </xf>
    <xf numFmtId="38" fontId="4" fillId="0" borderId="81" xfId="49" applyFont="1" applyBorder="1" applyAlignment="1">
      <alignment vertical="center"/>
    </xf>
    <xf numFmtId="38" fontId="4" fillId="0" borderId="83" xfId="49" applyFont="1" applyBorder="1" applyAlignment="1">
      <alignment vertical="center"/>
    </xf>
    <xf numFmtId="38" fontId="4" fillId="0" borderId="45" xfId="49" applyFont="1" applyBorder="1" applyAlignment="1">
      <alignment vertical="center"/>
    </xf>
    <xf numFmtId="0" fontId="13" fillId="0" borderId="87" xfId="64" applyFont="1" applyFill="1" applyBorder="1" applyAlignment="1">
      <alignment horizontal="center" vertical="center" shrinkToFit="1"/>
      <protection/>
    </xf>
    <xf numFmtId="0" fontId="20" fillId="0" borderId="87" xfId="64" applyFont="1" applyFill="1" applyBorder="1" applyAlignment="1">
      <alignment vertical="center" wrapText="1" shrinkToFit="1"/>
      <protection/>
    </xf>
    <xf numFmtId="0" fontId="20" fillId="0" borderId="87" xfId="64" applyFont="1" applyFill="1" applyBorder="1" applyAlignment="1">
      <alignment horizontal="center" vertical="center" wrapText="1" shrinkToFit="1"/>
      <protection/>
    </xf>
    <xf numFmtId="0" fontId="20" fillId="0" borderId="87" xfId="64" applyFont="1" applyFill="1" applyBorder="1" applyAlignment="1">
      <alignment horizontal="center" vertical="center" shrinkToFit="1"/>
      <protection/>
    </xf>
    <xf numFmtId="38" fontId="4" fillId="27" borderId="0" xfId="49" applyFont="1" applyFill="1" applyAlignment="1">
      <alignment vertical="center"/>
    </xf>
    <xf numFmtId="38" fontId="4" fillId="0" borderId="0" xfId="49" applyFont="1" applyFill="1" applyAlignment="1">
      <alignment horizontal="left" vertical="center"/>
    </xf>
    <xf numFmtId="38" fontId="4" fillId="0" borderId="0" xfId="49" applyFont="1" applyFill="1" applyAlignment="1">
      <alignment vertical="center"/>
    </xf>
    <xf numFmtId="38" fontId="4" fillId="0" borderId="0" xfId="49" applyFont="1" applyFill="1" applyBorder="1" applyAlignment="1">
      <alignment horizontal="right" vertical="center"/>
    </xf>
    <xf numFmtId="0" fontId="22" fillId="0" borderId="0" xfId="0" applyFont="1" applyBorder="1" applyAlignment="1">
      <alignment horizontal="left" vertical="top" wrapText="1"/>
    </xf>
    <xf numFmtId="0" fontId="22" fillId="0" borderId="30" xfId="0" applyFont="1" applyBorder="1" applyAlignment="1">
      <alignment wrapText="1"/>
    </xf>
    <xf numFmtId="0" fontId="4" fillId="0" borderId="134"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 xfId="0" applyFont="1" applyBorder="1" applyAlignment="1">
      <alignment horizontal="center" wrapText="1"/>
    </xf>
    <xf numFmtId="0" fontId="4" fillId="0" borderId="10" xfId="0" applyFont="1" applyBorder="1" applyAlignment="1">
      <alignment horizontal="center" wrapText="1"/>
    </xf>
    <xf numFmtId="49" fontId="4" fillId="0" borderId="28" xfId="0" applyNumberFormat="1" applyFont="1" applyBorder="1" applyAlignment="1">
      <alignment horizontal="center" wrapText="1"/>
    </xf>
    <xf numFmtId="49" fontId="4" fillId="0" borderId="11" xfId="0" applyNumberFormat="1" applyFont="1" applyBorder="1" applyAlignment="1">
      <alignment horizontal="center" wrapText="1"/>
    </xf>
    <xf numFmtId="0" fontId="4" fillId="0" borderId="12" xfId="0" applyFont="1" applyBorder="1" applyAlignment="1">
      <alignment horizontal="center" wrapText="1"/>
    </xf>
    <xf numFmtId="0" fontId="4" fillId="0" borderId="91"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0" xfId="0" applyFont="1" applyBorder="1" applyAlignment="1">
      <alignment horizontal="left" vertical="top" wrapText="1"/>
    </xf>
    <xf numFmtId="0" fontId="4" fillId="0" borderId="123" xfId="0" applyFont="1" applyBorder="1" applyAlignment="1">
      <alignment horizontal="center" vertical="center" textRotation="255" wrapText="1"/>
    </xf>
    <xf numFmtId="0" fontId="4" fillId="0" borderId="87" xfId="0" applyFont="1" applyBorder="1" applyAlignment="1">
      <alignment horizontal="center" vertical="center" textRotation="255" wrapText="1"/>
    </xf>
    <xf numFmtId="0" fontId="4" fillId="0" borderId="73" xfId="0" applyFont="1" applyBorder="1" applyAlignment="1">
      <alignment horizontal="center" vertical="center" textRotation="255" wrapText="1"/>
    </xf>
    <xf numFmtId="0" fontId="4" fillId="0" borderId="31" xfId="0" applyFont="1" applyBorder="1" applyAlignment="1">
      <alignment horizontal="center" wrapText="1"/>
    </xf>
    <xf numFmtId="0" fontId="4" fillId="0" borderId="48" xfId="0" applyFont="1" applyBorder="1" applyAlignment="1">
      <alignment horizontal="center" wrapText="1"/>
    </xf>
    <xf numFmtId="0" fontId="4" fillId="0" borderId="49" xfId="0" applyFont="1" applyBorder="1" applyAlignment="1">
      <alignment horizontal="center" wrapText="1"/>
    </xf>
    <xf numFmtId="0" fontId="4" fillId="0" borderId="46" xfId="0" applyFont="1" applyBorder="1" applyAlignment="1">
      <alignment horizontal="center" wrapText="1"/>
    </xf>
    <xf numFmtId="0" fontId="4" fillId="0" borderId="135" xfId="0" applyFont="1" applyBorder="1" applyAlignment="1">
      <alignment horizontal="left" vertical="top" wrapText="1"/>
    </xf>
    <xf numFmtId="0" fontId="4" fillId="0" borderId="136" xfId="0" applyFont="1" applyBorder="1" applyAlignment="1">
      <alignment horizontal="left" vertical="top" wrapText="1"/>
    </xf>
    <xf numFmtId="0" fontId="4" fillId="0" borderId="137" xfId="0" applyFont="1" applyBorder="1" applyAlignment="1">
      <alignment horizontal="left" vertical="top" wrapText="1"/>
    </xf>
    <xf numFmtId="0" fontId="4" fillId="0" borderId="76" xfId="0" applyFont="1" applyBorder="1" applyAlignment="1">
      <alignment horizontal="left" vertical="top" wrapText="1"/>
    </xf>
    <xf numFmtId="0" fontId="3" fillId="0" borderId="138" xfId="0" applyFont="1" applyBorder="1" applyAlignment="1">
      <alignment horizontal="center" vertical="center" wrapText="1"/>
    </xf>
    <xf numFmtId="0" fontId="3" fillId="0" borderId="139" xfId="0" applyFont="1" applyBorder="1" applyAlignment="1">
      <alignment horizontal="center" vertical="center" wrapText="1"/>
    </xf>
    <xf numFmtId="0" fontId="3" fillId="0" borderId="140" xfId="0" applyFont="1" applyBorder="1" applyAlignment="1">
      <alignment horizontal="center" vertical="center" wrapText="1"/>
    </xf>
    <xf numFmtId="49" fontId="4" fillId="0" borderId="10" xfId="0" applyNumberFormat="1" applyFont="1" applyBorder="1" applyAlignment="1">
      <alignment horizontal="center" wrapText="1"/>
    </xf>
    <xf numFmtId="0" fontId="4" fillId="0" borderId="0" xfId="65" applyFont="1" applyBorder="1" applyAlignment="1">
      <alignment horizontal="left" vertical="center"/>
      <protection/>
    </xf>
    <xf numFmtId="0" fontId="3" fillId="0" borderId="48" xfId="65" applyFont="1" applyBorder="1" applyAlignment="1">
      <alignment horizontal="center" vertical="center" textRotation="255" shrinkToFit="1"/>
      <protection/>
    </xf>
    <xf numFmtId="0" fontId="3" fillId="0" borderId="23" xfId="65" applyFont="1" applyBorder="1" applyAlignment="1">
      <alignment horizontal="center" vertical="center" textRotation="255" shrinkToFit="1"/>
      <protection/>
    </xf>
    <xf numFmtId="0" fontId="3" fillId="0" borderId="36" xfId="65" applyFont="1" applyBorder="1" applyAlignment="1">
      <alignment horizontal="center" vertical="center" textRotation="255" shrinkToFit="1"/>
      <protection/>
    </xf>
    <xf numFmtId="0" fontId="3" fillId="0" borderId="134" xfId="65" applyFont="1" applyBorder="1" applyAlignment="1">
      <alignment horizontal="left" vertical="center"/>
      <protection/>
    </xf>
    <xf numFmtId="0" fontId="3" fillId="0" borderId="91" xfId="65" applyFont="1" applyBorder="1" applyAlignment="1">
      <alignment horizontal="left" vertical="center"/>
      <protection/>
    </xf>
    <xf numFmtId="0" fontId="42" fillId="0" borderId="87" xfId="65" applyFont="1" applyBorder="1" applyAlignment="1">
      <alignment vertical="center" textRotation="255"/>
      <protection/>
    </xf>
    <xf numFmtId="0" fontId="42" fillId="0" borderId="73" xfId="65" applyFont="1" applyBorder="1" applyAlignment="1">
      <alignment vertical="center" textRotation="255"/>
      <protection/>
    </xf>
    <xf numFmtId="0" fontId="3" fillId="0" borderId="141" xfId="65" applyFont="1" applyBorder="1">
      <alignment vertical="center"/>
      <protection/>
    </xf>
    <xf numFmtId="0" fontId="1" fillId="0" borderId="135" xfId="65" applyFont="1" applyBorder="1" applyAlignment="1">
      <alignment vertical="center" textRotation="255" wrapText="1" shrinkToFit="1"/>
      <protection/>
    </xf>
    <xf numFmtId="0" fontId="44" fillId="0" borderId="136" xfId="65" applyFont="1" applyBorder="1" applyAlignment="1">
      <alignment vertical="center" textRotation="255" shrinkToFit="1"/>
      <protection/>
    </xf>
    <xf numFmtId="0" fontId="44" fillId="0" borderId="137" xfId="65" applyFont="1" applyBorder="1" applyAlignment="1">
      <alignment vertical="center" textRotation="255" shrinkToFit="1"/>
      <protection/>
    </xf>
    <xf numFmtId="0" fontId="44" fillId="0" borderId="76" xfId="65" applyFont="1" applyBorder="1" applyAlignment="1">
      <alignment vertical="center" textRotation="255" shrinkToFit="1"/>
      <protection/>
    </xf>
    <xf numFmtId="0" fontId="44" fillId="0" borderId="83" xfId="65" applyFont="1" applyBorder="1" applyAlignment="1">
      <alignment vertical="center" textRotation="255" shrinkToFit="1"/>
      <protection/>
    </xf>
    <xf numFmtId="0" fontId="44" fillId="0" borderId="142" xfId="65" applyFont="1" applyBorder="1" applyAlignment="1">
      <alignment vertical="center" textRotation="255" shrinkToFit="1"/>
      <protection/>
    </xf>
    <xf numFmtId="0" fontId="3" fillId="0" borderId="0" xfId="65" applyFont="1">
      <alignment vertical="center"/>
      <protection/>
    </xf>
    <xf numFmtId="0" fontId="3" fillId="0" borderId="56" xfId="65" applyFont="1" applyBorder="1" applyAlignment="1">
      <alignment horizontal="center" vertical="center" textRotation="255" shrinkToFit="1"/>
      <protection/>
    </xf>
    <xf numFmtId="0" fontId="14" fillId="0" borderId="0" xfId="63" applyFont="1" applyAlignment="1">
      <alignment horizontal="center" vertical="center"/>
      <protection/>
    </xf>
    <xf numFmtId="0" fontId="20" fillId="0" borderId="36" xfId="63" applyFont="1" applyBorder="1" applyAlignment="1">
      <alignment horizontal="center" vertical="center"/>
      <protection/>
    </xf>
    <xf numFmtId="0" fontId="20" fillId="0" borderId="19" xfId="63" applyFont="1" applyBorder="1" applyAlignment="1">
      <alignment horizontal="center" vertical="center"/>
      <protection/>
    </xf>
    <xf numFmtId="0" fontId="20" fillId="0" borderId="12" xfId="63" applyFont="1" applyBorder="1" applyAlignment="1">
      <alignment horizontal="center" vertical="center" wrapText="1"/>
      <protection/>
    </xf>
    <xf numFmtId="0" fontId="20" fillId="0" borderId="45" xfId="63" applyFont="1" applyBorder="1" applyAlignment="1">
      <alignment horizontal="center" vertical="center"/>
      <protection/>
    </xf>
    <xf numFmtId="0" fontId="20" fillId="0" borderId="143" xfId="63" applyFont="1" applyBorder="1" applyAlignment="1">
      <alignment horizontal="center" vertical="center"/>
      <protection/>
    </xf>
    <xf numFmtId="0" fontId="20" fillId="0" borderId="144" xfId="63" applyFont="1" applyBorder="1" applyAlignment="1">
      <alignment horizontal="center" vertical="center"/>
      <protection/>
    </xf>
    <xf numFmtId="0" fontId="20" fillId="0" borderId="63" xfId="63" applyFont="1" applyBorder="1" applyAlignment="1">
      <alignment horizontal="center" vertical="center"/>
      <protection/>
    </xf>
    <xf numFmtId="0" fontId="20" fillId="0" borderId="64" xfId="63" applyFont="1" applyBorder="1" applyAlignment="1">
      <alignment horizontal="center" vertical="center"/>
      <protection/>
    </xf>
    <xf numFmtId="38" fontId="4" fillId="0" borderId="12" xfId="49" applyFont="1" applyBorder="1" applyAlignment="1">
      <alignment horizontal="center" vertical="center" wrapText="1"/>
    </xf>
    <xf numFmtId="38" fontId="3" fillId="0" borderId="14" xfId="49" applyFont="1" applyBorder="1" applyAlignment="1">
      <alignment horizontal="center" vertical="center" wrapText="1"/>
    </xf>
    <xf numFmtId="38" fontId="3" fillId="0" borderId="28" xfId="49" applyFont="1" applyBorder="1" applyAlignment="1">
      <alignment vertical="center" wrapText="1"/>
    </xf>
    <xf numFmtId="38" fontId="3" fillId="0" borderId="11" xfId="49" applyFont="1" applyBorder="1" applyAlignment="1">
      <alignment vertical="center" wrapText="1"/>
    </xf>
    <xf numFmtId="38" fontId="3" fillId="0" borderId="20" xfId="49" applyFont="1" applyBorder="1" applyAlignment="1">
      <alignment horizontal="center" vertical="center" wrapText="1"/>
    </xf>
    <xf numFmtId="38" fontId="3" fillId="0" borderId="78" xfId="49" applyFont="1" applyBorder="1" applyAlignment="1">
      <alignment vertical="center" wrapText="1"/>
    </xf>
    <xf numFmtId="38" fontId="2" fillId="0" borderId="0" xfId="49" applyFont="1" applyBorder="1" applyAlignment="1">
      <alignment horizontal="right" vertical="center" wrapText="1"/>
    </xf>
    <xf numFmtId="211" fontId="4" fillId="0" borderId="12" xfId="49" applyNumberFormat="1" applyFont="1" applyBorder="1" applyAlignment="1">
      <alignment horizontal="center" vertical="center" wrapText="1"/>
    </xf>
    <xf numFmtId="38" fontId="4" fillId="0" borderId="10" xfId="49" applyFont="1" applyBorder="1" applyAlignment="1">
      <alignment horizontal="center" vertical="center" wrapText="1"/>
    </xf>
    <xf numFmtId="38" fontId="4" fillId="0" borderId="11" xfId="49" applyFont="1" applyBorder="1" applyAlignment="1">
      <alignment horizontal="center" vertical="center" wrapText="1"/>
    </xf>
    <xf numFmtId="38" fontId="52" fillId="0" borderId="0" xfId="49" applyFont="1" applyAlignment="1">
      <alignment horizontal="center" vertical="center" wrapText="1"/>
    </xf>
    <xf numFmtId="38" fontId="3" fillId="0" borderId="46" xfId="49" applyFont="1" applyBorder="1" applyAlignment="1">
      <alignment horizontal="center" vertical="center" wrapText="1"/>
    </xf>
    <xf numFmtId="38" fontId="3" fillId="0" borderId="0" xfId="49" applyFont="1" applyBorder="1" applyAlignment="1">
      <alignment vertical="center" wrapText="1"/>
    </xf>
    <xf numFmtId="38" fontId="3" fillId="0" borderId="76" xfId="49" applyFont="1" applyBorder="1" applyAlignment="1">
      <alignment vertical="center" wrapText="1"/>
    </xf>
    <xf numFmtId="38" fontId="3" fillId="0" borderId="29" xfId="49" applyFont="1" applyBorder="1" applyAlignment="1">
      <alignment vertical="center" wrapText="1"/>
    </xf>
    <xf numFmtId="38" fontId="3" fillId="0" borderId="30" xfId="49" applyFont="1" applyBorder="1" applyAlignment="1">
      <alignment vertical="center" wrapText="1"/>
    </xf>
    <xf numFmtId="38" fontId="3" fillId="0" borderId="26" xfId="49" applyFont="1" applyBorder="1" applyAlignment="1">
      <alignment vertical="center" wrapText="1"/>
    </xf>
    <xf numFmtId="38" fontId="3" fillId="0" borderId="10" xfId="49" applyFont="1" applyBorder="1" applyAlignment="1">
      <alignment horizontal="center" vertical="center" wrapText="1"/>
    </xf>
    <xf numFmtId="38" fontId="3" fillId="0" borderId="0" xfId="49" applyFont="1" applyBorder="1" applyAlignment="1">
      <alignment horizontal="left" vertical="center" wrapText="1"/>
    </xf>
    <xf numFmtId="38" fontId="51" fillId="0" borderId="0" xfId="49" applyFont="1" applyBorder="1" applyAlignment="1">
      <alignment horizontal="center" vertical="center" wrapText="1"/>
    </xf>
    <xf numFmtId="38" fontId="4" fillId="0" borderId="0" xfId="49" applyFont="1" applyBorder="1" applyAlignment="1">
      <alignment horizontal="left" vertical="center" wrapText="1"/>
    </xf>
    <xf numFmtId="38" fontId="46" fillId="0" borderId="63" xfId="49" applyFont="1" applyBorder="1" applyAlignment="1">
      <alignment vertical="center" wrapText="1"/>
    </xf>
    <xf numFmtId="38" fontId="4" fillId="0" borderId="36" xfId="49" applyFont="1" applyBorder="1" applyAlignment="1">
      <alignment horizontal="center" vertical="center"/>
    </xf>
    <xf numFmtId="38" fontId="4" fillId="0" borderId="48" xfId="49" applyFont="1" applyBorder="1" applyAlignment="1">
      <alignment horizontal="center" vertical="center"/>
    </xf>
    <xf numFmtId="38" fontId="4" fillId="0" borderId="23" xfId="49" applyFont="1" applyBorder="1" applyAlignment="1">
      <alignment horizontal="center" vertical="center"/>
    </xf>
    <xf numFmtId="38" fontId="4" fillId="0" borderId="37" xfId="49" applyFont="1" applyBorder="1" applyAlignment="1">
      <alignment horizontal="center" vertical="center"/>
    </xf>
    <xf numFmtId="38" fontId="4" fillId="0" borderId="46" xfId="49" applyFont="1" applyBorder="1" applyAlignment="1">
      <alignment horizontal="center" vertical="center"/>
    </xf>
    <xf numFmtId="38" fontId="4" fillId="0" borderId="29" xfId="49" applyFont="1" applyBorder="1" applyAlignment="1">
      <alignment horizontal="center" vertical="center"/>
    </xf>
    <xf numFmtId="38" fontId="4" fillId="0" borderId="145" xfId="49" applyFont="1" applyBorder="1" applyAlignment="1">
      <alignment horizontal="center" vertical="center"/>
    </xf>
    <xf numFmtId="38" fontId="4" fillId="0" borderId="80" xfId="49" applyFont="1" applyBorder="1" applyAlignment="1">
      <alignment horizontal="center" vertical="center"/>
    </xf>
    <xf numFmtId="38" fontId="4" fillId="0" borderId="14" xfId="49" applyFont="1" applyBorder="1" applyAlignment="1">
      <alignment horizontal="center" vertical="center"/>
    </xf>
    <xf numFmtId="38" fontId="4" fillId="0" borderId="28" xfId="49" applyFont="1" applyBorder="1" applyAlignment="1">
      <alignment horizontal="center" vertical="center"/>
    </xf>
    <xf numFmtId="38" fontId="4" fillId="0" borderId="11" xfId="49" applyFont="1" applyBorder="1" applyAlignment="1">
      <alignment horizontal="center" vertical="center"/>
    </xf>
    <xf numFmtId="38" fontId="4" fillId="0" borderId="10" xfId="49" applyFont="1" applyBorder="1" applyAlignment="1">
      <alignment horizontal="center" vertical="center"/>
    </xf>
    <xf numFmtId="38" fontId="4" fillId="0" borderId="12" xfId="49" applyFont="1" applyBorder="1" applyAlignment="1">
      <alignment horizontal="center" vertical="center"/>
    </xf>
    <xf numFmtId="38" fontId="7" fillId="0" borderId="0" xfId="49" applyFont="1" applyBorder="1" applyAlignment="1">
      <alignment horizontal="center" vertical="center"/>
    </xf>
    <xf numFmtId="38" fontId="0" fillId="0" borderId="0" xfId="49" applyFont="1" applyAlignment="1">
      <alignment horizontal="left" vertical="center"/>
    </xf>
    <xf numFmtId="38" fontId="0" fillId="0" borderId="0" xfId="49" applyFont="1" applyAlignment="1">
      <alignment horizontal="left" vertical="center"/>
    </xf>
    <xf numFmtId="38" fontId="0" fillId="0" borderId="0" xfId="49" applyFont="1" applyAlignment="1">
      <alignment horizontal="right" vertical="center"/>
    </xf>
    <xf numFmtId="38" fontId="0" fillId="0" borderId="76" xfId="49" applyFont="1" applyBorder="1" applyAlignment="1">
      <alignment horizontal="right" vertical="center"/>
    </xf>
    <xf numFmtId="38" fontId="0" fillId="21" borderId="146" xfId="49" applyFont="1" applyFill="1" applyBorder="1" applyAlignment="1">
      <alignment vertical="center"/>
    </xf>
    <xf numFmtId="38" fontId="0" fillId="21" borderId="147" xfId="49" applyFont="1" applyFill="1" applyBorder="1" applyAlignment="1">
      <alignment vertical="center"/>
    </xf>
    <xf numFmtId="38" fontId="0" fillId="0" borderId="0" xfId="49" applyFont="1" applyAlignment="1">
      <alignment vertical="center"/>
    </xf>
    <xf numFmtId="38" fontId="0" fillId="0" borderId="148" xfId="49" applyFont="1" applyBorder="1" applyAlignment="1">
      <alignment horizontal="right" vertical="center"/>
    </xf>
    <xf numFmtId="38" fontId="0" fillId="0" borderId="0" xfId="49" applyFont="1" applyFill="1" applyBorder="1" applyAlignment="1">
      <alignment horizontal="right" vertical="center"/>
    </xf>
    <xf numFmtId="38" fontId="0" fillId="0" borderId="10" xfId="49" applyFont="1" applyFill="1" applyBorder="1" applyAlignment="1">
      <alignment horizontal="right" vertical="center"/>
    </xf>
    <xf numFmtId="38" fontId="0" fillId="0" borderId="11" xfId="49" applyFont="1" applyFill="1" applyBorder="1" applyAlignment="1">
      <alignment horizontal="right" vertical="center"/>
    </xf>
    <xf numFmtId="38" fontId="0" fillId="0" borderId="46" xfId="49" applyFont="1" applyBorder="1" applyAlignment="1">
      <alignment vertical="center"/>
    </xf>
    <xf numFmtId="38" fontId="0" fillId="0" borderId="0" xfId="49" applyFont="1" applyBorder="1" applyAlignment="1">
      <alignment vertical="center"/>
    </xf>
    <xf numFmtId="38" fontId="0" fillId="0" borderId="0" xfId="49" applyFont="1" applyBorder="1" applyAlignment="1">
      <alignment horizontal="center" vertical="center"/>
    </xf>
    <xf numFmtId="38" fontId="0" fillId="0" borderId="10" xfId="49" applyFont="1" applyBorder="1" applyAlignment="1">
      <alignment horizontal="right" vertical="center"/>
    </xf>
    <xf numFmtId="38" fontId="0" fillId="0" borderId="11" xfId="49" applyFont="1" applyBorder="1" applyAlignment="1">
      <alignment horizontal="right" vertical="center"/>
    </xf>
    <xf numFmtId="38" fontId="0" fillId="0" borderId="46" xfId="49" applyFont="1" applyFill="1" applyBorder="1" applyAlignment="1">
      <alignment vertical="center"/>
    </xf>
    <xf numFmtId="38" fontId="0" fillId="0" borderId="0" xfId="49" applyFont="1" applyFill="1" applyBorder="1" applyAlignment="1">
      <alignment vertical="center"/>
    </xf>
    <xf numFmtId="38" fontId="0" fillId="0" borderId="76" xfId="49" applyFont="1" applyFill="1" applyBorder="1" applyAlignment="1">
      <alignment vertical="center"/>
    </xf>
    <xf numFmtId="38" fontId="0" fillId="0" borderId="0" xfId="49" applyFont="1" applyAlignment="1">
      <alignment horizontal="center" vertical="center"/>
    </xf>
    <xf numFmtId="38" fontId="0" fillId="0" borderId="10" xfId="49" applyFont="1" applyBorder="1" applyAlignment="1">
      <alignment horizontal="distributed" vertical="center"/>
    </xf>
    <xf numFmtId="38" fontId="0" fillId="0" borderId="28" xfId="49" applyFont="1" applyBorder="1" applyAlignment="1">
      <alignment horizontal="distributed" vertical="center"/>
    </xf>
    <xf numFmtId="38" fontId="49" fillId="24" borderId="10" xfId="49" applyFont="1" applyFill="1" applyBorder="1" applyAlignment="1">
      <alignment horizontal="center" vertical="center"/>
    </xf>
    <xf numFmtId="38" fontId="49" fillId="24" borderId="28" xfId="49" applyFont="1" applyFill="1" applyBorder="1" applyAlignment="1">
      <alignment horizontal="center" vertical="center"/>
    </xf>
    <xf numFmtId="38" fontId="49" fillId="24" borderId="11" xfId="49" applyFont="1" applyFill="1" applyBorder="1" applyAlignment="1">
      <alignment horizontal="center" vertical="center"/>
    </xf>
    <xf numFmtId="38" fontId="49" fillId="26" borderId="10" xfId="49" applyFont="1" applyFill="1" applyBorder="1" applyAlignment="1">
      <alignment horizontal="center" vertical="center"/>
    </xf>
    <xf numFmtId="38" fontId="49" fillId="26" borderId="28" xfId="49" applyFont="1" applyFill="1" applyBorder="1" applyAlignment="1">
      <alignment horizontal="center" vertical="center"/>
    </xf>
    <xf numFmtId="38" fontId="49" fillId="26" borderId="11" xfId="49" applyFont="1" applyFill="1" applyBorder="1" applyAlignment="1">
      <alignment horizontal="center" vertical="center"/>
    </xf>
    <xf numFmtId="38" fontId="48" fillId="0" borderId="0" xfId="49" applyFont="1" applyAlignment="1">
      <alignment horizontal="right" vertical="center" shrinkToFit="1"/>
    </xf>
    <xf numFmtId="38" fontId="48" fillId="0" borderId="76" xfId="49" applyFont="1" applyBorder="1" applyAlignment="1">
      <alignment horizontal="right" vertical="center" shrinkToFit="1"/>
    </xf>
    <xf numFmtId="38" fontId="0" fillId="0" borderId="28" xfId="49" applyFont="1" applyBorder="1" applyAlignment="1">
      <alignment horizontal="right" vertical="center"/>
    </xf>
    <xf numFmtId="38" fontId="3" fillId="0" borderId="0" xfId="49" applyFont="1" applyAlignment="1">
      <alignment horizontal="left" vertical="center"/>
    </xf>
    <xf numFmtId="38" fontId="0" fillId="21" borderId="146" xfId="49" applyFont="1" applyFill="1" applyBorder="1" applyAlignment="1">
      <alignment horizontal="right" vertical="center"/>
    </xf>
    <xf numFmtId="38" fontId="0" fillId="21" borderId="149" xfId="49" applyFont="1" applyFill="1" applyBorder="1" applyAlignment="1">
      <alignment horizontal="right" vertical="center"/>
    </xf>
    <xf numFmtId="38" fontId="0" fillId="21" borderId="147" xfId="49" applyFont="1" applyFill="1" applyBorder="1" applyAlignment="1">
      <alignment horizontal="right" vertical="center"/>
    </xf>
    <xf numFmtId="38" fontId="0" fillId="0" borderId="10" xfId="49" applyFont="1" applyBorder="1" applyAlignment="1">
      <alignment horizontal="center" vertical="center"/>
    </xf>
    <xf numFmtId="38" fontId="0" fillId="0" borderId="28" xfId="49" applyFont="1" applyBorder="1" applyAlignment="1">
      <alignment horizontal="center" vertical="center"/>
    </xf>
    <xf numFmtId="38" fontId="0" fillId="0" borderId="11" xfId="49" applyFont="1" applyBorder="1" applyAlignment="1">
      <alignment horizontal="center" vertical="center"/>
    </xf>
    <xf numFmtId="38" fontId="0" fillId="0" borderId="12" xfId="49" applyFont="1" applyBorder="1" applyAlignment="1">
      <alignment horizontal="right" vertical="center"/>
    </xf>
    <xf numFmtId="38" fontId="0" fillId="21" borderId="146" xfId="49" applyFont="1" applyFill="1" applyBorder="1" applyAlignment="1">
      <alignment horizontal="center" vertical="center"/>
    </xf>
    <xf numFmtId="38" fontId="0" fillId="21" borderId="149" xfId="49" applyFont="1" applyFill="1" applyBorder="1" applyAlignment="1">
      <alignment horizontal="center" vertical="center"/>
    </xf>
    <xf numFmtId="38" fontId="0" fillId="21" borderId="147" xfId="49" applyFont="1" applyFill="1" applyBorder="1" applyAlignment="1">
      <alignment horizontal="center" vertical="center"/>
    </xf>
    <xf numFmtId="38" fontId="0" fillId="0" borderId="12" xfId="49" applyFont="1" applyBorder="1" applyAlignment="1">
      <alignment vertical="center"/>
    </xf>
    <xf numFmtId="38" fontId="0" fillId="0" borderId="0" xfId="49" applyFont="1" applyBorder="1" applyAlignment="1">
      <alignment horizontal="right" vertical="center"/>
    </xf>
    <xf numFmtId="38" fontId="0" fillId="0" borderId="12" xfId="49" applyFont="1" applyBorder="1" applyAlignment="1">
      <alignment horizontal="center" vertical="center"/>
    </xf>
    <xf numFmtId="38" fontId="8" fillId="0" borderId="0" xfId="49" applyFont="1" applyAlignment="1">
      <alignment horizontal="center" vertical="center"/>
    </xf>
    <xf numFmtId="38" fontId="0" fillId="0" borderId="28" xfId="49" applyFont="1" applyBorder="1" applyAlignment="1">
      <alignment horizontal="left" vertical="center"/>
    </xf>
    <xf numFmtId="38" fontId="0" fillId="0" borderId="10" xfId="49" applyFont="1" applyFill="1" applyBorder="1" applyAlignment="1">
      <alignment horizontal="distributed" vertical="center"/>
    </xf>
    <xf numFmtId="38" fontId="0" fillId="0" borderId="28" xfId="49" applyFont="1" applyFill="1" applyBorder="1" applyAlignment="1">
      <alignment horizontal="distributed" vertical="center"/>
    </xf>
    <xf numFmtId="38" fontId="0" fillId="0" borderId="11" xfId="49" applyFont="1" applyFill="1" applyBorder="1" applyAlignment="1">
      <alignment horizontal="distributed" vertical="center"/>
    </xf>
    <xf numFmtId="0" fontId="0" fillId="0" borderId="28" xfId="49" applyNumberFormat="1" applyFont="1" applyBorder="1" applyAlignment="1">
      <alignment horizontal="center" vertical="center"/>
    </xf>
    <xf numFmtId="0" fontId="0" fillId="0" borderId="11" xfId="49" applyNumberFormat="1" applyFont="1" applyBorder="1" applyAlignment="1">
      <alignment horizontal="center" vertical="center"/>
    </xf>
    <xf numFmtId="0" fontId="0" fillId="0" borderId="28" xfId="49" applyNumberFormat="1" applyFont="1" applyBorder="1" applyAlignment="1">
      <alignment horizontal="center" vertical="center" shrinkToFit="1"/>
    </xf>
    <xf numFmtId="38" fontId="0" fillId="0" borderId="11" xfId="49" applyFont="1" applyBorder="1" applyAlignment="1">
      <alignment horizontal="distributed" vertical="center"/>
    </xf>
    <xf numFmtId="38" fontId="0" fillId="0" borderId="46" xfId="49" applyFont="1" applyBorder="1" applyAlignment="1">
      <alignment horizontal="center" vertical="center" shrinkToFit="1"/>
    </xf>
    <xf numFmtId="38" fontId="0" fillId="0" borderId="0" xfId="49" applyFont="1" applyBorder="1" applyAlignment="1">
      <alignment horizontal="center" vertical="center" shrinkToFit="1"/>
    </xf>
    <xf numFmtId="38" fontId="0" fillId="0" borderId="76" xfId="49" applyFont="1" applyBorder="1" applyAlignment="1">
      <alignment horizontal="center" vertical="center"/>
    </xf>
    <xf numFmtId="38" fontId="0" fillId="21" borderId="150" xfId="49" applyFont="1" applyFill="1" applyBorder="1" applyAlignment="1">
      <alignment horizontal="right" vertical="center"/>
    </xf>
    <xf numFmtId="38" fontId="0" fillId="21" borderId="151" xfId="49" applyFont="1" applyFill="1" applyBorder="1" applyAlignment="1">
      <alignment horizontal="right" vertical="center"/>
    </xf>
    <xf numFmtId="38" fontId="0" fillId="21" borderId="152" xfId="49" applyFont="1" applyFill="1" applyBorder="1" applyAlignment="1">
      <alignment horizontal="right" vertical="center"/>
    </xf>
    <xf numFmtId="38" fontId="0" fillId="0" borderId="0" xfId="49" applyFont="1" applyAlignment="1">
      <alignment horizontal="left" vertical="center" indent="1"/>
    </xf>
    <xf numFmtId="38" fontId="0" fillId="0" borderId="10" xfId="49" applyFont="1" applyFill="1" applyBorder="1" applyAlignment="1">
      <alignment horizontal="center" vertical="center"/>
    </xf>
    <xf numFmtId="38" fontId="0" fillId="0" borderId="28" xfId="49" applyFont="1" applyFill="1" applyBorder="1" applyAlignment="1">
      <alignment horizontal="center" vertical="center"/>
    </xf>
    <xf numFmtId="38" fontId="0" fillId="0" borderId="11" xfId="49" applyFont="1" applyFill="1" applyBorder="1" applyAlignment="1">
      <alignment horizontal="center" vertical="center"/>
    </xf>
    <xf numFmtId="0" fontId="0" fillId="0" borderId="12" xfId="61" applyBorder="1" applyAlignment="1">
      <alignment horizontal="distributed" vertical="center" wrapText="1"/>
      <protection/>
    </xf>
    <xf numFmtId="0" fontId="0" fillId="0" borderId="12" xfId="61" applyBorder="1" applyAlignment="1">
      <alignment horizontal="distributed" vertical="center"/>
      <protection/>
    </xf>
    <xf numFmtId="38" fontId="18" fillId="0" borderId="0" xfId="49" applyFont="1" applyBorder="1" applyAlignment="1">
      <alignment horizontal="center" vertical="center"/>
    </xf>
    <xf numFmtId="38" fontId="8" fillId="0" borderId="0" xfId="49" applyFont="1" applyBorder="1" applyAlignment="1">
      <alignment horizontal="center" vertical="center"/>
    </xf>
    <xf numFmtId="0" fontId="9" fillId="0" borderId="0" xfId="61" applyFont="1">
      <alignment vertical="center"/>
      <protection/>
    </xf>
    <xf numFmtId="0" fontId="0" fillId="0" borderId="12" xfId="61" applyBorder="1" applyAlignment="1">
      <alignment horizontal="center" vertical="distributed" textRotation="255"/>
      <protection/>
    </xf>
    <xf numFmtId="0" fontId="0" fillId="0" borderId="45" xfId="61" applyBorder="1" applyAlignment="1">
      <alignment horizontal="center" vertical="distributed" textRotation="255"/>
      <protection/>
    </xf>
    <xf numFmtId="0" fontId="0" fillId="0" borderId="36" xfId="61" applyBorder="1" applyAlignment="1">
      <alignment horizontal="distributed" vertical="center"/>
      <protection/>
    </xf>
    <xf numFmtId="0" fontId="0" fillId="0" borderId="36" xfId="61" applyFont="1" applyBorder="1">
      <alignment vertical="center"/>
      <protection/>
    </xf>
    <xf numFmtId="0" fontId="0" fillId="0" borderId="36" xfId="61" applyBorder="1">
      <alignment vertical="center"/>
      <protection/>
    </xf>
    <xf numFmtId="0" fontId="0" fillId="0" borderId="41" xfId="61" applyBorder="1">
      <alignment vertical="center"/>
      <protection/>
    </xf>
    <xf numFmtId="0" fontId="0" fillId="0" borderId="32" xfId="61" applyBorder="1">
      <alignment vertical="center"/>
      <protection/>
    </xf>
    <xf numFmtId="0" fontId="0" fillId="0" borderId="153" xfId="61" applyFont="1" applyBorder="1" applyAlignment="1">
      <alignment horizontal="distributed" vertical="center" wrapText="1"/>
      <protection/>
    </xf>
    <xf numFmtId="0" fontId="0" fillId="0" borderId="154" xfId="0" applyBorder="1" applyAlignment="1">
      <alignment horizontal="distributed" wrapText="1"/>
    </xf>
    <xf numFmtId="0" fontId="0" fillId="0" borderId="36" xfId="61" applyBorder="1" applyAlignment="1">
      <alignment horizontal="center" vertical="distributed" textRotation="255"/>
      <protection/>
    </xf>
    <xf numFmtId="0" fontId="0" fillId="0" borderId="40" xfId="61" applyBorder="1" applyAlignment="1">
      <alignment vertical="center" wrapText="1"/>
      <protection/>
    </xf>
    <xf numFmtId="0" fontId="0" fillId="0" borderId="43" xfId="61" applyBorder="1" applyAlignment="1">
      <alignment horizontal="center" vertical="center"/>
      <protection/>
    </xf>
    <xf numFmtId="0" fontId="0" fillId="0" borderId="155" xfId="61" applyBorder="1" applyAlignment="1">
      <alignment horizontal="center" vertical="center"/>
      <protection/>
    </xf>
    <xf numFmtId="0" fontId="0" fillId="0" borderId="10" xfId="61" applyBorder="1" applyAlignment="1">
      <alignment horizontal="center" vertical="center"/>
      <protection/>
    </xf>
    <xf numFmtId="0" fontId="0" fillId="0" borderId="11" xfId="61" applyBorder="1" applyAlignment="1">
      <alignment horizontal="center" vertical="center"/>
      <protection/>
    </xf>
    <xf numFmtId="0" fontId="0" fillId="0" borderId="48" xfId="61" applyBorder="1">
      <alignment vertical="center"/>
      <protection/>
    </xf>
    <xf numFmtId="0" fontId="0" fillId="0" borderId="23" xfId="61" applyBorder="1">
      <alignment vertical="center"/>
      <protection/>
    </xf>
    <xf numFmtId="0" fontId="0" fillId="0" borderId="33" xfId="61" applyBorder="1">
      <alignment vertical="center"/>
      <protection/>
    </xf>
    <xf numFmtId="0" fontId="0" fillId="0" borderId="60" xfId="61" applyBorder="1" applyAlignment="1">
      <alignment horizontal="center" vertical="center" textRotation="255" shrinkToFit="1"/>
      <protection/>
    </xf>
    <xf numFmtId="0" fontId="0" fillId="0" borderId="12" xfId="61" applyBorder="1" applyAlignment="1">
      <alignment horizontal="center" vertical="center" textRotation="255" shrinkToFit="1"/>
      <protection/>
    </xf>
    <xf numFmtId="0" fontId="0" fillId="0" borderId="16" xfId="61" applyBorder="1" applyAlignment="1">
      <alignment horizontal="center" vertical="center" textRotation="255" shrinkToFit="1"/>
      <protection/>
    </xf>
    <xf numFmtId="0" fontId="0" fillId="0" borderId="60" xfId="61" applyBorder="1" applyAlignment="1">
      <alignment horizontal="center" vertical="distributed" textRotation="255"/>
      <protection/>
    </xf>
    <xf numFmtId="0" fontId="0" fillId="0" borderId="31" xfId="61" applyBorder="1">
      <alignment vertical="center"/>
      <protection/>
    </xf>
    <xf numFmtId="0" fontId="0" fillId="0" borderId="57" xfId="61" applyBorder="1">
      <alignment vertical="center"/>
      <protection/>
    </xf>
    <xf numFmtId="0" fontId="0" fillId="0" borderId="56" xfId="61" applyBorder="1" applyAlignment="1">
      <alignment vertical="center" shrinkToFit="1"/>
      <protection/>
    </xf>
    <xf numFmtId="0" fontId="0" fillId="0" borderId="23" xfId="61" applyBorder="1" applyAlignment="1">
      <alignment horizontal="center" vertical="distributed" textRotation="255"/>
      <protection/>
    </xf>
    <xf numFmtId="38" fontId="0" fillId="0" borderId="63" xfId="49" applyFont="1" applyBorder="1" applyAlignment="1">
      <alignment vertical="center" wrapText="1"/>
    </xf>
    <xf numFmtId="0" fontId="0" fillId="0" borderId="57" xfId="61" applyBorder="1" applyAlignment="1">
      <alignment vertical="center" shrinkToFit="1"/>
      <protection/>
    </xf>
    <xf numFmtId="0" fontId="0" fillId="0" borderId="60" xfId="61" applyBorder="1">
      <alignment vertical="center"/>
      <protection/>
    </xf>
    <xf numFmtId="0" fontId="0" fillId="0" borderId="0" xfId="61" applyFont="1" applyAlignment="1">
      <alignment horizontal="left" vertical="center"/>
      <protection/>
    </xf>
    <xf numFmtId="0" fontId="0" fillId="0" borderId="0" xfId="61" applyAlignment="1">
      <alignment horizontal="left" vertical="center"/>
      <protection/>
    </xf>
    <xf numFmtId="0" fontId="0" fillId="0" borderId="48" xfId="61" applyBorder="1" applyAlignment="1">
      <alignment vertical="center" shrinkToFit="1"/>
      <protection/>
    </xf>
    <xf numFmtId="0" fontId="21" fillId="0" borderId="0" xfId="61" applyFont="1" applyAlignment="1">
      <alignment horizontal="left" vertical="center"/>
      <protection/>
    </xf>
    <xf numFmtId="0" fontId="8" fillId="0" borderId="0" xfId="61" applyFont="1" applyAlignment="1">
      <alignment horizontal="center" vertical="center"/>
      <protection/>
    </xf>
    <xf numFmtId="0" fontId="4" fillId="0" borderId="134" xfId="61" applyFont="1" applyBorder="1" applyAlignment="1">
      <alignment horizontal="center" vertical="center"/>
      <protection/>
    </xf>
    <xf numFmtId="0" fontId="4" fillId="0" borderId="81" xfId="61" applyFont="1" applyBorder="1" applyAlignment="1">
      <alignment horizontal="center" vertical="center"/>
      <protection/>
    </xf>
    <xf numFmtId="0" fontId="4" fillId="0" borderId="89" xfId="61" applyFont="1" applyBorder="1" applyAlignment="1">
      <alignment horizontal="distributed" vertical="center"/>
      <protection/>
    </xf>
    <xf numFmtId="0" fontId="4" fillId="0" borderId="61" xfId="61" applyFont="1" applyBorder="1" applyAlignment="1">
      <alignment horizontal="distributed" vertical="center"/>
      <protection/>
    </xf>
    <xf numFmtId="0" fontId="4" fillId="0" borderId="60" xfId="61" applyFont="1" applyBorder="1" applyAlignment="1">
      <alignment horizontal="distributed" vertical="center"/>
      <protection/>
    </xf>
    <xf numFmtId="0" fontId="4" fillId="0" borderId="90" xfId="61" applyFont="1" applyBorder="1" applyAlignment="1">
      <alignment horizontal="distributed" vertical="center" wrapText="1"/>
      <protection/>
    </xf>
    <xf numFmtId="0" fontId="4" fillId="0" borderId="86" xfId="61" applyFont="1" applyBorder="1" applyAlignment="1">
      <alignment horizontal="distributed" vertical="center" wrapText="1"/>
      <protection/>
    </xf>
    <xf numFmtId="0" fontId="4" fillId="0" borderId="113" xfId="61" applyFont="1" applyBorder="1" applyAlignment="1">
      <alignment horizontal="distributed" vertical="center"/>
      <protection/>
    </xf>
    <xf numFmtId="0" fontId="4" fillId="0" borderId="125" xfId="61" applyFont="1" applyBorder="1" applyAlignment="1">
      <alignment horizontal="distributed" vertical="center"/>
      <protection/>
    </xf>
    <xf numFmtId="38" fontId="4" fillId="0" borderId="0" xfId="49" applyFont="1" applyAlignment="1">
      <alignment horizontal="center" vertical="center"/>
    </xf>
    <xf numFmtId="38" fontId="4" fillId="0" borderId="0" xfId="49" applyFont="1" applyAlignment="1">
      <alignment horizontal="left" vertical="center"/>
    </xf>
    <xf numFmtId="38" fontId="4" fillId="0" borderId="0" xfId="49" applyFont="1" applyAlignment="1">
      <alignment horizontal="right" vertical="center"/>
    </xf>
    <xf numFmtId="38" fontId="4" fillId="0" borderId="0" xfId="49" applyFont="1" applyBorder="1" applyAlignment="1">
      <alignment horizontal="right" vertical="center"/>
    </xf>
    <xf numFmtId="38" fontId="4" fillId="0" borderId="30" xfId="49" applyFont="1" applyBorder="1" applyAlignment="1">
      <alignment horizontal="right" vertical="center"/>
    </xf>
    <xf numFmtId="38" fontId="4" fillId="0" borderId="0" xfId="49" applyNumberFormat="1" applyFont="1" applyAlignment="1">
      <alignment horizontal="right" vertical="center"/>
    </xf>
    <xf numFmtId="38" fontId="4" fillId="0" borderId="12" xfId="49" applyFont="1" applyBorder="1" applyAlignment="1">
      <alignment vertical="center"/>
    </xf>
    <xf numFmtId="38" fontId="4" fillId="0" borderId="37" xfId="49" applyFont="1" applyBorder="1" applyAlignment="1">
      <alignment horizontal="center" vertical="center" wrapText="1"/>
    </xf>
    <xf numFmtId="38" fontId="4" fillId="0" borderId="63" xfId="49" applyFont="1" applyBorder="1" applyAlignment="1">
      <alignment horizontal="center" vertical="center" wrapText="1"/>
    </xf>
    <xf numFmtId="38" fontId="4" fillId="0" borderId="64" xfId="49" applyFont="1" applyBorder="1" applyAlignment="1">
      <alignment horizontal="center" vertical="center" wrapText="1"/>
    </xf>
    <xf numFmtId="38" fontId="4" fillId="0" borderId="10" xfId="49" applyFont="1" applyBorder="1" applyAlignment="1">
      <alignment horizontal="left" vertical="center"/>
    </xf>
    <xf numFmtId="38" fontId="4" fillId="0" borderId="28" xfId="49" applyFont="1" applyBorder="1" applyAlignment="1">
      <alignment horizontal="left" vertical="center"/>
    </xf>
    <xf numFmtId="38" fontId="4" fillId="0" borderId="28" xfId="49" applyFont="1" applyBorder="1" applyAlignment="1">
      <alignment horizontal="right" vertical="center"/>
    </xf>
    <xf numFmtId="38" fontId="4" fillId="0" borderId="30" xfId="49" applyFont="1" applyFill="1" applyBorder="1" applyAlignment="1">
      <alignment horizontal="right" vertical="center"/>
    </xf>
    <xf numFmtId="38" fontId="4" fillId="0" borderId="0" xfId="49" applyFont="1" applyFill="1" applyAlignment="1">
      <alignment horizontal="center" vertical="center"/>
    </xf>
    <xf numFmtId="38" fontId="4" fillId="0" borderId="0" xfId="49" applyFont="1" applyFill="1" applyAlignment="1">
      <alignment horizontal="right" vertical="center"/>
    </xf>
    <xf numFmtId="38" fontId="4" fillId="0" borderId="0" xfId="49" applyFont="1" applyBorder="1" applyAlignment="1">
      <alignment horizontal="center" vertical="center" wrapText="1"/>
    </xf>
    <xf numFmtId="0" fontId="5" fillId="0" borderId="84" xfId="62" applyFont="1" applyBorder="1" applyAlignment="1">
      <alignment horizontal="distributed" vertical="center"/>
      <protection/>
    </xf>
    <xf numFmtId="0" fontId="5" fillId="0" borderId="87" xfId="62" applyFont="1" applyBorder="1" applyAlignment="1">
      <alignment horizontal="distributed" vertical="center"/>
      <protection/>
    </xf>
    <xf numFmtId="0" fontId="5" fillId="0" borderId="124" xfId="62" applyFont="1" applyBorder="1" applyAlignment="1">
      <alignment horizontal="distributed" vertical="center"/>
      <protection/>
    </xf>
    <xf numFmtId="0" fontId="5" fillId="0" borderId="36" xfId="62" applyFont="1" applyBorder="1" applyAlignment="1">
      <alignment horizontal="distributed" vertical="center"/>
      <protection/>
    </xf>
    <xf numFmtId="0" fontId="5" fillId="0" borderId="48" xfId="62" applyFont="1" applyBorder="1" applyAlignment="1">
      <alignment horizontal="distributed" vertical="center"/>
      <protection/>
    </xf>
    <xf numFmtId="0" fontId="5" fillId="0" borderId="23" xfId="62" applyFont="1" applyBorder="1" applyAlignment="1">
      <alignment horizontal="distributed" vertical="center"/>
      <protection/>
    </xf>
    <xf numFmtId="0" fontId="5" fillId="0" borderId="37" xfId="62" applyFont="1" applyBorder="1">
      <alignment vertical="center"/>
      <protection/>
    </xf>
    <xf numFmtId="0" fontId="5" fillId="0" borderId="64" xfId="62" applyFont="1" applyBorder="1">
      <alignment vertical="center"/>
      <protection/>
    </xf>
    <xf numFmtId="0" fontId="5" fillId="0" borderId="10" xfId="62" applyFont="1" applyBorder="1" applyAlignment="1">
      <alignment horizontal="distributed" vertical="center"/>
      <protection/>
    </xf>
    <xf numFmtId="0" fontId="5" fillId="0" borderId="28" xfId="62" applyFont="1" applyBorder="1" applyAlignment="1">
      <alignment horizontal="distributed" vertical="center"/>
      <protection/>
    </xf>
    <xf numFmtId="0" fontId="5" fillId="0" borderId="84" xfId="62" applyFont="1" applyBorder="1" applyAlignment="1">
      <alignment horizontal="center" vertical="distributed" textRotation="255"/>
      <protection/>
    </xf>
    <xf numFmtId="0" fontId="5" fillId="0" borderId="87" xfId="62" applyFont="1" applyBorder="1" applyAlignment="1">
      <alignment horizontal="center" vertical="distributed" textRotation="255"/>
      <protection/>
    </xf>
    <xf numFmtId="0" fontId="5" fillId="0" borderId="124" xfId="62" applyFont="1" applyBorder="1" applyAlignment="1">
      <alignment horizontal="center" vertical="distributed" textRotation="255"/>
      <protection/>
    </xf>
    <xf numFmtId="0" fontId="5" fillId="0" borderId="11" xfId="62" applyFont="1" applyBorder="1" applyAlignment="1">
      <alignment horizontal="distributed" vertical="center"/>
      <protection/>
    </xf>
    <xf numFmtId="0" fontId="5" fillId="0" borderId="20" xfId="62" applyFont="1" applyBorder="1">
      <alignment vertical="center"/>
      <protection/>
    </xf>
    <xf numFmtId="0" fontId="5" fillId="0" borderId="22" xfId="62" applyFont="1" applyBorder="1">
      <alignment vertical="center"/>
      <protection/>
    </xf>
    <xf numFmtId="0" fontId="5" fillId="0" borderId="125" xfId="62" applyFont="1" applyBorder="1" applyAlignment="1">
      <alignment horizontal="distributed" vertical="center"/>
      <protection/>
    </xf>
    <xf numFmtId="38" fontId="5" fillId="0" borderId="10" xfId="49" applyFont="1" applyBorder="1" applyAlignment="1">
      <alignment horizontal="distributed" vertical="center"/>
    </xf>
    <xf numFmtId="38" fontId="5" fillId="0" borderId="125" xfId="49" applyFont="1" applyBorder="1" applyAlignment="1">
      <alignment horizontal="distributed" vertical="center"/>
    </xf>
    <xf numFmtId="0" fontId="5" fillId="0" borderId="19" xfId="62" applyFont="1" applyBorder="1" applyAlignment="1">
      <alignment horizontal="distributed" vertical="center"/>
      <protection/>
    </xf>
    <xf numFmtId="0" fontId="5" fillId="0" borderId="51" xfId="62" applyFont="1" applyBorder="1">
      <alignment vertical="center"/>
      <protection/>
    </xf>
    <xf numFmtId="0" fontId="5" fillId="0" borderId="156" xfId="62" applyFont="1" applyBorder="1">
      <alignment vertical="center"/>
      <protection/>
    </xf>
    <xf numFmtId="0" fontId="5" fillId="0" borderId="40" xfId="62" applyFont="1" applyBorder="1">
      <alignment vertical="center"/>
      <protection/>
    </xf>
    <xf numFmtId="0" fontId="5" fillId="0" borderId="119" xfId="62" applyFont="1" applyBorder="1">
      <alignment vertical="center"/>
      <protection/>
    </xf>
    <xf numFmtId="0" fontId="5" fillId="0" borderId="29" xfId="62" applyFont="1" applyBorder="1">
      <alignment vertical="center"/>
      <protection/>
    </xf>
    <xf numFmtId="0" fontId="5" fillId="0" borderId="26" xfId="62" applyFont="1" applyBorder="1">
      <alignment vertical="center"/>
      <protection/>
    </xf>
    <xf numFmtId="0" fontId="5" fillId="0" borderId="12" xfId="62" applyFont="1" applyBorder="1">
      <alignment vertical="center"/>
      <protection/>
    </xf>
    <xf numFmtId="0" fontId="5" fillId="0" borderId="23" xfId="62" applyFont="1" applyBorder="1">
      <alignment vertical="center"/>
      <protection/>
    </xf>
    <xf numFmtId="0" fontId="5" fillId="0" borderId="29" xfId="62" applyFont="1" applyBorder="1" applyAlignment="1">
      <alignment horizontal="distributed" vertical="center"/>
      <protection/>
    </xf>
    <xf numFmtId="0" fontId="5" fillId="0" borderId="26" xfId="62" applyFont="1" applyBorder="1" applyAlignment="1">
      <alignment horizontal="distributed" vertical="center"/>
      <protection/>
    </xf>
    <xf numFmtId="0" fontId="5" fillId="0" borderId="30" xfId="62" applyFont="1" applyBorder="1" applyAlignment="1">
      <alignment horizontal="distributed" vertical="center"/>
      <protection/>
    </xf>
    <xf numFmtId="0" fontId="5" fillId="0" borderId="73" xfId="62" applyFont="1" applyBorder="1" applyAlignment="1">
      <alignment horizontal="center" vertical="distributed" textRotation="255"/>
      <protection/>
    </xf>
    <xf numFmtId="0" fontId="13" fillId="0" borderId="0" xfId="62" applyFont="1" applyAlignment="1">
      <alignment horizontal="left" vertical="center"/>
      <protection/>
    </xf>
    <xf numFmtId="0" fontId="5" fillId="0" borderId="157" xfId="62" applyFont="1" applyBorder="1">
      <alignment vertical="center"/>
      <protection/>
    </xf>
    <xf numFmtId="0" fontId="5" fillId="0" borderId="158" xfId="62" applyFont="1" applyBorder="1">
      <alignment vertical="center"/>
      <protection/>
    </xf>
    <xf numFmtId="0" fontId="5" fillId="0" borderId="159" xfId="62" applyFont="1" applyBorder="1">
      <alignment vertical="center"/>
      <protection/>
    </xf>
    <xf numFmtId="0" fontId="5" fillId="0" borderId="160" xfId="62" applyFont="1" applyBorder="1">
      <alignment vertical="center"/>
      <protection/>
    </xf>
    <xf numFmtId="0" fontId="5" fillId="0" borderId="54" xfId="62" applyFont="1" applyBorder="1">
      <alignment vertical="center"/>
      <protection/>
    </xf>
    <xf numFmtId="0" fontId="5" fillId="0" borderId="142" xfId="62" applyFont="1" applyBorder="1">
      <alignment vertical="center"/>
      <protection/>
    </xf>
    <xf numFmtId="38" fontId="5" fillId="0" borderId="29" xfId="49" applyFont="1" applyBorder="1" applyAlignment="1">
      <alignment horizontal="center" vertical="center"/>
    </xf>
    <xf numFmtId="38" fontId="5" fillId="0" borderId="30" xfId="49" applyFont="1" applyBorder="1" applyAlignment="1">
      <alignment horizontal="center" vertical="center"/>
    </xf>
    <xf numFmtId="0" fontId="14" fillId="0" borderId="0" xfId="62" applyFont="1" applyAlignment="1">
      <alignment horizontal="center" vertical="center"/>
      <protection/>
    </xf>
    <xf numFmtId="0" fontId="5" fillId="0" borderId="134" xfId="62" applyFont="1" applyBorder="1" applyAlignment="1">
      <alignment horizontal="distributed" vertical="center"/>
      <protection/>
    </xf>
    <xf numFmtId="0" fontId="5" fillId="0" borderId="112" xfId="62" applyFont="1" applyBorder="1" applyAlignment="1">
      <alignment horizontal="distributed" vertical="center"/>
      <protection/>
    </xf>
    <xf numFmtId="0" fontId="5" fillId="0" borderId="113" xfId="62" applyFont="1" applyBorder="1" applyAlignment="1">
      <alignment horizontal="distributed" vertical="center"/>
      <protection/>
    </xf>
    <xf numFmtId="0" fontId="10" fillId="0" borderId="12" xfId="62" applyFont="1" applyBorder="1" applyAlignment="1">
      <alignment horizontal="center" vertical="center" wrapText="1"/>
      <protection/>
    </xf>
    <xf numFmtId="0" fontId="10" fillId="0" borderId="45" xfId="62" applyFont="1" applyBorder="1" applyAlignment="1">
      <alignment horizontal="center" vertical="center" wrapText="1"/>
      <protection/>
    </xf>
    <xf numFmtId="0" fontId="10" fillId="0" borderId="23" xfId="62" applyFont="1" applyBorder="1" applyAlignment="1">
      <alignment horizontal="center" vertical="center" wrapText="1"/>
      <protection/>
    </xf>
    <xf numFmtId="0" fontId="6" fillId="0" borderId="0" xfId="62" applyFont="1" applyAlignment="1">
      <alignment horizontal="left" vertical="center"/>
      <protection/>
    </xf>
    <xf numFmtId="0" fontId="5" fillId="0" borderId="0" xfId="62" applyFont="1" applyAlignment="1">
      <alignment horizontal="left" vertical="center"/>
      <protection/>
    </xf>
    <xf numFmtId="0" fontId="10" fillId="0" borderId="37" xfId="62" applyFont="1" applyBorder="1" applyAlignment="1">
      <alignment horizontal="center" vertical="center" wrapText="1"/>
      <protection/>
    </xf>
    <xf numFmtId="0" fontId="10" fillId="0" borderId="64" xfId="62" applyFont="1" applyBorder="1" applyAlignment="1">
      <alignment horizontal="center" vertical="center" wrapText="1"/>
      <protection/>
    </xf>
    <xf numFmtId="0" fontId="20" fillId="0" borderId="137" xfId="64" applyFont="1" applyFill="1" applyBorder="1" applyAlignment="1">
      <alignment horizontal="center" vertical="center" shrinkToFit="1"/>
      <protection/>
    </xf>
    <xf numFmtId="0" fontId="20" fillId="0" borderId="0" xfId="64" applyFont="1" applyFill="1" applyBorder="1" applyAlignment="1">
      <alignment horizontal="center" vertical="center" shrinkToFit="1"/>
      <protection/>
    </xf>
    <xf numFmtId="0" fontId="20" fillId="0" borderId="76" xfId="64" applyFont="1" applyFill="1" applyBorder="1" applyAlignment="1">
      <alignment horizontal="center" vertical="center" shrinkToFit="1"/>
      <protection/>
    </xf>
    <xf numFmtId="0" fontId="20" fillId="0" borderId="46" xfId="64" applyFont="1" applyBorder="1" applyAlignment="1">
      <alignment horizontal="left" vertical="top" wrapText="1"/>
      <protection/>
    </xf>
    <xf numFmtId="0" fontId="20" fillId="0" borderId="0" xfId="64" applyFont="1" applyBorder="1" applyAlignment="1">
      <alignment horizontal="left" vertical="top" wrapText="1"/>
      <protection/>
    </xf>
    <xf numFmtId="0" fontId="20" fillId="0" borderId="161" xfId="64" applyFont="1" applyBorder="1" applyAlignment="1">
      <alignment horizontal="left" vertical="top" wrapText="1"/>
      <protection/>
    </xf>
    <xf numFmtId="0" fontId="20" fillId="0" borderId="135" xfId="64" applyFont="1" applyFill="1" applyBorder="1" applyAlignment="1">
      <alignment vertical="top" wrapText="1"/>
      <protection/>
    </xf>
    <xf numFmtId="0" fontId="20" fillId="0" borderId="141" xfId="64" applyFont="1" applyFill="1" applyBorder="1" applyAlignment="1">
      <alignment vertical="top" wrapText="1"/>
      <protection/>
    </xf>
    <xf numFmtId="0" fontId="20" fillId="0" borderId="136" xfId="64" applyFont="1" applyFill="1" applyBorder="1" applyAlignment="1">
      <alignment vertical="top" wrapText="1"/>
      <protection/>
    </xf>
    <xf numFmtId="0" fontId="20" fillId="0" borderId="141" xfId="64" applyFont="1" applyBorder="1" applyAlignment="1">
      <alignment horizontal="left" vertical="center" shrinkToFit="1"/>
      <protection/>
    </xf>
    <xf numFmtId="0" fontId="20" fillId="0" borderId="162" xfId="64" applyFont="1" applyBorder="1" applyAlignment="1">
      <alignment horizontal="left" vertical="center" shrinkToFit="1"/>
      <protection/>
    </xf>
    <xf numFmtId="0" fontId="13" fillId="0" borderId="46" xfId="64" applyFont="1" applyBorder="1">
      <alignment vertical="center"/>
      <protection/>
    </xf>
    <xf numFmtId="0" fontId="13" fillId="0" borderId="0" xfId="64" applyFont="1" applyBorder="1">
      <alignment vertical="center"/>
      <protection/>
    </xf>
    <xf numFmtId="0" fontId="13" fillId="0" borderId="161" xfId="64" applyFont="1" applyBorder="1">
      <alignment vertical="center"/>
      <protection/>
    </xf>
    <xf numFmtId="0" fontId="19" fillId="0" borderId="46" xfId="64" applyFont="1" applyBorder="1" applyAlignment="1">
      <alignment horizontal="left" vertical="top" wrapText="1"/>
      <protection/>
    </xf>
    <xf numFmtId="0" fontId="19" fillId="0" borderId="0" xfId="64" applyFont="1" applyBorder="1" applyAlignment="1">
      <alignment horizontal="left" vertical="top" wrapText="1"/>
      <protection/>
    </xf>
    <xf numFmtId="0" fontId="19" fillId="0" borderId="161" xfId="64" applyFont="1" applyBorder="1" applyAlignment="1">
      <alignment horizontal="left" vertical="top" wrapText="1"/>
      <protection/>
    </xf>
    <xf numFmtId="0" fontId="20" fillId="0" borderId="137" xfId="64" applyFont="1" applyFill="1" applyBorder="1" applyAlignment="1">
      <alignment vertical="top" wrapText="1"/>
      <protection/>
    </xf>
    <xf numFmtId="0" fontId="20" fillId="0" borderId="0" xfId="64" applyFont="1" applyFill="1" applyBorder="1" applyAlignment="1">
      <alignment vertical="top" wrapText="1"/>
      <protection/>
    </xf>
    <xf numFmtId="0" fontId="20" fillId="0" borderId="76" xfId="64" applyFont="1" applyFill="1" applyBorder="1" applyAlignment="1">
      <alignment vertical="top" wrapText="1"/>
      <protection/>
    </xf>
    <xf numFmtId="0" fontId="13" fillId="0" borderId="54" xfId="64" applyFont="1" applyBorder="1">
      <alignment vertical="center"/>
      <protection/>
    </xf>
    <xf numFmtId="0" fontId="13" fillId="0" borderId="74" xfId="64" applyFont="1" applyBorder="1">
      <alignment vertical="center"/>
      <protection/>
    </xf>
    <xf numFmtId="0" fontId="13" fillId="0" borderId="75" xfId="64" applyFont="1" applyBorder="1">
      <alignment vertical="center"/>
      <protection/>
    </xf>
    <xf numFmtId="0" fontId="20" fillId="0" borderId="83" xfId="64" applyFont="1" applyFill="1" applyBorder="1" applyAlignment="1">
      <alignment vertical="top" wrapText="1"/>
      <protection/>
    </xf>
    <xf numFmtId="0" fontId="20" fillId="0" borderId="74" xfId="64" applyFont="1" applyFill="1" applyBorder="1" applyAlignment="1">
      <alignment vertical="top" wrapText="1"/>
      <protection/>
    </xf>
    <xf numFmtId="0" fontId="20" fillId="0" borderId="142" xfId="64" applyFont="1" applyFill="1" applyBorder="1" applyAlignment="1">
      <alignment vertical="top" wrapText="1"/>
      <protection/>
    </xf>
    <xf numFmtId="0" fontId="13" fillId="0" borderId="74" xfId="64" applyFont="1" applyBorder="1" applyAlignment="1">
      <alignment horizontal="left" vertical="center" wrapText="1"/>
      <protection/>
    </xf>
    <xf numFmtId="0" fontId="13" fillId="0" borderId="75" xfId="64" applyFont="1" applyBorder="1" applyAlignment="1">
      <alignment horizontal="left" vertical="center" wrapText="1"/>
      <protection/>
    </xf>
    <xf numFmtId="0" fontId="20" fillId="0" borderId="49" xfId="64" applyFont="1" applyBorder="1" applyAlignment="1">
      <alignment horizontal="left" vertical="center" wrapText="1"/>
      <protection/>
    </xf>
    <xf numFmtId="0" fontId="20" fillId="0" borderId="141" xfId="64" applyFont="1" applyBorder="1" applyAlignment="1">
      <alignment horizontal="left" vertical="center" wrapText="1"/>
      <protection/>
    </xf>
    <xf numFmtId="0" fontId="20" fillId="0" borderId="162" xfId="64" applyFont="1" applyBorder="1" applyAlignment="1">
      <alignment horizontal="left" vertical="center" wrapText="1"/>
      <protection/>
    </xf>
    <xf numFmtId="0" fontId="13" fillId="0" borderId="163" xfId="64" applyFont="1" applyBorder="1" applyAlignment="1">
      <alignment vertical="center" wrapText="1"/>
      <protection/>
    </xf>
    <xf numFmtId="0" fontId="13" fillId="0" borderId="164" xfId="64" applyFont="1" applyBorder="1" applyAlignment="1">
      <alignment vertical="center" wrapText="1"/>
      <protection/>
    </xf>
    <xf numFmtId="0" fontId="13" fillId="0" borderId="165" xfId="64" applyFont="1" applyBorder="1" applyAlignment="1">
      <alignment vertical="center" wrapText="1"/>
      <protection/>
    </xf>
    <xf numFmtId="0" fontId="18" fillId="0" borderId="30" xfId="64" applyFont="1" applyBorder="1" applyAlignment="1">
      <alignment horizontal="center" vertical="center"/>
      <protection/>
    </xf>
    <xf numFmtId="0" fontId="13" fillId="0" borderId="49" xfId="64" applyFont="1" applyBorder="1">
      <alignment vertical="center"/>
      <protection/>
    </xf>
    <xf numFmtId="0" fontId="13" fillId="0" borderId="141" xfId="64" applyFont="1" applyBorder="1">
      <alignment vertical="center"/>
      <protection/>
    </xf>
    <xf numFmtId="0" fontId="13" fillId="0" borderId="162" xfId="64" applyFont="1" applyBorder="1">
      <alignment vertical="center"/>
      <protection/>
    </xf>
    <xf numFmtId="0" fontId="13" fillId="0" borderId="15" xfId="64" applyFont="1" applyFill="1" applyBorder="1" applyAlignment="1">
      <alignment horizontal="center" vertical="center"/>
      <protection/>
    </xf>
    <xf numFmtId="0" fontId="13" fillId="0" borderId="77" xfId="64" applyFont="1" applyFill="1" applyBorder="1" applyAlignment="1">
      <alignment horizontal="center" vertical="center"/>
      <protection/>
    </xf>
    <xf numFmtId="0" fontId="13" fillId="0" borderId="18" xfId="64" applyFont="1" applyFill="1" applyBorder="1" applyAlignment="1">
      <alignment horizontal="center" vertical="center"/>
      <protection/>
    </xf>
    <xf numFmtId="0" fontId="19" fillId="0" borderId="46" xfId="64" applyFont="1" applyBorder="1">
      <alignment vertical="center"/>
      <protection/>
    </xf>
    <xf numFmtId="0" fontId="19" fillId="0" borderId="0" xfId="64" applyFont="1" applyBorder="1">
      <alignment vertical="center"/>
      <protection/>
    </xf>
    <xf numFmtId="0" fontId="19" fillId="0" borderId="161" xfId="64" applyFont="1" applyBorder="1">
      <alignment vertical="center"/>
      <protection/>
    </xf>
    <xf numFmtId="0" fontId="13" fillId="0" borderId="81" xfId="64" applyFont="1" applyBorder="1" applyAlignment="1">
      <alignment vertical="center" wrapText="1"/>
      <protection/>
    </xf>
    <xf numFmtId="0" fontId="13" fillId="0" borderId="28" xfId="64" applyFont="1" applyBorder="1" applyAlignment="1">
      <alignment vertical="center" wrapText="1"/>
      <protection/>
    </xf>
    <xf numFmtId="0" fontId="13" fillId="0" borderId="125" xfId="64" applyFont="1" applyBorder="1" applyAlignment="1">
      <alignment vertical="center" wrapText="1"/>
      <protection/>
    </xf>
    <xf numFmtId="0" fontId="13" fillId="0" borderId="163" xfId="64" applyFont="1" applyBorder="1" applyAlignment="1">
      <alignment horizontal="left" vertical="center" wrapText="1"/>
      <protection/>
    </xf>
    <xf numFmtId="0" fontId="13" fillId="0" borderId="164" xfId="64" applyFont="1" applyBorder="1" applyAlignment="1">
      <alignment horizontal="left" vertical="center" wrapText="1"/>
      <protection/>
    </xf>
    <xf numFmtId="0" fontId="13" fillId="0" borderId="165" xfId="64" applyFont="1" applyBorder="1" applyAlignment="1">
      <alignment horizontal="left" vertical="center" wrapText="1"/>
      <protection/>
    </xf>
    <xf numFmtId="0" fontId="13" fillId="0" borderId="0" xfId="64" applyFont="1">
      <alignment vertical="center"/>
      <protection/>
    </xf>
    <xf numFmtId="0" fontId="13" fillId="0" borderId="37" xfId="64" applyFont="1" applyBorder="1">
      <alignment vertical="center"/>
      <protection/>
    </xf>
    <xf numFmtId="0" fontId="13" fillId="0" borderId="63" xfId="64" applyFont="1" applyBorder="1">
      <alignment vertical="center"/>
      <protection/>
    </xf>
    <xf numFmtId="0" fontId="13" fillId="0" borderId="66" xfId="64" applyFont="1" applyBorder="1">
      <alignment vertical="center"/>
      <protection/>
    </xf>
    <xf numFmtId="0" fontId="13" fillId="0" borderId="29" xfId="64" applyFont="1" applyBorder="1">
      <alignment vertical="center"/>
      <protection/>
    </xf>
    <xf numFmtId="0" fontId="13" fillId="0" borderId="30" xfId="64" applyFont="1" applyBorder="1">
      <alignment vertical="center"/>
      <protection/>
    </xf>
    <xf numFmtId="0" fontId="13" fillId="0" borderId="68" xfId="64" applyFont="1" applyBorder="1">
      <alignment vertical="center"/>
      <protection/>
    </xf>
    <xf numFmtId="0" fontId="13" fillId="0" borderId="166" xfId="64" applyFont="1" applyBorder="1" applyAlignment="1">
      <alignment vertical="center" wrapText="1"/>
      <protection/>
    </xf>
    <xf numFmtId="0" fontId="20" fillId="0" borderId="54" xfId="64" applyFont="1" applyBorder="1" applyAlignment="1">
      <alignment horizontal="left" vertical="center" wrapText="1"/>
      <protection/>
    </xf>
    <xf numFmtId="0" fontId="20" fillId="0" borderId="74" xfId="64" applyFont="1" applyBorder="1" applyAlignment="1">
      <alignment horizontal="left" vertical="center" wrapText="1"/>
      <protection/>
    </xf>
    <xf numFmtId="0" fontId="20" fillId="0" borderId="75" xfId="64" applyFont="1" applyBorder="1" applyAlignment="1">
      <alignment horizontal="left" vertical="center" wrapText="1"/>
      <protection/>
    </xf>
    <xf numFmtId="0" fontId="13" fillId="0" borderId="163" xfId="64" applyFont="1" applyBorder="1" applyAlignment="1">
      <alignment horizontal="center" vertical="center" wrapText="1"/>
      <protection/>
    </xf>
    <xf numFmtId="0" fontId="13" fillId="0" borderId="164" xfId="64" applyFont="1" applyBorder="1" applyAlignment="1">
      <alignment horizontal="center" vertical="center" wrapText="1"/>
      <protection/>
    </xf>
    <xf numFmtId="0" fontId="13" fillId="0" borderId="165" xfId="64" applyFont="1" applyBorder="1" applyAlignment="1">
      <alignment horizontal="center" vertical="center" wrapText="1"/>
      <protection/>
    </xf>
    <xf numFmtId="0" fontId="13" fillId="0" borderId="54" xfId="64" applyFont="1" applyBorder="1" applyAlignment="1">
      <alignment horizontal="lef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１１)" xfId="61"/>
    <cellStyle name="標準_(様式１５、別紙)" xfId="62"/>
    <cellStyle name="標準_Ｈ220405更新照会【確定版】別紙1（県警へ）" xfId="63"/>
    <cellStyle name="標準_youshiki2" xfId="64"/>
    <cellStyle name="標準_介護職員配置表"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2</xdr:row>
      <xdr:rowOff>123825</xdr:rowOff>
    </xdr:from>
    <xdr:to>
      <xdr:col>16</xdr:col>
      <xdr:colOff>266700</xdr:colOff>
      <xdr:row>2</xdr:row>
      <xdr:rowOff>123825</xdr:rowOff>
    </xdr:to>
    <xdr:sp>
      <xdr:nvSpPr>
        <xdr:cNvPr id="1" name="Line 2"/>
        <xdr:cNvSpPr>
          <a:spLocks/>
        </xdr:cNvSpPr>
      </xdr:nvSpPr>
      <xdr:spPr>
        <a:xfrm>
          <a:off x="2247900" y="61912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3</xdr:row>
      <xdr:rowOff>123825</xdr:rowOff>
    </xdr:from>
    <xdr:to>
      <xdr:col>9</xdr:col>
      <xdr:colOff>285750</xdr:colOff>
      <xdr:row>3</xdr:row>
      <xdr:rowOff>123825</xdr:rowOff>
    </xdr:to>
    <xdr:sp>
      <xdr:nvSpPr>
        <xdr:cNvPr id="2" name="Line 3"/>
        <xdr:cNvSpPr>
          <a:spLocks/>
        </xdr:cNvSpPr>
      </xdr:nvSpPr>
      <xdr:spPr>
        <a:xfrm>
          <a:off x="1371600" y="790575"/>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6</xdr:row>
      <xdr:rowOff>95250</xdr:rowOff>
    </xdr:from>
    <xdr:to>
      <xdr:col>29</xdr:col>
      <xdr:colOff>9525</xdr:colOff>
      <xdr:row>6</xdr:row>
      <xdr:rowOff>95250</xdr:rowOff>
    </xdr:to>
    <xdr:sp>
      <xdr:nvSpPr>
        <xdr:cNvPr id="3" name="Line 4"/>
        <xdr:cNvSpPr>
          <a:spLocks/>
        </xdr:cNvSpPr>
      </xdr:nvSpPr>
      <xdr:spPr>
        <a:xfrm>
          <a:off x="4914900" y="1276350"/>
          <a:ext cx="3533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4</xdr:row>
      <xdr:rowOff>114300</xdr:rowOff>
    </xdr:from>
    <xdr:to>
      <xdr:col>18</xdr:col>
      <xdr:colOff>285750</xdr:colOff>
      <xdr:row>4</xdr:row>
      <xdr:rowOff>114300</xdr:rowOff>
    </xdr:to>
    <xdr:sp>
      <xdr:nvSpPr>
        <xdr:cNvPr id="4" name="Line 5"/>
        <xdr:cNvSpPr>
          <a:spLocks/>
        </xdr:cNvSpPr>
      </xdr:nvSpPr>
      <xdr:spPr>
        <a:xfrm>
          <a:off x="2857500" y="95250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5</xdr:row>
      <xdr:rowOff>123825</xdr:rowOff>
    </xdr:from>
    <xdr:to>
      <xdr:col>21</xdr:col>
      <xdr:colOff>266700</xdr:colOff>
      <xdr:row>5</xdr:row>
      <xdr:rowOff>123825</xdr:rowOff>
    </xdr:to>
    <xdr:sp>
      <xdr:nvSpPr>
        <xdr:cNvPr id="5" name="Line 6"/>
        <xdr:cNvSpPr>
          <a:spLocks/>
        </xdr:cNvSpPr>
      </xdr:nvSpPr>
      <xdr:spPr>
        <a:xfrm>
          <a:off x="3724275" y="11334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95250</xdr:rowOff>
    </xdr:from>
    <xdr:to>
      <xdr:col>24</xdr:col>
      <xdr:colOff>219075</xdr:colOff>
      <xdr:row>38</xdr:row>
      <xdr:rowOff>114300</xdr:rowOff>
    </xdr:to>
    <xdr:sp>
      <xdr:nvSpPr>
        <xdr:cNvPr id="1" name="Rectangle 2"/>
        <xdr:cNvSpPr>
          <a:spLocks/>
        </xdr:cNvSpPr>
      </xdr:nvSpPr>
      <xdr:spPr>
        <a:xfrm>
          <a:off x="57150" y="742950"/>
          <a:ext cx="6762750" cy="59531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39</xdr:row>
      <xdr:rowOff>95250</xdr:rowOff>
    </xdr:from>
    <xdr:to>
      <xdr:col>24</xdr:col>
      <xdr:colOff>219075</xdr:colOff>
      <xdr:row>48</xdr:row>
      <xdr:rowOff>57150</xdr:rowOff>
    </xdr:to>
    <xdr:sp>
      <xdr:nvSpPr>
        <xdr:cNvPr id="2" name="Rectangle 3"/>
        <xdr:cNvSpPr>
          <a:spLocks/>
        </xdr:cNvSpPr>
      </xdr:nvSpPr>
      <xdr:spPr>
        <a:xfrm>
          <a:off x="66675" y="6867525"/>
          <a:ext cx="6753225" cy="15811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49</xdr:row>
      <xdr:rowOff>95250</xdr:rowOff>
    </xdr:from>
    <xdr:to>
      <xdr:col>24</xdr:col>
      <xdr:colOff>219075</xdr:colOff>
      <xdr:row>54</xdr:row>
      <xdr:rowOff>95250</xdr:rowOff>
    </xdr:to>
    <xdr:sp>
      <xdr:nvSpPr>
        <xdr:cNvPr id="3" name="Rectangle 4"/>
        <xdr:cNvSpPr>
          <a:spLocks/>
        </xdr:cNvSpPr>
      </xdr:nvSpPr>
      <xdr:spPr>
        <a:xfrm>
          <a:off x="66675" y="8629650"/>
          <a:ext cx="6753225" cy="9048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133350</xdr:colOff>
      <xdr:row>108</xdr:row>
      <xdr:rowOff>219075</xdr:rowOff>
    </xdr:from>
    <xdr:ext cx="247650" cy="238125"/>
    <xdr:sp fLocksText="0">
      <xdr:nvSpPr>
        <xdr:cNvPr id="1" name="Text Box 1"/>
        <xdr:cNvSpPr txBox="1">
          <a:spLocks noChangeArrowheads="1"/>
        </xdr:cNvSpPr>
      </xdr:nvSpPr>
      <xdr:spPr>
        <a:xfrm>
          <a:off x="3324225" y="37252275"/>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133350</xdr:colOff>
      <xdr:row>112</xdr:row>
      <xdr:rowOff>219075</xdr:rowOff>
    </xdr:from>
    <xdr:ext cx="247650" cy="238125"/>
    <xdr:sp fLocksText="0">
      <xdr:nvSpPr>
        <xdr:cNvPr id="2" name="Text Box 2"/>
        <xdr:cNvSpPr txBox="1">
          <a:spLocks noChangeArrowheads="1"/>
        </xdr:cNvSpPr>
      </xdr:nvSpPr>
      <xdr:spPr>
        <a:xfrm>
          <a:off x="6610350" y="38623875"/>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133350</xdr:colOff>
      <xdr:row>112</xdr:row>
      <xdr:rowOff>219075</xdr:rowOff>
    </xdr:from>
    <xdr:ext cx="247650" cy="238125"/>
    <xdr:sp fLocksText="0">
      <xdr:nvSpPr>
        <xdr:cNvPr id="3" name="Text Box 3"/>
        <xdr:cNvSpPr txBox="1">
          <a:spLocks noChangeArrowheads="1"/>
        </xdr:cNvSpPr>
      </xdr:nvSpPr>
      <xdr:spPr>
        <a:xfrm>
          <a:off x="3324225" y="38623875"/>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133350</xdr:colOff>
      <xdr:row>116</xdr:row>
      <xdr:rowOff>219075</xdr:rowOff>
    </xdr:from>
    <xdr:ext cx="247650" cy="238125"/>
    <xdr:sp fLocksText="0">
      <xdr:nvSpPr>
        <xdr:cNvPr id="4" name="Text Box 4"/>
        <xdr:cNvSpPr txBox="1">
          <a:spLocks noChangeArrowheads="1"/>
        </xdr:cNvSpPr>
      </xdr:nvSpPr>
      <xdr:spPr>
        <a:xfrm>
          <a:off x="6610350" y="39995475"/>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133350</xdr:colOff>
      <xdr:row>116</xdr:row>
      <xdr:rowOff>219075</xdr:rowOff>
    </xdr:from>
    <xdr:ext cx="247650" cy="238125"/>
    <xdr:sp fLocksText="0">
      <xdr:nvSpPr>
        <xdr:cNvPr id="5" name="Text Box 5"/>
        <xdr:cNvSpPr txBox="1">
          <a:spLocks noChangeArrowheads="1"/>
        </xdr:cNvSpPr>
      </xdr:nvSpPr>
      <xdr:spPr>
        <a:xfrm>
          <a:off x="3324225" y="39995475"/>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133350</xdr:colOff>
      <xdr:row>112</xdr:row>
      <xdr:rowOff>219075</xdr:rowOff>
    </xdr:from>
    <xdr:ext cx="247650" cy="238125"/>
    <xdr:sp fLocksText="0">
      <xdr:nvSpPr>
        <xdr:cNvPr id="6" name="Text Box 1"/>
        <xdr:cNvSpPr txBox="1">
          <a:spLocks noChangeArrowheads="1"/>
        </xdr:cNvSpPr>
      </xdr:nvSpPr>
      <xdr:spPr>
        <a:xfrm>
          <a:off x="3324225" y="38623875"/>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133350</xdr:colOff>
      <xdr:row>116</xdr:row>
      <xdr:rowOff>219075</xdr:rowOff>
    </xdr:from>
    <xdr:ext cx="247650" cy="238125"/>
    <xdr:sp fLocksText="0">
      <xdr:nvSpPr>
        <xdr:cNvPr id="7" name="Text Box 2"/>
        <xdr:cNvSpPr txBox="1">
          <a:spLocks noChangeArrowheads="1"/>
        </xdr:cNvSpPr>
      </xdr:nvSpPr>
      <xdr:spPr>
        <a:xfrm>
          <a:off x="6610350" y="39995475"/>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133350</xdr:colOff>
      <xdr:row>116</xdr:row>
      <xdr:rowOff>219075</xdr:rowOff>
    </xdr:from>
    <xdr:ext cx="247650" cy="238125"/>
    <xdr:sp fLocksText="0">
      <xdr:nvSpPr>
        <xdr:cNvPr id="8" name="Text Box 3"/>
        <xdr:cNvSpPr txBox="1">
          <a:spLocks noChangeArrowheads="1"/>
        </xdr:cNvSpPr>
      </xdr:nvSpPr>
      <xdr:spPr>
        <a:xfrm>
          <a:off x="3324225" y="39995475"/>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133350</xdr:colOff>
      <xdr:row>116</xdr:row>
      <xdr:rowOff>219075</xdr:rowOff>
    </xdr:from>
    <xdr:ext cx="247650" cy="238125"/>
    <xdr:sp fLocksText="0">
      <xdr:nvSpPr>
        <xdr:cNvPr id="9" name="Text Box 1"/>
        <xdr:cNvSpPr txBox="1">
          <a:spLocks noChangeArrowheads="1"/>
        </xdr:cNvSpPr>
      </xdr:nvSpPr>
      <xdr:spPr>
        <a:xfrm>
          <a:off x="3324225" y="39995475"/>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37"/>
  <sheetViews>
    <sheetView tabSelected="1" view="pageBreakPreview" zoomScale="75" zoomScaleNormal="75" zoomScaleSheetLayoutView="75" zoomScalePageLayoutView="0" workbookViewId="0" topLeftCell="A1">
      <selection activeCell="A1" sqref="A1:AG1"/>
    </sheetView>
  </sheetViews>
  <sheetFormatPr defaultColWidth="9.00390625" defaultRowHeight="13.5"/>
  <cols>
    <col min="1" max="1" width="3.50390625" style="193" customWidth="1"/>
    <col min="2" max="2" width="3.375" style="193" customWidth="1"/>
    <col min="3" max="3" width="5.25390625" style="193" customWidth="1"/>
    <col min="4" max="4" width="8.25390625" style="193" customWidth="1"/>
    <col min="5" max="33" width="4.50390625" style="193" customWidth="1"/>
    <col min="34" max="16384" width="9.00390625" style="193" customWidth="1"/>
  </cols>
  <sheetData>
    <row r="1" spans="1:33" ht="21.75" customHeight="1" thickBot="1">
      <c r="A1" s="461" t="s">
        <v>361</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row>
    <row r="2" spans="1:33" ht="21.75" customHeight="1">
      <c r="A2" s="469"/>
      <c r="B2" s="470"/>
      <c r="C2" s="465" t="s">
        <v>272</v>
      </c>
      <c r="D2" s="467" t="s">
        <v>273</v>
      </c>
      <c r="E2" s="459" t="s">
        <v>274</v>
      </c>
      <c r="F2" s="457"/>
      <c r="G2" s="457"/>
      <c r="H2" s="457"/>
      <c r="I2" s="457"/>
      <c r="J2" s="457"/>
      <c r="K2" s="460"/>
      <c r="L2" s="456" t="s">
        <v>275</v>
      </c>
      <c r="M2" s="457"/>
      <c r="N2" s="457"/>
      <c r="O2" s="457"/>
      <c r="P2" s="457"/>
      <c r="Q2" s="457"/>
      <c r="R2" s="458"/>
      <c r="S2" s="459" t="s">
        <v>276</v>
      </c>
      <c r="T2" s="457"/>
      <c r="U2" s="457"/>
      <c r="V2" s="457"/>
      <c r="W2" s="457"/>
      <c r="X2" s="457"/>
      <c r="Y2" s="460"/>
      <c r="Z2" s="449" t="s">
        <v>277</v>
      </c>
      <c r="AA2" s="450"/>
      <c r="AB2" s="450"/>
      <c r="AC2" s="450"/>
      <c r="AD2" s="450"/>
      <c r="AE2" s="450"/>
      <c r="AF2" s="450"/>
      <c r="AG2" s="473" t="s">
        <v>321</v>
      </c>
    </row>
    <row r="3" spans="1:33" ht="15.75" customHeight="1">
      <c r="A3" s="471"/>
      <c r="B3" s="472"/>
      <c r="C3" s="466"/>
      <c r="D3" s="468"/>
      <c r="E3" s="239" t="s">
        <v>204</v>
      </c>
      <c r="F3" s="195" t="s">
        <v>205</v>
      </c>
      <c r="G3" s="195" t="s">
        <v>206</v>
      </c>
      <c r="H3" s="195" t="s">
        <v>207</v>
      </c>
      <c r="I3" s="195" t="s">
        <v>208</v>
      </c>
      <c r="J3" s="195" t="s">
        <v>209</v>
      </c>
      <c r="K3" s="240" t="s">
        <v>210</v>
      </c>
      <c r="L3" s="237" t="s">
        <v>211</v>
      </c>
      <c r="M3" s="195" t="s">
        <v>212</v>
      </c>
      <c r="N3" s="195" t="s">
        <v>213</v>
      </c>
      <c r="O3" s="195" t="s">
        <v>214</v>
      </c>
      <c r="P3" s="195" t="s">
        <v>215</v>
      </c>
      <c r="Q3" s="195" t="s">
        <v>216</v>
      </c>
      <c r="R3" s="243" t="s">
        <v>217</v>
      </c>
      <c r="S3" s="239" t="s">
        <v>218</v>
      </c>
      <c r="T3" s="195" t="s">
        <v>219</v>
      </c>
      <c r="U3" s="195" t="s">
        <v>220</v>
      </c>
      <c r="V3" s="195" t="s">
        <v>221</v>
      </c>
      <c r="W3" s="195" t="s">
        <v>222</v>
      </c>
      <c r="X3" s="195" t="s">
        <v>223</v>
      </c>
      <c r="Y3" s="240" t="s">
        <v>224</v>
      </c>
      <c r="Z3" s="237" t="s">
        <v>225</v>
      </c>
      <c r="AA3" s="195" t="s">
        <v>226</v>
      </c>
      <c r="AB3" s="195" t="s">
        <v>227</v>
      </c>
      <c r="AC3" s="195" t="s">
        <v>228</v>
      </c>
      <c r="AD3" s="195" t="s">
        <v>229</v>
      </c>
      <c r="AE3" s="195" t="s">
        <v>230</v>
      </c>
      <c r="AF3" s="243" t="s">
        <v>231</v>
      </c>
      <c r="AG3" s="474"/>
    </row>
    <row r="4" spans="1:33" ht="13.5" customHeight="1" thickBot="1">
      <c r="A4" s="471"/>
      <c r="B4" s="472"/>
      <c r="C4" s="466"/>
      <c r="D4" s="468"/>
      <c r="E4" s="255" t="s">
        <v>232</v>
      </c>
      <c r="F4" s="256" t="s">
        <v>233</v>
      </c>
      <c r="G4" s="256" t="s">
        <v>234</v>
      </c>
      <c r="H4" s="256" t="s">
        <v>235</v>
      </c>
      <c r="I4" s="256" t="s">
        <v>236</v>
      </c>
      <c r="J4" s="256" t="s">
        <v>237</v>
      </c>
      <c r="K4" s="257" t="s">
        <v>238</v>
      </c>
      <c r="L4" s="258" t="s">
        <v>239</v>
      </c>
      <c r="M4" s="256" t="s">
        <v>233</v>
      </c>
      <c r="N4" s="256" t="s">
        <v>234</v>
      </c>
      <c r="O4" s="256" t="s">
        <v>235</v>
      </c>
      <c r="P4" s="256" t="s">
        <v>236</v>
      </c>
      <c r="Q4" s="256" t="s">
        <v>237</v>
      </c>
      <c r="R4" s="259" t="s">
        <v>238</v>
      </c>
      <c r="S4" s="255" t="s">
        <v>239</v>
      </c>
      <c r="T4" s="256" t="s">
        <v>233</v>
      </c>
      <c r="U4" s="256" t="s">
        <v>234</v>
      </c>
      <c r="V4" s="256" t="s">
        <v>235</v>
      </c>
      <c r="W4" s="256" t="s">
        <v>236</v>
      </c>
      <c r="X4" s="256" t="s">
        <v>237</v>
      </c>
      <c r="Y4" s="257" t="s">
        <v>238</v>
      </c>
      <c r="Z4" s="258" t="s">
        <v>239</v>
      </c>
      <c r="AA4" s="256" t="s">
        <v>233</v>
      </c>
      <c r="AB4" s="256" t="s">
        <v>234</v>
      </c>
      <c r="AC4" s="256" t="s">
        <v>235</v>
      </c>
      <c r="AD4" s="256" t="s">
        <v>236</v>
      </c>
      <c r="AE4" s="256" t="s">
        <v>237</v>
      </c>
      <c r="AF4" s="259" t="s">
        <v>238</v>
      </c>
      <c r="AG4" s="475"/>
    </row>
    <row r="5" spans="1:33" ht="15" customHeight="1">
      <c r="A5" s="462" t="s">
        <v>242</v>
      </c>
      <c r="B5" s="260" t="s">
        <v>243</v>
      </c>
      <c r="C5" s="260"/>
      <c r="D5" s="261"/>
      <c r="E5" s="262"/>
      <c r="F5" s="263"/>
      <c r="G5" s="263"/>
      <c r="H5" s="263"/>
      <c r="I5" s="263"/>
      <c r="J5" s="263"/>
      <c r="K5" s="264"/>
      <c r="L5" s="265"/>
      <c r="M5" s="263"/>
      <c r="N5" s="263"/>
      <c r="O5" s="266"/>
      <c r="P5" s="263"/>
      <c r="Q5" s="263"/>
      <c r="R5" s="266"/>
      <c r="S5" s="262"/>
      <c r="T5" s="263"/>
      <c r="U5" s="263"/>
      <c r="V5" s="263"/>
      <c r="W5" s="263"/>
      <c r="X5" s="266"/>
      <c r="Y5" s="264"/>
      <c r="Z5" s="265"/>
      <c r="AA5" s="263"/>
      <c r="AB5" s="263"/>
      <c r="AC5" s="263"/>
      <c r="AD5" s="263"/>
      <c r="AE5" s="267"/>
      <c r="AF5" s="276"/>
      <c r="AG5" s="276"/>
    </row>
    <row r="6" spans="1:33" ht="15" customHeight="1">
      <c r="A6" s="463"/>
      <c r="B6" s="197" t="s">
        <v>244</v>
      </c>
      <c r="C6" s="197"/>
      <c r="D6" s="235"/>
      <c r="E6" s="242"/>
      <c r="F6" s="198"/>
      <c r="G6" s="198"/>
      <c r="H6" s="198"/>
      <c r="I6" s="198"/>
      <c r="J6" s="198"/>
      <c r="K6" s="241"/>
      <c r="L6" s="238"/>
      <c r="M6" s="198"/>
      <c r="N6" s="198"/>
      <c r="O6" s="199"/>
      <c r="P6" s="198"/>
      <c r="Q6" s="198"/>
      <c r="R6" s="199"/>
      <c r="S6" s="242"/>
      <c r="T6" s="198"/>
      <c r="U6" s="198"/>
      <c r="V6" s="198"/>
      <c r="W6" s="198"/>
      <c r="X6" s="199"/>
      <c r="Y6" s="241"/>
      <c r="Z6" s="238"/>
      <c r="AA6" s="198"/>
      <c r="AB6" s="198"/>
      <c r="AC6" s="198"/>
      <c r="AD6" s="198"/>
      <c r="AE6" s="200"/>
      <c r="AF6" s="277"/>
      <c r="AG6" s="277"/>
    </row>
    <row r="7" spans="1:33" ht="15" customHeight="1">
      <c r="A7" s="463"/>
      <c r="B7" s="201" t="s">
        <v>245</v>
      </c>
      <c r="C7" s="201"/>
      <c r="D7" s="236"/>
      <c r="E7" s="242"/>
      <c r="F7" s="198"/>
      <c r="G7" s="198"/>
      <c r="H7" s="198"/>
      <c r="I7" s="198"/>
      <c r="J7" s="198"/>
      <c r="K7" s="241"/>
      <c r="L7" s="238"/>
      <c r="M7" s="198"/>
      <c r="N7" s="198"/>
      <c r="O7" s="199"/>
      <c r="P7" s="198"/>
      <c r="Q7" s="198"/>
      <c r="R7" s="199"/>
      <c r="S7" s="242"/>
      <c r="T7" s="198"/>
      <c r="U7" s="198"/>
      <c r="V7" s="198"/>
      <c r="W7" s="198"/>
      <c r="X7" s="199"/>
      <c r="Y7" s="241"/>
      <c r="Z7" s="238"/>
      <c r="AA7" s="198"/>
      <c r="AB7" s="198"/>
      <c r="AC7" s="198"/>
      <c r="AD7" s="198"/>
      <c r="AE7" s="200"/>
      <c r="AF7" s="277"/>
      <c r="AG7" s="277"/>
    </row>
    <row r="8" spans="1:33" ht="15" customHeight="1">
      <c r="A8" s="463"/>
      <c r="B8" s="197" t="s">
        <v>240</v>
      </c>
      <c r="C8" s="197"/>
      <c r="D8" s="235"/>
      <c r="E8" s="242"/>
      <c r="F8" s="198"/>
      <c r="G8" s="198"/>
      <c r="H8" s="198"/>
      <c r="I8" s="198"/>
      <c r="J8" s="198"/>
      <c r="K8" s="241"/>
      <c r="L8" s="238"/>
      <c r="M8" s="198"/>
      <c r="N8" s="198"/>
      <c r="O8" s="199"/>
      <c r="P8" s="198"/>
      <c r="Q8" s="198"/>
      <c r="R8" s="199"/>
      <c r="S8" s="242"/>
      <c r="T8" s="198"/>
      <c r="U8" s="198"/>
      <c r="V8" s="198"/>
      <c r="W8" s="198"/>
      <c r="X8" s="199"/>
      <c r="Y8" s="241"/>
      <c r="Z8" s="238"/>
      <c r="AA8" s="198"/>
      <c r="AB8" s="198"/>
      <c r="AC8" s="198"/>
      <c r="AD8" s="198"/>
      <c r="AE8" s="200"/>
      <c r="AF8" s="277"/>
      <c r="AG8" s="277"/>
    </row>
    <row r="9" spans="1:33" ht="15" customHeight="1">
      <c r="A9" s="463"/>
      <c r="B9" s="197" t="s">
        <v>241</v>
      </c>
      <c r="C9" s="197"/>
      <c r="D9" s="235"/>
      <c r="E9" s="242"/>
      <c r="F9" s="198"/>
      <c r="G9" s="198"/>
      <c r="H9" s="198"/>
      <c r="I9" s="198"/>
      <c r="J9" s="198"/>
      <c r="K9" s="241"/>
      <c r="L9" s="238"/>
      <c r="M9" s="198"/>
      <c r="N9" s="198"/>
      <c r="O9" s="199"/>
      <c r="P9" s="198"/>
      <c r="Q9" s="198"/>
      <c r="R9" s="199"/>
      <c r="S9" s="242"/>
      <c r="T9" s="198"/>
      <c r="U9" s="198"/>
      <c r="V9" s="198"/>
      <c r="W9" s="198"/>
      <c r="X9" s="199"/>
      <c r="Y9" s="241"/>
      <c r="Z9" s="238"/>
      <c r="AA9" s="198"/>
      <c r="AB9" s="198"/>
      <c r="AC9" s="198"/>
      <c r="AD9" s="198"/>
      <c r="AE9" s="200"/>
      <c r="AF9" s="277"/>
      <c r="AG9" s="277"/>
    </row>
    <row r="10" spans="1:33" ht="15" customHeight="1" thickBot="1">
      <c r="A10" s="464"/>
      <c r="B10" s="268" t="s">
        <v>271</v>
      </c>
      <c r="C10" s="268"/>
      <c r="D10" s="269"/>
      <c r="E10" s="270"/>
      <c r="F10" s="271"/>
      <c r="G10" s="271"/>
      <c r="H10" s="271"/>
      <c r="I10" s="271"/>
      <c r="J10" s="271"/>
      <c r="K10" s="272"/>
      <c r="L10" s="273"/>
      <c r="M10" s="271"/>
      <c r="N10" s="271"/>
      <c r="O10" s="274"/>
      <c r="P10" s="271"/>
      <c r="Q10" s="271"/>
      <c r="R10" s="274"/>
      <c r="S10" s="270"/>
      <c r="T10" s="271"/>
      <c r="U10" s="271"/>
      <c r="V10" s="271"/>
      <c r="W10" s="271"/>
      <c r="X10" s="274"/>
      <c r="Y10" s="272"/>
      <c r="Z10" s="273"/>
      <c r="AA10" s="271"/>
      <c r="AB10" s="271"/>
      <c r="AC10" s="271"/>
      <c r="AD10" s="271"/>
      <c r="AE10" s="275"/>
      <c r="AF10" s="278"/>
      <c r="AG10" s="278"/>
    </row>
    <row r="11" spans="1:33" ht="15" customHeight="1">
      <c r="A11" s="462" t="s">
        <v>323</v>
      </c>
      <c r="B11" s="260" t="s">
        <v>243</v>
      </c>
      <c r="C11" s="260"/>
      <c r="D11" s="261"/>
      <c r="E11" s="262"/>
      <c r="F11" s="263"/>
      <c r="G11" s="263"/>
      <c r="H11" s="263"/>
      <c r="I11" s="263"/>
      <c r="J11" s="263"/>
      <c r="K11" s="264"/>
      <c r="L11" s="265"/>
      <c r="M11" s="263"/>
      <c r="N11" s="263"/>
      <c r="O11" s="266"/>
      <c r="P11" s="263"/>
      <c r="Q11" s="263"/>
      <c r="R11" s="266"/>
      <c r="S11" s="262"/>
      <c r="T11" s="263"/>
      <c r="U11" s="263"/>
      <c r="V11" s="263"/>
      <c r="W11" s="263"/>
      <c r="X11" s="266"/>
      <c r="Y11" s="264"/>
      <c r="Z11" s="265"/>
      <c r="AA11" s="263"/>
      <c r="AB11" s="263"/>
      <c r="AC11" s="263"/>
      <c r="AD11" s="263"/>
      <c r="AE11" s="267"/>
      <c r="AF11" s="276"/>
      <c r="AG11" s="276"/>
    </row>
    <row r="12" spans="1:33" ht="15" customHeight="1">
      <c r="A12" s="463"/>
      <c r="B12" s="197" t="s">
        <v>244</v>
      </c>
      <c r="C12" s="197"/>
      <c r="D12" s="235"/>
      <c r="E12" s="242"/>
      <c r="F12" s="198"/>
      <c r="G12" s="198"/>
      <c r="H12" s="198"/>
      <c r="I12" s="198"/>
      <c r="J12" s="198"/>
      <c r="K12" s="241"/>
      <c r="L12" s="238"/>
      <c r="M12" s="198"/>
      <c r="N12" s="198"/>
      <c r="O12" s="199"/>
      <c r="P12" s="198"/>
      <c r="Q12" s="198"/>
      <c r="R12" s="199"/>
      <c r="S12" s="242"/>
      <c r="T12" s="198"/>
      <c r="U12" s="198"/>
      <c r="V12" s="198"/>
      <c r="W12" s="198"/>
      <c r="X12" s="199"/>
      <c r="Y12" s="241"/>
      <c r="Z12" s="238"/>
      <c r="AA12" s="198"/>
      <c r="AB12" s="198"/>
      <c r="AC12" s="198"/>
      <c r="AD12" s="198"/>
      <c r="AE12" s="200"/>
      <c r="AF12" s="277"/>
      <c r="AG12" s="277"/>
    </row>
    <row r="13" spans="1:33" ht="15" customHeight="1">
      <c r="A13" s="463"/>
      <c r="B13" s="201" t="s">
        <v>245</v>
      </c>
      <c r="C13" s="201"/>
      <c r="D13" s="236"/>
      <c r="E13" s="242"/>
      <c r="F13" s="198"/>
      <c r="G13" s="198"/>
      <c r="H13" s="198"/>
      <c r="I13" s="198"/>
      <c r="J13" s="198"/>
      <c r="K13" s="241"/>
      <c r="L13" s="238"/>
      <c r="M13" s="198"/>
      <c r="N13" s="198"/>
      <c r="O13" s="199"/>
      <c r="P13" s="198"/>
      <c r="Q13" s="198"/>
      <c r="R13" s="199"/>
      <c r="S13" s="242"/>
      <c r="T13" s="198"/>
      <c r="U13" s="198"/>
      <c r="V13" s="198"/>
      <c r="W13" s="198"/>
      <c r="X13" s="199"/>
      <c r="Y13" s="241"/>
      <c r="Z13" s="238"/>
      <c r="AA13" s="198"/>
      <c r="AB13" s="198"/>
      <c r="AC13" s="198"/>
      <c r="AD13" s="198"/>
      <c r="AE13" s="200"/>
      <c r="AF13" s="277"/>
      <c r="AG13" s="277"/>
    </row>
    <row r="14" spans="1:33" ht="15" customHeight="1">
      <c r="A14" s="463"/>
      <c r="B14" s="197" t="s">
        <v>240</v>
      </c>
      <c r="C14" s="197"/>
      <c r="D14" s="235"/>
      <c r="E14" s="242"/>
      <c r="F14" s="198"/>
      <c r="G14" s="198"/>
      <c r="H14" s="198"/>
      <c r="I14" s="198"/>
      <c r="J14" s="198"/>
      <c r="K14" s="241"/>
      <c r="L14" s="238"/>
      <c r="M14" s="198"/>
      <c r="N14" s="198"/>
      <c r="O14" s="199"/>
      <c r="P14" s="198"/>
      <c r="Q14" s="198"/>
      <c r="R14" s="199"/>
      <c r="S14" s="242"/>
      <c r="T14" s="198"/>
      <c r="U14" s="198"/>
      <c r="V14" s="198"/>
      <c r="W14" s="198"/>
      <c r="X14" s="199"/>
      <c r="Y14" s="241"/>
      <c r="Z14" s="238"/>
      <c r="AA14" s="198"/>
      <c r="AB14" s="198"/>
      <c r="AC14" s="198"/>
      <c r="AD14" s="198"/>
      <c r="AE14" s="200"/>
      <c r="AF14" s="277"/>
      <c r="AG14" s="277"/>
    </row>
    <row r="15" spans="1:33" ht="15" customHeight="1">
      <c r="A15" s="463"/>
      <c r="B15" s="197" t="s">
        <v>241</v>
      </c>
      <c r="C15" s="197"/>
      <c r="D15" s="235"/>
      <c r="E15" s="242"/>
      <c r="F15" s="198"/>
      <c r="G15" s="198"/>
      <c r="H15" s="198"/>
      <c r="I15" s="198"/>
      <c r="J15" s="198"/>
      <c r="K15" s="241"/>
      <c r="L15" s="238"/>
      <c r="M15" s="198"/>
      <c r="N15" s="198"/>
      <c r="O15" s="199"/>
      <c r="P15" s="198"/>
      <c r="Q15" s="198"/>
      <c r="R15" s="199"/>
      <c r="S15" s="242"/>
      <c r="T15" s="198"/>
      <c r="U15" s="198"/>
      <c r="V15" s="198"/>
      <c r="W15" s="198"/>
      <c r="X15" s="199"/>
      <c r="Y15" s="241"/>
      <c r="Z15" s="238"/>
      <c r="AA15" s="198"/>
      <c r="AB15" s="198"/>
      <c r="AC15" s="198"/>
      <c r="AD15" s="198"/>
      <c r="AE15" s="200"/>
      <c r="AF15" s="277"/>
      <c r="AG15" s="277"/>
    </row>
    <row r="16" spans="1:33" ht="15" customHeight="1" thickBot="1">
      <c r="A16" s="464"/>
      <c r="B16" s="268" t="s">
        <v>271</v>
      </c>
      <c r="C16" s="268"/>
      <c r="D16" s="269"/>
      <c r="E16" s="270"/>
      <c r="F16" s="271"/>
      <c r="G16" s="271"/>
      <c r="H16" s="271"/>
      <c r="I16" s="271"/>
      <c r="J16" s="271"/>
      <c r="K16" s="272"/>
      <c r="L16" s="273"/>
      <c r="M16" s="271"/>
      <c r="N16" s="271"/>
      <c r="O16" s="274"/>
      <c r="P16" s="271"/>
      <c r="Q16" s="271"/>
      <c r="R16" s="274"/>
      <c r="S16" s="270"/>
      <c r="T16" s="271"/>
      <c r="U16" s="271"/>
      <c r="V16" s="271"/>
      <c r="W16" s="271"/>
      <c r="X16" s="274"/>
      <c r="Y16" s="272"/>
      <c r="Z16" s="273"/>
      <c r="AA16" s="271"/>
      <c r="AB16" s="271"/>
      <c r="AC16" s="271"/>
      <c r="AD16" s="271"/>
      <c r="AE16" s="275"/>
      <c r="AF16" s="278"/>
      <c r="AG16" s="278"/>
    </row>
    <row r="17" spans="1:33" ht="15" customHeight="1">
      <c r="A17" s="462" t="s">
        <v>322</v>
      </c>
      <c r="B17" s="260" t="s">
        <v>243</v>
      </c>
      <c r="C17" s="260"/>
      <c r="D17" s="261"/>
      <c r="E17" s="262"/>
      <c r="F17" s="263"/>
      <c r="G17" s="263"/>
      <c r="H17" s="263"/>
      <c r="I17" s="263"/>
      <c r="J17" s="263"/>
      <c r="K17" s="264"/>
      <c r="L17" s="265"/>
      <c r="M17" s="263"/>
      <c r="N17" s="263"/>
      <c r="O17" s="266"/>
      <c r="P17" s="263"/>
      <c r="Q17" s="263"/>
      <c r="R17" s="266"/>
      <c r="S17" s="262"/>
      <c r="T17" s="263"/>
      <c r="U17" s="263"/>
      <c r="V17" s="263"/>
      <c r="W17" s="263"/>
      <c r="X17" s="266"/>
      <c r="Y17" s="264"/>
      <c r="Z17" s="265"/>
      <c r="AA17" s="263"/>
      <c r="AB17" s="263"/>
      <c r="AC17" s="263"/>
      <c r="AD17" s="263"/>
      <c r="AE17" s="267"/>
      <c r="AF17" s="276"/>
      <c r="AG17" s="276"/>
    </row>
    <row r="18" spans="1:33" ht="15" customHeight="1">
      <c r="A18" s="463"/>
      <c r="B18" s="197" t="s">
        <v>244</v>
      </c>
      <c r="C18" s="197"/>
      <c r="D18" s="235"/>
      <c r="E18" s="242"/>
      <c r="F18" s="198"/>
      <c r="G18" s="198"/>
      <c r="H18" s="198"/>
      <c r="I18" s="198"/>
      <c r="J18" s="198"/>
      <c r="K18" s="241"/>
      <c r="L18" s="238"/>
      <c r="M18" s="198"/>
      <c r="N18" s="198"/>
      <c r="O18" s="199"/>
      <c r="P18" s="198"/>
      <c r="Q18" s="198"/>
      <c r="R18" s="199"/>
      <c r="S18" s="242"/>
      <c r="T18" s="198"/>
      <c r="U18" s="198"/>
      <c r="V18" s="198"/>
      <c r="W18" s="198"/>
      <c r="X18" s="199"/>
      <c r="Y18" s="241"/>
      <c r="Z18" s="238"/>
      <c r="AA18" s="198"/>
      <c r="AB18" s="198"/>
      <c r="AC18" s="198"/>
      <c r="AD18" s="198"/>
      <c r="AE18" s="200"/>
      <c r="AF18" s="277"/>
      <c r="AG18" s="277"/>
    </row>
    <row r="19" spans="1:33" ht="15" customHeight="1">
      <c r="A19" s="463"/>
      <c r="B19" s="201" t="s">
        <v>245</v>
      </c>
      <c r="C19" s="201"/>
      <c r="D19" s="236"/>
      <c r="E19" s="242"/>
      <c r="F19" s="198"/>
      <c r="G19" s="198"/>
      <c r="H19" s="198"/>
      <c r="I19" s="198"/>
      <c r="J19" s="198"/>
      <c r="K19" s="241"/>
      <c r="L19" s="238"/>
      <c r="M19" s="198"/>
      <c r="N19" s="198"/>
      <c r="O19" s="199"/>
      <c r="P19" s="198"/>
      <c r="Q19" s="198"/>
      <c r="R19" s="199"/>
      <c r="S19" s="242"/>
      <c r="T19" s="198"/>
      <c r="U19" s="198"/>
      <c r="V19" s="198"/>
      <c r="W19" s="198"/>
      <c r="X19" s="199"/>
      <c r="Y19" s="241"/>
      <c r="Z19" s="238"/>
      <c r="AA19" s="198"/>
      <c r="AB19" s="198"/>
      <c r="AC19" s="198"/>
      <c r="AD19" s="198"/>
      <c r="AE19" s="200"/>
      <c r="AF19" s="277"/>
      <c r="AG19" s="277"/>
    </row>
    <row r="20" spans="1:33" ht="15" customHeight="1">
      <c r="A20" s="463"/>
      <c r="B20" s="197" t="s">
        <v>240</v>
      </c>
      <c r="C20" s="197"/>
      <c r="D20" s="235"/>
      <c r="E20" s="242"/>
      <c r="F20" s="198"/>
      <c r="G20" s="198"/>
      <c r="H20" s="198"/>
      <c r="I20" s="198"/>
      <c r="J20" s="198"/>
      <c r="K20" s="241"/>
      <c r="L20" s="238"/>
      <c r="M20" s="198"/>
      <c r="N20" s="198"/>
      <c r="O20" s="199"/>
      <c r="P20" s="198"/>
      <c r="Q20" s="198"/>
      <c r="R20" s="199"/>
      <c r="S20" s="242"/>
      <c r="T20" s="198"/>
      <c r="U20" s="198"/>
      <c r="V20" s="198"/>
      <c r="W20" s="198"/>
      <c r="X20" s="199"/>
      <c r="Y20" s="241"/>
      <c r="Z20" s="238"/>
      <c r="AA20" s="198"/>
      <c r="AB20" s="198"/>
      <c r="AC20" s="198"/>
      <c r="AD20" s="198"/>
      <c r="AE20" s="200"/>
      <c r="AF20" s="277"/>
      <c r="AG20" s="277"/>
    </row>
    <row r="21" spans="1:33" ht="15" customHeight="1">
      <c r="A21" s="463"/>
      <c r="B21" s="197" t="s">
        <v>241</v>
      </c>
      <c r="C21" s="197"/>
      <c r="D21" s="235"/>
      <c r="E21" s="242"/>
      <c r="F21" s="198"/>
      <c r="G21" s="198"/>
      <c r="H21" s="198"/>
      <c r="I21" s="198"/>
      <c r="J21" s="198"/>
      <c r="K21" s="241"/>
      <c r="L21" s="238"/>
      <c r="M21" s="198"/>
      <c r="N21" s="198"/>
      <c r="O21" s="199"/>
      <c r="P21" s="198"/>
      <c r="Q21" s="198"/>
      <c r="R21" s="199"/>
      <c r="S21" s="242"/>
      <c r="T21" s="198"/>
      <c r="U21" s="198"/>
      <c r="V21" s="198"/>
      <c r="W21" s="198"/>
      <c r="X21" s="199"/>
      <c r="Y21" s="241"/>
      <c r="Z21" s="238"/>
      <c r="AA21" s="198"/>
      <c r="AB21" s="198"/>
      <c r="AC21" s="198"/>
      <c r="AD21" s="198"/>
      <c r="AE21" s="200"/>
      <c r="AF21" s="277"/>
      <c r="AG21" s="277"/>
    </row>
    <row r="22" spans="1:33" ht="15" customHeight="1" thickBot="1">
      <c r="A22" s="464"/>
      <c r="B22" s="268" t="s">
        <v>271</v>
      </c>
      <c r="C22" s="268"/>
      <c r="D22" s="269"/>
      <c r="E22" s="270"/>
      <c r="F22" s="271"/>
      <c r="G22" s="271"/>
      <c r="H22" s="271"/>
      <c r="I22" s="271"/>
      <c r="J22" s="271"/>
      <c r="K22" s="272"/>
      <c r="L22" s="273"/>
      <c r="M22" s="271"/>
      <c r="N22" s="271"/>
      <c r="O22" s="274"/>
      <c r="P22" s="271"/>
      <c r="Q22" s="271"/>
      <c r="R22" s="274"/>
      <c r="S22" s="270"/>
      <c r="T22" s="271"/>
      <c r="U22" s="271"/>
      <c r="V22" s="271"/>
      <c r="W22" s="271"/>
      <c r="X22" s="274"/>
      <c r="Y22" s="272"/>
      <c r="Z22" s="273"/>
      <c r="AA22" s="271"/>
      <c r="AB22" s="271"/>
      <c r="AC22" s="271"/>
      <c r="AD22" s="271"/>
      <c r="AE22" s="275"/>
      <c r="AF22" s="278"/>
      <c r="AG22" s="278"/>
    </row>
    <row r="23" spans="31:33" ht="3.75" customHeight="1">
      <c r="AE23" s="196"/>
      <c r="AF23" s="196"/>
      <c r="AG23" s="196"/>
    </row>
    <row r="24" spans="1:33" ht="15.75" customHeight="1">
      <c r="A24" s="447" t="s">
        <v>476</v>
      </c>
      <c r="B24" s="447"/>
      <c r="C24" s="447"/>
      <c r="D24" s="447"/>
      <c r="E24" s="447"/>
      <c r="F24" s="447"/>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447"/>
    </row>
    <row r="25" spans="1:33" ht="15.75" customHeight="1">
      <c r="A25" s="447" t="s">
        <v>477</v>
      </c>
      <c r="B25" s="447"/>
      <c r="C25" s="447"/>
      <c r="D25" s="447"/>
      <c r="E25" s="447"/>
      <c r="F25" s="447"/>
      <c r="G25" s="447"/>
      <c r="H25" s="447"/>
      <c r="I25" s="447"/>
      <c r="J25" s="447"/>
      <c r="K25" s="447"/>
      <c r="L25" s="447"/>
      <c r="M25" s="447"/>
      <c r="N25" s="447"/>
      <c r="O25" s="447"/>
      <c r="P25" s="447"/>
      <c r="Q25" s="447"/>
      <c r="R25" s="447"/>
      <c r="S25" s="447"/>
      <c r="T25" s="447"/>
      <c r="U25" s="447"/>
      <c r="V25" s="447"/>
      <c r="W25" s="447"/>
      <c r="X25" s="447"/>
      <c r="Y25" s="447"/>
      <c r="Z25" s="447"/>
      <c r="AA25" s="447"/>
      <c r="AB25" s="447"/>
      <c r="AC25" s="447"/>
      <c r="AD25" s="447"/>
      <c r="AE25" s="447"/>
      <c r="AF25" s="447"/>
      <c r="AG25" s="447"/>
    </row>
    <row r="26" spans="1:33" ht="15.75" customHeight="1">
      <c r="A26" s="447" t="s">
        <v>478</v>
      </c>
      <c r="B26" s="447"/>
      <c r="C26" s="447"/>
      <c r="D26" s="447"/>
      <c r="E26" s="447"/>
      <c r="F26" s="447"/>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row>
    <row r="27" spans="1:15" ht="15.75" customHeight="1">
      <c r="A27" s="196"/>
      <c r="B27" s="196"/>
      <c r="C27" s="196"/>
      <c r="D27" s="196"/>
      <c r="E27" s="196"/>
      <c r="F27" s="196"/>
      <c r="G27" s="196"/>
      <c r="H27" s="196"/>
      <c r="I27" s="196"/>
      <c r="J27" s="196"/>
      <c r="K27" s="196"/>
      <c r="L27" s="196"/>
      <c r="M27" s="196"/>
      <c r="N27" s="196"/>
      <c r="O27" s="196"/>
    </row>
    <row r="28" spans="5:21" ht="15.75" customHeight="1">
      <c r="E28" s="448" t="s">
        <v>479</v>
      </c>
      <c r="F28" s="448"/>
      <c r="G28" s="448"/>
      <c r="H28" s="448"/>
      <c r="I28" s="448"/>
      <c r="J28" s="448"/>
      <c r="K28" s="448"/>
      <c r="L28" s="448"/>
      <c r="M28" s="448"/>
      <c r="N28" s="448"/>
      <c r="O28" s="448"/>
      <c r="P28" s="448"/>
      <c r="Q28" s="448"/>
      <c r="R28" s="448"/>
      <c r="S28" s="448"/>
      <c r="T28" s="448"/>
      <c r="U28" s="448"/>
    </row>
    <row r="29" spans="4:24" ht="16.5" customHeight="1">
      <c r="D29" s="196"/>
      <c r="E29" s="455" t="s">
        <v>288</v>
      </c>
      <c r="F29" s="455"/>
      <c r="G29" s="455"/>
      <c r="H29" s="194" t="s">
        <v>278</v>
      </c>
      <c r="I29" s="455" t="s">
        <v>279</v>
      </c>
      <c r="J29" s="452"/>
      <c r="K29" s="247" t="s">
        <v>280</v>
      </c>
      <c r="L29" s="451" t="s">
        <v>281</v>
      </c>
      <c r="M29" s="455"/>
      <c r="N29" s="245" t="s">
        <v>286</v>
      </c>
      <c r="O29" s="451" t="s">
        <v>285</v>
      </c>
      <c r="P29" s="452"/>
      <c r="Q29" s="246" t="s">
        <v>287</v>
      </c>
      <c r="R29" s="455" t="s">
        <v>284</v>
      </c>
      <c r="S29" s="455"/>
      <c r="T29" s="455"/>
      <c r="U29" s="455"/>
      <c r="V29" s="244"/>
      <c r="W29" s="244"/>
      <c r="X29" s="244"/>
    </row>
    <row r="30" spans="4:22" ht="16.5" customHeight="1">
      <c r="D30" s="196"/>
      <c r="E30" s="455" t="s">
        <v>289</v>
      </c>
      <c r="F30" s="455"/>
      <c r="G30" s="455"/>
      <c r="H30" s="194" t="s">
        <v>290</v>
      </c>
      <c r="I30" s="476" t="s">
        <v>310</v>
      </c>
      <c r="J30" s="453"/>
      <c r="K30" s="247" t="s">
        <v>280</v>
      </c>
      <c r="L30" s="453" t="s">
        <v>311</v>
      </c>
      <c r="M30" s="454"/>
      <c r="N30" s="248" t="s">
        <v>286</v>
      </c>
      <c r="O30" s="412" t="s">
        <v>306</v>
      </c>
      <c r="P30" s="254" t="s">
        <v>282</v>
      </c>
      <c r="Q30" s="249" t="s">
        <v>287</v>
      </c>
      <c r="R30" s="250">
        <v>8</v>
      </c>
      <c r="S30" s="251" t="s">
        <v>282</v>
      </c>
      <c r="T30" s="252" t="s">
        <v>291</v>
      </c>
      <c r="U30" s="253" t="s">
        <v>283</v>
      </c>
      <c r="V30" s="196"/>
    </row>
    <row r="31" spans="4:22" ht="16.5" customHeight="1">
      <c r="D31" s="196"/>
      <c r="E31" s="455" t="s">
        <v>292</v>
      </c>
      <c r="F31" s="455"/>
      <c r="G31" s="455"/>
      <c r="H31" s="194" t="s">
        <v>297</v>
      </c>
      <c r="I31" s="476" t="s">
        <v>308</v>
      </c>
      <c r="J31" s="453"/>
      <c r="K31" s="247" t="s">
        <v>280</v>
      </c>
      <c r="L31" s="453" t="s">
        <v>309</v>
      </c>
      <c r="M31" s="454"/>
      <c r="N31" s="248" t="s">
        <v>286</v>
      </c>
      <c r="O31" s="412" t="s">
        <v>307</v>
      </c>
      <c r="P31" s="254" t="s">
        <v>282</v>
      </c>
      <c r="Q31" s="249" t="s">
        <v>287</v>
      </c>
      <c r="R31" s="250">
        <v>8</v>
      </c>
      <c r="S31" s="251" t="s">
        <v>282</v>
      </c>
      <c r="T31" s="252" t="s">
        <v>291</v>
      </c>
      <c r="U31" s="253" t="s">
        <v>283</v>
      </c>
      <c r="V31" s="196"/>
    </row>
    <row r="32" spans="4:22" ht="16.5" customHeight="1">
      <c r="D32" s="196"/>
      <c r="E32" s="455" t="s">
        <v>293</v>
      </c>
      <c r="F32" s="455"/>
      <c r="G32" s="455"/>
      <c r="H32" s="194" t="s">
        <v>298</v>
      </c>
      <c r="I32" s="476" t="s">
        <v>312</v>
      </c>
      <c r="J32" s="453"/>
      <c r="K32" s="247" t="s">
        <v>280</v>
      </c>
      <c r="L32" s="453" t="s">
        <v>313</v>
      </c>
      <c r="M32" s="454"/>
      <c r="N32" s="248" t="s">
        <v>286</v>
      </c>
      <c r="O32" s="412" t="s">
        <v>305</v>
      </c>
      <c r="P32" s="254" t="s">
        <v>282</v>
      </c>
      <c r="Q32" s="249" t="s">
        <v>287</v>
      </c>
      <c r="R32" s="250">
        <v>8</v>
      </c>
      <c r="S32" s="251" t="s">
        <v>282</v>
      </c>
      <c r="T32" s="252" t="s">
        <v>291</v>
      </c>
      <c r="U32" s="253" t="s">
        <v>283</v>
      </c>
      <c r="V32" s="196"/>
    </row>
    <row r="33" spans="4:22" ht="16.5" customHeight="1">
      <c r="D33" s="196"/>
      <c r="E33" s="455" t="s">
        <v>304</v>
      </c>
      <c r="F33" s="455"/>
      <c r="G33" s="455"/>
      <c r="H33" s="194" t="s">
        <v>299</v>
      </c>
      <c r="I33" s="476" t="s">
        <v>309</v>
      </c>
      <c r="J33" s="453"/>
      <c r="K33" s="247" t="s">
        <v>280</v>
      </c>
      <c r="L33" s="453" t="s">
        <v>314</v>
      </c>
      <c r="M33" s="454"/>
      <c r="N33" s="248" t="s">
        <v>286</v>
      </c>
      <c r="O33" s="412" t="s">
        <v>305</v>
      </c>
      <c r="P33" s="254" t="s">
        <v>282</v>
      </c>
      <c r="Q33" s="249" t="s">
        <v>287</v>
      </c>
      <c r="R33" s="250">
        <v>7</v>
      </c>
      <c r="S33" s="251" t="s">
        <v>282</v>
      </c>
      <c r="T33" s="252" t="s">
        <v>291</v>
      </c>
      <c r="U33" s="253" t="s">
        <v>283</v>
      </c>
      <c r="V33" s="196"/>
    </row>
    <row r="34" spans="4:22" ht="16.5" customHeight="1">
      <c r="D34" s="196"/>
      <c r="E34" s="455" t="s">
        <v>296</v>
      </c>
      <c r="F34" s="455"/>
      <c r="G34" s="455"/>
      <c r="H34" s="194" t="s">
        <v>300</v>
      </c>
      <c r="I34" s="476" t="s">
        <v>315</v>
      </c>
      <c r="J34" s="453"/>
      <c r="K34" s="247" t="s">
        <v>280</v>
      </c>
      <c r="L34" s="453" t="s">
        <v>316</v>
      </c>
      <c r="M34" s="454"/>
      <c r="N34" s="248" t="s">
        <v>286</v>
      </c>
      <c r="O34" s="412" t="s">
        <v>305</v>
      </c>
      <c r="P34" s="254" t="s">
        <v>282</v>
      </c>
      <c r="Q34" s="249" t="s">
        <v>287</v>
      </c>
      <c r="R34" s="250">
        <v>8</v>
      </c>
      <c r="S34" s="251" t="s">
        <v>282</v>
      </c>
      <c r="T34" s="252" t="s">
        <v>291</v>
      </c>
      <c r="U34" s="253" t="s">
        <v>283</v>
      </c>
      <c r="V34" s="196"/>
    </row>
    <row r="35" spans="4:22" ht="16.5" customHeight="1">
      <c r="D35" s="196"/>
      <c r="E35" s="455" t="s">
        <v>295</v>
      </c>
      <c r="F35" s="455"/>
      <c r="G35" s="455"/>
      <c r="H35" s="194" t="s">
        <v>301</v>
      </c>
      <c r="I35" s="476" t="s">
        <v>317</v>
      </c>
      <c r="J35" s="453"/>
      <c r="K35" s="247" t="s">
        <v>280</v>
      </c>
      <c r="L35" s="453" t="s">
        <v>318</v>
      </c>
      <c r="M35" s="454"/>
      <c r="N35" s="248" t="s">
        <v>286</v>
      </c>
      <c r="O35" s="412">
        <v>0</v>
      </c>
      <c r="P35" s="254" t="s">
        <v>282</v>
      </c>
      <c r="Q35" s="249" t="s">
        <v>287</v>
      </c>
      <c r="R35" s="250">
        <v>4</v>
      </c>
      <c r="S35" s="251" t="s">
        <v>282</v>
      </c>
      <c r="T35" s="252" t="s">
        <v>291</v>
      </c>
      <c r="U35" s="253" t="s">
        <v>283</v>
      </c>
      <c r="V35" s="196"/>
    </row>
    <row r="36" spans="4:22" ht="16.5" customHeight="1">
      <c r="D36" s="196"/>
      <c r="E36" s="455" t="s">
        <v>302</v>
      </c>
      <c r="F36" s="455"/>
      <c r="G36" s="455"/>
      <c r="H36" s="194" t="s">
        <v>303</v>
      </c>
      <c r="I36" s="476"/>
      <c r="J36" s="453"/>
      <c r="K36" s="247" t="s">
        <v>280</v>
      </c>
      <c r="L36" s="453"/>
      <c r="M36" s="454"/>
      <c r="N36" s="248" t="s">
        <v>286</v>
      </c>
      <c r="O36" s="412"/>
      <c r="P36" s="254" t="s">
        <v>282</v>
      </c>
      <c r="Q36" s="249" t="s">
        <v>287</v>
      </c>
      <c r="R36" s="250"/>
      <c r="S36" s="251" t="s">
        <v>282</v>
      </c>
      <c r="T36" s="252"/>
      <c r="U36" s="253" t="s">
        <v>283</v>
      </c>
      <c r="V36" s="196"/>
    </row>
    <row r="37" spans="4:22" ht="16.5" customHeight="1">
      <c r="D37" s="196"/>
      <c r="E37" s="455"/>
      <c r="F37" s="455"/>
      <c r="G37" s="455"/>
      <c r="H37" s="194"/>
      <c r="I37" s="476"/>
      <c r="J37" s="453"/>
      <c r="K37" s="247" t="s">
        <v>280</v>
      </c>
      <c r="L37" s="453"/>
      <c r="M37" s="454"/>
      <c r="N37" s="245" t="s">
        <v>286</v>
      </c>
      <c r="O37" s="412"/>
      <c r="P37" s="254" t="s">
        <v>282</v>
      </c>
      <c r="Q37" s="246" t="s">
        <v>287</v>
      </c>
      <c r="R37" s="250"/>
      <c r="S37" s="251" t="s">
        <v>282</v>
      </c>
      <c r="T37" s="252"/>
      <c r="U37" s="253" t="s">
        <v>283</v>
      </c>
      <c r="V37" s="196"/>
    </row>
  </sheetData>
  <sheetProtection/>
  <mergeCells count="45">
    <mergeCell ref="E37:G37"/>
    <mergeCell ref="I37:J37"/>
    <mergeCell ref="L37:M37"/>
    <mergeCell ref="A25:AG25"/>
    <mergeCell ref="A26:AG26"/>
    <mergeCell ref="E36:G36"/>
    <mergeCell ref="I36:J36"/>
    <mergeCell ref="L36:M36"/>
    <mergeCell ref="E35:G35"/>
    <mergeCell ref="I35:J35"/>
    <mergeCell ref="L35:M35"/>
    <mergeCell ref="E34:G34"/>
    <mergeCell ref="I34:J34"/>
    <mergeCell ref="L34:M34"/>
    <mergeCell ref="E33:G33"/>
    <mergeCell ref="I33:J33"/>
    <mergeCell ref="L33:M33"/>
    <mergeCell ref="E32:G32"/>
    <mergeCell ref="I32:J32"/>
    <mergeCell ref="L32:M32"/>
    <mergeCell ref="E30:G30"/>
    <mergeCell ref="R29:U29"/>
    <mergeCell ref="E31:G31"/>
    <mergeCell ref="I31:J31"/>
    <mergeCell ref="L31:M31"/>
    <mergeCell ref="I30:J30"/>
    <mergeCell ref="L29:M29"/>
    <mergeCell ref="A1:AG1"/>
    <mergeCell ref="A17:A22"/>
    <mergeCell ref="I29:J29"/>
    <mergeCell ref="C2:C4"/>
    <mergeCell ref="D2:D4"/>
    <mergeCell ref="A2:B4"/>
    <mergeCell ref="E2:K2"/>
    <mergeCell ref="AG2:AG4"/>
    <mergeCell ref="A5:A10"/>
    <mergeCell ref="A11:A16"/>
    <mergeCell ref="A24:AG24"/>
    <mergeCell ref="E28:U28"/>
    <mergeCell ref="Z2:AF2"/>
    <mergeCell ref="O29:P29"/>
    <mergeCell ref="L30:M30"/>
    <mergeCell ref="E29:G29"/>
    <mergeCell ref="L2:R2"/>
    <mergeCell ref="S2:Y2"/>
  </mergeCells>
  <printOptions/>
  <pageMargins left="0.24" right="0.21" top="0.51" bottom="0.23" header="0.31" footer="0.21"/>
  <pageSetup horizontalDpi="600" verticalDpi="600" orientation="landscape" paperSize="9" scale="96" r:id="rId1"/>
  <ignoredErrors>
    <ignoredError sqref="T30 T31:T32 T33:T34 T35 O30:O34" numberStoredAsText="1"/>
  </ignoredErrors>
</worksheet>
</file>

<file path=xl/worksheets/sheet10.xml><?xml version="1.0" encoding="utf-8"?>
<worksheet xmlns="http://schemas.openxmlformats.org/spreadsheetml/2006/main" xmlns:r="http://schemas.openxmlformats.org/officeDocument/2006/relationships">
  <dimension ref="A1:K24"/>
  <sheetViews>
    <sheetView zoomScale="85" zoomScaleNormal="85" zoomScalePageLayoutView="0" workbookViewId="0" topLeftCell="A1">
      <selection activeCell="A1" sqref="A1:B1"/>
    </sheetView>
  </sheetViews>
  <sheetFormatPr defaultColWidth="9.00390625" defaultRowHeight="13.5"/>
  <cols>
    <col min="1" max="1" width="3.625" style="129" customWidth="1"/>
    <col min="2" max="2" width="15.625" style="129" customWidth="1"/>
    <col min="3" max="3" width="20.625" style="129" customWidth="1"/>
    <col min="4" max="4" width="5.625" style="129" customWidth="1"/>
    <col min="5" max="5" width="5.375" style="129" customWidth="1"/>
    <col min="6" max="6" width="15.625" style="129" customWidth="1"/>
    <col min="7" max="7" width="5.625" style="129" customWidth="1"/>
    <col min="8" max="8" width="10.625" style="129" customWidth="1"/>
    <col min="9" max="9" width="15.625" style="129" customWidth="1"/>
    <col min="10" max="10" width="20.625" style="129" customWidth="1"/>
    <col min="11" max="11" width="5.25390625" style="129" bestFit="1" customWidth="1"/>
    <col min="12" max="16384" width="9.00390625" style="129" customWidth="1"/>
  </cols>
  <sheetData>
    <row r="1" spans="1:11" ht="13.5">
      <c r="A1" s="700" t="s">
        <v>494</v>
      </c>
      <c r="B1" s="700"/>
      <c r="C1" s="128"/>
      <c r="D1" s="128"/>
      <c r="E1" s="128"/>
      <c r="F1" s="128"/>
      <c r="G1" s="128"/>
      <c r="H1" s="128"/>
      <c r="I1" s="128"/>
      <c r="J1" s="128"/>
      <c r="K1" s="128"/>
    </row>
    <row r="2" spans="1:11" ht="13.5">
      <c r="A2" s="128"/>
      <c r="B2" s="128"/>
      <c r="C2" s="128"/>
      <c r="D2" s="128"/>
      <c r="E2" s="128"/>
      <c r="F2" s="128"/>
      <c r="G2" s="128"/>
      <c r="H2" s="128"/>
      <c r="I2" s="128"/>
      <c r="J2" s="128"/>
      <c r="K2" s="128"/>
    </row>
    <row r="3" spans="1:11" ht="17.25">
      <c r="A3" s="128"/>
      <c r="B3" s="709" t="s">
        <v>144</v>
      </c>
      <c r="C3" s="709"/>
      <c r="D3" s="709"/>
      <c r="E3" s="709"/>
      <c r="F3" s="709"/>
      <c r="G3" s="709"/>
      <c r="H3" s="709"/>
      <c r="I3" s="709"/>
      <c r="J3" s="709"/>
      <c r="K3" s="709"/>
    </row>
    <row r="4" spans="1:11" ht="13.5">
      <c r="A4" s="128"/>
      <c r="B4" s="128"/>
      <c r="C4" s="128"/>
      <c r="D4" s="128"/>
      <c r="E4" s="128"/>
      <c r="F4" s="128"/>
      <c r="G4" s="128"/>
      <c r="H4" s="128"/>
      <c r="I4" s="128"/>
      <c r="J4" s="128"/>
      <c r="K4" s="128"/>
    </row>
    <row r="5" spans="1:11" ht="13.5">
      <c r="A5" s="128"/>
      <c r="B5" s="130" t="s">
        <v>145</v>
      </c>
      <c r="C5" s="131"/>
      <c r="D5" s="131"/>
      <c r="E5" s="128"/>
      <c r="F5" s="130" t="s">
        <v>146</v>
      </c>
      <c r="G5" s="131"/>
      <c r="H5" s="131"/>
      <c r="I5" s="131"/>
      <c r="J5" s="128"/>
      <c r="K5" s="128"/>
    </row>
    <row r="6" spans="1:11" ht="14.25" thickBot="1">
      <c r="A6" s="128"/>
      <c r="B6" s="128"/>
      <c r="C6" s="128"/>
      <c r="D6" s="128"/>
      <c r="E6" s="128"/>
      <c r="F6" s="128"/>
      <c r="G6" s="128"/>
      <c r="H6" s="128"/>
      <c r="I6" s="128"/>
      <c r="J6" s="128"/>
      <c r="K6" s="128"/>
    </row>
    <row r="7" spans="1:11" ht="21" customHeight="1">
      <c r="A7" s="128"/>
      <c r="B7" s="710" t="s">
        <v>520</v>
      </c>
      <c r="C7" s="711"/>
      <c r="D7" s="711"/>
      <c r="E7" s="710" t="s">
        <v>521</v>
      </c>
      <c r="F7" s="711"/>
      <c r="G7" s="711"/>
      <c r="H7" s="711"/>
      <c r="I7" s="711"/>
      <c r="J7" s="711"/>
      <c r="K7" s="712"/>
    </row>
    <row r="8" spans="1:11" ht="21" customHeight="1">
      <c r="A8" s="128"/>
      <c r="B8" s="132" t="s">
        <v>147</v>
      </c>
      <c r="C8" s="676" t="s">
        <v>148</v>
      </c>
      <c r="D8" s="677"/>
      <c r="E8" s="678" t="s">
        <v>149</v>
      </c>
      <c r="F8" s="133" t="s">
        <v>147</v>
      </c>
      <c r="G8" s="676" t="s">
        <v>150</v>
      </c>
      <c r="H8" s="681"/>
      <c r="I8" s="133" t="s">
        <v>151</v>
      </c>
      <c r="J8" s="676" t="s">
        <v>152</v>
      </c>
      <c r="K8" s="684"/>
    </row>
    <row r="9" spans="1:11" ht="21" customHeight="1">
      <c r="A9" s="128"/>
      <c r="B9" s="668" t="s">
        <v>153</v>
      </c>
      <c r="C9" s="134"/>
      <c r="D9" s="135" t="s">
        <v>38</v>
      </c>
      <c r="E9" s="679"/>
      <c r="F9" s="671" t="s">
        <v>154</v>
      </c>
      <c r="G9" s="674"/>
      <c r="H9" s="675"/>
      <c r="I9" s="136" t="s">
        <v>155</v>
      </c>
      <c r="J9" s="134"/>
      <c r="K9" s="137" t="s">
        <v>156</v>
      </c>
    </row>
    <row r="10" spans="1:11" ht="21" customHeight="1">
      <c r="A10" s="128"/>
      <c r="B10" s="669"/>
      <c r="C10" s="138"/>
      <c r="D10" s="139" t="s">
        <v>156</v>
      </c>
      <c r="E10" s="679"/>
      <c r="F10" s="672"/>
      <c r="G10" s="690"/>
      <c r="H10" s="691"/>
      <c r="I10" s="140" t="s">
        <v>155</v>
      </c>
      <c r="J10" s="141"/>
      <c r="K10" s="142" t="s">
        <v>156</v>
      </c>
    </row>
    <row r="11" spans="1:11" ht="21" customHeight="1">
      <c r="A11" s="128"/>
      <c r="B11" s="670"/>
      <c r="C11" s="707" t="s">
        <v>157</v>
      </c>
      <c r="D11" s="708"/>
      <c r="E11" s="679"/>
      <c r="F11" s="672"/>
      <c r="G11" s="690"/>
      <c r="H11" s="691"/>
      <c r="I11" s="140" t="s">
        <v>155</v>
      </c>
      <c r="J11" s="141"/>
      <c r="K11" s="142" t="s">
        <v>156</v>
      </c>
    </row>
    <row r="12" spans="1:11" ht="21" customHeight="1">
      <c r="A12" s="128"/>
      <c r="B12" s="668" t="s">
        <v>158</v>
      </c>
      <c r="C12" s="134"/>
      <c r="D12" s="135" t="s">
        <v>159</v>
      </c>
      <c r="E12" s="679"/>
      <c r="F12" s="672"/>
      <c r="G12" s="690"/>
      <c r="H12" s="691"/>
      <c r="I12" s="140" t="s">
        <v>155</v>
      </c>
      <c r="J12" s="141"/>
      <c r="K12" s="142" t="s">
        <v>156</v>
      </c>
    </row>
    <row r="13" spans="1:11" ht="21" customHeight="1">
      <c r="A13" s="128"/>
      <c r="B13" s="669"/>
      <c r="C13" s="138"/>
      <c r="D13" s="139" t="s">
        <v>156</v>
      </c>
      <c r="E13" s="679"/>
      <c r="F13" s="673"/>
      <c r="G13" s="692"/>
      <c r="H13" s="693"/>
      <c r="I13" s="143" t="s">
        <v>155</v>
      </c>
      <c r="J13" s="144"/>
      <c r="K13" s="145" t="s">
        <v>156</v>
      </c>
    </row>
    <row r="14" spans="1:11" ht="21" customHeight="1">
      <c r="A14" s="128"/>
      <c r="B14" s="670"/>
      <c r="C14" s="707" t="s">
        <v>157</v>
      </c>
      <c r="D14" s="708"/>
      <c r="E14" s="679"/>
      <c r="F14" s="671" t="s">
        <v>31</v>
      </c>
      <c r="G14" s="688"/>
      <c r="H14" s="689"/>
      <c r="I14" s="146"/>
      <c r="J14" s="147"/>
      <c r="K14" s="148" t="s">
        <v>156</v>
      </c>
    </row>
    <row r="15" spans="1:11" ht="21" customHeight="1" thickBot="1">
      <c r="A15" s="128"/>
      <c r="B15" s="132" t="s">
        <v>160</v>
      </c>
      <c r="C15" s="149"/>
      <c r="D15" s="150" t="s">
        <v>156</v>
      </c>
      <c r="E15" s="679"/>
      <c r="F15" s="687"/>
      <c r="G15" s="682"/>
      <c r="H15" s="683"/>
      <c r="I15" s="151"/>
      <c r="J15" s="152"/>
      <c r="K15" s="153" t="s">
        <v>156</v>
      </c>
    </row>
    <row r="16" spans="1:11" ht="21" customHeight="1" thickTop="1">
      <c r="A16" s="128"/>
      <c r="B16" s="132" t="s">
        <v>161</v>
      </c>
      <c r="C16" s="149"/>
      <c r="D16" s="150" t="s">
        <v>156</v>
      </c>
      <c r="E16" s="680"/>
      <c r="F16" s="696" t="s">
        <v>162</v>
      </c>
      <c r="G16" s="698"/>
      <c r="H16" s="698"/>
      <c r="I16" s="697"/>
      <c r="J16" s="144">
        <f>J9+J10+J11+J12+J13+J14+J15</f>
        <v>0</v>
      </c>
      <c r="K16" s="145" t="s">
        <v>156</v>
      </c>
    </row>
    <row r="17" spans="1:11" ht="21" customHeight="1" thickBot="1">
      <c r="A17" s="128"/>
      <c r="B17" s="154" t="s">
        <v>31</v>
      </c>
      <c r="C17" s="155"/>
      <c r="D17" s="156" t="s">
        <v>156</v>
      </c>
      <c r="E17" s="678" t="s">
        <v>163</v>
      </c>
      <c r="F17" s="133" t="s">
        <v>147</v>
      </c>
      <c r="G17" s="676" t="s">
        <v>164</v>
      </c>
      <c r="H17" s="681"/>
      <c r="I17" s="133" t="s">
        <v>165</v>
      </c>
      <c r="J17" s="685" t="s">
        <v>166</v>
      </c>
      <c r="K17" s="686"/>
    </row>
    <row r="18" spans="1:11" ht="21" customHeight="1" thickBot="1" thickTop="1">
      <c r="A18" s="128"/>
      <c r="B18" s="157" t="s">
        <v>167</v>
      </c>
      <c r="C18" s="158">
        <f>C10+C13+C15+C16+C17</f>
        <v>0</v>
      </c>
      <c r="D18" s="159" t="s">
        <v>156</v>
      </c>
      <c r="E18" s="679"/>
      <c r="F18" s="671" t="s">
        <v>168</v>
      </c>
      <c r="G18" s="688"/>
      <c r="H18" s="689"/>
      <c r="I18" s="146"/>
      <c r="J18" s="147"/>
      <c r="K18" s="148" t="s">
        <v>156</v>
      </c>
    </row>
    <row r="19" spans="1:11" ht="21" customHeight="1" thickBot="1">
      <c r="A19" s="128"/>
      <c r="B19" s="701"/>
      <c r="C19" s="702"/>
      <c r="D19" s="702"/>
      <c r="E19" s="679"/>
      <c r="F19" s="687"/>
      <c r="G19" s="682"/>
      <c r="H19" s="683"/>
      <c r="I19" s="151"/>
      <c r="J19" s="152"/>
      <c r="K19" s="153" t="s">
        <v>156</v>
      </c>
    </row>
    <row r="20" spans="1:11" ht="21" customHeight="1" thickBot="1" thickTop="1">
      <c r="A20" s="128"/>
      <c r="B20" s="703"/>
      <c r="C20" s="704"/>
      <c r="D20" s="704"/>
      <c r="E20" s="699"/>
      <c r="F20" s="160" t="s">
        <v>169</v>
      </c>
      <c r="G20" s="705"/>
      <c r="H20" s="706"/>
      <c r="I20" s="161"/>
      <c r="J20" s="158">
        <f>J18+J19</f>
        <v>0</v>
      </c>
      <c r="K20" s="162" t="s">
        <v>156</v>
      </c>
    </row>
    <row r="21" spans="1:11" ht="21" customHeight="1">
      <c r="A21" s="128"/>
      <c r="B21" s="676" t="s">
        <v>170</v>
      </c>
      <c r="C21" s="681"/>
      <c r="D21" s="694">
        <f>C18-J16</f>
        <v>0</v>
      </c>
      <c r="E21" s="695"/>
      <c r="F21" s="692"/>
      <c r="G21" s="106" t="s">
        <v>156</v>
      </c>
      <c r="H21" s="696" t="s">
        <v>171</v>
      </c>
      <c r="I21" s="697"/>
      <c r="J21" s="144"/>
      <c r="K21" s="163" t="s">
        <v>156</v>
      </c>
    </row>
    <row r="22" spans="1:11" ht="27" customHeight="1">
      <c r="A22" s="128"/>
      <c r="B22" s="125"/>
      <c r="C22" s="164" t="s">
        <v>172</v>
      </c>
      <c r="D22" s="164"/>
      <c r="E22" s="164"/>
      <c r="F22" s="164"/>
      <c r="G22" s="164"/>
      <c r="H22" s="164"/>
      <c r="I22" s="164"/>
      <c r="J22" s="164"/>
      <c r="K22" s="126"/>
    </row>
    <row r="23" spans="1:11" ht="27" customHeight="1">
      <c r="A23" s="128"/>
      <c r="B23" s="165"/>
      <c r="C23" s="166" t="s">
        <v>522</v>
      </c>
      <c r="D23" s="166"/>
      <c r="E23" s="166"/>
      <c r="F23" s="166"/>
      <c r="G23" s="166"/>
      <c r="H23" s="166"/>
      <c r="I23" s="166"/>
      <c r="J23" s="166"/>
      <c r="K23" s="167"/>
    </row>
    <row r="24" spans="1:11" ht="27" customHeight="1">
      <c r="A24" s="128"/>
      <c r="B24" s="105"/>
      <c r="C24" s="168"/>
      <c r="D24" s="168"/>
      <c r="E24" s="168"/>
      <c r="F24" s="168"/>
      <c r="G24" s="131"/>
      <c r="H24" s="169" t="s">
        <v>173</v>
      </c>
      <c r="I24" s="169"/>
      <c r="J24" s="168"/>
      <c r="K24" s="170"/>
    </row>
  </sheetData>
  <sheetProtection/>
  <mergeCells count="33">
    <mergeCell ref="A1:B1"/>
    <mergeCell ref="B19:D20"/>
    <mergeCell ref="G19:H19"/>
    <mergeCell ref="G20:H20"/>
    <mergeCell ref="C11:D11"/>
    <mergeCell ref="B12:B14"/>
    <mergeCell ref="C14:D14"/>
    <mergeCell ref="B3:K3"/>
    <mergeCell ref="B7:D7"/>
    <mergeCell ref="E7:K7"/>
    <mergeCell ref="B21:C21"/>
    <mergeCell ref="D21:F21"/>
    <mergeCell ref="H21:I21"/>
    <mergeCell ref="F16:I16"/>
    <mergeCell ref="E17:E20"/>
    <mergeCell ref="G17:H17"/>
    <mergeCell ref="J8:K8"/>
    <mergeCell ref="J17:K17"/>
    <mergeCell ref="F18:F19"/>
    <mergeCell ref="G18:H18"/>
    <mergeCell ref="G10:H10"/>
    <mergeCell ref="G11:H11"/>
    <mergeCell ref="G12:H12"/>
    <mergeCell ref="G13:H13"/>
    <mergeCell ref="F14:F15"/>
    <mergeCell ref="G14:H14"/>
    <mergeCell ref="B9:B11"/>
    <mergeCell ref="F9:F13"/>
    <mergeCell ref="G9:H9"/>
    <mergeCell ref="C8:D8"/>
    <mergeCell ref="E8:E16"/>
    <mergeCell ref="G8:H8"/>
    <mergeCell ref="G15:H15"/>
  </mergeCells>
  <printOptions/>
  <pageMargins left="0.75" right="0.75" top="1" bottom="1" header="0.512" footer="0.51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22"/>
  <sheetViews>
    <sheetView zoomScale="75" zoomScaleNormal="75" zoomScalePageLayoutView="0" workbookViewId="0" topLeftCell="A1">
      <selection activeCell="A1" sqref="A1:H1"/>
    </sheetView>
  </sheetViews>
  <sheetFormatPr defaultColWidth="9.00390625" defaultRowHeight="13.5"/>
  <cols>
    <col min="1" max="1" width="3.625" style="388" customWidth="1"/>
    <col min="2" max="2" width="13.125" style="388" customWidth="1"/>
    <col min="3" max="3" width="50.00390625" style="388" customWidth="1"/>
    <col min="4" max="4" width="14.50390625" style="388" customWidth="1"/>
    <col min="5" max="5" width="3.625" style="388" customWidth="1"/>
    <col min="6" max="6" width="14.50390625" style="388" customWidth="1"/>
    <col min="7" max="7" width="4.625" style="388" customWidth="1"/>
    <col min="8" max="8" width="18.00390625" style="388" customWidth="1"/>
    <col min="9" max="16384" width="9.00390625" style="388" customWidth="1"/>
  </cols>
  <sheetData>
    <row r="1" spans="1:8" ht="20.25" customHeight="1">
      <c r="A1" s="716" t="s">
        <v>493</v>
      </c>
      <c r="B1" s="716"/>
      <c r="C1" s="716"/>
      <c r="D1" s="716"/>
      <c r="E1" s="716"/>
      <c r="F1" s="716"/>
      <c r="G1" s="716"/>
      <c r="H1" s="716"/>
    </row>
    <row r="2" spans="1:8" ht="26.25" customHeight="1">
      <c r="A2" s="709" t="s">
        <v>519</v>
      </c>
      <c r="B2" s="709"/>
      <c r="C2" s="709"/>
      <c r="D2" s="709"/>
      <c r="E2" s="709"/>
      <c r="F2" s="709"/>
      <c r="G2" s="709"/>
      <c r="H2" s="709"/>
    </row>
    <row r="3" spans="1:8" ht="25.5" customHeight="1">
      <c r="A3" s="717" t="s">
        <v>185</v>
      </c>
      <c r="B3" s="717"/>
      <c r="C3" s="717"/>
      <c r="D3" s="717"/>
      <c r="E3" s="717"/>
      <c r="F3" s="717"/>
      <c r="G3" s="717"/>
      <c r="H3" s="717"/>
    </row>
    <row r="4" spans="2:8" ht="20.25" customHeight="1">
      <c r="B4" s="171" t="s">
        <v>1</v>
      </c>
      <c r="C4" s="172" t="s">
        <v>174</v>
      </c>
      <c r="D4" s="718" t="s">
        <v>175</v>
      </c>
      <c r="E4" s="719"/>
      <c r="F4" s="718" t="s">
        <v>176</v>
      </c>
      <c r="G4" s="719"/>
      <c r="H4" s="171" t="s">
        <v>177</v>
      </c>
    </row>
    <row r="5" spans="2:8" ht="20.25" customHeight="1">
      <c r="B5" s="713" t="s">
        <v>178</v>
      </c>
      <c r="C5" s="389"/>
      <c r="D5" s="173"/>
      <c r="E5" s="174" t="s">
        <v>179</v>
      </c>
      <c r="F5" s="173"/>
      <c r="G5" s="175" t="s">
        <v>180</v>
      </c>
      <c r="H5" s="171" t="s">
        <v>181</v>
      </c>
    </row>
    <row r="6" spans="2:8" ht="20.25" customHeight="1">
      <c r="B6" s="713"/>
      <c r="C6" s="389"/>
      <c r="D6" s="173"/>
      <c r="E6" s="174" t="s">
        <v>179</v>
      </c>
      <c r="F6" s="173"/>
      <c r="G6" s="175" t="s">
        <v>180</v>
      </c>
      <c r="H6" s="171" t="s">
        <v>181</v>
      </c>
    </row>
    <row r="7" spans="2:8" ht="20.25" customHeight="1">
      <c r="B7" s="713"/>
      <c r="C7" s="389"/>
      <c r="D7" s="173"/>
      <c r="E7" s="174" t="s">
        <v>179</v>
      </c>
      <c r="F7" s="173"/>
      <c r="G7" s="175" t="s">
        <v>180</v>
      </c>
      <c r="H7" s="171" t="s">
        <v>181</v>
      </c>
    </row>
    <row r="8" spans="2:8" ht="20.25" customHeight="1">
      <c r="B8" s="713"/>
      <c r="C8" s="389"/>
      <c r="D8" s="173"/>
      <c r="E8" s="174" t="s">
        <v>179</v>
      </c>
      <c r="F8" s="176"/>
      <c r="G8" s="177" t="s">
        <v>180</v>
      </c>
      <c r="H8" s="171" t="s">
        <v>181</v>
      </c>
    </row>
    <row r="9" spans="2:8" ht="20.25" customHeight="1">
      <c r="B9" s="713"/>
      <c r="C9" s="389"/>
      <c r="D9" s="176"/>
      <c r="E9" s="178" t="s">
        <v>179</v>
      </c>
      <c r="F9" s="179"/>
      <c r="G9" s="180" t="s">
        <v>180</v>
      </c>
      <c r="H9" s="171" t="s">
        <v>181</v>
      </c>
    </row>
    <row r="10" spans="2:8" ht="20.25" customHeight="1">
      <c r="B10" s="713"/>
      <c r="C10" s="389"/>
      <c r="D10" s="179"/>
      <c r="E10" s="181" t="s">
        <v>179</v>
      </c>
      <c r="F10" s="179"/>
      <c r="G10" s="180" t="s">
        <v>180</v>
      </c>
      <c r="H10" s="171" t="s">
        <v>181</v>
      </c>
    </row>
    <row r="11" spans="2:8" ht="20.25" customHeight="1">
      <c r="B11" s="713"/>
      <c r="C11" s="389"/>
      <c r="D11" s="179"/>
      <c r="E11" s="181" t="s">
        <v>179</v>
      </c>
      <c r="F11" s="179"/>
      <c r="G11" s="180" t="s">
        <v>180</v>
      </c>
      <c r="H11" s="171" t="s">
        <v>181</v>
      </c>
    </row>
    <row r="12" spans="2:8" ht="20.25" customHeight="1" thickBot="1">
      <c r="B12" s="713"/>
      <c r="C12" s="390"/>
      <c r="D12" s="182"/>
      <c r="E12" s="183" t="s">
        <v>179</v>
      </c>
      <c r="F12" s="182"/>
      <c r="G12" s="184" t="s">
        <v>180</v>
      </c>
      <c r="H12" s="386" t="s">
        <v>181</v>
      </c>
    </row>
    <row r="13" spans="2:8" ht="20.25" customHeight="1" thickBot="1">
      <c r="B13" s="714"/>
      <c r="C13" s="185" t="s">
        <v>182</v>
      </c>
      <c r="D13" s="186">
        <f>SUM(D5:D12)</f>
        <v>0</v>
      </c>
      <c r="E13" s="187" t="s">
        <v>179</v>
      </c>
      <c r="F13" s="186">
        <f>SUM(F5:F12)</f>
        <v>0</v>
      </c>
      <c r="G13" s="188" t="s">
        <v>180</v>
      </c>
      <c r="H13" s="387"/>
    </row>
    <row r="14" spans="2:8" ht="20.25" customHeight="1" thickTop="1">
      <c r="B14" s="715" t="s">
        <v>183</v>
      </c>
      <c r="C14" s="391"/>
      <c r="D14" s="189"/>
      <c r="E14" s="190" t="s">
        <v>179</v>
      </c>
      <c r="F14" s="179"/>
      <c r="G14" s="191" t="s">
        <v>180</v>
      </c>
      <c r="H14" s="385" t="s">
        <v>181</v>
      </c>
    </row>
    <row r="15" spans="2:8" ht="20.25" customHeight="1">
      <c r="B15" s="713"/>
      <c r="C15" s="389"/>
      <c r="D15" s="176"/>
      <c r="E15" s="178" t="s">
        <v>179</v>
      </c>
      <c r="F15" s="173"/>
      <c r="G15" s="175" t="s">
        <v>180</v>
      </c>
      <c r="H15" s="171" t="s">
        <v>181</v>
      </c>
    </row>
    <row r="16" spans="2:8" ht="20.25" customHeight="1">
      <c r="B16" s="713"/>
      <c r="C16" s="389"/>
      <c r="D16" s="189"/>
      <c r="E16" s="190" t="s">
        <v>179</v>
      </c>
      <c r="F16" s="173"/>
      <c r="G16" s="175" t="s">
        <v>180</v>
      </c>
      <c r="H16" s="171" t="s">
        <v>181</v>
      </c>
    </row>
    <row r="17" spans="2:8" ht="20.25" customHeight="1">
      <c r="B17" s="713"/>
      <c r="C17" s="389"/>
      <c r="D17" s="176"/>
      <c r="E17" s="178" t="s">
        <v>179</v>
      </c>
      <c r="F17" s="173"/>
      <c r="G17" s="175" t="s">
        <v>180</v>
      </c>
      <c r="H17" s="171" t="s">
        <v>181</v>
      </c>
    </row>
    <row r="18" spans="2:8" ht="20.25" customHeight="1">
      <c r="B18" s="713"/>
      <c r="C18" s="389"/>
      <c r="D18" s="189"/>
      <c r="E18" s="190" t="s">
        <v>179</v>
      </c>
      <c r="F18" s="176"/>
      <c r="G18" s="177" t="s">
        <v>180</v>
      </c>
      <c r="H18" s="171" t="s">
        <v>181</v>
      </c>
    </row>
    <row r="19" spans="2:8" ht="20.25" customHeight="1">
      <c r="B19" s="713"/>
      <c r="C19" s="389"/>
      <c r="D19" s="176"/>
      <c r="E19" s="178" t="s">
        <v>179</v>
      </c>
      <c r="F19" s="179"/>
      <c r="G19" s="180" t="s">
        <v>180</v>
      </c>
      <c r="H19" s="171" t="s">
        <v>181</v>
      </c>
    </row>
    <row r="20" spans="2:8" ht="20.25" customHeight="1">
      <c r="B20" s="713"/>
      <c r="C20" s="389"/>
      <c r="D20" s="189"/>
      <c r="E20" s="190" t="s">
        <v>179</v>
      </c>
      <c r="F20" s="179"/>
      <c r="G20" s="180" t="s">
        <v>180</v>
      </c>
      <c r="H20" s="171" t="s">
        <v>181</v>
      </c>
    </row>
    <row r="21" spans="2:8" ht="20.25" customHeight="1" thickBot="1">
      <c r="B21" s="713"/>
      <c r="C21" s="390"/>
      <c r="D21" s="182"/>
      <c r="E21" s="183" t="s">
        <v>179</v>
      </c>
      <c r="F21" s="182"/>
      <c r="G21" s="184" t="s">
        <v>180</v>
      </c>
      <c r="H21" s="386" t="s">
        <v>181</v>
      </c>
    </row>
    <row r="22" spans="2:8" ht="20.25" customHeight="1">
      <c r="B22" s="713"/>
      <c r="C22" s="392" t="s">
        <v>184</v>
      </c>
      <c r="D22" s="179">
        <f>SUM(D14:D21)</f>
        <v>0</v>
      </c>
      <c r="E22" s="192" t="s">
        <v>179</v>
      </c>
      <c r="F22" s="223">
        <f>SUM(F14:F21)</f>
        <v>0</v>
      </c>
      <c r="G22" s="180" t="s">
        <v>180</v>
      </c>
      <c r="H22" s="393"/>
    </row>
  </sheetData>
  <sheetProtection/>
  <mergeCells count="7">
    <mergeCell ref="B5:B13"/>
    <mergeCell ref="B14:B22"/>
    <mergeCell ref="A1:H1"/>
    <mergeCell ref="A2:H2"/>
    <mergeCell ref="A3:H3"/>
    <mergeCell ref="D4:E4"/>
    <mergeCell ref="F4:G4"/>
  </mergeCells>
  <printOptions/>
  <pageMargins left="0.75" right="0.75" top="0.65" bottom="0.61" header="0.512" footer="0.51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M125"/>
  <sheetViews>
    <sheetView view="pageBreakPreview" zoomScaleSheetLayoutView="100" zoomScalePageLayoutView="0" workbookViewId="0" topLeftCell="A1">
      <selection activeCell="A1" sqref="A1"/>
    </sheetView>
  </sheetViews>
  <sheetFormatPr defaultColWidth="9.00390625" defaultRowHeight="27" customHeight="1"/>
  <cols>
    <col min="1" max="1" width="24.625" style="408" customWidth="1"/>
    <col min="2" max="12" width="8.625" style="394" customWidth="1"/>
    <col min="13" max="16384" width="9.00390625" style="394" customWidth="1"/>
  </cols>
  <sheetData>
    <row r="1" ht="27" customHeight="1">
      <c r="A1" s="394" t="s">
        <v>492</v>
      </c>
    </row>
    <row r="2" spans="1:13" ht="27" customHeight="1">
      <c r="A2" s="754" t="s">
        <v>186</v>
      </c>
      <c r="B2" s="754"/>
      <c r="C2" s="754"/>
      <c r="D2" s="754"/>
      <c r="E2" s="754"/>
      <c r="F2" s="754"/>
      <c r="G2" s="754"/>
      <c r="H2" s="754"/>
      <c r="I2" s="754"/>
      <c r="J2" s="754"/>
      <c r="K2" s="754"/>
      <c r="L2" s="754"/>
      <c r="M2" s="395"/>
    </row>
    <row r="3" spans="1:12" ht="27" customHeight="1" thickBot="1">
      <c r="A3" s="758" t="s">
        <v>187</v>
      </c>
      <c r="B3" s="759"/>
      <c r="C3" s="759"/>
      <c r="D3" s="759"/>
      <c r="E3" s="759"/>
      <c r="F3" s="759"/>
      <c r="G3" s="759"/>
      <c r="H3" s="759"/>
      <c r="I3" s="759"/>
      <c r="J3" s="759"/>
      <c r="K3" s="759"/>
      <c r="L3" s="760"/>
    </row>
    <row r="4" spans="1:12" ht="27" customHeight="1" thickBot="1">
      <c r="A4" s="751" t="s">
        <v>389</v>
      </c>
      <c r="B4" s="752"/>
      <c r="C4" s="752"/>
      <c r="D4" s="752"/>
      <c r="E4" s="752"/>
      <c r="F4" s="752"/>
      <c r="G4" s="752"/>
      <c r="H4" s="752"/>
      <c r="I4" s="752"/>
      <c r="J4" s="752"/>
      <c r="K4" s="752"/>
      <c r="L4" s="753"/>
    </row>
    <row r="5" spans="1:12" ht="27" customHeight="1">
      <c r="A5" s="396" t="s">
        <v>507</v>
      </c>
      <c r="B5" s="755" t="s">
        <v>188</v>
      </c>
      <c r="C5" s="756"/>
      <c r="D5" s="756"/>
      <c r="E5" s="756"/>
      <c r="F5" s="756"/>
      <c r="G5" s="756"/>
      <c r="H5" s="756"/>
      <c r="I5" s="756"/>
      <c r="J5" s="756"/>
      <c r="K5" s="756"/>
      <c r="L5" s="757"/>
    </row>
    <row r="6" spans="1:12" ht="27" customHeight="1">
      <c r="A6" s="402" t="s">
        <v>508</v>
      </c>
      <c r="B6" s="731"/>
      <c r="C6" s="732"/>
      <c r="D6" s="732"/>
      <c r="E6" s="732"/>
      <c r="F6" s="732"/>
      <c r="G6" s="732"/>
      <c r="H6" s="732"/>
      <c r="I6" s="732"/>
      <c r="J6" s="732"/>
      <c r="K6" s="732"/>
      <c r="L6" s="733"/>
    </row>
    <row r="7" spans="1:12" ht="27" customHeight="1">
      <c r="A7" s="397" t="s">
        <v>189</v>
      </c>
      <c r="B7" s="731"/>
      <c r="C7" s="732"/>
      <c r="D7" s="732"/>
      <c r="E7" s="732"/>
      <c r="F7" s="732"/>
      <c r="G7" s="732"/>
      <c r="H7" s="732"/>
      <c r="I7" s="732"/>
      <c r="J7" s="732"/>
      <c r="K7" s="732"/>
      <c r="L7" s="733"/>
    </row>
    <row r="8" spans="1:12" ht="27" customHeight="1">
      <c r="A8" s="402" t="s">
        <v>190</v>
      </c>
      <c r="B8" s="731" t="s">
        <v>191</v>
      </c>
      <c r="C8" s="732"/>
      <c r="D8" s="732"/>
      <c r="E8" s="732"/>
      <c r="F8" s="732"/>
      <c r="G8" s="732"/>
      <c r="H8" s="732"/>
      <c r="I8" s="732"/>
      <c r="J8" s="732"/>
      <c r="K8" s="732"/>
      <c r="L8" s="733"/>
    </row>
    <row r="9" spans="1:12" ht="27" customHeight="1">
      <c r="A9" s="398" t="s">
        <v>192</v>
      </c>
      <c r="B9" s="731"/>
      <c r="C9" s="732"/>
      <c r="D9" s="732"/>
      <c r="E9" s="732"/>
      <c r="F9" s="732"/>
      <c r="G9" s="732"/>
      <c r="H9" s="732"/>
      <c r="I9" s="732"/>
      <c r="J9" s="732"/>
      <c r="K9" s="732"/>
      <c r="L9" s="733"/>
    </row>
    <row r="10" spans="1:12" ht="27" customHeight="1">
      <c r="A10" s="399" t="s">
        <v>193</v>
      </c>
      <c r="B10" s="761" t="s">
        <v>487</v>
      </c>
      <c r="C10" s="762"/>
      <c r="D10" s="762"/>
      <c r="E10" s="762"/>
      <c r="F10" s="762"/>
      <c r="G10" s="762"/>
      <c r="H10" s="762"/>
      <c r="I10" s="762"/>
      <c r="J10" s="762"/>
      <c r="K10" s="762"/>
      <c r="L10" s="763"/>
    </row>
    <row r="11" spans="1:12" ht="27" customHeight="1" thickBot="1">
      <c r="A11" s="400"/>
      <c r="B11" s="740"/>
      <c r="C11" s="741"/>
      <c r="D11" s="741"/>
      <c r="E11" s="741"/>
      <c r="F11" s="741"/>
      <c r="G11" s="741"/>
      <c r="H11" s="741"/>
      <c r="I11" s="741"/>
      <c r="J11" s="741"/>
      <c r="K11" s="741"/>
      <c r="L11" s="742"/>
    </row>
    <row r="12" spans="1:12" ht="27" customHeight="1" thickBot="1">
      <c r="A12" s="764" t="s">
        <v>491</v>
      </c>
      <c r="B12" s="765"/>
      <c r="C12" s="765"/>
      <c r="D12" s="765"/>
      <c r="E12" s="765"/>
      <c r="F12" s="765"/>
      <c r="G12" s="765"/>
      <c r="H12" s="765"/>
      <c r="I12" s="765"/>
      <c r="J12" s="765"/>
      <c r="K12" s="765"/>
      <c r="L12" s="766"/>
    </row>
    <row r="13" spans="1:12" ht="27" customHeight="1">
      <c r="A13" s="396" t="s">
        <v>507</v>
      </c>
      <c r="B13" s="771" t="s">
        <v>194</v>
      </c>
      <c r="C13" s="772"/>
      <c r="D13" s="772"/>
      <c r="E13" s="772"/>
      <c r="F13" s="772"/>
      <c r="G13" s="772"/>
      <c r="H13" s="772"/>
      <c r="I13" s="772"/>
      <c r="J13" s="772"/>
      <c r="K13" s="772"/>
      <c r="L13" s="773"/>
    </row>
    <row r="14" spans="1:12" ht="27" customHeight="1">
      <c r="A14" s="402" t="s">
        <v>508</v>
      </c>
      <c r="B14" s="731"/>
      <c r="C14" s="732"/>
      <c r="D14" s="732"/>
      <c r="E14" s="732"/>
      <c r="F14" s="732"/>
      <c r="G14" s="732"/>
      <c r="H14" s="732"/>
      <c r="I14" s="732"/>
      <c r="J14" s="732"/>
      <c r="K14" s="732"/>
      <c r="L14" s="733"/>
    </row>
    <row r="15" spans="1:12" ht="27" customHeight="1">
      <c r="A15" s="397" t="s">
        <v>189</v>
      </c>
      <c r="B15" s="731"/>
      <c r="C15" s="732"/>
      <c r="D15" s="732"/>
      <c r="E15" s="732"/>
      <c r="F15" s="732"/>
      <c r="G15" s="732"/>
      <c r="H15" s="732"/>
      <c r="I15" s="732"/>
      <c r="J15" s="732"/>
      <c r="K15" s="732"/>
      <c r="L15" s="733"/>
    </row>
    <row r="16" spans="1:12" ht="27" customHeight="1">
      <c r="A16" s="439" t="s">
        <v>390</v>
      </c>
      <c r="B16" s="731" t="s">
        <v>191</v>
      </c>
      <c r="C16" s="732"/>
      <c r="D16" s="732"/>
      <c r="E16" s="732"/>
      <c r="F16" s="732"/>
      <c r="G16" s="732"/>
      <c r="H16" s="732"/>
      <c r="I16" s="732"/>
      <c r="J16" s="732"/>
      <c r="K16" s="732"/>
      <c r="L16" s="733"/>
    </row>
    <row r="17" spans="1:12" ht="27" customHeight="1">
      <c r="A17" s="398" t="s">
        <v>195</v>
      </c>
      <c r="B17" s="731"/>
      <c r="C17" s="732"/>
      <c r="D17" s="732"/>
      <c r="E17" s="732"/>
      <c r="F17" s="732"/>
      <c r="G17" s="732"/>
      <c r="H17" s="732"/>
      <c r="I17" s="732"/>
      <c r="J17" s="732"/>
      <c r="K17" s="732"/>
      <c r="L17" s="733"/>
    </row>
    <row r="18" spans="1:12" ht="27" customHeight="1">
      <c r="A18" s="402"/>
      <c r="B18" s="731"/>
      <c r="C18" s="732"/>
      <c r="D18" s="732"/>
      <c r="E18" s="732"/>
      <c r="F18" s="732"/>
      <c r="G18" s="732"/>
      <c r="H18" s="732"/>
      <c r="I18" s="732"/>
      <c r="J18" s="732"/>
      <c r="K18" s="732"/>
      <c r="L18" s="733"/>
    </row>
    <row r="19" spans="1:12" ht="27" customHeight="1" thickBot="1">
      <c r="A19" s="400"/>
      <c r="B19" s="740"/>
      <c r="C19" s="741"/>
      <c r="D19" s="741"/>
      <c r="E19" s="741"/>
      <c r="F19" s="741"/>
      <c r="G19" s="741"/>
      <c r="H19" s="741"/>
      <c r="I19" s="741"/>
      <c r="J19" s="741"/>
      <c r="K19" s="741"/>
      <c r="L19" s="742"/>
    </row>
    <row r="20" spans="1:12" ht="27" customHeight="1" thickBot="1">
      <c r="A20" s="767" t="s">
        <v>391</v>
      </c>
      <c r="B20" s="768"/>
      <c r="C20" s="768"/>
      <c r="D20" s="768"/>
      <c r="E20" s="768"/>
      <c r="F20" s="768"/>
      <c r="G20" s="768"/>
      <c r="H20" s="768"/>
      <c r="I20" s="768"/>
      <c r="J20" s="768"/>
      <c r="K20" s="768"/>
      <c r="L20" s="769"/>
    </row>
    <row r="21" spans="1:12" ht="27" customHeight="1">
      <c r="A21" s="396" t="s">
        <v>507</v>
      </c>
      <c r="B21" s="755" t="s">
        <v>196</v>
      </c>
      <c r="C21" s="756"/>
      <c r="D21" s="756"/>
      <c r="E21" s="756"/>
      <c r="F21" s="756"/>
      <c r="G21" s="756"/>
      <c r="H21" s="756"/>
      <c r="I21" s="756"/>
      <c r="J21" s="756"/>
      <c r="K21" s="756"/>
      <c r="L21" s="757"/>
    </row>
    <row r="22" spans="1:12" ht="27" customHeight="1">
      <c r="A22" s="402" t="s">
        <v>508</v>
      </c>
      <c r="B22" s="731"/>
      <c r="C22" s="732"/>
      <c r="D22" s="732"/>
      <c r="E22" s="732"/>
      <c r="F22" s="732"/>
      <c r="G22" s="732"/>
      <c r="H22" s="732"/>
      <c r="I22" s="732"/>
      <c r="J22" s="732"/>
      <c r="K22" s="732"/>
      <c r="L22" s="733"/>
    </row>
    <row r="23" spans="1:12" ht="27" customHeight="1">
      <c r="A23" s="397" t="s">
        <v>189</v>
      </c>
      <c r="B23" s="731"/>
      <c r="C23" s="732"/>
      <c r="D23" s="732"/>
      <c r="E23" s="732"/>
      <c r="F23" s="732"/>
      <c r="G23" s="732"/>
      <c r="H23" s="732"/>
      <c r="I23" s="732"/>
      <c r="J23" s="732"/>
      <c r="K23" s="732"/>
      <c r="L23" s="733"/>
    </row>
    <row r="24" spans="1:12" ht="27" customHeight="1">
      <c r="A24" s="439" t="s">
        <v>197</v>
      </c>
      <c r="B24" s="731" t="s">
        <v>191</v>
      </c>
      <c r="C24" s="732"/>
      <c r="D24" s="732"/>
      <c r="E24" s="732"/>
      <c r="F24" s="732"/>
      <c r="G24" s="732"/>
      <c r="H24" s="732"/>
      <c r="I24" s="732"/>
      <c r="J24" s="732"/>
      <c r="K24" s="732"/>
      <c r="L24" s="733"/>
    </row>
    <row r="25" spans="1:12" ht="27" customHeight="1">
      <c r="A25" s="398" t="s">
        <v>195</v>
      </c>
      <c r="B25" s="731"/>
      <c r="C25" s="732"/>
      <c r="D25" s="732"/>
      <c r="E25" s="732"/>
      <c r="F25" s="732"/>
      <c r="G25" s="732"/>
      <c r="H25" s="732"/>
      <c r="I25" s="732"/>
      <c r="J25" s="732"/>
      <c r="K25" s="732"/>
      <c r="L25" s="733"/>
    </row>
    <row r="26" spans="1:12" ht="27" customHeight="1">
      <c r="A26" s="402"/>
      <c r="B26" s="731"/>
      <c r="C26" s="732"/>
      <c r="D26" s="732"/>
      <c r="E26" s="732"/>
      <c r="F26" s="732"/>
      <c r="G26" s="732"/>
      <c r="H26" s="732"/>
      <c r="I26" s="732"/>
      <c r="J26" s="732"/>
      <c r="K26" s="732"/>
      <c r="L26" s="733"/>
    </row>
    <row r="27" spans="1:12" ht="27" customHeight="1" thickBot="1">
      <c r="A27" s="403"/>
      <c r="B27" s="731"/>
      <c r="C27" s="732"/>
      <c r="D27" s="732"/>
      <c r="E27" s="732"/>
      <c r="F27" s="732"/>
      <c r="G27" s="732"/>
      <c r="H27" s="732"/>
      <c r="I27" s="732"/>
      <c r="J27" s="732"/>
      <c r="K27" s="732"/>
      <c r="L27" s="733"/>
    </row>
    <row r="28" spans="1:12" ht="27" customHeight="1" thickBot="1">
      <c r="A28" s="751" t="s">
        <v>392</v>
      </c>
      <c r="B28" s="752"/>
      <c r="C28" s="752"/>
      <c r="D28" s="752"/>
      <c r="E28" s="752"/>
      <c r="F28" s="752"/>
      <c r="G28" s="752"/>
      <c r="H28" s="752"/>
      <c r="I28" s="752"/>
      <c r="J28" s="752"/>
      <c r="K28" s="752"/>
      <c r="L28" s="753"/>
    </row>
    <row r="29" spans="1:12" ht="27" customHeight="1">
      <c r="A29" s="396" t="s">
        <v>507</v>
      </c>
      <c r="B29" s="731" t="s">
        <v>198</v>
      </c>
      <c r="C29" s="732"/>
      <c r="D29" s="732"/>
      <c r="E29" s="732"/>
      <c r="F29" s="732"/>
      <c r="G29" s="732"/>
      <c r="H29" s="732"/>
      <c r="I29" s="732"/>
      <c r="J29" s="732"/>
      <c r="K29" s="732"/>
      <c r="L29" s="733"/>
    </row>
    <row r="30" spans="1:12" ht="27" customHeight="1">
      <c r="A30" s="402" t="s">
        <v>508</v>
      </c>
      <c r="B30" s="731"/>
      <c r="C30" s="732"/>
      <c r="D30" s="732"/>
      <c r="E30" s="732"/>
      <c r="F30" s="732"/>
      <c r="G30" s="732"/>
      <c r="H30" s="732"/>
      <c r="I30" s="732"/>
      <c r="J30" s="732"/>
      <c r="K30" s="732"/>
      <c r="L30" s="733"/>
    </row>
    <row r="31" spans="1:12" ht="27" customHeight="1">
      <c r="A31" s="397" t="s">
        <v>189</v>
      </c>
      <c r="B31" s="731"/>
      <c r="C31" s="732"/>
      <c r="D31" s="732"/>
      <c r="E31" s="732"/>
      <c r="F31" s="732"/>
      <c r="G31" s="732"/>
      <c r="H31" s="732"/>
      <c r="I31" s="732"/>
      <c r="J31" s="732"/>
      <c r="K31" s="732"/>
      <c r="L31" s="733"/>
    </row>
    <row r="32" spans="1:12" ht="27" customHeight="1">
      <c r="A32" s="439" t="s">
        <v>197</v>
      </c>
      <c r="B32" s="731" t="s">
        <v>191</v>
      </c>
      <c r="C32" s="732"/>
      <c r="D32" s="732"/>
      <c r="E32" s="732"/>
      <c r="F32" s="732"/>
      <c r="G32" s="732"/>
      <c r="H32" s="732"/>
      <c r="I32" s="732"/>
      <c r="J32" s="732"/>
      <c r="K32" s="732"/>
      <c r="L32" s="733"/>
    </row>
    <row r="33" spans="1:12" ht="27" customHeight="1">
      <c r="A33" s="398" t="s">
        <v>195</v>
      </c>
      <c r="B33" s="731"/>
      <c r="C33" s="732"/>
      <c r="D33" s="732"/>
      <c r="E33" s="732"/>
      <c r="F33" s="732"/>
      <c r="G33" s="732"/>
      <c r="H33" s="732"/>
      <c r="I33" s="732"/>
      <c r="J33" s="732"/>
      <c r="K33" s="732"/>
      <c r="L33" s="733"/>
    </row>
    <row r="34" spans="1:12" ht="27" customHeight="1">
      <c r="A34" s="402"/>
      <c r="B34" s="731"/>
      <c r="C34" s="732"/>
      <c r="D34" s="732"/>
      <c r="E34" s="732"/>
      <c r="F34" s="732"/>
      <c r="G34" s="732"/>
      <c r="H34" s="732"/>
      <c r="I34" s="732"/>
      <c r="J34" s="732"/>
      <c r="K34" s="732"/>
      <c r="L34" s="733"/>
    </row>
    <row r="35" spans="1:12" ht="27" customHeight="1" thickBot="1">
      <c r="A35" s="400"/>
      <c r="B35" s="740"/>
      <c r="C35" s="741"/>
      <c r="D35" s="741"/>
      <c r="E35" s="741"/>
      <c r="F35" s="741"/>
      <c r="G35" s="741"/>
      <c r="H35" s="741"/>
      <c r="I35" s="741"/>
      <c r="J35" s="741"/>
      <c r="K35" s="741"/>
      <c r="L35" s="742"/>
    </row>
    <row r="36" spans="1:12" ht="27" customHeight="1" thickBot="1">
      <c r="A36" s="751" t="s">
        <v>393</v>
      </c>
      <c r="B36" s="752"/>
      <c r="C36" s="752"/>
      <c r="D36" s="752"/>
      <c r="E36" s="752"/>
      <c r="F36" s="752"/>
      <c r="G36" s="752"/>
      <c r="H36" s="752"/>
      <c r="I36" s="752"/>
      <c r="J36" s="752"/>
      <c r="K36" s="752"/>
      <c r="L36" s="753"/>
    </row>
    <row r="37" spans="1:12" ht="27" customHeight="1">
      <c r="A37" s="396" t="s">
        <v>507</v>
      </c>
      <c r="B37" s="755" t="s">
        <v>194</v>
      </c>
      <c r="C37" s="756"/>
      <c r="D37" s="756"/>
      <c r="E37" s="756"/>
      <c r="F37" s="756"/>
      <c r="G37" s="756"/>
      <c r="H37" s="756"/>
      <c r="I37" s="756"/>
      <c r="J37" s="756"/>
      <c r="K37" s="756"/>
      <c r="L37" s="757"/>
    </row>
    <row r="38" spans="1:12" ht="27" customHeight="1">
      <c r="A38" s="402" t="s">
        <v>508</v>
      </c>
      <c r="B38" s="731"/>
      <c r="C38" s="732"/>
      <c r="D38" s="732"/>
      <c r="E38" s="732"/>
      <c r="F38" s="732"/>
      <c r="G38" s="732"/>
      <c r="H38" s="732"/>
      <c r="I38" s="732"/>
      <c r="J38" s="732"/>
      <c r="K38" s="732"/>
      <c r="L38" s="733"/>
    </row>
    <row r="39" spans="1:12" ht="27" customHeight="1">
      <c r="A39" s="397" t="s">
        <v>189</v>
      </c>
      <c r="B39" s="731"/>
      <c r="C39" s="732"/>
      <c r="D39" s="732"/>
      <c r="E39" s="732"/>
      <c r="F39" s="732"/>
      <c r="G39" s="732"/>
      <c r="H39" s="732"/>
      <c r="I39" s="732"/>
      <c r="J39" s="732"/>
      <c r="K39" s="732"/>
      <c r="L39" s="733"/>
    </row>
    <row r="40" spans="1:12" ht="27" customHeight="1">
      <c r="A40" s="439" t="s">
        <v>394</v>
      </c>
      <c r="B40" s="731" t="s">
        <v>191</v>
      </c>
      <c r="C40" s="732"/>
      <c r="D40" s="732"/>
      <c r="E40" s="732"/>
      <c r="F40" s="732"/>
      <c r="G40" s="732"/>
      <c r="H40" s="732"/>
      <c r="I40" s="732"/>
      <c r="J40" s="732"/>
      <c r="K40" s="732"/>
      <c r="L40" s="733"/>
    </row>
    <row r="41" spans="1:12" ht="27" customHeight="1">
      <c r="A41" s="398" t="s">
        <v>195</v>
      </c>
      <c r="B41" s="731"/>
      <c r="C41" s="732"/>
      <c r="D41" s="732"/>
      <c r="E41" s="732"/>
      <c r="F41" s="732"/>
      <c r="G41" s="732"/>
      <c r="H41" s="732"/>
      <c r="I41" s="732"/>
      <c r="J41" s="732"/>
      <c r="K41" s="732"/>
      <c r="L41" s="733"/>
    </row>
    <row r="42" spans="1:12" ht="27" customHeight="1">
      <c r="A42" s="402"/>
      <c r="B42" s="731"/>
      <c r="C42" s="732"/>
      <c r="D42" s="732"/>
      <c r="E42" s="732"/>
      <c r="F42" s="732"/>
      <c r="G42" s="732"/>
      <c r="H42" s="732"/>
      <c r="I42" s="732"/>
      <c r="J42" s="732"/>
      <c r="K42" s="732"/>
      <c r="L42" s="733"/>
    </row>
    <row r="43" spans="1:12" ht="27" customHeight="1" thickBot="1">
      <c r="A43" s="400"/>
      <c r="B43" s="740"/>
      <c r="C43" s="741"/>
      <c r="D43" s="741"/>
      <c r="E43" s="741"/>
      <c r="F43" s="741"/>
      <c r="G43" s="741"/>
      <c r="H43" s="741"/>
      <c r="I43" s="741"/>
      <c r="J43" s="741"/>
      <c r="K43" s="741"/>
      <c r="L43" s="742"/>
    </row>
    <row r="44" spans="1:12" ht="27" customHeight="1" thickBot="1">
      <c r="A44" s="751" t="s">
        <v>395</v>
      </c>
      <c r="B44" s="752"/>
      <c r="C44" s="752"/>
      <c r="D44" s="752"/>
      <c r="E44" s="752"/>
      <c r="F44" s="752"/>
      <c r="G44" s="752"/>
      <c r="H44" s="752"/>
      <c r="I44" s="752"/>
      <c r="J44" s="752"/>
      <c r="K44" s="752"/>
      <c r="L44" s="753"/>
    </row>
    <row r="45" spans="1:12" ht="27" customHeight="1">
      <c r="A45" s="396" t="s">
        <v>507</v>
      </c>
      <c r="B45" s="731" t="s">
        <v>194</v>
      </c>
      <c r="C45" s="732"/>
      <c r="D45" s="732"/>
      <c r="E45" s="732"/>
      <c r="F45" s="732"/>
      <c r="G45" s="732"/>
      <c r="H45" s="732"/>
      <c r="I45" s="732"/>
      <c r="J45" s="732"/>
      <c r="K45" s="732"/>
      <c r="L45" s="733"/>
    </row>
    <row r="46" spans="1:12" ht="27" customHeight="1">
      <c r="A46" s="402" t="s">
        <v>508</v>
      </c>
      <c r="B46" s="731"/>
      <c r="C46" s="732"/>
      <c r="D46" s="732"/>
      <c r="E46" s="732"/>
      <c r="F46" s="732"/>
      <c r="G46" s="732"/>
      <c r="H46" s="732"/>
      <c r="I46" s="732"/>
      <c r="J46" s="732"/>
      <c r="K46" s="732"/>
      <c r="L46" s="733"/>
    </row>
    <row r="47" spans="1:12" ht="27" customHeight="1">
      <c r="A47" s="397" t="s">
        <v>189</v>
      </c>
      <c r="B47" s="731"/>
      <c r="C47" s="732"/>
      <c r="D47" s="732"/>
      <c r="E47" s="732"/>
      <c r="F47" s="732"/>
      <c r="G47" s="732"/>
      <c r="H47" s="732"/>
      <c r="I47" s="732"/>
      <c r="J47" s="732"/>
      <c r="K47" s="732"/>
      <c r="L47" s="733"/>
    </row>
    <row r="48" spans="1:12" ht="27" customHeight="1">
      <c r="A48" s="439" t="s">
        <v>199</v>
      </c>
      <c r="B48" s="731" t="s">
        <v>191</v>
      </c>
      <c r="C48" s="732"/>
      <c r="D48" s="732"/>
      <c r="E48" s="732"/>
      <c r="F48" s="732"/>
      <c r="G48" s="732"/>
      <c r="H48" s="732"/>
      <c r="I48" s="732"/>
      <c r="J48" s="732"/>
      <c r="K48" s="732"/>
      <c r="L48" s="733"/>
    </row>
    <row r="49" spans="1:12" ht="27" customHeight="1">
      <c r="A49" s="398" t="s">
        <v>195</v>
      </c>
      <c r="B49" s="731"/>
      <c r="C49" s="732"/>
      <c r="D49" s="732"/>
      <c r="E49" s="732"/>
      <c r="F49" s="732"/>
      <c r="G49" s="732"/>
      <c r="H49" s="732"/>
      <c r="I49" s="732"/>
      <c r="J49" s="732"/>
      <c r="K49" s="732"/>
      <c r="L49" s="733"/>
    </row>
    <row r="50" spans="1:12" ht="27" customHeight="1">
      <c r="A50" s="402"/>
      <c r="B50" s="731"/>
      <c r="C50" s="732"/>
      <c r="D50" s="732"/>
      <c r="E50" s="732"/>
      <c r="F50" s="732"/>
      <c r="G50" s="732"/>
      <c r="H50" s="732"/>
      <c r="I50" s="732"/>
      <c r="J50" s="732"/>
      <c r="K50" s="732"/>
      <c r="L50" s="733"/>
    </row>
    <row r="51" spans="1:12" ht="27" customHeight="1" thickBot="1">
      <c r="A51" s="400"/>
      <c r="B51" s="740"/>
      <c r="C51" s="741"/>
      <c r="D51" s="741"/>
      <c r="E51" s="741"/>
      <c r="F51" s="741"/>
      <c r="G51" s="741"/>
      <c r="H51" s="741"/>
      <c r="I51" s="741"/>
      <c r="J51" s="741"/>
      <c r="K51" s="741"/>
      <c r="L51" s="742"/>
    </row>
    <row r="52" spans="1:12" ht="27" customHeight="1" thickBot="1">
      <c r="A52" s="751" t="s">
        <v>396</v>
      </c>
      <c r="B52" s="752"/>
      <c r="C52" s="752"/>
      <c r="D52" s="752"/>
      <c r="E52" s="752"/>
      <c r="F52" s="752"/>
      <c r="G52" s="752"/>
      <c r="H52" s="752"/>
      <c r="I52" s="752"/>
      <c r="J52" s="752"/>
      <c r="K52" s="752"/>
      <c r="L52" s="753"/>
    </row>
    <row r="53" spans="1:12" ht="27" customHeight="1">
      <c r="A53" s="396" t="s">
        <v>507</v>
      </c>
      <c r="B53" s="731" t="s">
        <v>194</v>
      </c>
      <c r="C53" s="732"/>
      <c r="D53" s="732"/>
      <c r="E53" s="732"/>
      <c r="F53" s="732"/>
      <c r="G53" s="732"/>
      <c r="H53" s="732"/>
      <c r="I53" s="732"/>
      <c r="J53" s="732"/>
      <c r="K53" s="732"/>
      <c r="L53" s="733"/>
    </row>
    <row r="54" spans="1:12" ht="27" customHeight="1">
      <c r="A54" s="402" t="s">
        <v>508</v>
      </c>
      <c r="B54" s="731"/>
      <c r="C54" s="732"/>
      <c r="D54" s="732"/>
      <c r="E54" s="732"/>
      <c r="F54" s="732"/>
      <c r="G54" s="732"/>
      <c r="H54" s="732"/>
      <c r="I54" s="732"/>
      <c r="J54" s="732"/>
      <c r="K54" s="732"/>
      <c r="L54" s="733"/>
    </row>
    <row r="55" spans="1:12" ht="27" customHeight="1">
      <c r="A55" s="397" t="s">
        <v>189</v>
      </c>
      <c r="B55" s="731"/>
      <c r="C55" s="732"/>
      <c r="D55" s="732"/>
      <c r="E55" s="732"/>
      <c r="F55" s="732"/>
      <c r="G55" s="732"/>
      <c r="H55" s="732"/>
      <c r="I55" s="732"/>
      <c r="J55" s="732"/>
      <c r="K55" s="732"/>
      <c r="L55" s="733"/>
    </row>
    <row r="56" spans="1:12" ht="27" customHeight="1">
      <c r="A56" s="441" t="s">
        <v>397</v>
      </c>
      <c r="B56" s="731" t="s">
        <v>191</v>
      </c>
      <c r="C56" s="732"/>
      <c r="D56" s="732"/>
      <c r="E56" s="732"/>
      <c r="F56" s="732"/>
      <c r="G56" s="732"/>
      <c r="H56" s="732"/>
      <c r="I56" s="732"/>
      <c r="J56" s="732"/>
      <c r="K56" s="732"/>
      <c r="L56" s="733"/>
    </row>
    <row r="57" spans="1:12" ht="27" customHeight="1">
      <c r="A57" s="398" t="s">
        <v>195</v>
      </c>
      <c r="B57" s="731"/>
      <c r="C57" s="732"/>
      <c r="D57" s="732"/>
      <c r="E57" s="732"/>
      <c r="F57" s="732"/>
      <c r="G57" s="732"/>
      <c r="H57" s="732"/>
      <c r="I57" s="732"/>
      <c r="J57" s="732"/>
      <c r="K57" s="732"/>
      <c r="L57" s="733"/>
    </row>
    <row r="58" spans="1:12" ht="27" customHeight="1">
      <c r="A58" s="402"/>
      <c r="B58" s="731"/>
      <c r="C58" s="732"/>
      <c r="D58" s="732"/>
      <c r="E58" s="732"/>
      <c r="F58" s="732"/>
      <c r="G58" s="732"/>
      <c r="H58" s="732"/>
      <c r="I58" s="732"/>
      <c r="J58" s="732"/>
      <c r="K58" s="732"/>
      <c r="L58" s="733"/>
    </row>
    <row r="59" spans="1:12" ht="27" customHeight="1">
      <c r="A59" s="404"/>
      <c r="B59" s="774"/>
      <c r="C59" s="775"/>
      <c r="D59" s="775"/>
      <c r="E59" s="775"/>
      <c r="F59" s="775"/>
      <c r="G59" s="775"/>
      <c r="H59" s="775"/>
      <c r="I59" s="775"/>
      <c r="J59" s="775"/>
      <c r="K59" s="775"/>
      <c r="L59" s="776"/>
    </row>
    <row r="60" spans="1:12" ht="27" customHeight="1" thickBot="1">
      <c r="A60" s="764" t="s">
        <v>398</v>
      </c>
      <c r="B60" s="765"/>
      <c r="C60" s="765"/>
      <c r="D60" s="765"/>
      <c r="E60" s="765"/>
      <c r="F60" s="765"/>
      <c r="G60" s="765"/>
      <c r="H60" s="765"/>
      <c r="I60" s="765"/>
      <c r="J60" s="765"/>
      <c r="K60" s="765"/>
      <c r="L60" s="766"/>
    </row>
    <row r="61" spans="1:12" ht="27" customHeight="1">
      <c r="A61" s="396" t="s">
        <v>507</v>
      </c>
      <c r="B61" s="731" t="s">
        <v>194</v>
      </c>
      <c r="C61" s="732"/>
      <c r="D61" s="732"/>
      <c r="E61" s="732"/>
      <c r="F61" s="732"/>
      <c r="G61" s="732"/>
      <c r="H61" s="732"/>
      <c r="I61" s="732"/>
      <c r="J61" s="732"/>
      <c r="K61" s="732"/>
      <c r="L61" s="733"/>
    </row>
    <row r="62" spans="1:12" ht="27" customHeight="1">
      <c r="A62" s="402" t="s">
        <v>508</v>
      </c>
      <c r="B62" s="731"/>
      <c r="C62" s="732"/>
      <c r="D62" s="732"/>
      <c r="E62" s="732"/>
      <c r="F62" s="732"/>
      <c r="G62" s="732"/>
      <c r="H62" s="732"/>
      <c r="I62" s="732"/>
      <c r="J62" s="732"/>
      <c r="K62" s="732"/>
      <c r="L62" s="733"/>
    </row>
    <row r="63" spans="1:12" ht="27" customHeight="1">
      <c r="A63" s="397" t="s">
        <v>189</v>
      </c>
      <c r="B63" s="731"/>
      <c r="C63" s="732"/>
      <c r="D63" s="732"/>
      <c r="E63" s="732"/>
      <c r="F63" s="732"/>
      <c r="G63" s="732"/>
      <c r="H63" s="732"/>
      <c r="I63" s="732"/>
      <c r="J63" s="732"/>
      <c r="K63" s="732"/>
      <c r="L63" s="733"/>
    </row>
    <row r="64" spans="1:12" ht="27" customHeight="1">
      <c r="A64" s="440" t="s">
        <v>399</v>
      </c>
      <c r="B64" s="731" t="s">
        <v>191</v>
      </c>
      <c r="C64" s="732"/>
      <c r="D64" s="732"/>
      <c r="E64" s="732"/>
      <c r="F64" s="732"/>
      <c r="G64" s="732"/>
      <c r="H64" s="732"/>
      <c r="I64" s="732"/>
      <c r="J64" s="732"/>
      <c r="K64" s="732"/>
      <c r="L64" s="733"/>
    </row>
    <row r="65" spans="1:12" ht="27" customHeight="1">
      <c r="A65" s="398" t="s">
        <v>192</v>
      </c>
      <c r="B65" s="731"/>
      <c r="C65" s="732"/>
      <c r="D65" s="732"/>
      <c r="E65" s="732"/>
      <c r="F65" s="732"/>
      <c r="G65" s="732"/>
      <c r="H65" s="732"/>
      <c r="I65" s="732"/>
      <c r="J65" s="732"/>
      <c r="K65" s="732"/>
      <c r="L65" s="733"/>
    </row>
    <row r="66" spans="1:12" ht="27" customHeight="1">
      <c r="A66" s="399" t="s">
        <v>193</v>
      </c>
      <c r="B66" s="761" t="s">
        <v>487</v>
      </c>
      <c r="C66" s="762"/>
      <c r="D66" s="762"/>
      <c r="E66" s="762"/>
      <c r="F66" s="762"/>
      <c r="G66" s="762"/>
      <c r="H66" s="762"/>
      <c r="I66" s="762"/>
      <c r="J66" s="762"/>
      <c r="K66" s="762"/>
      <c r="L66" s="763"/>
    </row>
    <row r="67" spans="1:12" ht="27" customHeight="1">
      <c r="A67" s="402"/>
      <c r="B67" s="731"/>
      <c r="C67" s="732"/>
      <c r="D67" s="732"/>
      <c r="E67" s="732"/>
      <c r="F67" s="732"/>
      <c r="G67" s="732"/>
      <c r="H67" s="732"/>
      <c r="I67" s="732"/>
      <c r="J67" s="732"/>
      <c r="K67" s="732"/>
      <c r="L67" s="733"/>
    </row>
    <row r="68" spans="1:12" ht="27" customHeight="1" thickBot="1">
      <c r="A68" s="403"/>
      <c r="B68" s="731"/>
      <c r="C68" s="732"/>
      <c r="D68" s="732"/>
      <c r="E68" s="732"/>
      <c r="F68" s="732"/>
      <c r="G68" s="732"/>
      <c r="H68" s="732"/>
      <c r="I68" s="732"/>
      <c r="J68" s="732"/>
      <c r="K68" s="732"/>
      <c r="L68" s="733"/>
    </row>
    <row r="69" spans="1:12" ht="27" customHeight="1" thickBot="1">
      <c r="A69" s="751" t="s">
        <v>400</v>
      </c>
      <c r="B69" s="752"/>
      <c r="C69" s="752"/>
      <c r="D69" s="752"/>
      <c r="E69" s="752"/>
      <c r="F69" s="752"/>
      <c r="G69" s="752"/>
      <c r="H69" s="752"/>
      <c r="I69" s="752"/>
      <c r="J69" s="752"/>
      <c r="K69" s="752"/>
      <c r="L69" s="753"/>
    </row>
    <row r="70" spans="1:12" ht="27" customHeight="1">
      <c r="A70" s="396" t="s">
        <v>507</v>
      </c>
      <c r="B70" s="731" t="s">
        <v>194</v>
      </c>
      <c r="C70" s="732"/>
      <c r="D70" s="732"/>
      <c r="E70" s="732"/>
      <c r="F70" s="732"/>
      <c r="G70" s="732"/>
      <c r="H70" s="732"/>
      <c r="I70" s="732"/>
      <c r="J70" s="732"/>
      <c r="K70" s="732"/>
      <c r="L70" s="733"/>
    </row>
    <row r="71" spans="1:12" ht="27" customHeight="1">
      <c r="A71" s="402" t="s">
        <v>508</v>
      </c>
      <c r="B71" s="731"/>
      <c r="C71" s="732"/>
      <c r="D71" s="732"/>
      <c r="E71" s="732"/>
      <c r="F71" s="732"/>
      <c r="G71" s="732"/>
      <c r="H71" s="732"/>
      <c r="I71" s="732"/>
      <c r="J71" s="732"/>
      <c r="K71" s="732"/>
      <c r="L71" s="733"/>
    </row>
    <row r="72" spans="1:12" ht="27" customHeight="1">
      <c r="A72" s="397" t="s">
        <v>189</v>
      </c>
      <c r="B72" s="731"/>
      <c r="C72" s="732"/>
      <c r="D72" s="732"/>
      <c r="E72" s="732"/>
      <c r="F72" s="732"/>
      <c r="G72" s="732"/>
      <c r="H72" s="732"/>
      <c r="I72" s="732"/>
      <c r="J72" s="732"/>
      <c r="K72" s="732"/>
      <c r="L72" s="733"/>
    </row>
    <row r="73" spans="1:12" ht="27" customHeight="1">
      <c r="A73" s="441" t="s">
        <v>401</v>
      </c>
      <c r="B73" s="731" t="s">
        <v>191</v>
      </c>
      <c r="C73" s="732"/>
      <c r="D73" s="732"/>
      <c r="E73" s="732"/>
      <c r="F73" s="732"/>
      <c r="G73" s="732"/>
      <c r="H73" s="732"/>
      <c r="I73" s="732"/>
      <c r="J73" s="732"/>
      <c r="K73" s="732"/>
      <c r="L73" s="733"/>
    </row>
    <row r="74" spans="1:12" ht="27" customHeight="1">
      <c r="A74" s="398" t="s">
        <v>195</v>
      </c>
      <c r="B74" s="731"/>
      <c r="C74" s="732"/>
      <c r="D74" s="732"/>
      <c r="E74" s="732"/>
      <c r="F74" s="732"/>
      <c r="G74" s="732"/>
      <c r="H74" s="732"/>
      <c r="I74" s="732"/>
      <c r="J74" s="732"/>
      <c r="K74" s="732"/>
      <c r="L74" s="733"/>
    </row>
    <row r="75" spans="1:12" ht="27" customHeight="1">
      <c r="A75" s="402"/>
      <c r="B75" s="731"/>
      <c r="C75" s="732"/>
      <c r="D75" s="732"/>
      <c r="E75" s="732"/>
      <c r="F75" s="732"/>
      <c r="G75" s="732"/>
      <c r="H75" s="732"/>
      <c r="I75" s="732"/>
      <c r="J75" s="732"/>
      <c r="K75" s="732"/>
      <c r="L75" s="733"/>
    </row>
    <row r="76" spans="1:12" ht="27" customHeight="1" thickBot="1">
      <c r="A76" s="400"/>
      <c r="B76" s="740"/>
      <c r="C76" s="741"/>
      <c r="D76" s="741"/>
      <c r="E76" s="741"/>
      <c r="F76" s="741"/>
      <c r="G76" s="741"/>
      <c r="H76" s="741"/>
      <c r="I76" s="741"/>
      <c r="J76" s="741"/>
      <c r="K76" s="741"/>
      <c r="L76" s="742"/>
    </row>
    <row r="77" spans="1:12" ht="27" customHeight="1" thickBot="1">
      <c r="A77" s="751" t="s">
        <v>488</v>
      </c>
      <c r="B77" s="752"/>
      <c r="C77" s="752"/>
      <c r="D77" s="752"/>
      <c r="E77" s="752"/>
      <c r="F77" s="752"/>
      <c r="G77" s="752"/>
      <c r="H77" s="752"/>
      <c r="I77" s="752"/>
      <c r="J77" s="752"/>
      <c r="K77" s="752"/>
      <c r="L77" s="753"/>
    </row>
    <row r="78" spans="1:12" ht="27" customHeight="1">
      <c r="A78" s="396" t="s">
        <v>507</v>
      </c>
      <c r="B78" s="731" t="s">
        <v>194</v>
      </c>
      <c r="C78" s="732"/>
      <c r="D78" s="732"/>
      <c r="E78" s="732"/>
      <c r="F78" s="732"/>
      <c r="G78" s="732"/>
      <c r="H78" s="732"/>
      <c r="I78" s="732"/>
      <c r="J78" s="732"/>
      <c r="K78" s="732"/>
      <c r="L78" s="733"/>
    </row>
    <row r="79" spans="1:12" ht="27" customHeight="1">
      <c r="A79" s="402" t="s">
        <v>508</v>
      </c>
      <c r="B79" s="731"/>
      <c r="C79" s="732"/>
      <c r="D79" s="732"/>
      <c r="E79" s="732"/>
      <c r="F79" s="732"/>
      <c r="G79" s="732"/>
      <c r="H79" s="732"/>
      <c r="I79" s="732"/>
      <c r="J79" s="732"/>
      <c r="K79" s="732"/>
      <c r="L79" s="733"/>
    </row>
    <row r="80" spans="1:12" ht="27" customHeight="1">
      <c r="A80" s="397" t="s">
        <v>189</v>
      </c>
      <c r="B80" s="731"/>
      <c r="C80" s="732"/>
      <c r="D80" s="732"/>
      <c r="E80" s="732"/>
      <c r="F80" s="732"/>
      <c r="G80" s="732"/>
      <c r="H80" s="732"/>
      <c r="I80" s="732"/>
      <c r="J80" s="732"/>
      <c r="K80" s="732"/>
      <c r="L80" s="733"/>
    </row>
    <row r="81" spans="1:12" ht="27" customHeight="1">
      <c r="A81" s="441" t="s">
        <v>489</v>
      </c>
      <c r="B81" s="731" t="s">
        <v>191</v>
      </c>
      <c r="C81" s="732"/>
      <c r="D81" s="732"/>
      <c r="E81" s="732"/>
      <c r="F81" s="732"/>
      <c r="G81" s="732"/>
      <c r="H81" s="732"/>
      <c r="I81" s="732"/>
      <c r="J81" s="732"/>
      <c r="K81" s="732"/>
      <c r="L81" s="733"/>
    </row>
    <row r="82" spans="1:12" ht="27" customHeight="1">
      <c r="A82" s="398" t="s">
        <v>195</v>
      </c>
      <c r="B82" s="731"/>
      <c r="C82" s="732"/>
      <c r="D82" s="732"/>
      <c r="E82" s="732"/>
      <c r="F82" s="732"/>
      <c r="G82" s="732"/>
      <c r="H82" s="732"/>
      <c r="I82" s="732"/>
      <c r="J82" s="732"/>
      <c r="K82" s="732"/>
      <c r="L82" s="733"/>
    </row>
    <row r="83" spans="1:12" ht="27" customHeight="1">
      <c r="A83" s="402"/>
      <c r="B83" s="731"/>
      <c r="C83" s="732"/>
      <c r="D83" s="732"/>
      <c r="E83" s="732"/>
      <c r="F83" s="732"/>
      <c r="G83" s="732"/>
      <c r="H83" s="732"/>
      <c r="I83" s="732"/>
      <c r="J83" s="732"/>
      <c r="K83" s="732"/>
      <c r="L83" s="733"/>
    </row>
    <row r="84" spans="1:12" ht="27" customHeight="1" thickBot="1">
      <c r="A84" s="400"/>
      <c r="B84" s="740"/>
      <c r="C84" s="741"/>
      <c r="D84" s="741"/>
      <c r="E84" s="741"/>
      <c r="F84" s="741"/>
      <c r="G84" s="741"/>
      <c r="H84" s="741"/>
      <c r="I84" s="741"/>
      <c r="J84" s="741"/>
      <c r="K84" s="741"/>
      <c r="L84" s="742"/>
    </row>
    <row r="85" spans="1:12" ht="27" customHeight="1" thickBot="1">
      <c r="A85" s="751" t="s">
        <v>402</v>
      </c>
      <c r="B85" s="752"/>
      <c r="C85" s="752"/>
      <c r="D85" s="752"/>
      <c r="E85" s="752"/>
      <c r="F85" s="752"/>
      <c r="G85" s="752"/>
      <c r="H85" s="752"/>
      <c r="I85" s="752"/>
      <c r="J85" s="752"/>
      <c r="K85" s="752"/>
      <c r="L85" s="753"/>
    </row>
    <row r="86" spans="1:12" ht="27" customHeight="1">
      <c r="A86" s="396" t="s">
        <v>507</v>
      </c>
      <c r="B86" s="731" t="s">
        <v>194</v>
      </c>
      <c r="C86" s="732"/>
      <c r="D86" s="732"/>
      <c r="E86" s="732"/>
      <c r="F86" s="732"/>
      <c r="G86" s="732"/>
      <c r="H86" s="732"/>
      <c r="I86" s="732"/>
      <c r="J86" s="732"/>
      <c r="K86" s="732"/>
      <c r="L86" s="733"/>
    </row>
    <row r="87" spans="1:12" ht="27" customHeight="1">
      <c r="A87" s="402" t="s">
        <v>508</v>
      </c>
      <c r="B87" s="731"/>
      <c r="C87" s="732"/>
      <c r="D87" s="732"/>
      <c r="E87" s="732"/>
      <c r="F87" s="732"/>
      <c r="G87" s="732"/>
      <c r="H87" s="732"/>
      <c r="I87" s="732"/>
      <c r="J87" s="732"/>
      <c r="K87" s="732"/>
      <c r="L87" s="733"/>
    </row>
    <row r="88" spans="1:12" ht="27" customHeight="1">
      <c r="A88" s="397" t="s">
        <v>189</v>
      </c>
      <c r="B88" s="731"/>
      <c r="C88" s="732"/>
      <c r="D88" s="732"/>
      <c r="E88" s="732"/>
      <c r="F88" s="732"/>
      <c r="G88" s="732"/>
      <c r="H88" s="732"/>
      <c r="I88" s="732"/>
      <c r="J88" s="732"/>
      <c r="K88" s="732"/>
      <c r="L88" s="733"/>
    </row>
    <row r="89" spans="1:12" ht="27" customHeight="1">
      <c r="A89" s="441" t="s">
        <v>475</v>
      </c>
      <c r="B89" s="731" t="s">
        <v>191</v>
      </c>
      <c r="C89" s="732"/>
      <c r="D89" s="732"/>
      <c r="E89" s="732"/>
      <c r="F89" s="732"/>
      <c r="G89" s="732"/>
      <c r="H89" s="732"/>
      <c r="I89" s="732"/>
      <c r="J89" s="732"/>
      <c r="K89" s="732"/>
      <c r="L89" s="733"/>
    </row>
    <row r="90" spans="1:12" ht="27" customHeight="1">
      <c r="A90" s="398" t="s">
        <v>195</v>
      </c>
      <c r="B90" s="731"/>
      <c r="C90" s="732"/>
      <c r="D90" s="732"/>
      <c r="E90" s="732"/>
      <c r="F90" s="732"/>
      <c r="G90" s="732"/>
      <c r="H90" s="732"/>
      <c r="I90" s="732"/>
      <c r="J90" s="732"/>
      <c r="K90" s="732"/>
      <c r="L90" s="733"/>
    </row>
    <row r="91" spans="1:12" ht="27" customHeight="1">
      <c r="A91" s="402"/>
      <c r="B91" s="731"/>
      <c r="C91" s="732"/>
      <c r="D91" s="732"/>
      <c r="E91" s="732"/>
      <c r="F91" s="732"/>
      <c r="G91" s="732"/>
      <c r="H91" s="732"/>
      <c r="I91" s="732"/>
      <c r="J91" s="732"/>
      <c r="K91" s="732"/>
      <c r="L91" s="733"/>
    </row>
    <row r="92" spans="1:12" ht="27" customHeight="1">
      <c r="A92" s="404"/>
      <c r="B92" s="774"/>
      <c r="C92" s="775"/>
      <c r="D92" s="775"/>
      <c r="E92" s="775"/>
      <c r="F92" s="775"/>
      <c r="G92" s="775"/>
      <c r="H92" s="775"/>
      <c r="I92" s="775"/>
      <c r="J92" s="775"/>
      <c r="K92" s="775"/>
      <c r="L92" s="776"/>
    </row>
    <row r="93" spans="1:12" ht="27" customHeight="1">
      <c r="A93" s="777" t="s">
        <v>403</v>
      </c>
      <c r="B93" s="765"/>
      <c r="C93" s="765"/>
      <c r="D93" s="765"/>
      <c r="E93" s="765"/>
      <c r="F93" s="765"/>
      <c r="G93" s="765"/>
      <c r="H93" s="765"/>
      <c r="I93" s="765"/>
      <c r="J93" s="765"/>
      <c r="K93" s="765"/>
      <c r="L93" s="766"/>
    </row>
    <row r="94" spans="1:12" ht="27" customHeight="1">
      <c r="A94" s="401" t="s">
        <v>507</v>
      </c>
      <c r="B94" s="731" t="s">
        <v>194</v>
      </c>
      <c r="C94" s="732"/>
      <c r="D94" s="732"/>
      <c r="E94" s="732"/>
      <c r="F94" s="732"/>
      <c r="G94" s="732"/>
      <c r="H94" s="732"/>
      <c r="I94" s="732"/>
      <c r="J94" s="732"/>
      <c r="K94" s="732"/>
      <c r="L94" s="733"/>
    </row>
    <row r="95" spans="1:12" ht="27" customHeight="1">
      <c r="A95" s="402" t="s">
        <v>508</v>
      </c>
      <c r="B95" s="731"/>
      <c r="C95" s="732"/>
      <c r="D95" s="732"/>
      <c r="E95" s="732"/>
      <c r="F95" s="732"/>
      <c r="G95" s="732"/>
      <c r="H95" s="732"/>
      <c r="I95" s="732"/>
      <c r="J95" s="732"/>
      <c r="K95" s="732"/>
      <c r="L95" s="733"/>
    </row>
    <row r="96" spans="1:12" ht="27" customHeight="1">
      <c r="A96" s="397" t="s">
        <v>189</v>
      </c>
      <c r="B96" s="731"/>
      <c r="C96" s="732"/>
      <c r="D96" s="732"/>
      <c r="E96" s="732"/>
      <c r="F96" s="732"/>
      <c r="G96" s="732"/>
      <c r="H96" s="732"/>
      <c r="I96" s="732"/>
      <c r="J96" s="732"/>
      <c r="K96" s="732"/>
      <c r="L96" s="733"/>
    </row>
    <row r="97" spans="1:12" ht="27" customHeight="1">
      <c r="A97" s="439" t="s">
        <v>200</v>
      </c>
      <c r="B97" s="731" t="s">
        <v>191</v>
      </c>
      <c r="C97" s="732"/>
      <c r="D97" s="732"/>
      <c r="E97" s="732"/>
      <c r="F97" s="732"/>
      <c r="G97" s="732"/>
      <c r="H97" s="732"/>
      <c r="I97" s="732"/>
      <c r="J97" s="732"/>
      <c r="K97" s="732"/>
      <c r="L97" s="733"/>
    </row>
    <row r="98" spans="1:12" ht="27" customHeight="1">
      <c r="A98" s="398" t="s">
        <v>195</v>
      </c>
      <c r="B98" s="731"/>
      <c r="C98" s="732"/>
      <c r="D98" s="732"/>
      <c r="E98" s="732"/>
      <c r="F98" s="732"/>
      <c r="G98" s="732"/>
      <c r="H98" s="732"/>
      <c r="I98" s="732"/>
      <c r="J98" s="732"/>
      <c r="K98" s="732"/>
      <c r="L98" s="733"/>
    </row>
    <row r="99" spans="1:12" ht="27" customHeight="1">
      <c r="A99" s="402"/>
      <c r="B99" s="731"/>
      <c r="C99" s="732"/>
      <c r="D99" s="732"/>
      <c r="E99" s="732"/>
      <c r="F99" s="732"/>
      <c r="G99" s="732"/>
      <c r="H99" s="732"/>
      <c r="I99" s="732"/>
      <c r="J99" s="732"/>
      <c r="K99" s="732"/>
      <c r="L99" s="733"/>
    </row>
    <row r="100" spans="1:12" ht="27" customHeight="1" thickBot="1">
      <c r="A100" s="403"/>
      <c r="B100" s="731"/>
      <c r="C100" s="732"/>
      <c r="D100" s="732"/>
      <c r="E100" s="732"/>
      <c r="F100" s="732"/>
      <c r="G100" s="732"/>
      <c r="H100" s="732"/>
      <c r="I100" s="732"/>
      <c r="J100" s="732"/>
      <c r="K100" s="732"/>
      <c r="L100" s="733"/>
    </row>
    <row r="101" spans="1:12" ht="27" customHeight="1" thickBot="1">
      <c r="A101" s="781" t="s">
        <v>388</v>
      </c>
      <c r="B101" s="782"/>
      <c r="C101" s="782"/>
      <c r="D101" s="782"/>
      <c r="E101" s="782"/>
      <c r="F101" s="782"/>
      <c r="G101" s="782"/>
      <c r="H101" s="782"/>
      <c r="I101" s="782"/>
      <c r="J101" s="782"/>
      <c r="K101" s="782"/>
      <c r="L101" s="783"/>
    </row>
    <row r="102" spans="1:12" ht="27" customHeight="1">
      <c r="A102" s="405" t="s">
        <v>509</v>
      </c>
      <c r="B102" s="748"/>
      <c r="C102" s="749"/>
      <c r="D102" s="749"/>
      <c r="E102" s="750"/>
      <c r="F102" s="726" t="s">
        <v>510</v>
      </c>
      <c r="G102" s="727"/>
      <c r="H102" s="728"/>
      <c r="I102" s="729"/>
      <c r="J102" s="729"/>
      <c r="K102" s="729"/>
      <c r="L102" s="730"/>
    </row>
    <row r="103" spans="1:12" ht="27" customHeight="1">
      <c r="A103" s="442" t="s">
        <v>508</v>
      </c>
      <c r="B103" s="723"/>
      <c r="C103" s="724"/>
      <c r="D103" s="724"/>
      <c r="E103" s="725"/>
      <c r="F103" s="720" t="s">
        <v>508</v>
      </c>
      <c r="G103" s="721"/>
      <c r="H103" s="722"/>
      <c r="I103" s="723"/>
      <c r="J103" s="724"/>
      <c r="K103" s="724"/>
      <c r="L103" s="725"/>
    </row>
    <row r="104" spans="1:12" ht="27" customHeight="1">
      <c r="A104" s="406" t="s">
        <v>189</v>
      </c>
      <c r="B104" s="723"/>
      <c r="C104" s="724"/>
      <c r="D104" s="724"/>
      <c r="E104" s="725"/>
      <c r="F104" s="737" t="s">
        <v>189</v>
      </c>
      <c r="G104" s="738"/>
      <c r="H104" s="739"/>
      <c r="I104" s="724"/>
      <c r="J104" s="724"/>
      <c r="K104" s="724"/>
      <c r="L104" s="725"/>
    </row>
    <row r="105" spans="1:12" ht="27" customHeight="1" thickBot="1">
      <c r="A105" s="407" t="s">
        <v>201</v>
      </c>
      <c r="B105" s="778"/>
      <c r="C105" s="779"/>
      <c r="D105" s="779"/>
      <c r="E105" s="780"/>
      <c r="F105" s="743" t="s">
        <v>201</v>
      </c>
      <c r="G105" s="744"/>
      <c r="H105" s="745"/>
      <c r="I105" s="779"/>
      <c r="J105" s="779"/>
      <c r="K105" s="779"/>
      <c r="L105" s="780"/>
    </row>
    <row r="106" spans="1:12" ht="27" customHeight="1">
      <c r="A106" s="405" t="s">
        <v>511</v>
      </c>
      <c r="B106" s="748"/>
      <c r="C106" s="749"/>
      <c r="D106" s="749"/>
      <c r="E106" s="750"/>
      <c r="F106" s="726" t="s">
        <v>512</v>
      </c>
      <c r="G106" s="727"/>
      <c r="H106" s="728"/>
      <c r="I106" s="729"/>
      <c r="J106" s="729"/>
      <c r="K106" s="729"/>
      <c r="L106" s="730"/>
    </row>
    <row r="107" spans="1:12" ht="27" customHeight="1">
      <c r="A107" s="442" t="s">
        <v>508</v>
      </c>
      <c r="B107" s="723"/>
      <c r="C107" s="724"/>
      <c r="D107" s="724"/>
      <c r="E107" s="725"/>
      <c r="F107" s="720" t="s">
        <v>508</v>
      </c>
      <c r="G107" s="721"/>
      <c r="H107" s="722"/>
      <c r="I107" s="723"/>
      <c r="J107" s="724"/>
      <c r="K107" s="724"/>
      <c r="L107" s="725"/>
    </row>
    <row r="108" spans="1:12" ht="27" customHeight="1">
      <c r="A108" s="406" t="s">
        <v>189</v>
      </c>
      <c r="B108" s="723"/>
      <c r="C108" s="724"/>
      <c r="D108" s="724"/>
      <c r="E108" s="725"/>
      <c r="F108" s="737" t="s">
        <v>189</v>
      </c>
      <c r="G108" s="738"/>
      <c r="H108" s="739"/>
      <c r="I108" s="723"/>
      <c r="J108" s="724"/>
      <c r="K108" s="724"/>
      <c r="L108" s="725"/>
    </row>
    <row r="109" spans="1:12" ht="27" customHeight="1" thickBot="1">
      <c r="A109" s="407" t="s">
        <v>201</v>
      </c>
      <c r="B109" s="778"/>
      <c r="C109" s="779"/>
      <c r="D109" s="779"/>
      <c r="E109" s="780"/>
      <c r="F109" s="743" t="s">
        <v>202</v>
      </c>
      <c r="G109" s="744"/>
      <c r="H109" s="745"/>
      <c r="I109" s="779"/>
      <c r="J109" s="779"/>
      <c r="K109" s="779"/>
      <c r="L109" s="780"/>
    </row>
    <row r="110" spans="1:12" ht="27" customHeight="1">
      <c r="A110" s="405" t="s">
        <v>513</v>
      </c>
      <c r="B110" s="748"/>
      <c r="C110" s="749"/>
      <c r="D110" s="749"/>
      <c r="E110" s="750"/>
      <c r="F110" s="726" t="s">
        <v>514</v>
      </c>
      <c r="G110" s="727"/>
      <c r="H110" s="728"/>
      <c r="I110" s="729"/>
      <c r="J110" s="729"/>
      <c r="K110" s="729"/>
      <c r="L110" s="730"/>
    </row>
    <row r="111" spans="1:12" ht="27" customHeight="1">
      <c r="A111" s="442" t="s">
        <v>508</v>
      </c>
      <c r="B111" s="723"/>
      <c r="C111" s="724"/>
      <c r="D111" s="724"/>
      <c r="E111" s="725"/>
      <c r="F111" s="720" t="s">
        <v>508</v>
      </c>
      <c r="G111" s="721"/>
      <c r="H111" s="722"/>
      <c r="I111" s="723"/>
      <c r="J111" s="724"/>
      <c r="K111" s="724"/>
      <c r="L111" s="725"/>
    </row>
    <row r="112" spans="1:12" ht="27" customHeight="1">
      <c r="A112" s="406" t="s">
        <v>189</v>
      </c>
      <c r="B112" s="734"/>
      <c r="C112" s="735"/>
      <c r="D112" s="735"/>
      <c r="E112" s="736"/>
      <c r="F112" s="737" t="s">
        <v>189</v>
      </c>
      <c r="G112" s="738"/>
      <c r="H112" s="739"/>
      <c r="I112" s="734"/>
      <c r="J112" s="735"/>
      <c r="K112" s="735"/>
      <c r="L112" s="736"/>
    </row>
    <row r="113" spans="1:12" ht="27" customHeight="1" thickBot="1">
      <c r="A113" s="407" t="s">
        <v>201</v>
      </c>
      <c r="B113" s="784"/>
      <c r="C113" s="746"/>
      <c r="D113" s="746"/>
      <c r="E113" s="747"/>
      <c r="F113" s="743" t="s">
        <v>202</v>
      </c>
      <c r="G113" s="744"/>
      <c r="H113" s="745"/>
      <c r="I113" s="746"/>
      <c r="J113" s="746"/>
      <c r="K113" s="746"/>
      <c r="L113" s="747"/>
    </row>
    <row r="114" spans="1:12" ht="27" customHeight="1">
      <c r="A114" s="405" t="s">
        <v>515</v>
      </c>
      <c r="B114" s="748"/>
      <c r="C114" s="749"/>
      <c r="D114" s="749"/>
      <c r="E114" s="750"/>
      <c r="F114" s="726" t="s">
        <v>516</v>
      </c>
      <c r="G114" s="727"/>
      <c r="H114" s="728"/>
      <c r="I114" s="729"/>
      <c r="J114" s="729"/>
      <c r="K114" s="729"/>
      <c r="L114" s="730"/>
    </row>
    <row r="115" spans="1:12" ht="27" customHeight="1">
      <c r="A115" s="442" t="s">
        <v>508</v>
      </c>
      <c r="B115" s="723"/>
      <c r="C115" s="724"/>
      <c r="D115" s="724"/>
      <c r="E115" s="725"/>
      <c r="F115" s="720" t="s">
        <v>508</v>
      </c>
      <c r="G115" s="721"/>
      <c r="H115" s="722"/>
      <c r="I115" s="723"/>
      <c r="J115" s="724"/>
      <c r="K115" s="724"/>
      <c r="L115" s="725"/>
    </row>
    <row r="116" spans="1:12" ht="27" customHeight="1">
      <c r="A116" s="406" t="s">
        <v>189</v>
      </c>
      <c r="B116" s="734"/>
      <c r="C116" s="735"/>
      <c r="D116" s="735"/>
      <c r="E116" s="736"/>
      <c r="F116" s="737" t="s">
        <v>189</v>
      </c>
      <c r="G116" s="738"/>
      <c r="H116" s="739"/>
      <c r="I116" s="734"/>
      <c r="J116" s="735"/>
      <c r="K116" s="735"/>
      <c r="L116" s="736"/>
    </row>
    <row r="117" spans="1:12" ht="27" customHeight="1" thickBot="1">
      <c r="A117" s="407" t="s">
        <v>202</v>
      </c>
      <c r="B117" s="740"/>
      <c r="C117" s="741"/>
      <c r="D117" s="741"/>
      <c r="E117" s="742"/>
      <c r="F117" s="743" t="s">
        <v>202</v>
      </c>
      <c r="G117" s="744"/>
      <c r="H117" s="745"/>
      <c r="I117" s="746"/>
      <c r="J117" s="746"/>
      <c r="K117" s="746"/>
      <c r="L117" s="747"/>
    </row>
    <row r="118" spans="1:12" ht="27" customHeight="1">
      <c r="A118" s="405" t="s">
        <v>517</v>
      </c>
      <c r="B118" s="748"/>
      <c r="C118" s="749"/>
      <c r="D118" s="749"/>
      <c r="E118" s="750"/>
      <c r="F118" s="726" t="s">
        <v>518</v>
      </c>
      <c r="G118" s="727"/>
      <c r="H118" s="728"/>
      <c r="I118" s="729"/>
      <c r="J118" s="729"/>
      <c r="K118" s="729"/>
      <c r="L118" s="730"/>
    </row>
    <row r="119" spans="1:12" ht="27" customHeight="1">
      <c r="A119" s="442" t="s">
        <v>508</v>
      </c>
      <c r="B119" s="723"/>
      <c r="C119" s="724"/>
      <c r="D119" s="724"/>
      <c r="E119" s="725"/>
      <c r="F119" s="720" t="s">
        <v>508</v>
      </c>
      <c r="G119" s="721"/>
      <c r="H119" s="722"/>
      <c r="I119" s="723"/>
      <c r="J119" s="724"/>
      <c r="K119" s="724"/>
      <c r="L119" s="725"/>
    </row>
    <row r="120" spans="1:12" ht="27" customHeight="1">
      <c r="A120" s="406" t="s">
        <v>189</v>
      </c>
      <c r="B120" s="734"/>
      <c r="C120" s="735"/>
      <c r="D120" s="735"/>
      <c r="E120" s="736"/>
      <c r="F120" s="737" t="s">
        <v>189</v>
      </c>
      <c r="G120" s="738"/>
      <c r="H120" s="739"/>
      <c r="I120" s="734"/>
      <c r="J120" s="735"/>
      <c r="K120" s="735"/>
      <c r="L120" s="736"/>
    </row>
    <row r="121" spans="1:12" ht="27" customHeight="1" thickBot="1">
      <c r="A121" s="407" t="s">
        <v>202</v>
      </c>
      <c r="B121" s="740"/>
      <c r="C121" s="741"/>
      <c r="D121" s="741"/>
      <c r="E121" s="742"/>
      <c r="F121" s="743" t="s">
        <v>202</v>
      </c>
      <c r="G121" s="744"/>
      <c r="H121" s="745"/>
      <c r="I121" s="746"/>
      <c r="J121" s="746"/>
      <c r="K121" s="746"/>
      <c r="L121" s="747"/>
    </row>
    <row r="122" spans="1:12" ht="18.75" customHeight="1">
      <c r="A122" s="756" t="s">
        <v>490</v>
      </c>
      <c r="B122" s="756"/>
      <c r="C122" s="756"/>
      <c r="D122" s="756"/>
      <c r="E122" s="756"/>
      <c r="F122" s="756"/>
      <c r="G122" s="756"/>
      <c r="H122" s="756"/>
      <c r="I122" s="756"/>
      <c r="J122" s="756"/>
      <c r="K122" s="756"/>
      <c r="L122" s="756"/>
    </row>
    <row r="123" spans="1:12" ht="18.75" customHeight="1">
      <c r="A123" s="770" t="s">
        <v>203</v>
      </c>
      <c r="B123" s="770"/>
      <c r="C123" s="770"/>
      <c r="D123" s="770"/>
      <c r="E123" s="770"/>
      <c r="F123" s="770"/>
      <c r="G123" s="770"/>
      <c r="H123" s="770"/>
      <c r="I123" s="770"/>
      <c r="J123" s="770"/>
      <c r="K123" s="770"/>
      <c r="L123" s="770"/>
    </row>
    <row r="124" spans="1:12" ht="27" customHeight="1">
      <c r="A124" s="770"/>
      <c r="B124" s="770"/>
      <c r="C124" s="770"/>
      <c r="D124" s="770"/>
      <c r="E124" s="770"/>
      <c r="F124" s="770"/>
      <c r="G124" s="770"/>
      <c r="H124" s="770"/>
      <c r="I124" s="770"/>
      <c r="J124" s="770"/>
      <c r="K124" s="770"/>
      <c r="L124" s="770"/>
    </row>
    <row r="125" spans="1:12" ht="27" customHeight="1">
      <c r="A125" s="770"/>
      <c r="B125" s="770"/>
      <c r="C125" s="770"/>
      <c r="D125" s="770"/>
      <c r="E125" s="770"/>
      <c r="F125" s="770"/>
      <c r="G125" s="770"/>
      <c r="H125" s="770"/>
      <c r="I125" s="770"/>
      <c r="J125" s="770"/>
      <c r="K125" s="770"/>
      <c r="L125" s="770"/>
    </row>
  </sheetData>
  <sheetProtection/>
  <mergeCells count="164">
    <mergeCell ref="I114:L114"/>
    <mergeCell ref="I110:L110"/>
    <mergeCell ref="I112:L112"/>
    <mergeCell ref="F109:H109"/>
    <mergeCell ref="B117:E117"/>
    <mergeCell ref="F117:H117"/>
    <mergeCell ref="F114:H114"/>
    <mergeCell ref="I113:L113"/>
    <mergeCell ref="B110:E110"/>
    <mergeCell ref="B112:E112"/>
    <mergeCell ref="B109:E109"/>
    <mergeCell ref="F106:H106"/>
    <mergeCell ref="F108:H108"/>
    <mergeCell ref="F116:H116"/>
    <mergeCell ref="B113:E113"/>
    <mergeCell ref="F110:H110"/>
    <mergeCell ref="F112:H112"/>
    <mergeCell ref="F113:H113"/>
    <mergeCell ref="B90:L90"/>
    <mergeCell ref="B89:L89"/>
    <mergeCell ref="B114:E114"/>
    <mergeCell ref="B116:E116"/>
    <mergeCell ref="I106:L106"/>
    <mergeCell ref="I108:L108"/>
    <mergeCell ref="I109:L109"/>
    <mergeCell ref="I116:L116"/>
    <mergeCell ref="B106:E106"/>
    <mergeCell ref="B108:E108"/>
    <mergeCell ref="B40:L40"/>
    <mergeCell ref="B41:L41"/>
    <mergeCell ref="B38:L38"/>
    <mergeCell ref="B102:E102"/>
    <mergeCell ref="I102:L102"/>
    <mergeCell ref="F102:H102"/>
    <mergeCell ref="A101:L101"/>
    <mergeCell ref="B48:L48"/>
    <mergeCell ref="B49:L49"/>
    <mergeCell ref="B50:L50"/>
    <mergeCell ref="B32:L32"/>
    <mergeCell ref="B33:L33"/>
    <mergeCell ref="B34:L34"/>
    <mergeCell ref="B35:L35"/>
    <mergeCell ref="B37:L37"/>
    <mergeCell ref="B39:L39"/>
    <mergeCell ref="F104:H104"/>
    <mergeCell ref="F105:H105"/>
    <mergeCell ref="B104:E104"/>
    <mergeCell ref="B105:E105"/>
    <mergeCell ref="B84:L84"/>
    <mergeCell ref="A85:L85"/>
    <mergeCell ref="I104:L104"/>
    <mergeCell ref="I105:L105"/>
    <mergeCell ref="B94:L94"/>
    <mergeCell ref="B100:L100"/>
    <mergeCell ref="B99:L99"/>
    <mergeCell ref="B75:L75"/>
    <mergeCell ref="B76:L76"/>
    <mergeCell ref="B82:L82"/>
    <mergeCell ref="B83:L83"/>
    <mergeCell ref="A93:L93"/>
    <mergeCell ref="B91:L91"/>
    <mergeCell ref="B92:L92"/>
    <mergeCell ref="B86:L86"/>
    <mergeCell ref="B88:L88"/>
    <mergeCell ref="B81:L81"/>
    <mergeCell ref="B68:L68"/>
    <mergeCell ref="B78:L78"/>
    <mergeCell ref="B80:L80"/>
    <mergeCell ref="B72:L72"/>
    <mergeCell ref="B73:L73"/>
    <mergeCell ref="B74:L74"/>
    <mergeCell ref="A69:L69"/>
    <mergeCell ref="B65:L65"/>
    <mergeCell ref="B66:L66"/>
    <mergeCell ref="B67:L67"/>
    <mergeCell ref="A77:L77"/>
    <mergeCell ref="A36:L36"/>
    <mergeCell ref="A44:L44"/>
    <mergeCell ref="B42:L42"/>
    <mergeCell ref="B70:L70"/>
    <mergeCell ref="B61:L61"/>
    <mergeCell ref="B43:L43"/>
    <mergeCell ref="B45:L45"/>
    <mergeCell ref="B47:L47"/>
    <mergeCell ref="A60:L60"/>
    <mergeCell ref="B58:L58"/>
    <mergeCell ref="B59:L59"/>
    <mergeCell ref="B46:L46"/>
    <mergeCell ref="B54:L54"/>
    <mergeCell ref="B51:L51"/>
    <mergeCell ref="A52:L52"/>
    <mergeCell ref="B31:L31"/>
    <mergeCell ref="B21:L21"/>
    <mergeCell ref="B23:L23"/>
    <mergeCell ref="B24:L24"/>
    <mergeCell ref="B25:L25"/>
    <mergeCell ref="A28:L28"/>
    <mergeCell ref="B26:L26"/>
    <mergeCell ref="B27:L27"/>
    <mergeCell ref="B30:L30"/>
    <mergeCell ref="B17:L17"/>
    <mergeCell ref="B13:L13"/>
    <mergeCell ref="B15:L15"/>
    <mergeCell ref="B29:L29"/>
    <mergeCell ref="B18:L18"/>
    <mergeCell ref="B19:L19"/>
    <mergeCell ref="B22:L22"/>
    <mergeCell ref="B14:L14"/>
    <mergeCell ref="B10:L10"/>
    <mergeCell ref="B11:L11"/>
    <mergeCell ref="A12:L12"/>
    <mergeCell ref="A20:L20"/>
    <mergeCell ref="A125:L125"/>
    <mergeCell ref="I117:L117"/>
    <mergeCell ref="A122:L122"/>
    <mergeCell ref="A123:L123"/>
    <mergeCell ref="A124:L124"/>
    <mergeCell ref="B16:L16"/>
    <mergeCell ref="B118:E118"/>
    <mergeCell ref="B119:E119"/>
    <mergeCell ref="B8:L8"/>
    <mergeCell ref="A4:L4"/>
    <mergeCell ref="A2:L2"/>
    <mergeCell ref="B5:L5"/>
    <mergeCell ref="B7:L7"/>
    <mergeCell ref="A3:L3"/>
    <mergeCell ref="B6:L6"/>
    <mergeCell ref="B9:L9"/>
    <mergeCell ref="B120:E120"/>
    <mergeCell ref="F120:H120"/>
    <mergeCell ref="I120:L120"/>
    <mergeCell ref="B121:E121"/>
    <mergeCell ref="F121:H121"/>
    <mergeCell ref="I121:L121"/>
    <mergeCell ref="B62:L62"/>
    <mergeCell ref="B71:L71"/>
    <mergeCell ref="B79:L79"/>
    <mergeCell ref="B87:L87"/>
    <mergeCell ref="B63:L63"/>
    <mergeCell ref="B53:L53"/>
    <mergeCell ref="B55:L55"/>
    <mergeCell ref="B56:L56"/>
    <mergeCell ref="B57:L57"/>
    <mergeCell ref="B64:L64"/>
    <mergeCell ref="B95:L95"/>
    <mergeCell ref="B103:E103"/>
    <mergeCell ref="I103:L103"/>
    <mergeCell ref="F103:H103"/>
    <mergeCell ref="B107:E107"/>
    <mergeCell ref="F107:H107"/>
    <mergeCell ref="I107:L107"/>
    <mergeCell ref="B96:L96"/>
    <mergeCell ref="B97:L97"/>
    <mergeCell ref="B98:L98"/>
    <mergeCell ref="F119:H119"/>
    <mergeCell ref="I119:L119"/>
    <mergeCell ref="B111:E111"/>
    <mergeCell ref="F111:H111"/>
    <mergeCell ref="I111:L111"/>
    <mergeCell ref="B115:E115"/>
    <mergeCell ref="F115:H115"/>
    <mergeCell ref="I115:L115"/>
    <mergeCell ref="F118:H118"/>
    <mergeCell ref="I118:L118"/>
  </mergeCells>
  <printOptions/>
  <pageMargins left="0.7874015748031497" right="0.2755905511811024" top="0.4724409448818898" bottom="0.5118110236220472" header="0.2755905511811024" footer="0.2755905511811024"/>
  <pageSetup fitToHeight="3" horizontalDpi="600" verticalDpi="600" orientation="portrait" paperSize="9" scale="71" r:id="rId2"/>
  <rowBreaks count="2" manualBreakCount="2">
    <brk id="43" max="11" man="1"/>
    <brk id="84" max="1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E59"/>
  <sheetViews>
    <sheetView view="pageBreakPreview" zoomScaleSheetLayoutView="100" zoomScalePageLayoutView="0" workbookViewId="0" topLeftCell="A1">
      <selection activeCell="A1" sqref="A1:AC1"/>
    </sheetView>
  </sheetViews>
  <sheetFormatPr defaultColWidth="9.00390625" defaultRowHeight="13.5"/>
  <cols>
    <col min="1" max="2" width="2.125" style="234" customWidth="1"/>
    <col min="3" max="5" width="4.50390625" style="279" customWidth="1"/>
    <col min="6" max="29" width="3.875" style="279" customWidth="1"/>
    <col min="30" max="16384" width="9.00390625" style="279" customWidth="1"/>
  </cols>
  <sheetData>
    <row r="1" spans="1:29" ht="14.25" thickBot="1">
      <c r="A1" s="477" t="s">
        <v>408</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row>
    <row r="2" spans="1:31" s="280" customFormat="1" ht="24.75" customHeight="1">
      <c r="A2" s="481"/>
      <c r="B2" s="482"/>
      <c r="C2" s="355" t="s">
        <v>336</v>
      </c>
      <c r="D2" s="356" t="s">
        <v>272</v>
      </c>
      <c r="E2" s="356" t="s">
        <v>273</v>
      </c>
      <c r="F2" s="357" t="s">
        <v>324</v>
      </c>
      <c r="G2" s="358"/>
      <c r="H2" s="357" t="s">
        <v>325</v>
      </c>
      <c r="I2" s="357"/>
      <c r="J2" s="357" t="s">
        <v>326</v>
      </c>
      <c r="K2" s="357"/>
      <c r="L2" s="357" t="s">
        <v>327</v>
      </c>
      <c r="M2" s="357"/>
      <c r="N2" s="357" t="s">
        <v>328</v>
      </c>
      <c r="O2" s="357"/>
      <c r="P2" s="357" t="s">
        <v>329</v>
      </c>
      <c r="Q2" s="357"/>
      <c r="R2" s="357" t="s">
        <v>330</v>
      </c>
      <c r="S2" s="357"/>
      <c r="T2" s="357" t="s">
        <v>331</v>
      </c>
      <c r="U2" s="357"/>
      <c r="V2" s="357" t="s">
        <v>332</v>
      </c>
      <c r="W2" s="357"/>
      <c r="X2" s="357" t="s">
        <v>333</v>
      </c>
      <c r="Y2" s="357"/>
      <c r="Z2" s="357" t="s">
        <v>334</v>
      </c>
      <c r="AA2" s="357"/>
      <c r="AB2" s="357" t="s">
        <v>335</v>
      </c>
      <c r="AC2" s="359"/>
      <c r="AE2" s="281"/>
    </row>
    <row r="3" spans="1:29" ht="13.5" customHeight="1">
      <c r="A3" s="483" t="s">
        <v>359</v>
      </c>
      <c r="B3" s="478" t="s">
        <v>337</v>
      </c>
      <c r="C3" s="282" t="s">
        <v>338</v>
      </c>
      <c r="D3" s="283" t="s">
        <v>339</v>
      </c>
      <c r="E3" s="352" t="s">
        <v>319</v>
      </c>
      <c r="F3" s="284"/>
      <c r="G3" s="285"/>
      <c r="H3" s="286"/>
      <c r="I3" s="287"/>
      <c r="J3" s="288"/>
      <c r="K3" s="289"/>
      <c r="L3" s="290"/>
      <c r="M3" s="291" t="s">
        <v>292</v>
      </c>
      <c r="N3" s="288"/>
      <c r="O3" s="292"/>
      <c r="P3" s="290"/>
      <c r="Q3" s="287"/>
      <c r="R3" s="293"/>
      <c r="S3" s="294"/>
      <c r="T3" s="284"/>
      <c r="U3" s="295"/>
      <c r="V3" s="293"/>
      <c r="W3" s="294"/>
      <c r="X3" s="284"/>
      <c r="Y3" s="295"/>
      <c r="Z3" s="293"/>
      <c r="AA3" s="294"/>
      <c r="AB3" s="284"/>
      <c r="AC3" s="295"/>
    </row>
    <row r="4" spans="1:29" ht="13.5">
      <c r="A4" s="483"/>
      <c r="B4" s="478"/>
      <c r="C4" s="296" t="s">
        <v>340</v>
      </c>
      <c r="D4" s="297" t="s">
        <v>341</v>
      </c>
      <c r="E4" s="353" t="s">
        <v>357</v>
      </c>
      <c r="F4" s="298"/>
      <c r="G4" s="299"/>
      <c r="H4" s="298" t="s">
        <v>294</v>
      </c>
      <c r="I4" s="300"/>
      <c r="J4" s="301"/>
      <c r="K4" s="302"/>
      <c r="L4" s="303"/>
      <c r="M4" s="304"/>
      <c r="N4" s="305"/>
      <c r="O4" s="302"/>
      <c r="P4" s="303"/>
      <c r="Q4" s="304"/>
      <c r="R4" s="305"/>
      <c r="S4" s="302"/>
      <c r="T4" s="303"/>
      <c r="U4" s="304"/>
      <c r="V4" s="305"/>
      <c r="W4" s="302"/>
      <c r="X4" s="303"/>
      <c r="Y4" s="304"/>
      <c r="Z4" s="305"/>
      <c r="AA4" s="302"/>
      <c r="AB4" s="303"/>
      <c r="AC4" s="304"/>
    </row>
    <row r="5" spans="1:29" ht="13.5">
      <c r="A5" s="483"/>
      <c r="B5" s="478"/>
      <c r="C5" s="296" t="s">
        <v>342</v>
      </c>
      <c r="D5" s="297" t="s">
        <v>343</v>
      </c>
      <c r="E5" s="353" t="s">
        <v>320</v>
      </c>
      <c r="F5" s="303"/>
      <c r="G5" s="302"/>
      <c r="H5" s="303"/>
      <c r="I5" s="306"/>
      <c r="J5" s="307"/>
      <c r="K5" s="308"/>
      <c r="L5" s="309"/>
      <c r="M5" s="310"/>
      <c r="N5" s="311" t="s">
        <v>289</v>
      </c>
      <c r="O5" s="308"/>
      <c r="P5" s="309"/>
      <c r="Q5" s="310"/>
      <c r="R5" s="312"/>
      <c r="S5" s="308"/>
      <c r="T5" s="303"/>
      <c r="U5" s="304"/>
      <c r="V5" s="305"/>
      <c r="W5" s="302"/>
      <c r="X5" s="303"/>
      <c r="Y5" s="304"/>
      <c r="Z5" s="305"/>
      <c r="AA5" s="302"/>
      <c r="AB5" s="303"/>
      <c r="AC5" s="304"/>
    </row>
    <row r="6" spans="1:29" ht="13.5">
      <c r="A6" s="483"/>
      <c r="B6" s="478"/>
      <c r="C6" s="296" t="s">
        <v>344</v>
      </c>
      <c r="D6" s="297" t="s">
        <v>341</v>
      </c>
      <c r="E6" s="353" t="s">
        <v>320</v>
      </c>
      <c r="F6" s="303"/>
      <c r="G6" s="302"/>
      <c r="H6" s="303"/>
      <c r="I6" s="304"/>
      <c r="J6" s="305"/>
      <c r="K6" s="313"/>
      <c r="L6" s="314"/>
      <c r="M6" s="306"/>
      <c r="N6" s="315"/>
      <c r="O6" s="316"/>
      <c r="P6" s="317"/>
      <c r="Q6" s="318" t="s">
        <v>293</v>
      </c>
      <c r="R6" s="315"/>
      <c r="S6" s="316"/>
      <c r="T6" s="317"/>
      <c r="U6" s="319"/>
      <c r="V6" s="315"/>
      <c r="W6" s="302"/>
      <c r="X6" s="303"/>
      <c r="Y6" s="304"/>
      <c r="Z6" s="305"/>
      <c r="AA6" s="302"/>
      <c r="AB6" s="303"/>
      <c r="AC6" s="304"/>
    </row>
    <row r="7" spans="1:29" ht="13.5">
      <c r="A7" s="483"/>
      <c r="B7" s="478"/>
      <c r="C7" s="296" t="s">
        <v>241</v>
      </c>
      <c r="D7" s="297" t="s">
        <v>341</v>
      </c>
      <c r="E7" s="353" t="s">
        <v>320</v>
      </c>
      <c r="F7" s="303"/>
      <c r="G7" s="302"/>
      <c r="H7" s="303"/>
      <c r="I7" s="304"/>
      <c r="J7" s="305"/>
      <c r="K7" s="302"/>
      <c r="L7" s="303"/>
      <c r="M7" s="304"/>
      <c r="N7" s="305"/>
      <c r="O7" s="302"/>
      <c r="P7" s="303"/>
      <c r="Q7" s="304"/>
      <c r="R7" s="301"/>
      <c r="S7" s="299"/>
      <c r="T7" s="320"/>
      <c r="U7" s="300"/>
      <c r="V7" s="301"/>
      <c r="W7" s="299"/>
      <c r="X7" s="298" t="s">
        <v>294</v>
      </c>
      <c r="Y7" s="300"/>
      <c r="Z7" s="301"/>
      <c r="AA7" s="299"/>
      <c r="AB7" s="320"/>
      <c r="AC7" s="300"/>
    </row>
    <row r="8" spans="1:29" ht="13.5">
      <c r="A8" s="483"/>
      <c r="B8" s="479"/>
      <c r="C8" s="321" t="s">
        <v>345</v>
      </c>
      <c r="D8" s="322" t="s">
        <v>343</v>
      </c>
      <c r="E8" s="354" t="s">
        <v>358</v>
      </c>
      <c r="F8" s="323"/>
      <c r="G8" s="324"/>
      <c r="H8" s="323"/>
      <c r="I8" s="325"/>
      <c r="J8" s="326"/>
      <c r="K8" s="324"/>
      <c r="L8" s="323"/>
      <c r="M8" s="325"/>
      <c r="N8" s="326"/>
      <c r="O8" s="324"/>
      <c r="P8" s="327" t="s">
        <v>302</v>
      </c>
      <c r="Q8" s="325"/>
      <c r="R8" s="326"/>
      <c r="S8" s="324"/>
      <c r="T8" s="323"/>
      <c r="U8" s="325"/>
      <c r="V8" s="326"/>
      <c r="W8" s="324"/>
      <c r="X8" s="323"/>
      <c r="Y8" s="325"/>
      <c r="Z8" s="326"/>
      <c r="AA8" s="324"/>
      <c r="AB8" s="323"/>
      <c r="AC8" s="325"/>
    </row>
    <row r="9" spans="1:29" ht="13.5" customHeight="1">
      <c r="A9" s="483"/>
      <c r="B9" s="480" t="s">
        <v>346</v>
      </c>
      <c r="C9" s="328" t="s">
        <v>347</v>
      </c>
      <c r="D9" s="329"/>
      <c r="E9" s="329"/>
      <c r="F9" s="330"/>
      <c r="G9" s="331"/>
      <c r="H9" s="330"/>
      <c r="I9" s="332"/>
      <c r="J9" s="333"/>
      <c r="K9" s="331"/>
      <c r="L9" s="330"/>
      <c r="M9" s="332"/>
      <c r="N9" s="333"/>
      <c r="O9" s="331"/>
      <c r="P9" s="330"/>
      <c r="Q9" s="332"/>
      <c r="R9" s="333"/>
      <c r="S9" s="331"/>
      <c r="T9" s="330"/>
      <c r="U9" s="332"/>
      <c r="V9" s="333"/>
      <c r="W9" s="331"/>
      <c r="X9" s="330"/>
      <c r="Y9" s="332"/>
      <c r="Z9" s="333"/>
      <c r="AA9" s="331"/>
      <c r="AB9" s="330"/>
      <c r="AC9" s="332"/>
    </row>
    <row r="10" spans="1:29" ht="13.5">
      <c r="A10" s="483"/>
      <c r="B10" s="478"/>
      <c r="C10" s="296" t="s">
        <v>340</v>
      </c>
      <c r="D10" s="334"/>
      <c r="E10" s="334"/>
      <c r="F10" s="303"/>
      <c r="G10" s="302"/>
      <c r="H10" s="303"/>
      <c r="I10" s="304"/>
      <c r="J10" s="305"/>
      <c r="K10" s="302"/>
      <c r="L10" s="303"/>
      <c r="M10" s="304"/>
      <c r="N10" s="305"/>
      <c r="O10" s="302"/>
      <c r="P10" s="303"/>
      <c r="Q10" s="304"/>
      <c r="R10" s="305"/>
      <c r="S10" s="302"/>
      <c r="T10" s="303"/>
      <c r="U10" s="304"/>
      <c r="V10" s="305"/>
      <c r="W10" s="302"/>
      <c r="X10" s="303"/>
      <c r="Y10" s="304"/>
      <c r="Z10" s="305"/>
      <c r="AA10" s="302"/>
      <c r="AB10" s="303"/>
      <c r="AC10" s="304"/>
    </row>
    <row r="11" spans="1:29" ht="13.5">
      <c r="A11" s="483"/>
      <c r="B11" s="478"/>
      <c r="C11" s="296" t="s">
        <v>348</v>
      </c>
      <c r="D11" s="334"/>
      <c r="E11" s="334"/>
      <c r="F11" s="303"/>
      <c r="G11" s="302"/>
      <c r="H11" s="303"/>
      <c r="I11" s="304"/>
      <c r="J11" s="305"/>
      <c r="K11" s="302"/>
      <c r="L11" s="303"/>
      <c r="M11" s="304"/>
      <c r="N11" s="305"/>
      <c r="O11" s="302"/>
      <c r="P11" s="303"/>
      <c r="Q11" s="304"/>
      <c r="R11" s="305"/>
      <c r="S11" s="302"/>
      <c r="T11" s="303"/>
      <c r="U11" s="304"/>
      <c r="V11" s="305"/>
      <c r="W11" s="302"/>
      <c r="X11" s="303"/>
      <c r="Y11" s="304"/>
      <c r="Z11" s="305"/>
      <c r="AA11" s="302"/>
      <c r="AB11" s="303"/>
      <c r="AC11" s="304"/>
    </row>
    <row r="12" spans="1:29" ht="13.5">
      <c r="A12" s="483"/>
      <c r="B12" s="478"/>
      <c r="C12" s="296" t="s">
        <v>344</v>
      </c>
      <c r="D12" s="334"/>
      <c r="E12" s="334"/>
      <c r="F12" s="303"/>
      <c r="G12" s="302"/>
      <c r="H12" s="303"/>
      <c r="I12" s="304"/>
      <c r="J12" s="305"/>
      <c r="K12" s="302"/>
      <c r="L12" s="303"/>
      <c r="M12" s="304"/>
      <c r="N12" s="305"/>
      <c r="O12" s="302"/>
      <c r="P12" s="303"/>
      <c r="Q12" s="304"/>
      <c r="R12" s="305"/>
      <c r="S12" s="302"/>
      <c r="T12" s="303"/>
      <c r="U12" s="304"/>
      <c r="V12" s="305"/>
      <c r="W12" s="302"/>
      <c r="X12" s="303"/>
      <c r="Y12" s="304"/>
      <c r="Z12" s="305"/>
      <c r="AA12" s="302"/>
      <c r="AB12" s="303"/>
      <c r="AC12" s="304"/>
    </row>
    <row r="13" spans="1:29" ht="13.5">
      <c r="A13" s="483"/>
      <c r="B13" s="478"/>
      <c r="C13" s="296" t="s">
        <v>241</v>
      </c>
      <c r="D13" s="334"/>
      <c r="E13" s="334"/>
      <c r="F13" s="303"/>
      <c r="G13" s="302"/>
      <c r="H13" s="303"/>
      <c r="I13" s="304"/>
      <c r="J13" s="305"/>
      <c r="K13" s="302"/>
      <c r="L13" s="303"/>
      <c r="M13" s="304"/>
      <c r="N13" s="305"/>
      <c r="O13" s="302"/>
      <c r="P13" s="303"/>
      <c r="Q13" s="304"/>
      <c r="R13" s="305"/>
      <c r="S13" s="302"/>
      <c r="T13" s="303"/>
      <c r="U13" s="304"/>
      <c r="V13" s="305"/>
      <c r="W13" s="302"/>
      <c r="X13" s="303"/>
      <c r="Y13" s="304"/>
      <c r="Z13" s="305"/>
      <c r="AA13" s="302"/>
      <c r="AB13" s="303"/>
      <c r="AC13" s="304"/>
    </row>
    <row r="14" spans="1:29" ht="13.5">
      <c r="A14" s="483"/>
      <c r="B14" s="479"/>
      <c r="C14" s="321" t="s">
        <v>349</v>
      </c>
      <c r="D14" s="322"/>
      <c r="E14" s="322"/>
      <c r="F14" s="335"/>
      <c r="G14" s="336"/>
      <c r="H14" s="335"/>
      <c r="I14" s="337"/>
      <c r="J14" s="338"/>
      <c r="K14" s="336"/>
      <c r="L14" s="335"/>
      <c r="M14" s="337"/>
      <c r="N14" s="338"/>
      <c r="O14" s="336"/>
      <c r="P14" s="335"/>
      <c r="Q14" s="337"/>
      <c r="R14" s="338"/>
      <c r="S14" s="336"/>
      <c r="T14" s="335"/>
      <c r="U14" s="337"/>
      <c r="V14" s="338"/>
      <c r="W14" s="336"/>
      <c r="X14" s="335"/>
      <c r="Y14" s="337"/>
      <c r="Z14" s="338"/>
      <c r="AA14" s="336"/>
      <c r="AB14" s="335"/>
      <c r="AC14" s="337"/>
    </row>
    <row r="15" spans="1:29" ht="13.5" customHeight="1">
      <c r="A15" s="483"/>
      <c r="B15" s="480" t="s">
        <v>350</v>
      </c>
      <c r="C15" s="328" t="s">
        <v>347</v>
      </c>
      <c r="D15" s="329"/>
      <c r="E15" s="329"/>
      <c r="F15" s="330"/>
      <c r="G15" s="331"/>
      <c r="H15" s="330"/>
      <c r="I15" s="332"/>
      <c r="J15" s="333"/>
      <c r="K15" s="331"/>
      <c r="L15" s="330"/>
      <c r="M15" s="332"/>
      <c r="N15" s="333"/>
      <c r="O15" s="331"/>
      <c r="P15" s="330"/>
      <c r="Q15" s="332"/>
      <c r="R15" s="333"/>
      <c r="S15" s="331"/>
      <c r="T15" s="330"/>
      <c r="U15" s="332"/>
      <c r="V15" s="333"/>
      <c r="W15" s="331"/>
      <c r="X15" s="330"/>
      <c r="Y15" s="332"/>
      <c r="Z15" s="333"/>
      <c r="AA15" s="331"/>
      <c r="AB15" s="330"/>
      <c r="AC15" s="332"/>
    </row>
    <row r="16" spans="1:29" ht="13.5">
      <c r="A16" s="483"/>
      <c r="B16" s="478"/>
      <c r="C16" s="296" t="s">
        <v>340</v>
      </c>
      <c r="D16" s="334"/>
      <c r="E16" s="334"/>
      <c r="F16" s="303"/>
      <c r="G16" s="302"/>
      <c r="H16" s="303"/>
      <c r="I16" s="304"/>
      <c r="J16" s="305"/>
      <c r="K16" s="302"/>
      <c r="L16" s="303"/>
      <c r="M16" s="304"/>
      <c r="N16" s="305"/>
      <c r="O16" s="302"/>
      <c r="P16" s="303"/>
      <c r="Q16" s="304"/>
      <c r="R16" s="305"/>
      <c r="S16" s="302"/>
      <c r="T16" s="303"/>
      <c r="U16" s="304"/>
      <c r="V16" s="305"/>
      <c r="W16" s="302"/>
      <c r="X16" s="303"/>
      <c r="Y16" s="304"/>
      <c r="Z16" s="305"/>
      <c r="AA16" s="302"/>
      <c r="AB16" s="303"/>
      <c r="AC16" s="304"/>
    </row>
    <row r="17" spans="1:29" ht="13.5">
      <c r="A17" s="483"/>
      <c r="B17" s="478"/>
      <c r="C17" s="296" t="s">
        <v>348</v>
      </c>
      <c r="D17" s="334"/>
      <c r="E17" s="334"/>
      <c r="F17" s="303"/>
      <c r="G17" s="302"/>
      <c r="H17" s="303"/>
      <c r="I17" s="304"/>
      <c r="J17" s="305"/>
      <c r="K17" s="302"/>
      <c r="L17" s="303"/>
      <c r="M17" s="304"/>
      <c r="N17" s="305"/>
      <c r="O17" s="302"/>
      <c r="P17" s="303"/>
      <c r="Q17" s="304"/>
      <c r="R17" s="305"/>
      <c r="S17" s="302"/>
      <c r="T17" s="303"/>
      <c r="U17" s="304"/>
      <c r="V17" s="305"/>
      <c r="W17" s="302"/>
      <c r="X17" s="303"/>
      <c r="Y17" s="304"/>
      <c r="Z17" s="305"/>
      <c r="AA17" s="302"/>
      <c r="AB17" s="303"/>
      <c r="AC17" s="304"/>
    </row>
    <row r="18" spans="1:29" ht="13.5">
      <c r="A18" s="483"/>
      <c r="B18" s="478"/>
      <c r="C18" s="296" t="s">
        <v>344</v>
      </c>
      <c r="D18" s="334"/>
      <c r="E18" s="334"/>
      <c r="F18" s="303"/>
      <c r="G18" s="302"/>
      <c r="H18" s="303"/>
      <c r="I18" s="304"/>
      <c r="J18" s="305"/>
      <c r="K18" s="302"/>
      <c r="L18" s="303"/>
      <c r="M18" s="304"/>
      <c r="N18" s="305"/>
      <c r="O18" s="302"/>
      <c r="P18" s="303"/>
      <c r="Q18" s="304"/>
      <c r="R18" s="305"/>
      <c r="S18" s="302"/>
      <c r="T18" s="303"/>
      <c r="U18" s="304"/>
      <c r="V18" s="305"/>
      <c r="W18" s="302"/>
      <c r="X18" s="303"/>
      <c r="Y18" s="304"/>
      <c r="Z18" s="305"/>
      <c r="AA18" s="302"/>
      <c r="AB18" s="303"/>
      <c r="AC18" s="304"/>
    </row>
    <row r="19" spans="1:29" ht="13.5">
      <c r="A19" s="483"/>
      <c r="B19" s="478"/>
      <c r="C19" s="296" t="s">
        <v>241</v>
      </c>
      <c r="D19" s="334"/>
      <c r="E19" s="334"/>
      <c r="F19" s="303"/>
      <c r="G19" s="302"/>
      <c r="H19" s="303"/>
      <c r="I19" s="304"/>
      <c r="J19" s="305"/>
      <c r="K19" s="302"/>
      <c r="L19" s="303"/>
      <c r="M19" s="304"/>
      <c r="N19" s="305"/>
      <c r="O19" s="302"/>
      <c r="P19" s="303"/>
      <c r="Q19" s="304"/>
      <c r="R19" s="305"/>
      <c r="S19" s="302"/>
      <c r="T19" s="303"/>
      <c r="U19" s="304"/>
      <c r="V19" s="305"/>
      <c r="W19" s="302"/>
      <c r="X19" s="303"/>
      <c r="Y19" s="304"/>
      <c r="Z19" s="305"/>
      <c r="AA19" s="302"/>
      <c r="AB19" s="303"/>
      <c r="AC19" s="304"/>
    </row>
    <row r="20" spans="1:29" ht="13.5">
      <c r="A20" s="483"/>
      <c r="B20" s="479"/>
      <c r="C20" s="321" t="s">
        <v>349</v>
      </c>
      <c r="D20" s="322"/>
      <c r="E20" s="322"/>
      <c r="F20" s="335"/>
      <c r="G20" s="336"/>
      <c r="H20" s="335"/>
      <c r="I20" s="337"/>
      <c r="J20" s="338"/>
      <c r="K20" s="336"/>
      <c r="L20" s="335"/>
      <c r="M20" s="337"/>
      <c r="N20" s="338"/>
      <c r="O20" s="336"/>
      <c r="P20" s="335"/>
      <c r="Q20" s="337"/>
      <c r="R20" s="338"/>
      <c r="S20" s="336"/>
      <c r="T20" s="335"/>
      <c r="U20" s="337"/>
      <c r="V20" s="338"/>
      <c r="W20" s="336"/>
      <c r="X20" s="335"/>
      <c r="Y20" s="337"/>
      <c r="Z20" s="338"/>
      <c r="AA20" s="336"/>
      <c r="AB20" s="335"/>
      <c r="AC20" s="337"/>
    </row>
    <row r="21" spans="1:29" ht="13.5" customHeight="1">
      <c r="A21" s="483"/>
      <c r="B21" s="480" t="s">
        <v>351</v>
      </c>
      <c r="C21" s="328" t="s">
        <v>347</v>
      </c>
      <c r="D21" s="329"/>
      <c r="E21" s="329"/>
      <c r="F21" s="330"/>
      <c r="G21" s="331"/>
      <c r="H21" s="330"/>
      <c r="I21" s="332"/>
      <c r="J21" s="333"/>
      <c r="K21" s="331"/>
      <c r="L21" s="330"/>
      <c r="M21" s="332"/>
      <c r="N21" s="333"/>
      <c r="O21" s="331"/>
      <c r="P21" s="330"/>
      <c r="Q21" s="332"/>
      <c r="R21" s="333"/>
      <c r="S21" s="331"/>
      <c r="T21" s="330"/>
      <c r="U21" s="332"/>
      <c r="V21" s="333"/>
      <c r="W21" s="331"/>
      <c r="X21" s="330"/>
      <c r="Y21" s="332"/>
      <c r="Z21" s="333"/>
      <c r="AA21" s="331"/>
      <c r="AB21" s="330"/>
      <c r="AC21" s="332"/>
    </row>
    <row r="22" spans="1:29" ht="13.5">
      <c r="A22" s="483"/>
      <c r="B22" s="478"/>
      <c r="C22" s="296" t="s">
        <v>340</v>
      </c>
      <c r="D22" s="334"/>
      <c r="E22" s="334"/>
      <c r="F22" s="303"/>
      <c r="G22" s="302"/>
      <c r="H22" s="303"/>
      <c r="I22" s="304"/>
      <c r="J22" s="305"/>
      <c r="K22" s="302"/>
      <c r="L22" s="303"/>
      <c r="M22" s="304"/>
      <c r="N22" s="305"/>
      <c r="O22" s="302"/>
      <c r="P22" s="303"/>
      <c r="Q22" s="304"/>
      <c r="R22" s="305"/>
      <c r="S22" s="302"/>
      <c r="T22" s="303"/>
      <c r="U22" s="304"/>
      <c r="V22" s="305"/>
      <c r="W22" s="302"/>
      <c r="X22" s="303"/>
      <c r="Y22" s="304"/>
      <c r="Z22" s="305"/>
      <c r="AA22" s="302"/>
      <c r="AB22" s="303"/>
      <c r="AC22" s="304"/>
    </row>
    <row r="23" spans="1:29" ht="13.5">
      <c r="A23" s="483"/>
      <c r="B23" s="478"/>
      <c r="C23" s="296" t="s">
        <v>348</v>
      </c>
      <c r="D23" s="334"/>
      <c r="E23" s="334"/>
      <c r="F23" s="303"/>
      <c r="G23" s="302"/>
      <c r="H23" s="303"/>
      <c r="I23" s="304"/>
      <c r="J23" s="305"/>
      <c r="K23" s="302"/>
      <c r="L23" s="303"/>
      <c r="M23" s="304"/>
      <c r="N23" s="305"/>
      <c r="O23" s="302"/>
      <c r="P23" s="303"/>
      <c r="Q23" s="304"/>
      <c r="R23" s="305"/>
      <c r="S23" s="302"/>
      <c r="T23" s="303"/>
      <c r="U23" s="304"/>
      <c r="V23" s="305"/>
      <c r="W23" s="302"/>
      <c r="X23" s="303"/>
      <c r="Y23" s="304"/>
      <c r="Z23" s="305"/>
      <c r="AA23" s="302"/>
      <c r="AB23" s="303"/>
      <c r="AC23" s="304"/>
    </row>
    <row r="24" spans="1:29" ht="13.5">
      <c r="A24" s="483"/>
      <c r="B24" s="478"/>
      <c r="C24" s="296" t="s">
        <v>344</v>
      </c>
      <c r="D24" s="334"/>
      <c r="E24" s="334"/>
      <c r="F24" s="303"/>
      <c r="G24" s="302"/>
      <c r="H24" s="303"/>
      <c r="I24" s="304"/>
      <c r="J24" s="305"/>
      <c r="K24" s="302"/>
      <c r="L24" s="303"/>
      <c r="M24" s="304"/>
      <c r="N24" s="305"/>
      <c r="O24" s="302"/>
      <c r="P24" s="303"/>
      <c r="Q24" s="304"/>
      <c r="R24" s="305"/>
      <c r="S24" s="302"/>
      <c r="T24" s="303"/>
      <c r="U24" s="304"/>
      <c r="V24" s="305"/>
      <c r="W24" s="302"/>
      <c r="X24" s="303"/>
      <c r="Y24" s="304"/>
      <c r="Z24" s="305"/>
      <c r="AA24" s="302"/>
      <c r="AB24" s="303"/>
      <c r="AC24" s="304"/>
    </row>
    <row r="25" spans="1:29" ht="13.5">
      <c r="A25" s="483"/>
      <c r="B25" s="478"/>
      <c r="C25" s="296" t="s">
        <v>241</v>
      </c>
      <c r="D25" s="334"/>
      <c r="E25" s="334"/>
      <c r="F25" s="303"/>
      <c r="G25" s="302"/>
      <c r="H25" s="303"/>
      <c r="I25" s="304"/>
      <c r="J25" s="305"/>
      <c r="K25" s="302"/>
      <c r="L25" s="303"/>
      <c r="M25" s="304"/>
      <c r="N25" s="305"/>
      <c r="O25" s="302"/>
      <c r="P25" s="303"/>
      <c r="Q25" s="304"/>
      <c r="R25" s="305"/>
      <c r="S25" s="302"/>
      <c r="T25" s="303"/>
      <c r="U25" s="304"/>
      <c r="V25" s="305"/>
      <c r="W25" s="302"/>
      <c r="X25" s="303"/>
      <c r="Y25" s="304"/>
      <c r="Z25" s="305"/>
      <c r="AA25" s="302"/>
      <c r="AB25" s="303"/>
      <c r="AC25" s="304"/>
    </row>
    <row r="26" spans="1:29" ht="13.5">
      <c r="A26" s="483"/>
      <c r="B26" s="479"/>
      <c r="C26" s="321" t="s">
        <v>349</v>
      </c>
      <c r="D26" s="322"/>
      <c r="E26" s="322"/>
      <c r="F26" s="335"/>
      <c r="G26" s="336"/>
      <c r="H26" s="335"/>
      <c r="I26" s="337"/>
      <c r="J26" s="338"/>
      <c r="K26" s="336"/>
      <c r="L26" s="335"/>
      <c r="M26" s="337"/>
      <c r="N26" s="338"/>
      <c r="O26" s="336"/>
      <c r="P26" s="335"/>
      <c r="Q26" s="337"/>
      <c r="R26" s="338"/>
      <c r="S26" s="336"/>
      <c r="T26" s="335"/>
      <c r="U26" s="337"/>
      <c r="V26" s="338"/>
      <c r="W26" s="336"/>
      <c r="X26" s="335"/>
      <c r="Y26" s="337"/>
      <c r="Z26" s="338"/>
      <c r="AA26" s="336"/>
      <c r="AB26" s="335"/>
      <c r="AC26" s="337"/>
    </row>
    <row r="27" spans="1:29" ht="13.5">
      <c r="A27" s="483"/>
      <c r="B27" s="480" t="s">
        <v>352</v>
      </c>
      <c r="C27" s="328" t="s">
        <v>347</v>
      </c>
      <c r="D27" s="329"/>
      <c r="E27" s="329"/>
      <c r="F27" s="330"/>
      <c r="G27" s="331"/>
      <c r="H27" s="330"/>
      <c r="I27" s="332"/>
      <c r="J27" s="333"/>
      <c r="K27" s="331"/>
      <c r="L27" s="330"/>
      <c r="M27" s="332"/>
      <c r="N27" s="333"/>
      <c r="O27" s="331"/>
      <c r="P27" s="330"/>
      <c r="Q27" s="332"/>
      <c r="R27" s="333"/>
      <c r="S27" s="331"/>
      <c r="T27" s="330"/>
      <c r="U27" s="332"/>
      <c r="V27" s="333"/>
      <c r="W27" s="331"/>
      <c r="X27" s="330"/>
      <c r="Y27" s="332"/>
      <c r="Z27" s="333"/>
      <c r="AA27" s="331"/>
      <c r="AB27" s="330"/>
      <c r="AC27" s="332"/>
    </row>
    <row r="28" spans="1:29" ht="13.5">
      <c r="A28" s="483"/>
      <c r="B28" s="478"/>
      <c r="C28" s="296" t="s">
        <v>340</v>
      </c>
      <c r="D28" s="334"/>
      <c r="E28" s="334"/>
      <c r="F28" s="303"/>
      <c r="G28" s="302"/>
      <c r="H28" s="303"/>
      <c r="I28" s="304"/>
      <c r="J28" s="305"/>
      <c r="K28" s="302"/>
      <c r="L28" s="303"/>
      <c r="M28" s="304"/>
      <c r="N28" s="305"/>
      <c r="O28" s="302"/>
      <c r="P28" s="303"/>
      <c r="Q28" s="304"/>
      <c r="R28" s="305"/>
      <c r="S28" s="302"/>
      <c r="T28" s="303"/>
      <c r="U28" s="304"/>
      <c r="V28" s="305"/>
      <c r="W28" s="302"/>
      <c r="X28" s="303"/>
      <c r="Y28" s="304"/>
      <c r="Z28" s="305"/>
      <c r="AA28" s="302"/>
      <c r="AB28" s="303"/>
      <c r="AC28" s="304"/>
    </row>
    <row r="29" spans="1:29" ht="13.5">
      <c r="A29" s="483"/>
      <c r="B29" s="478"/>
      <c r="C29" s="296" t="s">
        <v>348</v>
      </c>
      <c r="D29" s="334"/>
      <c r="E29" s="334"/>
      <c r="F29" s="303"/>
      <c r="G29" s="302"/>
      <c r="H29" s="303"/>
      <c r="I29" s="304"/>
      <c r="J29" s="305"/>
      <c r="K29" s="302"/>
      <c r="L29" s="303"/>
      <c r="M29" s="304"/>
      <c r="N29" s="305"/>
      <c r="O29" s="302"/>
      <c r="P29" s="303"/>
      <c r="Q29" s="304"/>
      <c r="R29" s="305"/>
      <c r="S29" s="302"/>
      <c r="T29" s="303"/>
      <c r="U29" s="304"/>
      <c r="V29" s="305"/>
      <c r="W29" s="302"/>
      <c r="X29" s="303"/>
      <c r="Y29" s="304"/>
      <c r="Z29" s="305"/>
      <c r="AA29" s="302"/>
      <c r="AB29" s="303"/>
      <c r="AC29" s="304"/>
    </row>
    <row r="30" spans="1:29" ht="13.5">
      <c r="A30" s="483"/>
      <c r="B30" s="478"/>
      <c r="C30" s="296" t="s">
        <v>344</v>
      </c>
      <c r="D30" s="334"/>
      <c r="E30" s="334"/>
      <c r="F30" s="303"/>
      <c r="G30" s="302"/>
      <c r="H30" s="303"/>
      <c r="I30" s="304"/>
      <c r="J30" s="305"/>
      <c r="K30" s="302"/>
      <c r="L30" s="303"/>
      <c r="M30" s="304"/>
      <c r="N30" s="305"/>
      <c r="O30" s="302"/>
      <c r="P30" s="303"/>
      <c r="Q30" s="304"/>
      <c r="R30" s="305"/>
      <c r="S30" s="302"/>
      <c r="T30" s="303"/>
      <c r="U30" s="304"/>
      <c r="V30" s="305"/>
      <c r="W30" s="302"/>
      <c r="X30" s="303"/>
      <c r="Y30" s="304"/>
      <c r="Z30" s="305"/>
      <c r="AA30" s="302"/>
      <c r="AB30" s="303"/>
      <c r="AC30" s="304"/>
    </row>
    <row r="31" spans="1:29" ht="13.5">
      <c r="A31" s="483"/>
      <c r="B31" s="478"/>
      <c r="C31" s="296" t="s">
        <v>241</v>
      </c>
      <c r="D31" s="334"/>
      <c r="E31" s="334"/>
      <c r="F31" s="303"/>
      <c r="G31" s="302"/>
      <c r="H31" s="303"/>
      <c r="I31" s="304"/>
      <c r="J31" s="305"/>
      <c r="K31" s="302"/>
      <c r="L31" s="303"/>
      <c r="M31" s="304"/>
      <c r="N31" s="305"/>
      <c r="O31" s="302"/>
      <c r="P31" s="303"/>
      <c r="Q31" s="304"/>
      <c r="R31" s="305"/>
      <c r="S31" s="302"/>
      <c r="T31" s="303"/>
      <c r="U31" s="304"/>
      <c r="V31" s="305"/>
      <c r="W31" s="302"/>
      <c r="X31" s="303"/>
      <c r="Y31" s="304"/>
      <c r="Z31" s="305"/>
      <c r="AA31" s="302"/>
      <c r="AB31" s="303"/>
      <c r="AC31" s="304"/>
    </row>
    <row r="32" spans="1:29" ht="13.5">
      <c r="A32" s="483"/>
      <c r="B32" s="479"/>
      <c r="C32" s="321" t="s">
        <v>349</v>
      </c>
      <c r="D32" s="322"/>
      <c r="E32" s="322"/>
      <c r="F32" s="335"/>
      <c r="G32" s="336"/>
      <c r="H32" s="335"/>
      <c r="I32" s="337"/>
      <c r="J32" s="338"/>
      <c r="K32" s="336"/>
      <c r="L32" s="335"/>
      <c r="M32" s="337"/>
      <c r="N32" s="338"/>
      <c r="O32" s="336"/>
      <c r="P32" s="335"/>
      <c r="Q32" s="337"/>
      <c r="R32" s="338"/>
      <c r="S32" s="336"/>
      <c r="T32" s="335"/>
      <c r="U32" s="337"/>
      <c r="V32" s="338"/>
      <c r="W32" s="336"/>
      <c r="X32" s="335"/>
      <c r="Y32" s="337"/>
      <c r="Z32" s="338"/>
      <c r="AA32" s="336"/>
      <c r="AB32" s="335"/>
      <c r="AC32" s="337"/>
    </row>
    <row r="33" spans="1:29" ht="13.5">
      <c r="A33" s="483"/>
      <c r="B33" s="480" t="s">
        <v>353</v>
      </c>
      <c r="C33" s="328" t="s">
        <v>347</v>
      </c>
      <c r="D33" s="329"/>
      <c r="E33" s="329"/>
      <c r="F33" s="330"/>
      <c r="G33" s="331"/>
      <c r="H33" s="330"/>
      <c r="I33" s="332"/>
      <c r="J33" s="333"/>
      <c r="K33" s="331"/>
      <c r="L33" s="330"/>
      <c r="M33" s="332"/>
      <c r="N33" s="333"/>
      <c r="O33" s="331"/>
      <c r="P33" s="330"/>
      <c r="Q33" s="332"/>
      <c r="R33" s="333"/>
      <c r="S33" s="331"/>
      <c r="T33" s="330"/>
      <c r="U33" s="332"/>
      <c r="V33" s="333"/>
      <c r="W33" s="331"/>
      <c r="X33" s="330"/>
      <c r="Y33" s="332"/>
      <c r="Z33" s="333"/>
      <c r="AA33" s="331"/>
      <c r="AB33" s="330"/>
      <c r="AC33" s="332"/>
    </row>
    <row r="34" spans="1:29" ht="13.5">
      <c r="A34" s="483"/>
      <c r="B34" s="478"/>
      <c r="C34" s="296" t="s">
        <v>340</v>
      </c>
      <c r="D34" s="334"/>
      <c r="E34" s="334"/>
      <c r="F34" s="303"/>
      <c r="G34" s="302"/>
      <c r="H34" s="303"/>
      <c r="I34" s="304"/>
      <c r="J34" s="305"/>
      <c r="K34" s="302"/>
      <c r="L34" s="303"/>
      <c r="M34" s="304"/>
      <c r="N34" s="305"/>
      <c r="O34" s="302"/>
      <c r="P34" s="303"/>
      <c r="Q34" s="304"/>
      <c r="R34" s="305"/>
      <c r="S34" s="302"/>
      <c r="T34" s="303"/>
      <c r="U34" s="304"/>
      <c r="V34" s="305"/>
      <c r="W34" s="302"/>
      <c r="X34" s="303"/>
      <c r="Y34" s="304"/>
      <c r="Z34" s="305"/>
      <c r="AA34" s="302"/>
      <c r="AB34" s="303"/>
      <c r="AC34" s="304"/>
    </row>
    <row r="35" spans="1:29" ht="13.5">
      <c r="A35" s="483"/>
      <c r="B35" s="478"/>
      <c r="C35" s="296" t="s">
        <v>348</v>
      </c>
      <c r="D35" s="334"/>
      <c r="E35" s="334"/>
      <c r="F35" s="303"/>
      <c r="G35" s="302"/>
      <c r="H35" s="303"/>
      <c r="I35" s="304"/>
      <c r="J35" s="305"/>
      <c r="K35" s="302"/>
      <c r="L35" s="303"/>
      <c r="M35" s="304"/>
      <c r="N35" s="305"/>
      <c r="O35" s="302"/>
      <c r="P35" s="303"/>
      <c r="Q35" s="304"/>
      <c r="R35" s="305"/>
      <c r="S35" s="302"/>
      <c r="T35" s="303"/>
      <c r="U35" s="304"/>
      <c r="V35" s="305"/>
      <c r="W35" s="302"/>
      <c r="X35" s="303"/>
      <c r="Y35" s="304"/>
      <c r="Z35" s="305"/>
      <c r="AA35" s="302"/>
      <c r="AB35" s="303"/>
      <c r="AC35" s="304"/>
    </row>
    <row r="36" spans="1:29" ht="13.5">
      <c r="A36" s="483"/>
      <c r="B36" s="478"/>
      <c r="C36" s="296" t="s">
        <v>344</v>
      </c>
      <c r="D36" s="334"/>
      <c r="E36" s="334"/>
      <c r="F36" s="303"/>
      <c r="G36" s="302"/>
      <c r="H36" s="303"/>
      <c r="I36" s="304"/>
      <c r="J36" s="305"/>
      <c r="K36" s="302"/>
      <c r="L36" s="303"/>
      <c r="M36" s="304"/>
      <c r="N36" s="305"/>
      <c r="O36" s="302"/>
      <c r="P36" s="303"/>
      <c r="Q36" s="304"/>
      <c r="R36" s="305"/>
      <c r="S36" s="302"/>
      <c r="T36" s="303"/>
      <c r="U36" s="304"/>
      <c r="V36" s="305"/>
      <c r="W36" s="302"/>
      <c r="X36" s="303"/>
      <c r="Y36" s="304"/>
      <c r="Z36" s="305"/>
      <c r="AA36" s="302"/>
      <c r="AB36" s="303"/>
      <c r="AC36" s="304"/>
    </row>
    <row r="37" spans="1:29" ht="13.5">
      <c r="A37" s="483"/>
      <c r="B37" s="478"/>
      <c r="C37" s="296" t="s">
        <v>241</v>
      </c>
      <c r="D37" s="334"/>
      <c r="E37" s="334"/>
      <c r="F37" s="303"/>
      <c r="G37" s="302"/>
      <c r="H37" s="303"/>
      <c r="I37" s="304"/>
      <c r="J37" s="305"/>
      <c r="K37" s="302"/>
      <c r="L37" s="303"/>
      <c r="M37" s="304"/>
      <c r="N37" s="305"/>
      <c r="O37" s="302"/>
      <c r="P37" s="303"/>
      <c r="Q37" s="304"/>
      <c r="R37" s="305"/>
      <c r="S37" s="302"/>
      <c r="T37" s="303"/>
      <c r="U37" s="304"/>
      <c r="V37" s="305"/>
      <c r="W37" s="302"/>
      <c r="X37" s="303"/>
      <c r="Y37" s="304"/>
      <c r="Z37" s="305"/>
      <c r="AA37" s="302"/>
      <c r="AB37" s="303"/>
      <c r="AC37" s="304"/>
    </row>
    <row r="38" spans="1:29" ht="13.5">
      <c r="A38" s="483"/>
      <c r="B38" s="478"/>
      <c r="C38" s="339" t="s">
        <v>349</v>
      </c>
      <c r="D38" s="283"/>
      <c r="E38" s="283"/>
      <c r="F38" s="284"/>
      <c r="G38" s="294"/>
      <c r="H38" s="284"/>
      <c r="I38" s="295"/>
      <c r="J38" s="293"/>
      <c r="K38" s="294"/>
      <c r="L38" s="284"/>
      <c r="M38" s="295"/>
      <c r="N38" s="293"/>
      <c r="O38" s="294"/>
      <c r="P38" s="284"/>
      <c r="Q38" s="295"/>
      <c r="R38" s="293"/>
      <c r="S38" s="294"/>
      <c r="T38" s="284"/>
      <c r="U38" s="295"/>
      <c r="V38" s="293"/>
      <c r="W38" s="294"/>
      <c r="X38" s="284"/>
      <c r="Y38" s="295"/>
      <c r="Z38" s="293"/>
      <c r="AA38" s="294"/>
      <c r="AB38" s="284"/>
      <c r="AC38" s="295"/>
    </row>
    <row r="39" spans="1:29" ht="13.5" customHeight="1">
      <c r="A39" s="483"/>
      <c r="B39" s="480" t="s">
        <v>354</v>
      </c>
      <c r="C39" s="328" t="s">
        <v>347</v>
      </c>
      <c r="D39" s="329"/>
      <c r="E39" s="329"/>
      <c r="F39" s="330"/>
      <c r="G39" s="331"/>
      <c r="H39" s="330"/>
      <c r="I39" s="332"/>
      <c r="J39" s="333"/>
      <c r="K39" s="331"/>
      <c r="L39" s="330"/>
      <c r="M39" s="332"/>
      <c r="N39" s="333"/>
      <c r="O39" s="331"/>
      <c r="P39" s="330"/>
      <c r="Q39" s="332"/>
      <c r="R39" s="333"/>
      <c r="S39" s="331"/>
      <c r="T39" s="330"/>
      <c r="U39" s="332"/>
      <c r="V39" s="333"/>
      <c r="W39" s="331"/>
      <c r="X39" s="330"/>
      <c r="Y39" s="332"/>
      <c r="Z39" s="333"/>
      <c r="AA39" s="331"/>
      <c r="AB39" s="330"/>
      <c r="AC39" s="332"/>
    </row>
    <row r="40" spans="1:29" ht="13.5">
      <c r="A40" s="483"/>
      <c r="B40" s="478"/>
      <c r="C40" s="296" t="s">
        <v>340</v>
      </c>
      <c r="D40" s="334"/>
      <c r="E40" s="334"/>
      <c r="F40" s="303"/>
      <c r="G40" s="302"/>
      <c r="H40" s="303"/>
      <c r="I40" s="304"/>
      <c r="J40" s="305"/>
      <c r="K40" s="302"/>
      <c r="L40" s="303"/>
      <c r="M40" s="304"/>
      <c r="N40" s="305"/>
      <c r="O40" s="302"/>
      <c r="P40" s="303"/>
      <c r="Q40" s="304"/>
      <c r="R40" s="305"/>
      <c r="S40" s="302"/>
      <c r="T40" s="303"/>
      <c r="U40" s="304"/>
      <c r="V40" s="305"/>
      <c r="W40" s="302"/>
      <c r="X40" s="303"/>
      <c r="Y40" s="304"/>
      <c r="Z40" s="305"/>
      <c r="AA40" s="302"/>
      <c r="AB40" s="303"/>
      <c r="AC40" s="304"/>
    </row>
    <row r="41" spans="1:29" ht="13.5">
      <c r="A41" s="483"/>
      <c r="B41" s="478"/>
      <c r="C41" s="296" t="s">
        <v>348</v>
      </c>
      <c r="D41" s="334"/>
      <c r="E41" s="334"/>
      <c r="F41" s="303"/>
      <c r="G41" s="302"/>
      <c r="H41" s="303"/>
      <c r="I41" s="304"/>
      <c r="J41" s="305"/>
      <c r="K41" s="302"/>
      <c r="L41" s="303"/>
      <c r="M41" s="304"/>
      <c r="N41" s="305"/>
      <c r="O41" s="302"/>
      <c r="P41" s="303"/>
      <c r="Q41" s="304"/>
      <c r="R41" s="305"/>
      <c r="S41" s="302"/>
      <c r="T41" s="303"/>
      <c r="U41" s="304"/>
      <c r="V41" s="305"/>
      <c r="W41" s="302"/>
      <c r="X41" s="303"/>
      <c r="Y41" s="304"/>
      <c r="Z41" s="305"/>
      <c r="AA41" s="302"/>
      <c r="AB41" s="303"/>
      <c r="AC41" s="304"/>
    </row>
    <row r="42" spans="1:29" ht="13.5">
      <c r="A42" s="483"/>
      <c r="B42" s="478"/>
      <c r="C42" s="296" t="s">
        <v>344</v>
      </c>
      <c r="D42" s="334"/>
      <c r="E42" s="334"/>
      <c r="F42" s="303"/>
      <c r="G42" s="302"/>
      <c r="H42" s="303"/>
      <c r="I42" s="304"/>
      <c r="J42" s="305"/>
      <c r="K42" s="302"/>
      <c r="L42" s="303"/>
      <c r="M42" s="304"/>
      <c r="N42" s="305"/>
      <c r="O42" s="302"/>
      <c r="P42" s="303"/>
      <c r="Q42" s="304"/>
      <c r="R42" s="305"/>
      <c r="S42" s="302"/>
      <c r="T42" s="303"/>
      <c r="U42" s="304"/>
      <c r="V42" s="305"/>
      <c r="W42" s="302"/>
      <c r="X42" s="303"/>
      <c r="Y42" s="304"/>
      <c r="Z42" s="305"/>
      <c r="AA42" s="302"/>
      <c r="AB42" s="303"/>
      <c r="AC42" s="304"/>
    </row>
    <row r="43" spans="1:29" ht="13.5">
      <c r="A43" s="483"/>
      <c r="B43" s="478"/>
      <c r="C43" s="296" t="s">
        <v>241</v>
      </c>
      <c r="D43" s="334"/>
      <c r="E43" s="334"/>
      <c r="F43" s="303"/>
      <c r="G43" s="302"/>
      <c r="H43" s="303"/>
      <c r="I43" s="304"/>
      <c r="J43" s="305"/>
      <c r="K43" s="302"/>
      <c r="L43" s="303"/>
      <c r="M43" s="304"/>
      <c r="N43" s="305"/>
      <c r="O43" s="302"/>
      <c r="P43" s="303"/>
      <c r="Q43" s="304"/>
      <c r="R43" s="305"/>
      <c r="S43" s="302"/>
      <c r="T43" s="303"/>
      <c r="U43" s="304"/>
      <c r="V43" s="305"/>
      <c r="W43" s="302"/>
      <c r="X43" s="303"/>
      <c r="Y43" s="304"/>
      <c r="Z43" s="305"/>
      <c r="AA43" s="302"/>
      <c r="AB43" s="303"/>
      <c r="AC43" s="304"/>
    </row>
    <row r="44" spans="1:29" ht="13.5">
      <c r="A44" s="483"/>
      <c r="B44" s="479"/>
      <c r="C44" s="321" t="s">
        <v>349</v>
      </c>
      <c r="D44" s="322"/>
      <c r="E44" s="322"/>
      <c r="F44" s="335"/>
      <c r="G44" s="336"/>
      <c r="H44" s="335"/>
      <c r="I44" s="337"/>
      <c r="J44" s="338"/>
      <c r="K44" s="336"/>
      <c r="L44" s="335"/>
      <c r="M44" s="337"/>
      <c r="N44" s="338"/>
      <c r="O44" s="336"/>
      <c r="P44" s="335"/>
      <c r="Q44" s="337"/>
      <c r="R44" s="338"/>
      <c r="S44" s="336"/>
      <c r="T44" s="335"/>
      <c r="U44" s="337"/>
      <c r="V44" s="338"/>
      <c r="W44" s="336"/>
      <c r="X44" s="335"/>
      <c r="Y44" s="337"/>
      <c r="Z44" s="338"/>
      <c r="AA44" s="336"/>
      <c r="AB44" s="335"/>
      <c r="AC44" s="337"/>
    </row>
    <row r="45" spans="1:29" ht="13.5" customHeight="1">
      <c r="A45" s="483"/>
      <c r="B45" s="480" t="s">
        <v>355</v>
      </c>
      <c r="C45" s="328" t="s">
        <v>347</v>
      </c>
      <c r="D45" s="329"/>
      <c r="E45" s="329"/>
      <c r="F45" s="330"/>
      <c r="G45" s="331"/>
      <c r="H45" s="330"/>
      <c r="I45" s="332"/>
      <c r="J45" s="333"/>
      <c r="K45" s="331"/>
      <c r="L45" s="330"/>
      <c r="M45" s="332"/>
      <c r="N45" s="333"/>
      <c r="O45" s="331"/>
      <c r="P45" s="330"/>
      <c r="Q45" s="332"/>
      <c r="R45" s="333"/>
      <c r="S45" s="331"/>
      <c r="T45" s="330"/>
      <c r="U45" s="332"/>
      <c r="V45" s="333"/>
      <c r="W45" s="331"/>
      <c r="X45" s="330"/>
      <c r="Y45" s="332"/>
      <c r="Z45" s="333"/>
      <c r="AA45" s="331"/>
      <c r="AB45" s="330"/>
      <c r="AC45" s="332"/>
    </row>
    <row r="46" spans="1:29" ht="13.5">
      <c r="A46" s="483"/>
      <c r="B46" s="478"/>
      <c r="C46" s="296" t="s">
        <v>340</v>
      </c>
      <c r="D46" s="334"/>
      <c r="E46" s="334"/>
      <c r="F46" s="303"/>
      <c r="G46" s="302"/>
      <c r="H46" s="303"/>
      <c r="I46" s="304"/>
      <c r="J46" s="305"/>
      <c r="K46" s="302"/>
      <c r="L46" s="303"/>
      <c r="M46" s="304"/>
      <c r="N46" s="305"/>
      <c r="O46" s="302"/>
      <c r="P46" s="303"/>
      <c r="Q46" s="304"/>
      <c r="R46" s="305"/>
      <c r="S46" s="302"/>
      <c r="T46" s="303"/>
      <c r="U46" s="304"/>
      <c r="V46" s="305"/>
      <c r="W46" s="302"/>
      <c r="X46" s="303"/>
      <c r="Y46" s="304"/>
      <c r="Z46" s="305"/>
      <c r="AA46" s="302"/>
      <c r="AB46" s="303"/>
      <c r="AC46" s="304"/>
    </row>
    <row r="47" spans="1:29" ht="13.5">
      <c r="A47" s="483"/>
      <c r="B47" s="478"/>
      <c r="C47" s="296" t="s">
        <v>348</v>
      </c>
      <c r="D47" s="334"/>
      <c r="E47" s="334"/>
      <c r="F47" s="303"/>
      <c r="G47" s="302"/>
      <c r="H47" s="303"/>
      <c r="I47" s="304"/>
      <c r="J47" s="305"/>
      <c r="K47" s="302"/>
      <c r="L47" s="303"/>
      <c r="M47" s="304"/>
      <c r="N47" s="305"/>
      <c r="O47" s="302"/>
      <c r="P47" s="303"/>
      <c r="Q47" s="304"/>
      <c r="R47" s="305"/>
      <c r="S47" s="302"/>
      <c r="T47" s="303"/>
      <c r="U47" s="304"/>
      <c r="V47" s="305"/>
      <c r="W47" s="302"/>
      <c r="X47" s="303"/>
      <c r="Y47" s="304"/>
      <c r="Z47" s="305"/>
      <c r="AA47" s="302"/>
      <c r="AB47" s="303"/>
      <c r="AC47" s="304"/>
    </row>
    <row r="48" spans="1:29" ht="13.5">
      <c r="A48" s="483"/>
      <c r="B48" s="478"/>
      <c r="C48" s="296" t="s">
        <v>344</v>
      </c>
      <c r="D48" s="334"/>
      <c r="E48" s="334"/>
      <c r="F48" s="303"/>
      <c r="G48" s="302"/>
      <c r="H48" s="303"/>
      <c r="I48" s="304"/>
      <c r="J48" s="305"/>
      <c r="K48" s="302"/>
      <c r="L48" s="303"/>
      <c r="M48" s="304"/>
      <c r="N48" s="305"/>
      <c r="O48" s="302"/>
      <c r="P48" s="303"/>
      <c r="Q48" s="304"/>
      <c r="R48" s="305"/>
      <c r="S48" s="302"/>
      <c r="T48" s="303"/>
      <c r="U48" s="304"/>
      <c r="V48" s="305"/>
      <c r="W48" s="302"/>
      <c r="X48" s="303"/>
      <c r="Y48" s="304"/>
      <c r="Z48" s="305"/>
      <c r="AA48" s="302"/>
      <c r="AB48" s="303"/>
      <c r="AC48" s="304"/>
    </row>
    <row r="49" spans="1:29" ht="13.5">
      <c r="A49" s="483"/>
      <c r="B49" s="478"/>
      <c r="C49" s="296" t="s">
        <v>241</v>
      </c>
      <c r="D49" s="334"/>
      <c r="E49" s="334"/>
      <c r="F49" s="303"/>
      <c r="G49" s="302"/>
      <c r="H49" s="303"/>
      <c r="I49" s="304"/>
      <c r="J49" s="305"/>
      <c r="K49" s="302"/>
      <c r="L49" s="303"/>
      <c r="M49" s="304"/>
      <c r="N49" s="305"/>
      <c r="O49" s="302"/>
      <c r="P49" s="303"/>
      <c r="Q49" s="304"/>
      <c r="R49" s="305"/>
      <c r="S49" s="302"/>
      <c r="T49" s="303"/>
      <c r="U49" s="304"/>
      <c r="V49" s="305"/>
      <c r="W49" s="302"/>
      <c r="X49" s="303"/>
      <c r="Y49" s="304"/>
      <c r="Z49" s="305"/>
      <c r="AA49" s="302"/>
      <c r="AB49" s="303"/>
      <c r="AC49" s="304"/>
    </row>
    <row r="50" spans="1:29" ht="14.25" thickBot="1">
      <c r="A50" s="484"/>
      <c r="B50" s="493"/>
      <c r="C50" s="340" t="s">
        <v>349</v>
      </c>
      <c r="D50" s="341"/>
      <c r="E50" s="341"/>
      <c r="F50" s="342"/>
      <c r="G50" s="343"/>
      <c r="H50" s="342"/>
      <c r="I50" s="344"/>
      <c r="J50" s="345"/>
      <c r="K50" s="343"/>
      <c r="L50" s="342"/>
      <c r="M50" s="344"/>
      <c r="N50" s="345"/>
      <c r="O50" s="343"/>
      <c r="P50" s="342"/>
      <c r="Q50" s="344"/>
      <c r="R50" s="345"/>
      <c r="S50" s="343"/>
      <c r="T50" s="342"/>
      <c r="U50" s="344"/>
      <c r="V50" s="345"/>
      <c r="W50" s="343"/>
      <c r="X50" s="342"/>
      <c r="Y50" s="344"/>
      <c r="Z50" s="345"/>
      <c r="AA50" s="343"/>
      <c r="AB50" s="342"/>
      <c r="AC50" s="344"/>
    </row>
    <row r="51" spans="1:29" ht="13.5" customHeight="1">
      <c r="A51" s="486" t="s">
        <v>360</v>
      </c>
      <c r="B51" s="487"/>
      <c r="C51" s="346" t="s">
        <v>347</v>
      </c>
      <c r="D51" s="347"/>
      <c r="E51" s="347"/>
      <c r="F51" s="348"/>
      <c r="G51" s="349"/>
      <c r="H51" s="348"/>
      <c r="I51" s="350"/>
      <c r="J51" s="351"/>
      <c r="K51" s="349"/>
      <c r="L51" s="348"/>
      <c r="M51" s="350"/>
      <c r="N51" s="351"/>
      <c r="O51" s="349"/>
      <c r="P51" s="348"/>
      <c r="Q51" s="350"/>
      <c r="R51" s="351"/>
      <c r="S51" s="349"/>
      <c r="T51" s="348"/>
      <c r="U51" s="350"/>
      <c r="V51" s="351"/>
      <c r="W51" s="349"/>
      <c r="X51" s="348"/>
      <c r="Y51" s="350"/>
      <c r="Z51" s="351"/>
      <c r="AA51" s="349"/>
      <c r="AB51" s="348"/>
      <c r="AC51" s="350"/>
    </row>
    <row r="52" spans="1:29" ht="13.5">
      <c r="A52" s="488"/>
      <c r="B52" s="489"/>
      <c r="C52" s="296" t="s">
        <v>340</v>
      </c>
      <c r="D52" s="334"/>
      <c r="E52" s="334"/>
      <c r="F52" s="303"/>
      <c r="G52" s="302"/>
      <c r="H52" s="303"/>
      <c r="I52" s="304"/>
      <c r="J52" s="305"/>
      <c r="K52" s="302"/>
      <c r="L52" s="303"/>
      <c r="M52" s="304"/>
      <c r="N52" s="305"/>
      <c r="O52" s="302"/>
      <c r="P52" s="303"/>
      <c r="Q52" s="304"/>
      <c r="R52" s="305"/>
      <c r="S52" s="302"/>
      <c r="T52" s="303"/>
      <c r="U52" s="304"/>
      <c r="V52" s="305"/>
      <c r="W52" s="302"/>
      <c r="X52" s="303"/>
      <c r="Y52" s="304"/>
      <c r="Z52" s="305"/>
      <c r="AA52" s="302"/>
      <c r="AB52" s="303"/>
      <c r="AC52" s="304"/>
    </row>
    <row r="53" spans="1:29" ht="13.5">
      <c r="A53" s="488"/>
      <c r="B53" s="489"/>
      <c r="C53" s="296" t="s">
        <v>348</v>
      </c>
      <c r="D53" s="334"/>
      <c r="E53" s="334"/>
      <c r="F53" s="303"/>
      <c r="G53" s="302"/>
      <c r="H53" s="303"/>
      <c r="I53" s="304"/>
      <c r="J53" s="305"/>
      <c r="K53" s="302"/>
      <c r="L53" s="303"/>
      <c r="M53" s="304"/>
      <c r="N53" s="305"/>
      <c r="O53" s="302"/>
      <c r="P53" s="303"/>
      <c r="Q53" s="304"/>
      <c r="R53" s="305"/>
      <c r="S53" s="302"/>
      <c r="T53" s="303"/>
      <c r="U53" s="304"/>
      <c r="V53" s="305"/>
      <c r="W53" s="302"/>
      <c r="X53" s="303"/>
      <c r="Y53" s="304"/>
      <c r="Z53" s="305"/>
      <c r="AA53" s="302"/>
      <c r="AB53" s="303"/>
      <c r="AC53" s="304"/>
    </row>
    <row r="54" spans="1:29" ht="13.5">
      <c r="A54" s="488"/>
      <c r="B54" s="489"/>
      <c r="C54" s="296" t="s">
        <v>344</v>
      </c>
      <c r="D54" s="334"/>
      <c r="E54" s="334"/>
      <c r="F54" s="303"/>
      <c r="G54" s="302"/>
      <c r="H54" s="303"/>
      <c r="I54" s="304"/>
      <c r="J54" s="305"/>
      <c r="K54" s="302"/>
      <c r="L54" s="303"/>
      <c r="M54" s="304"/>
      <c r="N54" s="305"/>
      <c r="O54" s="302"/>
      <c r="P54" s="303"/>
      <c r="Q54" s="304"/>
      <c r="R54" s="305"/>
      <c r="S54" s="302"/>
      <c r="T54" s="303"/>
      <c r="U54" s="304"/>
      <c r="V54" s="305"/>
      <c r="W54" s="302"/>
      <c r="X54" s="303"/>
      <c r="Y54" s="304"/>
      <c r="Z54" s="305"/>
      <c r="AA54" s="302"/>
      <c r="AB54" s="303"/>
      <c r="AC54" s="304"/>
    </row>
    <row r="55" spans="1:29" ht="13.5">
      <c r="A55" s="488"/>
      <c r="B55" s="489"/>
      <c r="C55" s="296" t="s">
        <v>241</v>
      </c>
      <c r="D55" s="334"/>
      <c r="E55" s="334"/>
      <c r="F55" s="303"/>
      <c r="G55" s="302"/>
      <c r="H55" s="303"/>
      <c r="I55" s="304"/>
      <c r="J55" s="305"/>
      <c r="K55" s="302"/>
      <c r="L55" s="303"/>
      <c r="M55" s="304"/>
      <c r="N55" s="305"/>
      <c r="O55" s="302"/>
      <c r="P55" s="303"/>
      <c r="Q55" s="304"/>
      <c r="R55" s="305"/>
      <c r="S55" s="302"/>
      <c r="T55" s="303"/>
      <c r="U55" s="304"/>
      <c r="V55" s="305"/>
      <c r="W55" s="302"/>
      <c r="X55" s="303"/>
      <c r="Y55" s="304"/>
      <c r="Z55" s="305"/>
      <c r="AA55" s="302"/>
      <c r="AB55" s="303"/>
      <c r="AC55" s="304"/>
    </row>
    <row r="56" spans="1:29" ht="14.25" thickBot="1">
      <c r="A56" s="490"/>
      <c r="B56" s="491"/>
      <c r="C56" s="321" t="s">
        <v>349</v>
      </c>
      <c r="D56" s="322"/>
      <c r="E56" s="322"/>
      <c r="F56" s="335"/>
      <c r="G56" s="336"/>
      <c r="H56" s="335"/>
      <c r="I56" s="337"/>
      <c r="J56" s="338"/>
      <c r="K56" s="336"/>
      <c r="L56" s="335"/>
      <c r="M56" s="337"/>
      <c r="N56" s="338"/>
      <c r="O56" s="336"/>
      <c r="P56" s="335"/>
      <c r="Q56" s="337"/>
      <c r="R56" s="338"/>
      <c r="S56" s="336"/>
      <c r="T56" s="335"/>
      <c r="U56" s="337"/>
      <c r="V56" s="338"/>
      <c r="W56" s="336"/>
      <c r="X56" s="335"/>
      <c r="Y56" s="337"/>
      <c r="Z56" s="338"/>
      <c r="AA56" s="336"/>
      <c r="AB56" s="335"/>
      <c r="AC56" s="337"/>
    </row>
    <row r="57" spans="2:29" ht="13.5">
      <c r="B57" s="485" t="s">
        <v>356</v>
      </c>
      <c r="C57" s="485"/>
      <c r="D57" s="485"/>
      <c r="E57" s="485"/>
      <c r="F57" s="485"/>
      <c r="G57" s="485"/>
      <c r="H57" s="485"/>
      <c r="I57" s="485"/>
      <c r="J57" s="485"/>
      <c r="K57" s="485"/>
      <c r="L57" s="485"/>
      <c r="M57" s="485"/>
      <c r="N57" s="485"/>
      <c r="O57" s="485"/>
      <c r="P57" s="485"/>
      <c r="Q57" s="485"/>
      <c r="R57" s="485"/>
      <c r="S57" s="485"/>
      <c r="T57" s="485"/>
      <c r="U57" s="485"/>
      <c r="V57" s="485"/>
      <c r="W57" s="485"/>
      <c r="X57" s="485"/>
      <c r="Y57" s="485"/>
      <c r="Z57" s="485"/>
      <c r="AA57" s="485"/>
      <c r="AB57" s="485"/>
      <c r="AC57" s="485"/>
    </row>
    <row r="58" spans="2:29" ht="13.5">
      <c r="B58" s="492" t="s">
        <v>480</v>
      </c>
      <c r="C58" s="492"/>
      <c r="D58" s="492"/>
      <c r="E58" s="492"/>
      <c r="F58" s="492"/>
      <c r="G58" s="492"/>
      <c r="H58" s="492"/>
      <c r="I58" s="492"/>
      <c r="J58" s="492"/>
      <c r="K58" s="492"/>
      <c r="L58" s="492"/>
      <c r="M58" s="492"/>
      <c r="N58" s="492"/>
      <c r="O58" s="492"/>
      <c r="P58" s="492"/>
      <c r="Q58" s="492"/>
      <c r="R58" s="492"/>
      <c r="S58" s="492"/>
      <c r="T58" s="492"/>
      <c r="U58" s="492"/>
      <c r="V58" s="492"/>
      <c r="W58" s="492"/>
      <c r="X58" s="492"/>
      <c r="Y58" s="492"/>
      <c r="Z58" s="492"/>
      <c r="AA58" s="492"/>
      <c r="AB58" s="492"/>
      <c r="AC58" s="492"/>
    </row>
    <row r="59" spans="2:29" ht="13.5">
      <c r="B59" s="492" t="s">
        <v>481</v>
      </c>
      <c r="C59" s="492"/>
      <c r="D59" s="492"/>
      <c r="E59" s="492"/>
      <c r="F59" s="492"/>
      <c r="G59" s="492"/>
      <c r="H59" s="492"/>
      <c r="I59" s="492"/>
      <c r="J59" s="492"/>
      <c r="K59" s="492"/>
      <c r="L59" s="492"/>
      <c r="M59" s="492"/>
      <c r="N59" s="492"/>
      <c r="O59" s="492"/>
      <c r="P59" s="492"/>
      <c r="Q59" s="492"/>
      <c r="R59" s="492"/>
      <c r="S59" s="492"/>
      <c r="T59" s="492"/>
      <c r="U59" s="492"/>
      <c r="V59" s="492"/>
      <c r="W59" s="492"/>
      <c r="X59" s="492"/>
      <c r="Y59" s="492"/>
      <c r="Z59" s="492"/>
      <c r="AA59" s="492"/>
      <c r="AB59" s="492"/>
      <c r="AC59" s="492"/>
    </row>
  </sheetData>
  <sheetProtection/>
  <mergeCells count="15">
    <mergeCell ref="B57:AC57"/>
    <mergeCell ref="B21:B26"/>
    <mergeCell ref="B27:B32"/>
    <mergeCell ref="B33:B38"/>
    <mergeCell ref="A51:B56"/>
    <mergeCell ref="B59:AC59"/>
    <mergeCell ref="B58:AC58"/>
    <mergeCell ref="B45:B50"/>
    <mergeCell ref="A1:AC1"/>
    <mergeCell ref="B3:B8"/>
    <mergeCell ref="B9:B14"/>
    <mergeCell ref="B15:B20"/>
    <mergeCell ref="A2:B2"/>
    <mergeCell ref="B39:B44"/>
    <mergeCell ref="A3:A50"/>
  </mergeCells>
  <printOptions/>
  <pageMargins left="0.7874015748031497" right="0.1968503937007874" top="0.5118110236220472" bottom="0.4" header="0.35433070866141736" footer="0.22"/>
  <pageSetup fitToHeight="1" fitToWidth="1" horizontalDpi="600" verticalDpi="600" orientation="portrait" paperSize="9" scale="85" r:id="rId4"/>
  <drawing r:id="rId3"/>
  <legacyDrawing r:id="rId2"/>
</worksheet>
</file>

<file path=xl/worksheets/sheet3.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9.00390625" defaultRowHeight="13.5"/>
  <cols>
    <col min="1" max="1" width="7.625" style="360" customWidth="1"/>
    <col min="2" max="2" width="10.875" style="360" customWidth="1"/>
    <col min="3" max="3" width="9.625" style="360" customWidth="1"/>
    <col min="4" max="4" width="3.625" style="361" customWidth="1"/>
    <col min="5" max="7" width="3.00390625" style="361" bestFit="1" customWidth="1"/>
    <col min="8" max="8" width="4.625" style="361" customWidth="1"/>
    <col min="9" max="9" width="33.50390625" style="360" customWidth="1"/>
    <col min="10" max="10" width="13.00390625" style="360" customWidth="1"/>
    <col min="11" max="11" width="8.625" style="360" customWidth="1"/>
    <col min="12" max="16384" width="9.00390625" style="360" customWidth="1"/>
  </cols>
  <sheetData>
    <row r="1" spans="1:10" ht="15" customHeight="1">
      <c r="A1" s="409" t="s">
        <v>504</v>
      </c>
      <c r="B1" s="362"/>
      <c r="C1" s="362"/>
      <c r="D1" s="362"/>
      <c r="E1" s="362"/>
      <c r="F1" s="362"/>
      <c r="G1" s="362"/>
      <c r="I1" s="362"/>
      <c r="J1" s="362"/>
    </row>
    <row r="2" spans="1:10" ht="24.75" customHeight="1">
      <c r="A2" s="494" t="s">
        <v>384</v>
      </c>
      <c r="B2" s="494"/>
      <c r="C2" s="494"/>
      <c r="D2" s="494"/>
      <c r="E2" s="494"/>
      <c r="F2" s="494"/>
      <c r="G2" s="494"/>
      <c r="H2" s="494"/>
      <c r="I2" s="494"/>
      <c r="J2" s="494"/>
    </row>
    <row r="3" spans="1:10" ht="15" customHeight="1">
      <c r="A3" s="495" t="s">
        <v>374</v>
      </c>
      <c r="B3" s="497" t="s">
        <v>373</v>
      </c>
      <c r="C3" s="497" t="s">
        <v>372</v>
      </c>
      <c r="D3" s="499" t="s">
        <v>368</v>
      </c>
      <c r="E3" s="500"/>
      <c r="F3" s="501"/>
      <c r="G3" s="502"/>
      <c r="H3" s="495" t="s">
        <v>369</v>
      </c>
      <c r="I3" s="497" t="s">
        <v>376</v>
      </c>
      <c r="J3" s="497" t="s">
        <v>377</v>
      </c>
    </row>
    <row r="4" spans="1:10" ht="15" customHeight="1" thickBot="1">
      <c r="A4" s="496"/>
      <c r="B4" s="498"/>
      <c r="C4" s="498"/>
      <c r="D4" s="379" t="s">
        <v>383</v>
      </c>
      <c r="E4" s="364" t="s">
        <v>24</v>
      </c>
      <c r="F4" s="364" t="s">
        <v>370</v>
      </c>
      <c r="G4" s="365" t="s">
        <v>371</v>
      </c>
      <c r="H4" s="496"/>
      <c r="I4" s="498"/>
      <c r="J4" s="498"/>
    </row>
    <row r="5" spans="1:10" ht="30" customHeight="1" thickTop="1">
      <c r="A5" s="377" t="s">
        <v>505</v>
      </c>
      <c r="B5" s="377" t="s">
        <v>375</v>
      </c>
      <c r="C5" s="377" t="s">
        <v>381</v>
      </c>
      <c r="D5" s="374" t="s">
        <v>382</v>
      </c>
      <c r="E5" s="375">
        <v>28</v>
      </c>
      <c r="F5" s="375">
        <v>6</v>
      </c>
      <c r="G5" s="376">
        <v>17</v>
      </c>
      <c r="H5" s="377" t="s">
        <v>380</v>
      </c>
      <c r="I5" s="377" t="s">
        <v>378</v>
      </c>
      <c r="J5" s="377" t="s">
        <v>379</v>
      </c>
    </row>
    <row r="6" spans="1:10" ht="30" customHeight="1">
      <c r="A6" s="370"/>
      <c r="B6" s="370"/>
      <c r="C6" s="370"/>
      <c r="D6" s="371"/>
      <c r="E6" s="372"/>
      <c r="F6" s="372"/>
      <c r="G6" s="373"/>
      <c r="H6" s="233"/>
      <c r="I6" s="370"/>
      <c r="J6" s="370"/>
    </row>
    <row r="7" spans="1:10" ht="30" customHeight="1">
      <c r="A7" s="370"/>
      <c r="B7" s="370"/>
      <c r="C7" s="370"/>
      <c r="D7" s="371"/>
      <c r="E7" s="372"/>
      <c r="F7" s="372"/>
      <c r="G7" s="373"/>
      <c r="H7" s="233"/>
      <c r="I7" s="370"/>
      <c r="J7" s="370"/>
    </row>
    <row r="8" spans="1:10" ht="30" customHeight="1">
      <c r="A8" s="370"/>
      <c r="B8" s="370"/>
      <c r="C8" s="370"/>
      <c r="D8" s="371"/>
      <c r="E8" s="372"/>
      <c r="F8" s="372"/>
      <c r="G8" s="373"/>
      <c r="H8" s="233"/>
      <c r="I8" s="370"/>
      <c r="J8" s="370"/>
    </row>
    <row r="9" spans="1:10" ht="30" customHeight="1">
      <c r="A9" s="370"/>
      <c r="B9" s="370"/>
      <c r="C9" s="370"/>
      <c r="D9" s="371"/>
      <c r="E9" s="372"/>
      <c r="F9" s="372"/>
      <c r="G9" s="373"/>
      <c r="H9" s="233"/>
      <c r="I9" s="370"/>
      <c r="J9" s="370"/>
    </row>
    <row r="10" spans="1:10" ht="30" customHeight="1">
      <c r="A10" s="370"/>
      <c r="B10" s="370"/>
      <c r="C10" s="370"/>
      <c r="D10" s="371"/>
      <c r="E10" s="372"/>
      <c r="F10" s="372"/>
      <c r="G10" s="373"/>
      <c r="H10" s="233"/>
      <c r="I10" s="370"/>
      <c r="J10" s="370"/>
    </row>
    <row r="11" spans="1:10" ht="30" customHeight="1">
      <c r="A11" s="370"/>
      <c r="B11" s="370"/>
      <c r="C11" s="370"/>
      <c r="D11" s="371"/>
      <c r="E11" s="372"/>
      <c r="F11" s="372"/>
      <c r="G11" s="373"/>
      <c r="H11" s="233"/>
      <c r="I11" s="370"/>
      <c r="J11" s="370"/>
    </row>
    <row r="12" spans="1:10" ht="30" customHeight="1">
      <c r="A12" s="370"/>
      <c r="B12" s="370"/>
      <c r="C12" s="370"/>
      <c r="D12" s="371"/>
      <c r="E12" s="372"/>
      <c r="F12" s="372"/>
      <c r="G12" s="373"/>
      <c r="H12" s="233"/>
      <c r="I12" s="370"/>
      <c r="J12" s="370"/>
    </row>
    <row r="13" spans="1:10" ht="30" customHeight="1">
      <c r="A13" s="370"/>
      <c r="B13" s="370"/>
      <c r="C13" s="370"/>
      <c r="D13" s="371"/>
      <c r="E13" s="372"/>
      <c r="F13" s="372"/>
      <c r="G13" s="373"/>
      <c r="H13" s="233"/>
      <c r="I13" s="370"/>
      <c r="J13" s="370"/>
    </row>
    <row r="14" spans="1:10" ht="30" customHeight="1">
      <c r="A14" s="370"/>
      <c r="B14" s="370"/>
      <c r="C14" s="370"/>
      <c r="D14" s="371"/>
      <c r="E14" s="372"/>
      <c r="F14" s="372"/>
      <c r="G14" s="373"/>
      <c r="H14" s="233"/>
      <c r="I14" s="370"/>
      <c r="J14" s="370"/>
    </row>
    <row r="15" spans="1:10" ht="30" customHeight="1">
      <c r="A15" s="370"/>
      <c r="B15" s="370"/>
      <c r="C15" s="370"/>
      <c r="D15" s="371"/>
      <c r="E15" s="372"/>
      <c r="F15" s="372"/>
      <c r="G15" s="373"/>
      <c r="H15" s="233"/>
      <c r="I15" s="370"/>
      <c r="J15" s="370"/>
    </row>
    <row r="16" spans="1:10" ht="30" customHeight="1">
      <c r="A16" s="370"/>
      <c r="B16" s="370"/>
      <c r="C16" s="370"/>
      <c r="D16" s="371"/>
      <c r="E16" s="372"/>
      <c r="F16" s="372"/>
      <c r="G16" s="373"/>
      <c r="H16" s="233"/>
      <c r="I16" s="370"/>
      <c r="J16" s="370"/>
    </row>
    <row r="17" spans="1:10" ht="30" customHeight="1">
      <c r="A17" s="370"/>
      <c r="B17" s="370"/>
      <c r="C17" s="370"/>
      <c r="D17" s="371"/>
      <c r="E17" s="372"/>
      <c r="F17" s="372"/>
      <c r="G17" s="373"/>
      <c r="H17" s="233"/>
      <c r="I17" s="370"/>
      <c r="J17" s="370"/>
    </row>
    <row r="18" spans="1:10" ht="30" customHeight="1">
      <c r="A18" s="370"/>
      <c r="B18" s="370"/>
      <c r="C18" s="370"/>
      <c r="D18" s="371"/>
      <c r="E18" s="372"/>
      <c r="F18" s="372"/>
      <c r="G18" s="373"/>
      <c r="H18" s="233"/>
      <c r="I18" s="370"/>
      <c r="J18" s="370"/>
    </row>
    <row r="19" spans="1:10" ht="30" customHeight="1">
      <c r="A19" s="370"/>
      <c r="B19" s="370"/>
      <c r="C19" s="370"/>
      <c r="D19" s="371"/>
      <c r="E19" s="372"/>
      <c r="F19" s="372"/>
      <c r="G19" s="373"/>
      <c r="H19" s="233"/>
      <c r="I19" s="370"/>
      <c r="J19" s="370"/>
    </row>
    <row r="20" spans="1:10" ht="30" customHeight="1">
      <c r="A20" s="370"/>
      <c r="B20" s="370"/>
      <c r="C20" s="370"/>
      <c r="D20" s="371"/>
      <c r="E20" s="372"/>
      <c r="F20" s="372"/>
      <c r="G20" s="373"/>
      <c r="H20" s="233"/>
      <c r="I20" s="370"/>
      <c r="J20" s="370"/>
    </row>
    <row r="21" spans="1:10" ht="30" customHeight="1">
      <c r="A21" s="370"/>
      <c r="B21" s="370"/>
      <c r="C21" s="370"/>
      <c r="D21" s="371"/>
      <c r="E21" s="372"/>
      <c r="F21" s="372"/>
      <c r="G21" s="373"/>
      <c r="H21" s="233"/>
      <c r="I21" s="370"/>
      <c r="J21" s="370"/>
    </row>
    <row r="22" spans="1:10" ht="30" customHeight="1">
      <c r="A22" s="370"/>
      <c r="B22" s="370"/>
      <c r="C22" s="370"/>
      <c r="D22" s="371"/>
      <c r="E22" s="372"/>
      <c r="F22" s="372"/>
      <c r="G22" s="373"/>
      <c r="H22" s="233"/>
      <c r="I22" s="370"/>
      <c r="J22" s="370"/>
    </row>
    <row r="23" spans="1:10" ht="30" customHeight="1">
      <c r="A23" s="370"/>
      <c r="B23" s="370"/>
      <c r="C23" s="370"/>
      <c r="D23" s="371"/>
      <c r="E23" s="372"/>
      <c r="F23" s="372"/>
      <c r="G23" s="373"/>
      <c r="H23" s="233"/>
      <c r="I23" s="370"/>
      <c r="J23" s="370"/>
    </row>
    <row r="24" spans="1:10" ht="30" customHeight="1">
      <c r="A24" s="370"/>
      <c r="B24" s="370"/>
      <c r="C24" s="370"/>
      <c r="D24" s="371"/>
      <c r="E24" s="372"/>
      <c r="F24" s="372"/>
      <c r="G24" s="373"/>
      <c r="H24" s="233"/>
      <c r="I24" s="370"/>
      <c r="J24" s="370"/>
    </row>
    <row r="25" spans="1:10" ht="30" customHeight="1">
      <c r="A25" s="370"/>
      <c r="B25" s="370"/>
      <c r="C25" s="370"/>
      <c r="D25" s="371"/>
      <c r="E25" s="372"/>
      <c r="F25" s="372"/>
      <c r="G25" s="373"/>
      <c r="H25" s="233"/>
      <c r="I25" s="370"/>
      <c r="J25" s="370"/>
    </row>
    <row r="26" spans="1:10" ht="30" customHeight="1">
      <c r="A26" s="370"/>
      <c r="B26" s="370"/>
      <c r="C26" s="370"/>
      <c r="D26" s="371"/>
      <c r="E26" s="372"/>
      <c r="F26" s="372"/>
      <c r="G26" s="373"/>
      <c r="H26" s="233"/>
      <c r="I26" s="370"/>
      <c r="J26" s="370"/>
    </row>
    <row r="27" spans="1:10" ht="30" customHeight="1">
      <c r="A27" s="370"/>
      <c r="B27" s="370"/>
      <c r="C27" s="370"/>
      <c r="D27" s="371"/>
      <c r="E27" s="372"/>
      <c r="F27" s="372"/>
      <c r="G27" s="373"/>
      <c r="H27" s="233"/>
      <c r="I27" s="370"/>
      <c r="J27" s="370"/>
    </row>
    <row r="28" spans="1:10" ht="30" customHeight="1">
      <c r="A28" s="370"/>
      <c r="B28" s="370"/>
      <c r="C28" s="370"/>
      <c r="D28" s="371"/>
      <c r="E28" s="372"/>
      <c r="F28" s="372"/>
      <c r="G28" s="373"/>
      <c r="H28" s="233"/>
      <c r="I28" s="370"/>
      <c r="J28" s="370"/>
    </row>
    <row r="29" spans="1:10" ht="30" customHeight="1">
      <c r="A29" s="366"/>
      <c r="B29" s="366"/>
      <c r="C29" s="366"/>
      <c r="D29" s="367"/>
      <c r="E29" s="378"/>
      <c r="F29" s="378"/>
      <c r="G29" s="368"/>
      <c r="H29" s="369"/>
      <c r="I29" s="366"/>
      <c r="J29" s="366"/>
    </row>
    <row r="32" spans="2:10" ht="15" customHeight="1">
      <c r="B32" s="363"/>
      <c r="C32" s="363"/>
      <c r="I32" s="363"/>
      <c r="J32" s="363"/>
    </row>
  </sheetData>
  <sheetProtection/>
  <mergeCells count="8">
    <mergeCell ref="A2:J2"/>
    <mergeCell ref="A3:A4"/>
    <mergeCell ref="I3:I4"/>
    <mergeCell ref="J3:J4"/>
    <mergeCell ref="H3:H4"/>
    <mergeCell ref="B3:B4"/>
    <mergeCell ref="D3:G3"/>
    <mergeCell ref="C3:C4"/>
  </mergeCells>
  <printOptions/>
  <pageMargins left="0.5905511811023623" right="0.5905511811023623" top="0.551181102362204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B1"/>
    </sheetView>
  </sheetViews>
  <sheetFormatPr defaultColWidth="9.00390625" defaultRowHeight="13.5"/>
  <cols>
    <col min="1" max="1" width="5.50390625" style="0" customWidth="1"/>
    <col min="2" max="2" width="5.00390625" style="0" customWidth="1"/>
    <col min="3" max="10" width="10.50390625" style="0" customWidth="1"/>
  </cols>
  <sheetData>
    <row r="1" spans="1:10" ht="14.25" customHeight="1">
      <c r="A1" s="521" t="s">
        <v>503</v>
      </c>
      <c r="B1" s="521"/>
      <c r="C1" s="2"/>
      <c r="D1" s="2"/>
      <c r="E1" s="2"/>
      <c r="F1" s="2"/>
      <c r="G1" s="2"/>
      <c r="H1" s="2"/>
      <c r="I1" s="2"/>
      <c r="J1" s="2"/>
    </row>
    <row r="2" spans="1:10" ht="17.25" customHeight="1">
      <c r="A2" s="522" t="s">
        <v>0</v>
      </c>
      <c r="B2" s="522"/>
      <c r="C2" s="522"/>
      <c r="D2" s="522"/>
      <c r="E2" s="522"/>
      <c r="F2" s="522"/>
      <c r="G2" s="522"/>
      <c r="H2" s="522"/>
      <c r="I2" s="522"/>
      <c r="J2" s="522"/>
    </row>
    <row r="3" spans="1:10" ht="12.75" customHeight="1">
      <c r="A3" s="2"/>
      <c r="B3" s="2"/>
      <c r="C3" s="2"/>
      <c r="D3" s="2"/>
      <c r="E3" s="2"/>
      <c r="F3" s="3"/>
      <c r="G3" s="2"/>
      <c r="H3" s="2"/>
      <c r="I3" s="2"/>
      <c r="J3" s="2"/>
    </row>
    <row r="4" spans="1:10" ht="17.25" customHeight="1">
      <c r="A4" s="523" t="s">
        <v>11</v>
      </c>
      <c r="B4" s="523"/>
      <c r="C4" s="523"/>
      <c r="D4" s="523"/>
      <c r="E4" s="523"/>
      <c r="F4" s="523"/>
      <c r="G4" s="2"/>
      <c r="H4" s="2"/>
      <c r="I4" s="2"/>
      <c r="J4" s="2"/>
    </row>
    <row r="5" spans="1:10" ht="17.25" customHeight="1">
      <c r="A5" s="4"/>
      <c r="B5" s="503" t="s">
        <v>17</v>
      </c>
      <c r="C5" s="503"/>
      <c r="D5" s="503"/>
      <c r="E5" s="503"/>
      <c r="F5" s="4"/>
      <c r="G5" s="2"/>
      <c r="H5" s="2"/>
      <c r="I5" s="2"/>
      <c r="J5" s="2"/>
    </row>
    <row r="6" spans="1:11" ht="17.25" customHeight="1">
      <c r="A6" s="4"/>
      <c r="B6" s="503" t="s">
        <v>22</v>
      </c>
      <c r="C6" s="503"/>
      <c r="D6" s="503"/>
      <c r="E6" s="503"/>
      <c r="F6" s="4" t="s">
        <v>24</v>
      </c>
      <c r="G6" s="2"/>
      <c r="H6" s="2"/>
      <c r="I6" s="2"/>
      <c r="J6" s="513"/>
      <c r="K6" s="513"/>
    </row>
    <row r="7" spans="1:11" ht="17.25" customHeight="1">
      <c r="A7" s="4"/>
      <c r="B7" s="511" t="s">
        <v>25</v>
      </c>
      <c r="C7" s="512"/>
      <c r="D7" s="511"/>
      <c r="E7" s="512"/>
      <c r="F7" s="4" t="s">
        <v>24</v>
      </c>
      <c r="G7" s="2"/>
      <c r="H7" s="2"/>
      <c r="I7" s="2"/>
      <c r="J7" s="513"/>
      <c r="K7" s="513"/>
    </row>
    <row r="8" spans="1:11" ht="17.25" customHeight="1">
      <c r="A8" s="4"/>
      <c r="B8" s="503" t="s">
        <v>18</v>
      </c>
      <c r="C8" s="503"/>
      <c r="D8" s="503"/>
      <c r="E8" s="503"/>
      <c r="F8" s="4" t="s">
        <v>20</v>
      </c>
      <c r="G8" s="2"/>
      <c r="H8" s="2"/>
      <c r="I8" s="2"/>
      <c r="J8" s="513"/>
      <c r="K8" s="513"/>
    </row>
    <row r="9" spans="1:10" ht="17.25" customHeight="1">
      <c r="A9" s="4"/>
      <c r="B9" s="503" t="s">
        <v>19</v>
      </c>
      <c r="C9" s="503"/>
      <c r="D9" s="510">
        <v>0.5</v>
      </c>
      <c r="E9" s="510"/>
      <c r="F9" s="5" t="s">
        <v>21</v>
      </c>
      <c r="G9" s="3"/>
      <c r="H9" s="3"/>
      <c r="I9" s="3"/>
      <c r="J9" s="3"/>
    </row>
    <row r="10" spans="1:11" ht="14.25" customHeight="1">
      <c r="A10" s="509" t="s">
        <v>10</v>
      </c>
      <c r="B10" s="509"/>
      <c r="C10" s="509"/>
      <c r="D10" s="509"/>
      <c r="E10" s="509"/>
      <c r="F10" s="509"/>
      <c r="G10" s="509"/>
      <c r="H10" s="509"/>
      <c r="I10" s="509"/>
      <c r="J10" s="509"/>
      <c r="K10" s="1"/>
    </row>
    <row r="11" spans="1:10" ht="20.25" customHeight="1">
      <c r="A11" s="520" t="s">
        <v>1</v>
      </c>
      <c r="B11" s="505"/>
      <c r="C11" s="520" t="s">
        <v>6</v>
      </c>
      <c r="D11" s="505"/>
      <c r="E11" s="505"/>
      <c r="F11" s="504" t="s">
        <v>5</v>
      </c>
      <c r="G11" s="505"/>
      <c r="H11" s="505"/>
      <c r="I11" s="505"/>
      <c r="J11" s="506"/>
    </row>
    <row r="12" spans="1:10" ht="27" customHeight="1">
      <c r="A12" s="6" t="s">
        <v>7</v>
      </c>
      <c r="B12" s="6" t="s">
        <v>12</v>
      </c>
      <c r="C12" s="8" t="s">
        <v>13</v>
      </c>
      <c r="D12" s="8" t="s">
        <v>14</v>
      </c>
      <c r="E12" s="6" t="s">
        <v>15</v>
      </c>
      <c r="F12" s="9" t="s">
        <v>3</v>
      </c>
      <c r="G12" s="8" t="s">
        <v>16</v>
      </c>
      <c r="H12" s="10" t="s">
        <v>26</v>
      </c>
      <c r="I12" s="10" t="s">
        <v>27</v>
      </c>
      <c r="J12" s="10" t="s">
        <v>23</v>
      </c>
    </row>
    <row r="13" spans="1:10" ht="18" customHeight="1">
      <c r="A13" s="6">
        <v>1</v>
      </c>
      <c r="B13" s="11"/>
      <c r="C13" s="12">
        <v>0</v>
      </c>
      <c r="D13" s="12"/>
      <c r="E13" s="13"/>
      <c r="F13" s="14"/>
      <c r="G13" s="12"/>
      <c r="H13" s="12"/>
      <c r="I13" s="12"/>
      <c r="J13" s="7"/>
    </row>
    <row r="14" spans="1:10" ht="17.25" customHeight="1">
      <c r="A14" s="6">
        <v>2</v>
      </c>
      <c r="B14" s="11"/>
      <c r="C14" s="12"/>
      <c r="D14" s="12"/>
      <c r="E14" s="13"/>
      <c r="F14" s="14"/>
      <c r="G14" s="12"/>
      <c r="H14" s="12"/>
      <c r="I14" s="12"/>
      <c r="J14" s="7"/>
    </row>
    <row r="15" spans="1:10" ht="18" customHeight="1">
      <c r="A15" s="6">
        <v>3</v>
      </c>
      <c r="B15" s="11"/>
      <c r="C15" s="12"/>
      <c r="D15" s="12"/>
      <c r="E15" s="13"/>
      <c r="F15" s="14"/>
      <c r="G15" s="12"/>
      <c r="H15" s="12"/>
      <c r="I15" s="12"/>
      <c r="J15" s="7"/>
    </row>
    <row r="16" spans="1:10" ht="17.25" customHeight="1">
      <c r="A16" s="6">
        <v>4</v>
      </c>
      <c r="B16" s="11"/>
      <c r="C16" s="12"/>
      <c r="D16" s="12"/>
      <c r="E16" s="13"/>
      <c r="F16" s="14"/>
      <c r="G16" s="12"/>
      <c r="H16" s="12"/>
      <c r="I16" s="12"/>
      <c r="J16" s="7"/>
    </row>
    <row r="17" spans="1:10" ht="18" customHeight="1">
      <c r="A17" s="6">
        <v>5</v>
      </c>
      <c r="B17" s="11"/>
      <c r="C17" s="12"/>
      <c r="D17" s="12"/>
      <c r="E17" s="13"/>
      <c r="F17" s="14"/>
      <c r="G17" s="12"/>
      <c r="H17" s="12"/>
      <c r="I17" s="12"/>
      <c r="J17" s="7"/>
    </row>
    <row r="18" spans="1:10" ht="17.25" customHeight="1">
      <c r="A18" s="6">
        <v>6</v>
      </c>
      <c r="B18" s="11"/>
      <c r="C18" s="12"/>
      <c r="D18" s="12"/>
      <c r="E18" s="13"/>
      <c r="F18" s="14"/>
      <c r="G18" s="12"/>
      <c r="H18" s="12"/>
      <c r="I18" s="12"/>
      <c r="J18" s="7"/>
    </row>
    <row r="19" spans="1:10" ht="17.25" customHeight="1">
      <c r="A19" s="6">
        <v>7</v>
      </c>
      <c r="B19" s="11"/>
      <c r="C19" s="12"/>
      <c r="D19" s="12"/>
      <c r="E19" s="13"/>
      <c r="F19" s="14"/>
      <c r="G19" s="12"/>
      <c r="H19" s="12"/>
      <c r="I19" s="12"/>
      <c r="J19" s="7"/>
    </row>
    <row r="20" spans="1:10" ht="17.25" customHeight="1">
      <c r="A20" s="6">
        <v>8</v>
      </c>
      <c r="B20" s="11"/>
      <c r="C20" s="12"/>
      <c r="D20" s="12"/>
      <c r="E20" s="13"/>
      <c r="F20" s="14"/>
      <c r="G20" s="12"/>
      <c r="H20" s="12"/>
      <c r="I20" s="12"/>
      <c r="J20" s="7"/>
    </row>
    <row r="21" spans="1:10" ht="17.25" customHeight="1">
      <c r="A21" s="6">
        <v>9</v>
      </c>
      <c r="B21" s="11"/>
      <c r="C21" s="12"/>
      <c r="D21" s="12"/>
      <c r="E21" s="13"/>
      <c r="F21" s="14"/>
      <c r="G21" s="12"/>
      <c r="H21" s="12"/>
      <c r="I21" s="12"/>
      <c r="J21" s="7"/>
    </row>
    <row r="22" spans="1:10" ht="17.25" customHeight="1">
      <c r="A22" s="6">
        <v>10</v>
      </c>
      <c r="B22" s="11"/>
      <c r="C22" s="12"/>
      <c r="D22" s="12"/>
      <c r="E22" s="13"/>
      <c r="F22" s="14"/>
      <c r="G22" s="12"/>
      <c r="H22" s="12"/>
      <c r="I22" s="12"/>
      <c r="J22" s="7"/>
    </row>
    <row r="23" spans="1:10" ht="17.25" customHeight="1">
      <c r="A23" s="6">
        <v>11</v>
      </c>
      <c r="B23" s="11"/>
      <c r="C23" s="12"/>
      <c r="D23" s="12"/>
      <c r="E23" s="13"/>
      <c r="F23" s="14"/>
      <c r="G23" s="12"/>
      <c r="H23" s="12"/>
      <c r="I23" s="12"/>
      <c r="J23" s="7"/>
    </row>
    <row r="24" spans="1:10" ht="16.5" customHeight="1">
      <c r="A24" s="6">
        <v>12</v>
      </c>
      <c r="B24" s="11"/>
      <c r="C24" s="12"/>
      <c r="D24" s="12"/>
      <c r="E24" s="13"/>
      <c r="F24" s="14"/>
      <c r="G24" s="12"/>
      <c r="H24" s="12"/>
      <c r="I24" s="12"/>
      <c r="J24" s="7"/>
    </row>
    <row r="25" spans="1:10" ht="17.25" customHeight="1">
      <c r="A25" s="6">
        <v>13</v>
      </c>
      <c r="B25" s="11"/>
      <c r="C25" s="12"/>
      <c r="D25" s="12"/>
      <c r="E25" s="13"/>
      <c r="F25" s="14"/>
      <c r="G25" s="12"/>
      <c r="H25" s="12"/>
      <c r="I25" s="12"/>
      <c r="J25" s="7"/>
    </row>
    <row r="26" spans="1:10" ht="17.25" customHeight="1">
      <c r="A26" s="6">
        <v>14</v>
      </c>
      <c r="B26" s="11"/>
      <c r="C26" s="12"/>
      <c r="D26" s="12"/>
      <c r="E26" s="13"/>
      <c r="F26" s="14"/>
      <c r="G26" s="12"/>
      <c r="H26" s="12"/>
      <c r="I26" s="12"/>
      <c r="J26" s="7"/>
    </row>
    <row r="27" spans="1:10" ht="17.25" customHeight="1">
      <c r="A27" s="6">
        <v>15</v>
      </c>
      <c r="B27" s="11"/>
      <c r="C27" s="12"/>
      <c r="D27" s="12"/>
      <c r="E27" s="13"/>
      <c r="F27" s="14"/>
      <c r="G27" s="12"/>
      <c r="H27" s="12"/>
      <c r="I27" s="12"/>
      <c r="J27" s="7"/>
    </row>
    <row r="28" spans="1:10" ht="17.25" customHeight="1">
      <c r="A28" s="6">
        <v>16</v>
      </c>
      <c r="B28" s="11"/>
      <c r="C28" s="12"/>
      <c r="D28" s="12"/>
      <c r="E28" s="13"/>
      <c r="F28" s="14"/>
      <c r="G28" s="12"/>
      <c r="H28" s="12"/>
      <c r="I28" s="12"/>
      <c r="J28" s="7"/>
    </row>
    <row r="29" spans="1:10" ht="17.25" customHeight="1">
      <c r="A29" s="6">
        <v>17</v>
      </c>
      <c r="B29" s="11"/>
      <c r="C29" s="12"/>
      <c r="D29" s="12"/>
      <c r="E29" s="13"/>
      <c r="F29" s="14"/>
      <c r="G29" s="12"/>
      <c r="H29" s="12"/>
      <c r="I29" s="12"/>
      <c r="J29" s="7"/>
    </row>
    <row r="30" spans="1:10" ht="17.25" customHeight="1">
      <c r="A30" s="6">
        <v>18</v>
      </c>
      <c r="B30" s="11"/>
      <c r="C30" s="12"/>
      <c r="D30" s="12"/>
      <c r="E30" s="13"/>
      <c r="F30" s="14"/>
      <c r="G30" s="12"/>
      <c r="H30" s="12"/>
      <c r="I30" s="12"/>
      <c r="J30" s="7"/>
    </row>
    <row r="31" spans="1:10" ht="17.25" customHeight="1">
      <c r="A31" s="6">
        <v>19</v>
      </c>
      <c r="B31" s="11"/>
      <c r="C31" s="12"/>
      <c r="D31" s="12"/>
      <c r="E31" s="13"/>
      <c r="F31" s="14"/>
      <c r="G31" s="12"/>
      <c r="H31" s="12"/>
      <c r="I31" s="12"/>
      <c r="J31" s="7"/>
    </row>
    <row r="32" spans="1:10" ht="18" customHeight="1" thickBot="1">
      <c r="A32" s="15">
        <v>20</v>
      </c>
      <c r="B32" s="16"/>
      <c r="C32" s="17"/>
      <c r="D32" s="17"/>
      <c r="E32" s="18"/>
      <c r="F32" s="19"/>
      <c r="G32" s="17"/>
      <c r="H32" s="17"/>
      <c r="I32" s="17"/>
      <c r="J32" s="20"/>
    </row>
    <row r="33" spans="1:10" ht="18.75" customHeight="1" thickBot="1">
      <c r="A33" s="507" t="s">
        <v>2</v>
      </c>
      <c r="B33" s="508"/>
      <c r="C33" s="21">
        <f aca="true" t="shared" si="0" ref="C33:J33">SUM(C13:C32)</f>
        <v>0</v>
      </c>
      <c r="D33" s="21">
        <f t="shared" si="0"/>
        <v>0</v>
      </c>
      <c r="E33" s="22">
        <f t="shared" si="0"/>
        <v>0</v>
      </c>
      <c r="F33" s="23">
        <f t="shared" si="0"/>
        <v>0</v>
      </c>
      <c r="G33" s="21">
        <f t="shared" si="0"/>
        <v>0</v>
      </c>
      <c r="H33" s="21">
        <f t="shared" si="0"/>
        <v>0</v>
      </c>
      <c r="I33" s="21">
        <f t="shared" si="0"/>
        <v>0</v>
      </c>
      <c r="J33" s="24">
        <f t="shared" si="0"/>
        <v>0</v>
      </c>
    </row>
    <row r="34" spans="1:10" ht="16.5" customHeight="1" thickTop="1">
      <c r="A34" s="514" t="s">
        <v>4</v>
      </c>
      <c r="B34" s="515"/>
      <c r="C34" s="516"/>
      <c r="D34" s="25" t="s">
        <v>8</v>
      </c>
      <c r="E34" s="26">
        <f>C33</f>
        <v>0</v>
      </c>
      <c r="F34" s="27"/>
      <c r="G34" s="28"/>
      <c r="H34" s="28"/>
      <c r="I34" s="28"/>
      <c r="J34" s="29">
        <f>SUM(F34:I34)</f>
        <v>0</v>
      </c>
    </row>
    <row r="35" spans="1:10" ht="18" customHeight="1">
      <c r="A35" s="517"/>
      <c r="B35" s="518"/>
      <c r="C35" s="519"/>
      <c r="D35" s="8" t="s">
        <v>9</v>
      </c>
      <c r="E35" s="30">
        <f>D33</f>
        <v>0</v>
      </c>
      <c r="F35" s="31"/>
      <c r="G35" s="32"/>
      <c r="H35" s="32"/>
      <c r="I35" s="32"/>
      <c r="J35" s="7">
        <f>SUM(F35:I35)</f>
        <v>0</v>
      </c>
    </row>
  </sheetData>
  <sheetProtection/>
  <mergeCells count="20">
    <mergeCell ref="D5:E5"/>
    <mergeCell ref="D6:E6"/>
    <mergeCell ref="A34:C35"/>
    <mergeCell ref="A11:B11"/>
    <mergeCell ref="C11:E11"/>
    <mergeCell ref="A1:B1"/>
    <mergeCell ref="A2:J2"/>
    <mergeCell ref="A4:F4"/>
    <mergeCell ref="B5:C5"/>
    <mergeCell ref="B8:C8"/>
    <mergeCell ref="B9:C9"/>
    <mergeCell ref="B6:C6"/>
    <mergeCell ref="F11:J11"/>
    <mergeCell ref="A33:B33"/>
    <mergeCell ref="A10:J10"/>
    <mergeCell ref="D8:E8"/>
    <mergeCell ref="D9:E9"/>
    <mergeCell ref="D7:E7"/>
    <mergeCell ref="B7:C7"/>
    <mergeCell ref="J6:K8"/>
  </mergeCells>
  <printOptions/>
  <pageMargins left="0.7233333333333334" right="0" top="1.05" bottom="0" header="0" footer="0"/>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M28"/>
  <sheetViews>
    <sheetView zoomScale="75" zoomScaleNormal="75" zoomScalePageLayoutView="0" workbookViewId="0" topLeftCell="A1">
      <selection activeCell="A1" sqref="A1:I1"/>
    </sheetView>
  </sheetViews>
  <sheetFormatPr defaultColWidth="4.75390625" defaultRowHeight="13.5"/>
  <cols>
    <col min="1" max="1" width="3.125" style="33" customWidth="1"/>
    <col min="2" max="2" width="20.00390625" style="33" customWidth="1"/>
    <col min="3" max="9" width="15.25390625" style="33" customWidth="1"/>
    <col min="10" max="11" width="14.375" style="33" customWidth="1"/>
    <col min="12" max="13" width="10.375" style="33" customWidth="1"/>
    <col min="14" max="16384" width="4.75390625" style="33" customWidth="1"/>
  </cols>
  <sheetData>
    <row r="1" spans="1:11" ht="17.25" customHeight="1">
      <c r="A1" s="539" t="s">
        <v>502</v>
      </c>
      <c r="B1" s="540"/>
      <c r="C1" s="540"/>
      <c r="D1" s="540"/>
      <c r="E1" s="540"/>
      <c r="F1" s="540"/>
      <c r="G1" s="540"/>
      <c r="H1" s="540"/>
      <c r="I1" s="540"/>
      <c r="J1" s="112"/>
      <c r="K1" s="112"/>
    </row>
    <row r="2" spans="2:13" ht="32.25" customHeight="1">
      <c r="B2" s="538" t="s">
        <v>506</v>
      </c>
      <c r="C2" s="538"/>
      <c r="D2" s="538"/>
      <c r="E2" s="538"/>
      <c r="F2" s="538"/>
      <c r="G2" s="538"/>
      <c r="H2" s="538"/>
      <c r="I2" s="538"/>
      <c r="J2" s="202"/>
      <c r="K2" s="202"/>
      <c r="L2" s="203"/>
      <c r="M2" s="203"/>
    </row>
    <row r="3" spans="2:13" ht="21" customHeight="1">
      <c r="B3" s="204" t="s">
        <v>246</v>
      </c>
      <c r="C3" s="205"/>
      <c r="D3" s="124" t="s">
        <v>28</v>
      </c>
      <c r="E3" s="205"/>
      <c r="F3" s="205"/>
      <c r="G3" s="205"/>
      <c r="H3" s="205"/>
      <c r="I3" s="205"/>
      <c r="J3" s="205"/>
      <c r="K3" s="205"/>
      <c r="L3" s="203"/>
      <c r="M3" s="203"/>
    </row>
    <row r="4" spans="2:13" ht="21" customHeight="1">
      <c r="B4" s="206" t="s">
        <v>247</v>
      </c>
      <c r="C4" s="206" t="s">
        <v>248</v>
      </c>
      <c r="D4" s="206" t="s">
        <v>249</v>
      </c>
      <c r="E4" s="205"/>
      <c r="F4" s="205"/>
      <c r="G4" s="205"/>
      <c r="H4" s="205"/>
      <c r="I4" s="205"/>
      <c r="J4" s="205"/>
      <c r="K4" s="205"/>
      <c r="L4" s="203"/>
      <c r="M4" s="203"/>
    </row>
    <row r="5" spans="2:13" ht="21" customHeight="1">
      <c r="B5" s="525" t="s">
        <v>30</v>
      </c>
      <c r="C5" s="206"/>
      <c r="D5" s="206"/>
      <c r="E5" s="205"/>
      <c r="F5" s="205"/>
      <c r="G5" s="205"/>
      <c r="H5" s="205"/>
      <c r="I5" s="205"/>
      <c r="J5" s="205"/>
      <c r="K5" s="205"/>
      <c r="L5" s="203"/>
      <c r="M5" s="203"/>
    </row>
    <row r="6" spans="2:13" ht="21" customHeight="1">
      <c r="B6" s="527"/>
      <c r="C6" s="207"/>
      <c r="D6" s="207"/>
      <c r="E6" s="205"/>
      <c r="F6" s="205"/>
      <c r="G6" s="205"/>
      <c r="H6" s="205"/>
      <c r="I6" s="205"/>
      <c r="J6" s="205"/>
      <c r="K6" s="205"/>
      <c r="L6" s="203"/>
      <c r="M6" s="203"/>
    </row>
    <row r="7" spans="2:13" ht="21" customHeight="1">
      <c r="B7" s="537" t="s">
        <v>250</v>
      </c>
      <c r="C7" s="207"/>
      <c r="D7" s="207"/>
      <c r="E7" s="205"/>
      <c r="F7" s="205"/>
      <c r="G7" s="205"/>
      <c r="H7" s="205"/>
      <c r="I7" s="205"/>
      <c r="J7" s="205"/>
      <c r="K7" s="205"/>
      <c r="L7" s="203"/>
      <c r="M7" s="203"/>
    </row>
    <row r="8" spans="2:13" ht="21" customHeight="1">
      <c r="B8" s="537"/>
      <c r="C8" s="207"/>
      <c r="D8" s="207"/>
      <c r="E8" s="205"/>
      <c r="F8" s="205"/>
      <c r="G8" s="205"/>
      <c r="H8" s="205"/>
      <c r="I8" s="205"/>
      <c r="J8" s="205"/>
      <c r="K8" s="205"/>
      <c r="L8" s="203"/>
      <c r="M8" s="203"/>
    </row>
    <row r="9" spans="2:13" ht="21" customHeight="1">
      <c r="B9" s="537" t="s">
        <v>251</v>
      </c>
      <c r="C9" s="207"/>
      <c r="D9" s="207"/>
      <c r="E9" s="205"/>
      <c r="F9" s="205"/>
      <c r="G9" s="205"/>
      <c r="H9" s="205"/>
      <c r="I9" s="205"/>
      <c r="J9" s="205"/>
      <c r="K9" s="205"/>
      <c r="L9" s="203"/>
      <c r="M9" s="203"/>
    </row>
    <row r="10" spans="2:13" ht="21" customHeight="1">
      <c r="B10" s="537"/>
      <c r="C10" s="207"/>
      <c r="D10" s="207"/>
      <c r="E10" s="205"/>
      <c r="F10" s="205"/>
      <c r="G10" s="205"/>
      <c r="H10" s="205"/>
      <c r="I10" s="205"/>
      <c r="J10" s="205"/>
      <c r="K10" s="205"/>
      <c r="L10" s="203"/>
      <c r="M10" s="203"/>
    </row>
    <row r="11" spans="2:13" ht="21" customHeight="1" thickBot="1">
      <c r="B11" s="208" t="s">
        <v>31</v>
      </c>
      <c r="C11" s="209"/>
      <c r="D11" s="209"/>
      <c r="E11" s="205"/>
      <c r="F11" s="205"/>
      <c r="G11" s="205"/>
      <c r="H11" s="205"/>
      <c r="I11" s="205"/>
      <c r="J11" s="205"/>
      <c r="K11" s="205"/>
      <c r="L11" s="203"/>
      <c r="M11" s="203"/>
    </row>
    <row r="12" spans="2:13" ht="21" customHeight="1" thickTop="1">
      <c r="B12" s="210" t="s">
        <v>252</v>
      </c>
      <c r="C12" s="211">
        <f>SUM(C6:C11)</f>
        <v>0</v>
      </c>
      <c r="D12" s="211">
        <f>SUM(D6:D11)</f>
        <v>0</v>
      </c>
      <c r="E12" s="205"/>
      <c r="F12" s="205"/>
      <c r="G12" s="205"/>
      <c r="H12" s="205"/>
      <c r="I12" s="205"/>
      <c r="J12" s="205"/>
      <c r="K12" s="205"/>
      <c r="L12" s="203"/>
      <c r="M12" s="203"/>
    </row>
    <row r="13" spans="2:13" ht="12.75" customHeight="1">
      <c r="B13" s="205"/>
      <c r="C13" s="205"/>
      <c r="D13" s="205"/>
      <c r="E13" s="205"/>
      <c r="F13" s="205"/>
      <c r="G13" s="205"/>
      <c r="H13" s="205"/>
      <c r="I13" s="205"/>
      <c r="J13" s="205"/>
      <c r="K13" s="205"/>
      <c r="L13" s="203"/>
      <c r="M13" s="203"/>
    </row>
    <row r="14" spans="2:11" ht="20.25" customHeight="1">
      <c r="B14" s="212" t="s">
        <v>253</v>
      </c>
      <c r="C14" s="112"/>
      <c r="D14" s="112"/>
      <c r="E14" s="112"/>
      <c r="F14" s="112"/>
      <c r="G14" s="112"/>
      <c r="H14" s="112"/>
      <c r="I14" s="124" t="s">
        <v>28</v>
      </c>
      <c r="J14" s="112"/>
      <c r="K14" s="112"/>
    </row>
    <row r="15" spans="2:11" ht="18.75" customHeight="1">
      <c r="B15" s="525" t="s">
        <v>254</v>
      </c>
      <c r="C15" s="528" t="s">
        <v>255</v>
      </c>
      <c r="D15" s="533" t="s">
        <v>256</v>
      </c>
      <c r="E15" s="534"/>
      <c r="F15" s="534"/>
      <c r="G15" s="534"/>
      <c r="H15" s="535"/>
      <c r="I15" s="525" t="s">
        <v>257</v>
      </c>
      <c r="J15" s="112"/>
      <c r="K15" s="112"/>
    </row>
    <row r="16" spans="2:11" ht="18.75" customHeight="1">
      <c r="B16" s="526"/>
      <c r="C16" s="529"/>
      <c r="D16" s="531" t="s">
        <v>30</v>
      </c>
      <c r="E16" s="536" t="s">
        <v>258</v>
      </c>
      <c r="F16" s="535"/>
      <c r="G16" s="525" t="s">
        <v>259</v>
      </c>
      <c r="H16" s="525" t="s">
        <v>31</v>
      </c>
      <c r="I16" s="526"/>
      <c r="J16" s="112"/>
      <c r="K16" s="112"/>
    </row>
    <row r="17" spans="2:11" ht="18.75" customHeight="1">
      <c r="B17" s="527"/>
      <c r="C17" s="530"/>
      <c r="D17" s="532"/>
      <c r="E17" s="206" t="s">
        <v>260</v>
      </c>
      <c r="F17" s="206" t="s">
        <v>31</v>
      </c>
      <c r="G17" s="527"/>
      <c r="H17" s="527"/>
      <c r="I17" s="527"/>
      <c r="J17" s="112"/>
      <c r="K17" s="112"/>
    </row>
    <row r="18" spans="2:11" ht="21" customHeight="1">
      <c r="B18" s="213" t="s">
        <v>261</v>
      </c>
      <c r="C18" s="110"/>
      <c r="D18" s="214"/>
      <c r="E18" s="215"/>
      <c r="F18" s="215"/>
      <c r="G18" s="215"/>
      <c r="H18" s="215"/>
      <c r="I18" s="215"/>
      <c r="J18" s="112"/>
      <c r="K18" s="112"/>
    </row>
    <row r="19" spans="2:11" ht="21" customHeight="1">
      <c r="B19" s="213" t="s">
        <v>53</v>
      </c>
      <c r="C19" s="110">
        <f>'様式10'!Q32</f>
        <v>1397655000</v>
      </c>
      <c r="D19" s="214"/>
      <c r="E19" s="215"/>
      <c r="F19" s="215"/>
      <c r="G19" s="215"/>
      <c r="H19" s="215"/>
      <c r="I19" s="215"/>
      <c r="J19" s="112"/>
      <c r="K19" s="112"/>
    </row>
    <row r="20" spans="2:11" ht="21" customHeight="1">
      <c r="B20" s="213" t="s">
        <v>55</v>
      </c>
      <c r="C20" s="110">
        <f>'様式10'!Q34</f>
        <v>72000000</v>
      </c>
      <c r="D20" s="214"/>
      <c r="E20" s="215"/>
      <c r="F20" s="215"/>
      <c r="G20" s="215"/>
      <c r="H20" s="215"/>
      <c r="I20" s="215"/>
      <c r="J20" s="112"/>
      <c r="K20" s="112"/>
    </row>
    <row r="21" spans="2:11" ht="21" customHeight="1">
      <c r="B21" s="213" t="s">
        <v>365</v>
      </c>
      <c r="C21" s="110">
        <f>'様式10'!Q36</f>
        <v>0</v>
      </c>
      <c r="D21" s="214"/>
      <c r="E21" s="215"/>
      <c r="F21" s="215"/>
      <c r="G21" s="215"/>
      <c r="H21" s="215"/>
      <c r="I21" s="215"/>
      <c r="J21" s="112"/>
      <c r="K21" s="112"/>
    </row>
    <row r="22" spans="2:9" ht="21" customHeight="1">
      <c r="B22" s="216" t="s">
        <v>262</v>
      </c>
      <c r="C22" s="40">
        <f>'様式12'!E53</f>
        <v>78098000</v>
      </c>
      <c r="D22" s="217"/>
      <c r="E22" s="74"/>
      <c r="F22" s="74"/>
      <c r="G22" s="74"/>
      <c r="H22" s="74"/>
      <c r="I22" s="74"/>
    </row>
    <row r="23" spans="2:9" ht="21" customHeight="1">
      <c r="B23" s="216" t="s">
        <v>263</v>
      </c>
      <c r="C23" s="40">
        <v>0</v>
      </c>
      <c r="D23" s="217"/>
      <c r="E23" s="74"/>
      <c r="F23" s="74"/>
      <c r="G23" s="74"/>
      <c r="H23" s="74"/>
      <c r="I23" s="74"/>
    </row>
    <row r="24" spans="2:9" ht="21" customHeight="1">
      <c r="B24" s="216" t="s">
        <v>264</v>
      </c>
      <c r="C24" s="40">
        <v>0</v>
      </c>
      <c r="D24" s="217"/>
      <c r="E24" s="74"/>
      <c r="F24" s="74"/>
      <c r="G24" s="74"/>
      <c r="H24" s="74"/>
      <c r="I24" s="74"/>
    </row>
    <row r="25" spans="2:9" ht="21" customHeight="1">
      <c r="B25" s="216"/>
      <c r="C25" s="40"/>
      <c r="D25" s="217"/>
      <c r="E25" s="74"/>
      <c r="F25" s="74"/>
      <c r="G25" s="74"/>
      <c r="H25" s="74"/>
      <c r="I25" s="74"/>
    </row>
    <row r="26" spans="2:9" ht="21" customHeight="1" thickBot="1">
      <c r="B26" s="218"/>
      <c r="C26" s="76"/>
      <c r="D26" s="219"/>
      <c r="E26" s="78"/>
      <c r="F26" s="78"/>
      <c r="G26" s="78"/>
      <c r="H26" s="78"/>
      <c r="I26" s="78"/>
    </row>
    <row r="27" spans="2:9" ht="21" customHeight="1" thickTop="1">
      <c r="B27" s="220" t="s">
        <v>265</v>
      </c>
      <c r="C27" s="44">
        <f aca="true" t="shared" si="0" ref="C27:H27">SUM(C18:C26)</f>
        <v>1547753000</v>
      </c>
      <c r="D27" s="221">
        <f t="shared" si="0"/>
        <v>0</v>
      </c>
      <c r="E27" s="92">
        <f t="shared" si="0"/>
        <v>0</v>
      </c>
      <c r="F27" s="92">
        <f t="shared" si="0"/>
        <v>0</v>
      </c>
      <c r="G27" s="92">
        <f t="shared" si="0"/>
        <v>0</v>
      </c>
      <c r="H27" s="92">
        <f t="shared" si="0"/>
        <v>0</v>
      </c>
      <c r="I27" s="92"/>
    </row>
    <row r="28" spans="2:9" ht="42" customHeight="1">
      <c r="B28" s="524" t="s">
        <v>482</v>
      </c>
      <c r="C28" s="524"/>
      <c r="D28" s="524"/>
      <c r="E28" s="524"/>
      <c r="F28" s="524"/>
      <c r="G28" s="524"/>
      <c r="H28" s="524"/>
      <c r="I28" s="524"/>
    </row>
    <row r="29" ht="20.25" customHeight="1"/>
    <row r="30" ht="20.25" customHeight="1"/>
    <row r="31" ht="20.25" customHeight="1"/>
    <row r="32" ht="20.25" customHeight="1"/>
    <row r="33" ht="20.25" customHeight="1"/>
    <row r="34" ht="20.25" customHeight="1"/>
    <row r="35" ht="20.25" customHeight="1"/>
  </sheetData>
  <sheetProtection/>
  <mergeCells count="14">
    <mergeCell ref="B5:B6"/>
    <mergeCell ref="B7:B8"/>
    <mergeCell ref="B9:B10"/>
    <mergeCell ref="B2:I2"/>
    <mergeCell ref="A1:I1"/>
    <mergeCell ref="B28:I28"/>
    <mergeCell ref="I15:I17"/>
    <mergeCell ref="B15:B17"/>
    <mergeCell ref="C15:C17"/>
    <mergeCell ref="D16:D17"/>
    <mergeCell ref="D15:H15"/>
    <mergeCell ref="E16:F16"/>
    <mergeCell ref="G16:G17"/>
    <mergeCell ref="H16:H17"/>
  </mergeCells>
  <printOptions/>
  <pageMargins left="0.7086614173228347" right="0.7086614173228347" top="0.3937007874015748" bottom="0.3937007874015748" header="0.6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C56"/>
  <sheetViews>
    <sheetView zoomScalePageLayoutView="0" workbookViewId="0" topLeftCell="A1">
      <selection activeCell="A1" sqref="A1:Y1"/>
    </sheetView>
  </sheetViews>
  <sheetFormatPr defaultColWidth="9.00390625" defaultRowHeight="15" customHeight="1"/>
  <cols>
    <col min="1" max="1" width="1.12109375" style="33" customWidth="1"/>
    <col min="2" max="5" width="3.625" style="33" customWidth="1"/>
    <col min="6" max="6" width="4.50390625" style="33" customWidth="1"/>
    <col min="7" max="9" width="3.625" style="33" customWidth="1"/>
    <col min="10" max="10" width="3.75390625" style="33" customWidth="1"/>
    <col min="11" max="18" width="3.625" style="33" customWidth="1"/>
    <col min="19" max="19" width="3.75390625" style="33" customWidth="1"/>
    <col min="20" max="20" width="3.625" style="33" customWidth="1"/>
    <col min="21" max="21" width="3.625" style="34" customWidth="1"/>
    <col min="22" max="22" width="3.625" style="33" customWidth="1"/>
    <col min="23" max="23" width="4.625" style="33" customWidth="1"/>
    <col min="24" max="25" width="3.625" style="33" customWidth="1"/>
    <col min="26" max="16384" width="9.00390625" style="33" customWidth="1"/>
  </cols>
  <sheetData>
    <row r="1" spans="1:25" ht="15" customHeight="1">
      <c r="A1" s="539" t="s">
        <v>501</v>
      </c>
      <c r="B1" s="540"/>
      <c r="C1" s="540"/>
      <c r="D1" s="540"/>
      <c r="E1" s="540"/>
      <c r="F1" s="540"/>
      <c r="G1" s="540"/>
      <c r="H1" s="540"/>
      <c r="I1" s="540"/>
      <c r="J1" s="540"/>
      <c r="K1" s="540"/>
      <c r="L1" s="540"/>
      <c r="M1" s="540"/>
      <c r="N1" s="540"/>
      <c r="O1" s="540"/>
      <c r="P1" s="540"/>
      <c r="Q1" s="540"/>
      <c r="R1" s="540"/>
      <c r="S1" s="540"/>
      <c r="T1" s="540"/>
      <c r="U1" s="540"/>
      <c r="V1" s="540"/>
      <c r="W1" s="540"/>
      <c r="X1" s="540"/>
      <c r="Y1" s="540"/>
    </row>
    <row r="2" spans="1:25" ht="21" customHeight="1">
      <c r="A2" s="584" t="s">
        <v>367</v>
      </c>
      <c r="B2" s="584"/>
      <c r="C2" s="584"/>
      <c r="D2" s="584"/>
      <c r="E2" s="584"/>
      <c r="F2" s="584"/>
      <c r="G2" s="584"/>
      <c r="H2" s="584"/>
      <c r="I2" s="584"/>
      <c r="J2" s="584"/>
      <c r="K2" s="584"/>
      <c r="L2" s="584"/>
      <c r="M2" s="584"/>
      <c r="N2" s="584"/>
      <c r="O2" s="584"/>
      <c r="P2" s="584"/>
      <c r="Q2" s="584"/>
      <c r="R2" s="584"/>
      <c r="S2" s="584"/>
      <c r="T2" s="584"/>
      <c r="U2" s="584"/>
      <c r="V2" s="584"/>
      <c r="W2" s="584"/>
      <c r="X2" s="584"/>
      <c r="Y2" s="584"/>
    </row>
    <row r="3" spans="1:25" ht="15" customHeight="1">
      <c r="A3" s="558"/>
      <c r="B3" s="558"/>
      <c r="C3" s="558"/>
      <c r="D3" s="558"/>
      <c r="E3" s="558"/>
      <c r="F3" s="558"/>
      <c r="G3" s="558"/>
      <c r="H3" s="558"/>
      <c r="I3" s="558"/>
      <c r="J3" s="558"/>
      <c r="K3" s="558"/>
      <c r="L3" s="558"/>
      <c r="M3" s="558"/>
      <c r="N3" s="558"/>
      <c r="O3" s="558"/>
      <c r="P3" s="558"/>
      <c r="Q3" s="558"/>
      <c r="R3" s="558"/>
      <c r="S3" s="558"/>
      <c r="T3" s="558"/>
      <c r="U3" s="558"/>
      <c r="V3" s="558"/>
      <c r="W3" s="558"/>
      <c r="X3" s="558"/>
      <c r="Y3" s="558"/>
    </row>
    <row r="4" spans="1:25" ht="15" customHeight="1">
      <c r="A4" s="558"/>
      <c r="B4" s="558"/>
      <c r="C4" s="558"/>
      <c r="D4" s="558"/>
      <c r="E4" s="558"/>
      <c r="F4" s="558"/>
      <c r="G4" s="558"/>
      <c r="H4" s="558"/>
      <c r="I4" s="558"/>
      <c r="J4" s="558"/>
      <c r="K4" s="558"/>
      <c r="L4" s="558"/>
      <c r="M4" s="558"/>
      <c r="N4" s="558"/>
      <c r="O4" s="558"/>
      <c r="P4" s="558"/>
      <c r="Q4" s="558"/>
      <c r="R4" s="558"/>
      <c r="S4" s="558"/>
      <c r="T4" s="558"/>
      <c r="U4" s="558"/>
      <c r="V4" s="558"/>
      <c r="W4" s="558"/>
      <c r="X4" s="558"/>
      <c r="Y4" s="558"/>
    </row>
    <row r="5" spans="1:25" ht="15" customHeight="1">
      <c r="A5" s="39"/>
      <c r="B5" s="540" t="s">
        <v>33</v>
      </c>
      <c r="C5" s="540"/>
      <c r="D5" s="540"/>
      <c r="E5" s="540"/>
      <c r="F5" s="540"/>
      <c r="G5" s="540"/>
      <c r="H5" s="540"/>
      <c r="I5" s="540"/>
      <c r="J5" s="540"/>
      <c r="K5" s="540"/>
      <c r="L5" s="540"/>
      <c r="M5" s="540"/>
      <c r="N5" s="540"/>
      <c r="O5" s="540"/>
      <c r="P5" s="540"/>
      <c r="Q5" s="540"/>
      <c r="R5" s="540"/>
      <c r="S5" s="540"/>
      <c r="T5" s="540"/>
      <c r="U5" s="540"/>
      <c r="V5" s="540"/>
      <c r="W5" s="540"/>
      <c r="X5" s="540"/>
      <c r="Y5" s="540"/>
    </row>
    <row r="6" spans="1:25" ht="15" customHeight="1" thickBot="1">
      <c r="A6" s="39"/>
      <c r="B6" s="540" t="s">
        <v>34</v>
      </c>
      <c r="C6" s="540"/>
      <c r="D6" s="540"/>
      <c r="E6" s="540"/>
      <c r="F6" s="540"/>
      <c r="G6" s="540"/>
      <c r="H6" s="540"/>
      <c r="I6" s="540"/>
      <c r="J6" s="540"/>
      <c r="K6" s="540"/>
      <c r="L6" s="540"/>
      <c r="M6" s="540"/>
      <c r="N6" s="540"/>
      <c r="O6" s="540"/>
      <c r="P6" s="540"/>
      <c r="Q6" s="540"/>
      <c r="R6" s="540"/>
      <c r="S6" s="540"/>
      <c r="T6" s="540"/>
      <c r="U6" s="540"/>
      <c r="V6" s="540"/>
      <c r="W6" s="540"/>
      <c r="X6" s="540"/>
      <c r="Y6" s="540"/>
    </row>
    <row r="7" spans="1:29" ht="15" customHeight="1" thickBot="1">
      <c r="A7" s="39"/>
      <c r="B7" s="39"/>
      <c r="C7" s="583" t="s">
        <v>32</v>
      </c>
      <c r="D7" s="583"/>
      <c r="E7" s="583"/>
      <c r="F7" s="583"/>
      <c r="G7" s="583"/>
      <c r="H7" s="583"/>
      <c r="I7" s="40">
        <v>45</v>
      </c>
      <c r="J7" s="585" t="s">
        <v>35</v>
      </c>
      <c r="K7" s="585"/>
      <c r="L7" s="578">
        <v>100</v>
      </c>
      <c r="M7" s="580"/>
      <c r="N7" s="36" t="s">
        <v>36</v>
      </c>
      <c r="O7" s="37" t="s">
        <v>37</v>
      </c>
      <c r="P7" s="553">
        <f>I7*L7</f>
        <v>4500</v>
      </c>
      <c r="Q7" s="569"/>
      <c r="R7" s="554"/>
      <c r="S7" s="41" t="s">
        <v>38</v>
      </c>
      <c r="T7" s="39"/>
      <c r="U7" s="41"/>
      <c r="V7" s="39"/>
      <c r="W7" s="39"/>
      <c r="X7" s="39"/>
      <c r="Y7" s="39"/>
      <c r="Z7" s="42"/>
      <c r="AA7" s="43"/>
      <c r="AB7" s="43"/>
      <c r="AC7" s="43"/>
    </row>
    <row r="8" spans="1:29" ht="15" customHeight="1" thickBot="1">
      <c r="A8" s="39"/>
      <c r="B8" s="39"/>
      <c r="C8" s="583" t="s">
        <v>39</v>
      </c>
      <c r="D8" s="583"/>
      <c r="E8" s="583"/>
      <c r="F8" s="583"/>
      <c r="G8" s="583"/>
      <c r="H8" s="583"/>
      <c r="I8" s="40">
        <v>3</v>
      </c>
      <c r="J8" s="585" t="s">
        <v>40</v>
      </c>
      <c r="K8" s="585"/>
      <c r="L8" s="578">
        <v>30</v>
      </c>
      <c r="M8" s="580"/>
      <c r="N8" s="36" t="s">
        <v>36</v>
      </c>
      <c r="O8" s="37" t="s">
        <v>37</v>
      </c>
      <c r="P8" s="553">
        <f>I8*L8</f>
        <v>90</v>
      </c>
      <c r="Q8" s="569"/>
      <c r="R8" s="554"/>
      <c r="S8" s="41" t="s">
        <v>38</v>
      </c>
      <c r="T8" s="39"/>
      <c r="U8" s="41"/>
      <c r="V8" s="39"/>
      <c r="W8" s="39"/>
      <c r="X8" s="39"/>
      <c r="Y8" s="39"/>
      <c r="Z8" s="42"/>
      <c r="AA8" s="43"/>
      <c r="AB8" s="43"/>
      <c r="AC8" s="43"/>
    </row>
    <row r="9" spans="1:29" ht="15" customHeight="1">
      <c r="A9" s="39"/>
      <c r="B9" s="39"/>
      <c r="C9" s="583" t="s">
        <v>41</v>
      </c>
      <c r="D9" s="583"/>
      <c r="E9" s="583"/>
      <c r="F9" s="583"/>
      <c r="G9" s="583"/>
      <c r="H9" s="583"/>
      <c r="I9" s="44"/>
      <c r="J9" s="45"/>
      <c r="K9" s="46"/>
      <c r="L9" s="45"/>
      <c r="M9" s="45"/>
      <c r="N9" s="45"/>
      <c r="O9" s="47"/>
      <c r="P9" s="553">
        <f>SUM(P7:R8)</f>
        <v>4590</v>
      </c>
      <c r="Q9" s="569"/>
      <c r="R9" s="38" t="s">
        <v>42</v>
      </c>
      <c r="S9" s="41" t="s">
        <v>43</v>
      </c>
      <c r="T9" s="39"/>
      <c r="U9" s="41"/>
      <c r="V9" s="39"/>
      <c r="W9" s="39"/>
      <c r="X9" s="39"/>
      <c r="Y9" s="39"/>
      <c r="Z9" s="42"/>
      <c r="AA9" s="43"/>
      <c r="AB9" s="43"/>
      <c r="AC9" s="43"/>
    </row>
    <row r="10" spans="1:25" ht="9.75" customHeight="1" thickBot="1">
      <c r="A10" s="552"/>
      <c r="B10" s="552"/>
      <c r="C10" s="552"/>
      <c r="D10" s="552"/>
      <c r="E10" s="552"/>
      <c r="F10" s="552"/>
      <c r="G10" s="552"/>
      <c r="H10" s="552"/>
      <c r="I10" s="552"/>
      <c r="J10" s="552"/>
      <c r="K10" s="552"/>
      <c r="L10" s="552"/>
      <c r="M10" s="552"/>
      <c r="N10" s="552"/>
      <c r="O10" s="552"/>
      <c r="P10" s="552"/>
      <c r="Q10" s="552"/>
      <c r="R10" s="552"/>
      <c r="S10" s="552"/>
      <c r="T10" s="552"/>
      <c r="U10" s="552"/>
      <c r="V10" s="552"/>
      <c r="W10" s="552"/>
      <c r="X10" s="552"/>
      <c r="Y10" s="552"/>
    </row>
    <row r="11" spans="1:25" ht="15" customHeight="1" thickBot="1">
      <c r="A11" s="39"/>
      <c r="C11" s="541" t="s">
        <v>44</v>
      </c>
      <c r="D11" s="541"/>
      <c r="E11" s="541"/>
      <c r="F11" s="582"/>
      <c r="G11" s="571">
        <v>60</v>
      </c>
      <c r="H11" s="573"/>
      <c r="I11" s="33" t="s">
        <v>45</v>
      </c>
      <c r="K11" s="541" t="s">
        <v>46</v>
      </c>
      <c r="L11" s="541"/>
      <c r="M11" s="582"/>
      <c r="N11" s="571">
        <v>100</v>
      </c>
      <c r="O11" s="573"/>
      <c r="P11" s="48" t="s">
        <v>47</v>
      </c>
      <c r="R11" s="39"/>
      <c r="S11" s="39"/>
      <c r="T11" s="48"/>
      <c r="U11" s="49"/>
      <c r="V11" s="48"/>
      <c r="W11" s="39"/>
      <c r="X11" s="39"/>
      <c r="Y11" s="39"/>
    </row>
    <row r="12" spans="1:25" ht="9.75" customHeight="1" thickBot="1">
      <c r="A12" s="552"/>
      <c r="B12" s="552"/>
      <c r="C12" s="552"/>
      <c r="D12" s="552"/>
      <c r="E12" s="552"/>
      <c r="F12" s="552"/>
      <c r="G12" s="552"/>
      <c r="H12" s="552"/>
      <c r="I12" s="552"/>
      <c r="J12" s="552"/>
      <c r="K12" s="552"/>
      <c r="L12" s="552"/>
      <c r="M12" s="552"/>
      <c r="N12" s="552"/>
      <c r="O12" s="552"/>
      <c r="P12" s="552"/>
      <c r="Q12" s="552"/>
      <c r="R12" s="552"/>
      <c r="S12" s="552"/>
      <c r="T12" s="552"/>
      <c r="U12" s="552"/>
      <c r="V12" s="552"/>
      <c r="W12" s="552"/>
      <c r="X12" s="552"/>
      <c r="Y12" s="552"/>
    </row>
    <row r="13" spans="1:25" ht="15" customHeight="1" thickBot="1">
      <c r="A13" s="39"/>
      <c r="C13" s="541" t="s">
        <v>409</v>
      </c>
      <c r="D13" s="541"/>
      <c r="E13" s="541"/>
      <c r="F13" s="582"/>
      <c r="G13" s="571">
        <v>7000</v>
      </c>
      <c r="H13" s="573"/>
      <c r="I13" s="33" t="s">
        <v>410</v>
      </c>
      <c r="L13" s="541" t="s">
        <v>411</v>
      </c>
      <c r="M13" s="546"/>
      <c r="N13" s="543">
        <v>3</v>
      </c>
      <c r="O13" s="544"/>
      <c r="P13" s="545" t="s">
        <v>412</v>
      </c>
      <c r="Q13" s="545"/>
      <c r="R13" s="39"/>
      <c r="S13" s="39"/>
      <c r="T13" s="39"/>
      <c r="U13" s="39"/>
      <c r="V13" s="41"/>
      <c r="W13" s="39"/>
      <c r="X13" s="39"/>
      <c r="Y13" s="39"/>
    </row>
    <row r="14" spans="1:25" ht="9.75" customHeight="1">
      <c r="A14" s="552"/>
      <c r="B14" s="552"/>
      <c r="C14" s="552"/>
      <c r="D14" s="552"/>
      <c r="E14" s="552"/>
      <c r="F14" s="552"/>
      <c r="G14" s="552"/>
      <c r="H14" s="552"/>
      <c r="I14" s="552"/>
      <c r="J14" s="552"/>
      <c r="K14" s="552"/>
      <c r="L14" s="552"/>
      <c r="M14" s="552"/>
      <c r="N14" s="552"/>
      <c r="O14" s="552"/>
      <c r="P14" s="552"/>
      <c r="Q14" s="552"/>
      <c r="R14" s="552"/>
      <c r="S14" s="552"/>
      <c r="T14" s="552"/>
      <c r="U14" s="552"/>
      <c r="V14" s="552"/>
      <c r="W14" s="552"/>
      <c r="X14" s="552"/>
      <c r="Y14" s="552"/>
    </row>
    <row r="15" spans="1:25" ht="15" customHeight="1">
      <c r="A15" s="39"/>
      <c r="B15" s="541" t="s">
        <v>413</v>
      </c>
      <c r="C15" s="541"/>
      <c r="D15" s="541"/>
      <c r="E15" s="541"/>
      <c r="F15" s="542"/>
      <c r="G15" s="548">
        <f>P9</f>
        <v>4590</v>
      </c>
      <c r="H15" s="549"/>
      <c r="I15" s="555" t="s">
        <v>414</v>
      </c>
      <c r="J15" s="556"/>
      <c r="K15" s="556"/>
      <c r="L15" s="557"/>
      <c r="M15" s="548">
        <f>N13</f>
        <v>3</v>
      </c>
      <c r="N15" s="549"/>
      <c r="O15" s="550" t="s">
        <v>415</v>
      </c>
      <c r="P15" s="551"/>
      <c r="Q15" s="553">
        <f>G15/M15</f>
        <v>1530</v>
      </c>
      <c r="R15" s="554"/>
      <c r="S15" s="34" t="s">
        <v>416</v>
      </c>
      <c r="T15" s="34" t="s">
        <v>417</v>
      </c>
      <c r="U15" s="39"/>
      <c r="X15" s="39"/>
      <c r="Y15" s="39"/>
    </row>
    <row r="16" spans="1:25" ht="9.75" customHeight="1">
      <c r="A16" s="552"/>
      <c r="B16" s="552"/>
      <c r="C16" s="552"/>
      <c r="D16" s="552"/>
      <c r="E16" s="552"/>
      <c r="F16" s="552"/>
      <c r="G16" s="552"/>
      <c r="H16" s="552"/>
      <c r="I16" s="552"/>
      <c r="J16" s="552"/>
      <c r="K16" s="552"/>
      <c r="L16" s="552"/>
      <c r="M16" s="552"/>
      <c r="N16" s="552"/>
      <c r="O16" s="552"/>
      <c r="P16" s="552"/>
      <c r="Q16" s="552"/>
      <c r="R16" s="552"/>
      <c r="S16" s="552"/>
      <c r="T16" s="552"/>
      <c r="U16" s="552"/>
      <c r="V16" s="552"/>
      <c r="W16" s="552"/>
      <c r="X16" s="552"/>
      <c r="Y16" s="552"/>
    </row>
    <row r="17" spans="1:25" ht="15" customHeight="1">
      <c r="A17" s="39"/>
      <c r="B17" s="541" t="s">
        <v>418</v>
      </c>
      <c r="C17" s="541"/>
      <c r="D17" s="541"/>
      <c r="E17" s="541"/>
      <c r="F17" s="542"/>
      <c r="G17" s="548">
        <f>G13</f>
        <v>7000</v>
      </c>
      <c r="H17" s="549"/>
      <c r="I17" s="49" t="s">
        <v>419</v>
      </c>
      <c r="J17" s="547" t="s">
        <v>420</v>
      </c>
      <c r="K17" s="547"/>
      <c r="L17" s="547"/>
      <c r="M17" s="548">
        <f>G11</f>
        <v>60</v>
      </c>
      <c r="N17" s="549"/>
      <c r="O17" s="550" t="s">
        <v>421</v>
      </c>
      <c r="P17" s="551"/>
      <c r="Q17" s="553">
        <f>G17*(M17/100)</f>
        <v>4200</v>
      </c>
      <c r="R17" s="554"/>
      <c r="S17" s="34" t="s">
        <v>422</v>
      </c>
      <c r="T17" s="34" t="s">
        <v>423</v>
      </c>
      <c r="U17" s="39"/>
      <c r="X17" s="39"/>
      <c r="Y17" s="39"/>
    </row>
    <row r="18" spans="1:25" ht="9.75" customHeight="1">
      <c r="A18" s="552"/>
      <c r="B18" s="552"/>
      <c r="C18" s="552"/>
      <c r="D18" s="552"/>
      <c r="E18" s="552"/>
      <c r="F18" s="552"/>
      <c r="G18" s="552"/>
      <c r="H18" s="552"/>
      <c r="I18" s="552"/>
      <c r="J18" s="552"/>
      <c r="K18" s="552"/>
      <c r="L18" s="552"/>
      <c r="M18" s="552"/>
      <c r="N18" s="552"/>
      <c r="O18" s="552"/>
      <c r="P18" s="552"/>
      <c r="Q18" s="552"/>
      <c r="R18" s="552"/>
      <c r="S18" s="552"/>
      <c r="T18" s="552"/>
      <c r="U18" s="552"/>
      <c r="V18" s="552"/>
      <c r="W18" s="552"/>
      <c r="X18" s="552"/>
      <c r="Y18" s="552"/>
    </row>
    <row r="19" spans="1:25" ht="15" customHeight="1">
      <c r="A19" s="39"/>
      <c r="B19" s="541" t="s">
        <v>424</v>
      </c>
      <c r="C19" s="541"/>
      <c r="D19" s="541"/>
      <c r="E19" s="541"/>
      <c r="F19" s="542"/>
      <c r="G19" s="548">
        <f>G13</f>
        <v>7000</v>
      </c>
      <c r="H19" s="549"/>
      <c r="I19" s="49" t="s">
        <v>425</v>
      </c>
      <c r="J19" s="547" t="s">
        <v>426</v>
      </c>
      <c r="K19" s="547"/>
      <c r="L19" s="547"/>
      <c r="M19" s="548">
        <f>N11</f>
        <v>100</v>
      </c>
      <c r="N19" s="549"/>
      <c r="O19" s="550" t="s">
        <v>427</v>
      </c>
      <c r="P19" s="551"/>
      <c r="Q19" s="553">
        <f>G19*(M19/100)</f>
        <v>7000</v>
      </c>
      <c r="R19" s="554"/>
      <c r="S19" s="34" t="s">
        <v>366</v>
      </c>
      <c r="T19" s="34" t="s">
        <v>428</v>
      </c>
      <c r="U19" s="39"/>
      <c r="X19" s="39"/>
      <c r="Y19" s="39"/>
    </row>
    <row r="20" spans="1:25" ht="9.75" customHeight="1">
      <c r="A20" s="552"/>
      <c r="B20" s="552"/>
      <c r="C20" s="552"/>
      <c r="D20" s="552"/>
      <c r="E20" s="552"/>
      <c r="F20" s="552"/>
      <c r="G20" s="552"/>
      <c r="H20" s="552"/>
      <c r="I20" s="552"/>
      <c r="J20" s="552"/>
      <c r="K20" s="552"/>
      <c r="L20" s="552"/>
      <c r="M20" s="552"/>
      <c r="N20" s="552"/>
      <c r="O20" s="552"/>
      <c r="P20" s="552"/>
      <c r="Q20" s="552"/>
      <c r="R20" s="552"/>
      <c r="S20" s="552"/>
      <c r="T20" s="552"/>
      <c r="U20" s="552"/>
      <c r="V20" s="552"/>
      <c r="W20" s="552"/>
      <c r="X20" s="552"/>
      <c r="Y20" s="552"/>
    </row>
    <row r="21" spans="1:21" ht="15" customHeight="1">
      <c r="A21" s="39"/>
      <c r="B21" s="567" t="s">
        <v>452</v>
      </c>
      <c r="C21" s="568"/>
      <c r="D21" s="561" t="s">
        <v>453</v>
      </c>
      <c r="E21" s="562"/>
      <c r="F21" s="562"/>
      <c r="G21" s="562"/>
      <c r="H21" s="562"/>
      <c r="I21" s="563"/>
      <c r="J21" s="415" t="str">
        <f>IF(Q17&gt;Q15,"○","×")</f>
        <v>○</v>
      </c>
      <c r="L21" s="564" t="s">
        <v>451</v>
      </c>
      <c r="M21" s="565"/>
      <c r="N21" s="565"/>
      <c r="O21" s="565"/>
      <c r="P21" s="565"/>
      <c r="Q21" s="566"/>
      <c r="R21" s="416" t="str">
        <f>IF(Q19&gt;G15,"○","×")</f>
        <v>○</v>
      </c>
      <c r="U21" s="33"/>
    </row>
    <row r="22" spans="1:25" ht="15" customHeight="1">
      <c r="A22" s="552"/>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row>
    <row r="23" spans="2:25" ht="15" customHeight="1">
      <c r="B23" s="540" t="s">
        <v>269</v>
      </c>
      <c r="C23" s="540"/>
      <c r="D23" s="540"/>
      <c r="E23" s="540"/>
      <c r="F23" s="540"/>
      <c r="G23" s="540"/>
      <c r="H23" s="540"/>
      <c r="I23" s="540"/>
      <c r="J23" s="540"/>
      <c r="K23" s="540"/>
      <c r="L23" s="540"/>
      <c r="M23" s="540"/>
      <c r="N23" s="540"/>
      <c r="O23" s="540"/>
      <c r="P23" s="540"/>
      <c r="Q23" s="540"/>
      <c r="R23" s="540"/>
      <c r="S23" s="540"/>
      <c r="T23" s="540"/>
      <c r="U23" s="540"/>
      <c r="V23" s="540"/>
      <c r="W23" s="540"/>
      <c r="X23" s="540"/>
      <c r="Y23" s="540"/>
    </row>
    <row r="24" spans="3:22" ht="15" customHeight="1">
      <c r="C24" s="559" t="s">
        <v>363</v>
      </c>
      <c r="D24" s="560"/>
      <c r="E24" s="560"/>
      <c r="F24" s="560"/>
      <c r="G24" s="553">
        <v>290000</v>
      </c>
      <c r="H24" s="569"/>
      <c r="I24" s="569"/>
      <c r="J24" s="36" t="s">
        <v>20</v>
      </c>
      <c r="K24" s="36" t="s">
        <v>50</v>
      </c>
      <c r="L24" s="569">
        <f>P9</f>
        <v>4590</v>
      </c>
      <c r="M24" s="569"/>
      <c r="N24" s="36" t="s">
        <v>48</v>
      </c>
      <c r="O24" s="37" t="s">
        <v>38</v>
      </c>
      <c r="P24" s="34" t="s">
        <v>37</v>
      </c>
      <c r="Q24" s="577">
        <f>ROUNDDOWN(G24*L24,0)</f>
        <v>1331100000</v>
      </c>
      <c r="R24" s="577"/>
      <c r="S24" s="577"/>
      <c r="T24" s="577"/>
      <c r="U24" s="34" t="s">
        <v>20</v>
      </c>
      <c r="V24" s="34" t="s">
        <v>429</v>
      </c>
    </row>
    <row r="25" spans="1:25" ht="11.25" customHeight="1">
      <c r="A25" s="558"/>
      <c r="B25" s="558"/>
      <c r="C25" s="558"/>
      <c r="D25" s="558"/>
      <c r="E25" s="558"/>
      <c r="F25" s="558"/>
      <c r="G25" s="558"/>
      <c r="H25" s="558"/>
      <c r="I25" s="558"/>
      <c r="J25" s="558"/>
      <c r="K25" s="558"/>
      <c r="L25" s="558"/>
      <c r="M25" s="558"/>
      <c r="N25" s="558"/>
      <c r="O25" s="558"/>
      <c r="P25" s="558"/>
      <c r="Q25" s="558"/>
      <c r="R25" s="558"/>
      <c r="S25" s="558"/>
      <c r="T25" s="558"/>
      <c r="U25" s="558"/>
      <c r="V25" s="558"/>
      <c r="W25" s="558"/>
      <c r="X25" s="558"/>
      <c r="Y25" s="558"/>
    </row>
    <row r="26" spans="3:22" ht="15" customHeight="1">
      <c r="C26" s="559" t="s">
        <v>364</v>
      </c>
      <c r="D26" s="560"/>
      <c r="E26" s="560"/>
      <c r="F26" s="560"/>
      <c r="G26" s="553">
        <f>Q24</f>
        <v>1331100000</v>
      </c>
      <c r="H26" s="569"/>
      <c r="I26" s="569"/>
      <c r="J26" s="569"/>
      <c r="K26" s="36" t="s">
        <v>430</v>
      </c>
      <c r="L26" s="36" t="s">
        <v>20</v>
      </c>
      <c r="M26" s="36" t="s">
        <v>50</v>
      </c>
      <c r="N26" s="46">
        <v>5</v>
      </c>
      <c r="O26" s="52" t="s">
        <v>49</v>
      </c>
      <c r="P26" s="34" t="s">
        <v>37</v>
      </c>
      <c r="Q26" s="553">
        <f>ROUNDDOWN(G26*0.05,0)</f>
        <v>66555000</v>
      </c>
      <c r="R26" s="569"/>
      <c r="S26" s="569"/>
      <c r="T26" s="554"/>
      <c r="U26" s="34" t="s">
        <v>20</v>
      </c>
      <c r="V26" s="34" t="s">
        <v>431</v>
      </c>
    </row>
    <row r="27" spans="1:25" ht="11.25" customHeight="1" thickBot="1">
      <c r="A27" s="558"/>
      <c r="B27" s="558"/>
      <c r="C27" s="558"/>
      <c r="D27" s="558"/>
      <c r="E27" s="558"/>
      <c r="F27" s="558"/>
      <c r="G27" s="558"/>
      <c r="H27" s="558"/>
      <c r="I27" s="558"/>
      <c r="J27" s="558"/>
      <c r="K27" s="558"/>
      <c r="L27" s="558"/>
      <c r="M27" s="558"/>
      <c r="N27" s="558"/>
      <c r="O27" s="558"/>
      <c r="P27" s="558"/>
      <c r="Q27" s="558"/>
      <c r="R27" s="558"/>
      <c r="S27" s="558"/>
      <c r="T27" s="558"/>
      <c r="U27" s="558"/>
      <c r="V27" s="558"/>
      <c r="W27" s="558"/>
      <c r="X27" s="558"/>
      <c r="Y27" s="558"/>
    </row>
    <row r="28" spans="1:25" ht="15" customHeight="1" thickBot="1">
      <c r="A28" s="50"/>
      <c r="B28" s="50"/>
      <c r="C28" s="586" t="s">
        <v>51</v>
      </c>
      <c r="D28" s="587"/>
      <c r="E28" s="587"/>
      <c r="F28" s="588"/>
      <c r="G28" s="600" t="s">
        <v>362</v>
      </c>
      <c r="H28" s="601"/>
      <c r="I28" s="601"/>
      <c r="J28" s="601"/>
      <c r="K28" s="601"/>
      <c r="L28" s="601"/>
      <c r="M28" s="601"/>
      <c r="N28" s="601"/>
      <c r="O28" s="602"/>
      <c r="P28" s="51" t="s">
        <v>432</v>
      </c>
      <c r="Q28" s="596">
        <v>0</v>
      </c>
      <c r="R28" s="597"/>
      <c r="S28" s="597"/>
      <c r="T28" s="598"/>
      <c r="U28" s="51" t="s">
        <v>20</v>
      </c>
      <c r="V28" s="34" t="s">
        <v>433</v>
      </c>
      <c r="W28" s="50"/>
      <c r="X28" s="50"/>
      <c r="Y28" s="50"/>
    </row>
    <row r="29" spans="1:25" ht="11.25" customHeight="1" thickBot="1">
      <c r="A29" s="558"/>
      <c r="B29" s="558"/>
      <c r="C29" s="558"/>
      <c r="D29" s="558"/>
      <c r="E29" s="558"/>
      <c r="F29" s="558"/>
      <c r="G29" s="558"/>
      <c r="H29" s="558"/>
      <c r="I29" s="558"/>
      <c r="J29" s="558"/>
      <c r="K29" s="558"/>
      <c r="L29" s="558"/>
      <c r="M29" s="558"/>
      <c r="N29" s="558"/>
      <c r="O29" s="558"/>
      <c r="P29" s="558"/>
      <c r="Q29" s="558"/>
      <c r="R29" s="558"/>
      <c r="S29" s="558"/>
      <c r="T29" s="558"/>
      <c r="U29" s="558"/>
      <c r="V29" s="558"/>
      <c r="W29" s="558"/>
      <c r="X29" s="558"/>
      <c r="Y29" s="558"/>
    </row>
    <row r="30" spans="3:22" ht="15" customHeight="1" thickBot="1">
      <c r="C30" s="559" t="s">
        <v>52</v>
      </c>
      <c r="D30" s="560"/>
      <c r="E30" s="560"/>
      <c r="F30" s="592"/>
      <c r="G30" s="600" t="s">
        <v>362</v>
      </c>
      <c r="H30" s="601"/>
      <c r="I30" s="601"/>
      <c r="J30" s="601"/>
      <c r="K30" s="601"/>
      <c r="L30" s="601"/>
      <c r="M30" s="601"/>
      <c r="N30" s="601"/>
      <c r="O30" s="602"/>
      <c r="P30" s="34" t="s">
        <v>432</v>
      </c>
      <c r="Q30" s="571">
        <v>0</v>
      </c>
      <c r="R30" s="572"/>
      <c r="S30" s="572"/>
      <c r="T30" s="573"/>
      <c r="U30" s="34" t="s">
        <v>20</v>
      </c>
      <c r="V30" s="34" t="s">
        <v>434</v>
      </c>
    </row>
    <row r="31" spans="1:25" ht="11.25" customHeight="1">
      <c r="A31" s="558"/>
      <c r="B31" s="558"/>
      <c r="C31" s="558"/>
      <c r="D31" s="558"/>
      <c r="E31" s="558"/>
      <c r="F31" s="558"/>
      <c r="G31" s="558"/>
      <c r="H31" s="558"/>
      <c r="I31" s="558"/>
      <c r="J31" s="558"/>
      <c r="K31" s="558"/>
      <c r="L31" s="558"/>
      <c r="M31" s="558"/>
      <c r="N31" s="558"/>
      <c r="O31" s="558"/>
      <c r="P31" s="558"/>
      <c r="Q31" s="558"/>
      <c r="R31" s="558"/>
      <c r="S31" s="558"/>
      <c r="T31" s="558"/>
      <c r="U31" s="558"/>
      <c r="V31" s="558"/>
      <c r="W31" s="558"/>
      <c r="X31" s="558"/>
      <c r="Y31" s="558"/>
    </row>
    <row r="32" spans="3:22" ht="15" customHeight="1">
      <c r="C32" s="559" t="s">
        <v>53</v>
      </c>
      <c r="D32" s="560"/>
      <c r="E32" s="560"/>
      <c r="F32" s="592"/>
      <c r="G32" s="574" t="s">
        <v>435</v>
      </c>
      <c r="H32" s="575"/>
      <c r="I32" s="575"/>
      <c r="J32" s="575"/>
      <c r="K32" s="575"/>
      <c r="L32" s="575"/>
      <c r="M32" s="575"/>
      <c r="N32" s="575"/>
      <c r="O32" s="576"/>
      <c r="P32" s="34" t="s">
        <v>54</v>
      </c>
      <c r="Q32" s="553">
        <f>Q24+Q26+Q28+Q30</f>
        <v>1397655000</v>
      </c>
      <c r="R32" s="569"/>
      <c r="S32" s="569"/>
      <c r="T32" s="554"/>
      <c r="U32" s="34" t="s">
        <v>20</v>
      </c>
      <c r="V32" s="34" t="s">
        <v>436</v>
      </c>
    </row>
    <row r="33" spans="1:25" ht="11.25" customHeight="1" thickBot="1">
      <c r="A33" s="558"/>
      <c r="B33" s="558"/>
      <c r="C33" s="558"/>
      <c r="D33" s="558"/>
      <c r="E33" s="558"/>
      <c r="F33" s="558"/>
      <c r="G33" s="558"/>
      <c r="H33" s="558"/>
      <c r="I33" s="558"/>
      <c r="J33" s="558"/>
      <c r="K33" s="558"/>
      <c r="L33" s="558"/>
      <c r="M33" s="558"/>
      <c r="N33" s="558"/>
      <c r="O33" s="558"/>
      <c r="P33" s="558"/>
      <c r="Q33" s="558"/>
      <c r="R33" s="558"/>
      <c r="S33" s="558"/>
      <c r="T33" s="558"/>
      <c r="U33" s="558"/>
      <c r="V33" s="558"/>
      <c r="W33" s="558"/>
      <c r="X33" s="558"/>
      <c r="Y33" s="558"/>
    </row>
    <row r="34" spans="3:22" ht="15" customHeight="1" thickBot="1">
      <c r="C34" s="559" t="s">
        <v>55</v>
      </c>
      <c r="D34" s="560"/>
      <c r="E34" s="560"/>
      <c r="F34" s="560"/>
      <c r="G34" s="574" t="s">
        <v>362</v>
      </c>
      <c r="H34" s="575"/>
      <c r="I34" s="575"/>
      <c r="J34" s="575"/>
      <c r="K34" s="575"/>
      <c r="L34" s="575"/>
      <c r="M34" s="575"/>
      <c r="N34" s="575"/>
      <c r="O34" s="576"/>
      <c r="P34" s="34" t="s">
        <v>432</v>
      </c>
      <c r="Q34" s="571">
        <v>72000000</v>
      </c>
      <c r="R34" s="572"/>
      <c r="S34" s="572"/>
      <c r="T34" s="573"/>
      <c r="U34" s="34" t="s">
        <v>20</v>
      </c>
      <c r="V34" s="34" t="s">
        <v>437</v>
      </c>
    </row>
    <row r="35" spans="1:25" ht="11.25" customHeight="1" thickBot="1">
      <c r="A35" s="558"/>
      <c r="B35" s="558"/>
      <c r="C35" s="558"/>
      <c r="D35" s="558"/>
      <c r="E35" s="558"/>
      <c r="F35" s="558"/>
      <c r="G35" s="558"/>
      <c r="H35" s="558"/>
      <c r="I35" s="558"/>
      <c r="J35" s="558"/>
      <c r="K35" s="558"/>
      <c r="L35" s="558"/>
      <c r="M35" s="558"/>
      <c r="N35" s="558"/>
      <c r="O35" s="558"/>
      <c r="P35" s="558"/>
      <c r="Q35" s="558"/>
      <c r="R35" s="558"/>
      <c r="S35" s="558"/>
      <c r="T35" s="558"/>
      <c r="U35" s="558"/>
      <c r="V35" s="558"/>
      <c r="W35" s="558"/>
      <c r="X35" s="558"/>
      <c r="Y35" s="558"/>
    </row>
    <row r="36" spans="3:22" ht="15" customHeight="1" thickBot="1">
      <c r="C36" s="559" t="s">
        <v>365</v>
      </c>
      <c r="D36" s="560"/>
      <c r="E36" s="560"/>
      <c r="F36" s="560"/>
      <c r="G36" s="574" t="s">
        <v>362</v>
      </c>
      <c r="H36" s="575"/>
      <c r="I36" s="575"/>
      <c r="J36" s="575"/>
      <c r="K36" s="575"/>
      <c r="L36" s="575"/>
      <c r="M36" s="575"/>
      <c r="N36" s="575"/>
      <c r="O36" s="576"/>
      <c r="P36" s="34" t="s">
        <v>432</v>
      </c>
      <c r="Q36" s="571">
        <v>0</v>
      </c>
      <c r="R36" s="572"/>
      <c r="S36" s="572"/>
      <c r="T36" s="573"/>
      <c r="U36" s="34" t="s">
        <v>20</v>
      </c>
      <c r="V36" s="34" t="s">
        <v>438</v>
      </c>
    </row>
    <row r="37" spans="1:25" ht="11.25" customHeight="1">
      <c r="A37" s="558"/>
      <c r="B37" s="558"/>
      <c r="C37" s="558"/>
      <c r="D37" s="558"/>
      <c r="E37" s="558"/>
      <c r="F37" s="558"/>
      <c r="G37" s="558"/>
      <c r="H37" s="558"/>
      <c r="I37" s="558"/>
      <c r="J37" s="558"/>
      <c r="K37" s="558"/>
      <c r="L37" s="558"/>
      <c r="M37" s="558"/>
      <c r="N37" s="558"/>
      <c r="O37" s="558"/>
      <c r="P37" s="558"/>
      <c r="Q37" s="558"/>
      <c r="R37" s="558"/>
      <c r="S37" s="558"/>
      <c r="T37" s="558"/>
      <c r="U37" s="558"/>
      <c r="V37" s="558"/>
      <c r="W37" s="558"/>
      <c r="X37" s="558"/>
      <c r="Y37" s="558"/>
    </row>
    <row r="38" spans="3:22" ht="15" customHeight="1">
      <c r="C38" s="40" t="s">
        <v>56</v>
      </c>
      <c r="D38" s="46"/>
      <c r="E38" s="46"/>
      <c r="F38" s="52"/>
      <c r="G38" s="574" t="s">
        <v>439</v>
      </c>
      <c r="H38" s="575"/>
      <c r="I38" s="575"/>
      <c r="J38" s="575"/>
      <c r="K38" s="575"/>
      <c r="L38" s="575"/>
      <c r="M38" s="575"/>
      <c r="N38" s="575"/>
      <c r="O38" s="576"/>
      <c r="P38" s="34" t="s">
        <v>57</v>
      </c>
      <c r="Q38" s="553">
        <f>Q32+Q34+Q36</f>
        <v>1469655000</v>
      </c>
      <c r="R38" s="569"/>
      <c r="S38" s="569"/>
      <c r="T38" s="554"/>
      <c r="U38" s="34" t="s">
        <v>20</v>
      </c>
      <c r="V38" s="34" t="s">
        <v>440</v>
      </c>
    </row>
    <row r="39" spans="3:22" ht="15" customHeight="1">
      <c r="C39" s="39"/>
      <c r="D39" s="39"/>
      <c r="E39" s="39"/>
      <c r="F39" s="39"/>
      <c r="G39" s="41"/>
      <c r="H39" s="41"/>
      <c r="I39" s="41"/>
      <c r="J39" s="41"/>
      <c r="K39" s="41"/>
      <c r="L39" s="41"/>
      <c r="M39" s="41"/>
      <c r="N39" s="41"/>
      <c r="O39" s="41"/>
      <c r="P39" s="34"/>
      <c r="Q39" s="232"/>
      <c r="R39" s="232"/>
      <c r="S39" s="232"/>
      <c r="T39" s="232"/>
      <c r="V39" s="34"/>
    </row>
    <row r="40" spans="1:25" ht="15" customHeight="1">
      <c r="A40" s="558"/>
      <c r="B40" s="558"/>
      <c r="C40" s="558"/>
      <c r="D40" s="558"/>
      <c r="E40" s="558"/>
      <c r="F40" s="558"/>
      <c r="G40" s="558"/>
      <c r="H40" s="558"/>
      <c r="I40" s="558"/>
      <c r="J40" s="558"/>
      <c r="K40" s="558"/>
      <c r="L40" s="558"/>
      <c r="M40" s="558"/>
      <c r="N40" s="558"/>
      <c r="O40" s="558"/>
      <c r="P40" s="558"/>
      <c r="Q40" s="558"/>
      <c r="R40" s="558"/>
      <c r="S40" s="558"/>
      <c r="T40" s="558"/>
      <c r="U40" s="558"/>
      <c r="V40" s="558"/>
      <c r="W40" s="558"/>
      <c r="X40" s="558"/>
      <c r="Y40" s="558"/>
    </row>
    <row r="41" spans="2:25" ht="15" customHeight="1">
      <c r="B41" s="540" t="s">
        <v>58</v>
      </c>
      <c r="C41" s="540"/>
      <c r="D41" s="540"/>
      <c r="E41" s="540"/>
      <c r="F41" s="540"/>
      <c r="G41" s="540"/>
      <c r="H41" s="540"/>
      <c r="I41" s="540"/>
      <c r="J41" s="540"/>
      <c r="K41" s="540"/>
      <c r="L41" s="540"/>
      <c r="M41" s="540"/>
      <c r="N41" s="540"/>
      <c r="O41" s="540"/>
      <c r="P41" s="540"/>
      <c r="Q41" s="540"/>
      <c r="R41" s="540"/>
      <c r="S41" s="540"/>
      <c r="T41" s="540"/>
      <c r="U41" s="540"/>
      <c r="V41" s="540"/>
      <c r="W41" s="540"/>
      <c r="X41" s="540"/>
      <c r="Y41" s="540"/>
    </row>
    <row r="42" spans="1:25" ht="15" customHeight="1">
      <c r="A42" s="558"/>
      <c r="B42" s="558"/>
      <c r="C42" s="558"/>
      <c r="D42" s="558"/>
      <c r="E42" s="558"/>
      <c r="F42" s="558"/>
      <c r="G42" s="558"/>
      <c r="H42" s="558"/>
      <c r="I42" s="558"/>
      <c r="J42" s="558"/>
      <c r="K42" s="558"/>
      <c r="L42" s="558"/>
      <c r="M42" s="558"/>
      <c r="N42" s="558"/>
      <c r="O42" s="558"/>
      <c r="P42" s="558"/>
      <c r="Q42" s="558"/>
      <c r="R42" s="558"/>
      <c r="S42" s="558"/>
      <c r="T42" s="558"/>
      <c r="U42" s="558"/>
      <c r="V42" s="558"/>
      <c r="W42" s="558"/>
      <c r="X42" s="558"/>
      <c r="Y42" s="558"/>
    </row>
    <row r="43" spans="3:22" ht="15" customHeight="1">
      <c r="C43" s="230" t="s">
        <v>441</v>
      </c>
      <c r="D43" s="46">
        <v>45</v>
      </c>
      <c r="E43" s="46" t="s">
        <v>59</v>
      </c>
      <c r="F43" s="46"/>
      <c r="G43" s="229">
        <f>L7</f>
        <v>100</v>
      </c>
      <c r="H43" s="36" t="s">
        <v>36</v>
      </c>
      <c r="I43" s="36" t="s">
        <v>442</v>
      </c>
      <c r="J43" s="411">
        <f>IF(P8&lt;=1000,P8,1000)</f>
        <v>90</v>
      </c>
      <c r="K43" s="229" t="s">
        <v>38</v>
      </c>
      <c r="L43" s="231" t="s">
        <v>443</v>
      </c>
      <c r="M43" s="575">
        <v>290000</v>
      </c>
      <c r="N43" s="575"/>
      <c r="O43" s="231" t="s">
        <v>60</v>
      </c>
      <c r="P43" s="231"/>
      <c r="Q43" s="36" t="s">
        <v>419</v>
      </c>
      <c r="R43" s="591">
        <v>1.05</v>
      </c>
      <c r="S43" s="591"/>
      <c r="T43" s="36" t="s">
        <v>419</v>
      </c>
      <c r="U43" s="589">
        <v>0.7</v>
      </c>
      <c r="V43" s="590"/>
    </row>
    <row r="44" spans="1:25" ht="11.25" customHeight="1">
      <c r="A44" s="558"/>
      <c r="B44" s="558"/>
      <c r="C44" s="558"/>
      <c r="D44" s="558"/>
      <c r="E44" s="558"/>
      <c r="F44" s="558"/>
      <c r="G44" s="558"/>
      <c r="H44" s="558"/>
      <c r="I44" s="558"/>
      <c r="J44" s="558"/>
      <c r="K44" s="558"/>
      <c r="L44" s="558"/>
      <c r="M44" s="558"/>
      <c r="N44" s="558"/>
      <c r="O44" s="558"/>
      <c r="P44" s="558"/>
      <c r="Q44" s="558"/>
      <c r="R44" s="558"/>
      <c r="S44" s="558"/>
      <c r="T44" s="558"/>
      <c r="U44" s="558"/>
      <c r="V44" s="558"/>
      <c r="W44" s="558"/>
      <c r="X44" s="558"/>
      <c r="Y44" s="558"/>
    </row>
    <row r="45" spans="11:21" ht="15" customHeight="1">
      <c r="K45" s="34" t="s">
        <v>444</v>
      </c>
      <c r="L45" s="553">
        <f>ROUNDDOWN((D43*G43+J43)*M43*R43*U43,-5)</f>
        <v>978300000</v>
      </c>
      <c r="M45" s="569"/>
      <c r="N45" s="554"/>
      <c r="O45" s="33" t="s">
        <v>20</v>
      </c>
      <c r="P45" s="127" t="s">
        <v>61</v>
      </c>
      <c r="Q45" s="127"/>
      <c r="R45" s="127"/>
      <c r="S45" s="127"/>
      <c r="T45" s="127"/>
      <c r="U45" s="127"/>
    </row>
    <row r="46" spans="1:25" ht="11.25" customHeight="1">
      <c r="A46" s="34"/>
      <c r="B46" s="34"/>
      <c r="C46" s="34"/>
      <c r="D46" s="34"/>
      <c r="E46" s="34"/>
      <c r="F46" s="34"/>
      <c r="G46" s="34"/>
      <c r="H46" s="34"/>
      <c r="I46" s="34"/>
      <c r="J46" s="34"/>
      <c r="K46" s="34"/>
      <c r="L46" s="34"/>
      <c r="M46" s="34"/>
      <c r="N46" s="34"/>
      <c r="O46" s="34"/>
      <c r="P46" s="34"/>
      <c r="Q46" s="34"/>
      <c r="R46" s="34"/>
      <c r="S46" s="34"/>
      <c r="T46" s="34"/>
      <c r="V46" s="34"/>
      <c r="W46" s="34"/>
      <c r="X46" s="34"/>
      <c r="Y46" s="34"/>
    </row>
    <row r="47" spans="1:25" ht="15" customHeight="1">
      <c r="A47" s="34"/>
      <c r="B47" s="570" t="s">
        <v>526</v>
      </c>
      <c r="C47" s="570"/>
      <c r="D47" s="570"/>
      <c r="E47" s="570"/>
      <c r="F47" s="570"/>
      <c r="G47" s="570"/>
      <c r="H47" s="570"/>
      <c r="I47" s="570"/>
      <c r="J47" s="570"/>
      <c r="K47" s="570"/>
      <c r="L47" s="570"/>
      <c r="M47" s="570"/>
      <c r="N47" s="570"/>
      <c r="O47" s="570"/>
      <c r="P47" s="570"/>
      <c r="Q47" s="570"/>
      <c r="R47" s="570"/>
      <c r="S47" s="570"/>
      <c r="T47" s="570"/>
      <c r="U47" s="570"/>
      <c r="V47" s="570"/>
      <c r="W47" s="570"/>
      <c r="X47" s="570"/>
      <c r="Y47" s="570"/>
    </row>
    <row r="48" spans="1:25" ht="15" customHeight="1">
      <c r="A48" s="34"/>
      <c r="B48" s="34"/>
      <c r="C48" s="34"/>
      <c r="D48" s="558" t="s">
        <v>407</v>
      </c>
      <c r="E48" s="595"/>
      <c r="F48" s="574">
        <f>L45</f>
        <v>978300000</v>
      </c>
      <c r="G48" s="575"/>
      <c r="H48" s="576"/>
      <c r="I48" s="410" t="s">
        <v>445</v>
      </c>
      <c r="J48" s="574">
        <v>820000000</v>
      </c>
      <c r="K48" s="575"/>
      <c r="L48" s="576"/>
      <c r="M48" s="593" t="s">
        <v>406</v>
      </c>
      <c r="N48" s="594"/>
      <c r="O48" s="594"/>
      <c r="P48" s="594"/>
      <c r="Q48" s="41" t="s">
        <v>446</v>
      </c>
      <c r="R48" s="574">
        <f>IF(F48&gt;=820000000,820000000,F48)</f>
        <v>820000000</v>
      </c>
      <c r="S48" s="575"/>
      <c r="T48" s="575"/>
      <c r="U48" s="410" t="s">
        <v>447</v>
      </c>
      <c r="V48" s="34" t="s">
        <v>20</v>
      </c>
      <c r="W48" s="34"/>
      <c r="X48" s="34"/>
      <c r="Y48" s="34"/>
    </row>
    <row r="49" spans="1:25" ht="11.25" customHeight="1">
      <c r="A49" s="558"/>
      <c r="B49" s="558"/>
      <c r="C49" s="558"/>
      <c r="D49" s="558"/>
      <c r="E49" s="558"/>
      <c r="F49" s="558"/>
      <c r="G49" s="558"/>
      <c r="H49" s="558"/>
      <c r="I49" s="558"/>
      <c r="J49" s="558"/>
      <c r="K49" s="558"/>
      <c r="L49" s="558"/>
      <c r="M49" s="558"/>
      <c r="N49" s="558"/>
      <c r="O49" s="558"/>
      <c r="P49" s="558"/>
      <c r="Q49" s="558"/>
      <c r="R49" s="558"/>
      <c r="S49" s="558"/>
      <c r="T49" s="558"/>
      <c r="U49" s="558"/>
      <c r="V49" s="558"/>
      <c r="W49" s="558"/>
      <c r="X49" s="558"/>
      <c r="Y49" s="558"/>
    </row>
    <row r="50" spans="1:25" ht="11.25" customHeight="1">
      <c r="A50" s="34"/>
      <c r="B50" s="34"/>
      <c r="C50" s="34"/>
      <c r="D50" s="34"/>
      <c r="E50" s="34"/>
      <c r="F50" s="34"/>
      <c r="G50" s="34"/>
      <c r="H50" s="34"/>
      <c r="I50" s="34"/>
      <c r="J50" s="34"/>
      <c r="K50" s="34"/>
      <c r="L50" s="34"/>
      <c r="M50" s="34"/>
      <c r="N50" s="34"/>
      <c r="O50" s="34"/>
      <c r="P50" s="34"/>
      <c r="Q50" s="34"/>
      <c r="R50" s="34"/>
      <c r="S50" s="34"/>
      <c r="T50" s="34"/>
      <c r="V50" s="34"/>
      <c r="W50" s="34"/>
      <c r="X50" s="34"/>
      <c r="Y50" s="34"/>
    </row>
    <row r="51" spans="2:25" ht="15" customHeight="1">
      <c r="B51" s="540" t="s">
        <v>62</v>
      </c>
      <c r="C51" s="540"/>
      <c r="D51" s="540"/>
      <c r="E51" s="540"/>
      <c r="F51" s="540"/>
      <c r="G51" s="540"/>
      <c r="H51" s="540"/>
      <c r="I51" s="540"/>
      <c r="J51" s="540"/>
      <c r="K51" s="540"/>
      <c r="L51" s="540"/>
      <c r="M51" s="540"/>
      <c r="N51" s="540"/>
      <c r="O51" s="540"/>
      <c r="P51" s="540"/>
      <c r="Q51" s="540"/>
      <c r="R51" s="540"/>
      <c r="S51" s="540"/>
      <c r="T51" s="540"/>
      <c r="U51" s="540"/>
      <c r="V51" s="540"/>
      <c r="W51" s="540"/>
      <c r="X51" s="540"/>
      <c r="Y51" s="540"/>
    </row>
    <row r="52" spans="1:25" ht="15" customHeight="1">
      <c r="A52" s="558"/>
      <c r="B52" s="558"/>
      <c r="C52" s="558"/>
      <c r="D52" s="558"/>
      <c r="E52" s="558"/>
      <c r="F52" s="558"/>
      <c r="G52" s="558"/>
      <c r="H52" s="558"/>
      <c r="I52" s="558"/>
      <c r="J52" s="558"/>
      <c r="K52" s="558"/>
      <c r="L52" s="558"/>
      <c r="M52" s="558"/>
      <c r="N52" s="558"/>
      <c r="O52" s="558"/>
      <c r="P52" s="558"/>
      <c r="Q52" s="558"/>
      <c r="R52" s="558"/>
      <c r="S52" s="558"/>
      <c r="T52" s="558"/>
      <c r="U52" s="558"/>
      <c r="V52" s="558"/>
      <c r="W52" s="558"/>
      <c r="X52" s="558"/>
      <c r="Y52" s="558"/>
    </row>
    <row r="53" spans="3:24" ht="15" customHeight="1" thickBot="1">
      <c r="C53" s="558" t="s">
        <v>56</v>
      </c>
      <c r="D53" s="558"/>
      <c r="E53" s="558"/>
      <c r="F53" s="558"/>
      <c r="G53" s="558"/>
      <c r="J53" s="552" t="s">
        <v>29</v>
      </c>
      <c r="K53" s="552"/>
      <c r="L53" s="552"/>
      <c r="P53" s="552" t="s">
        <v>63</v>
      </c>
      <c r="Q53" s="552"/>
      <c r="R53" s="552"/>
      <c r="T53" s="558" t="s">
        <v>64</v>
      </c>
      <c r="U53" s="558"/>
      <c r="V53" s="558"/>
      <c r="W53" s="558"/>
      <c r="X53" s="558"/>
    </row>
    <row r="54" spans="3:24" ht="15" customHeight="1" thickBot="1">
      <c r="C54" s="581">
        <f>Q38</f>
        <v>1469655000</v>
      </c>
      <c r="D54" s="581"/>
      <c r="E54" s="581"/>
      <c r="F54" s="581"/>
      <c r="G54" s="550" t="s">
        <v>448</v>
      </c>
      <c r="H54" s="551"/>
      <c r="I54" s="34" t="s">
        <v>449</v>
      </c>
      <c r="J54" s="577">
        <f>R48</f>
        <v>820000000</v>
      </c>
      <c r="K54" s="577"/>
      <c r="L54" s="577"/>
      <c r="M54" s="550" t="s">
        <v>450</v>
      </c>
      <c r="N54" s="551"/>
      <c r="O54" s="34" t="s">
        <v>449</v>
      </c>
      <c r="P54" s="578"/>
      <c r="Q54" s="579"/>
      <c r="R54" s="580"/>
      <c r="S54" s="35" t="s">
        <v>20</v>
      </c>
      <c r="T54" s="33" t="s">
        <v>37</v>
      </c>
      <c r="U54" s="553">
        <f>C54-J54-P54</f>
        <v>649655000</v>
      </c>
      <c r="V54" s="569"/>
      <c r="W54" s="554"/>
      <c r="X54" s="35" t="s">
        <v>20</v>
      </c>
    </row>
    <row r="55" spans="1:25" ht="15" customHeight="1">
      <c r="A55" s="558"/>
      <c r="B55" s="558"/>
      <c r="C55" s="558"/>
      <c r="D55" s="558"/>
      <c r="E55" s="558"/>
      <c r="F55" s="558"/>
      <c r="G55" s="558"/>
      <c r="H55" s="558"/>
      <c r="I55" s="558"/>
      <c r="J55" s="558"/>
      <c r="K55" s="558"/>
      <c r="L55" s="558"/>
      <c r="M55" s="558"/>
      <c r="N55" s="558"/>
      <c r="O55" s="558"/>
      <c r="P55" s="558"/>
      <c r="Q55" s="558"/>
      <c r="R55" s="558"/>
      <c r="S55" s="558"/>
      <c r="T55" s="558"/>
      <c r="U55" s="558"/>
      <c r="V55" s="558"/>
      <c r="W55" s="558"/>
      <c r="X55" s="558"/>
      <c r="Y55" s="558"/>
    </row>
    <row r="56" spans="2:25" ht="15" customHeight="1">
      <c r="B56" s="599" t="s">
        <v>483</v>
      </c>
      <c r="C56" s="599"/>
      <c r="D56" s="599"/>
      <c r="E56" s="599"/>
      <c r="F56" s="599"/>
      <c r="G56" s="599"/>
      <c r="H56" s="599"/>
      <c r="I56" s="599"/>
      <c r="J56" s="599"/>
      <c r="K56" s="599"/>
      <c r="L56" s="599"/>
      <c r="M56" s="599"/>
      <c r="N56" s="599"/>
      <c r="O56" s="599"/>
      <c r="P56" s="599"/>
      <c r="Q56" s="599"/>
      <c r="R56" s="599"/>
      <c r="S56" s="599"/>
      <c r="T56" s="599"/>
      <c r="U56" s="599"/>
      <c r="V56" s="599"/>
      <c r="W56" s="599"/>
      <c r="X56" s="599"/>
      <c r="Y56" s="599"/>
    </row>
  </sheetData>
  <sheetProtection/>
  <mergeCells count="114">
    <mergeCell ref="G28:O28"/>
    <mergeCell ref="A29:Y29"/>
    <mergeCell ref="Q32:T32"/>
    <mergeCell ref="C34:F34"/>
    <mergeCell ref="G30:O30"/>
    <mergeCell ref="C30:F30"/>
    <mergeCell ref="Q38:T38"/>
    <mergeCell ref="Q34:T34"/>
    <mergeCell ref="A35:Y35"/>
    <mergeCell ref="A37:Y37"/>
    <mergeCell ref="B56:Y56"/>
    <mergeCell ref="P9:Q9"/>
    <mergeCell ref="U54:W54"/>
    <mergeCell ref="T53:X53"/>
    <mergeCell ref="B41:Y41"/>
    <mergeCell ref="G34:O34"/>
    <mergeCell ref="C36:F36"/>
    <mergeCell ref="M43:N43"/>
    <mergeCell ref="G13:H13"/>
    <mergeCell ref="C13:F13"/>
    <mergeCell ref="B51:Y51"/>
    <mergeCell ref="L45:N45"/>
    <mergeCell ref="A44:Y44"/>
    <mergeCell ref="A49:Y49"/>
    <mergeCell ref="F48:H48"/>
    <mergeCell ref="J48:L48"/>
    <mergeCell ref="M48:P48"/>
    <mergeCell ref="R48:T48"/>
    <mergeCell ref="D48:E48"/>
    <mergeCell ref="L7:M7"/>
    <mergeCell ref="N11:O11"/>
    <mergeCell ref="Q28:T28"/>
    <mergeCell ref="Q24:T24"/>
    <mergeCell ref="Q26:T26"/>
    <mergeCell ref="A22:Y22"/>
    <mergeCell ref="L24:M24"/>
    <mergeCell ref="A27:Y27"/>
    <mergeCell ref="C28:F28"/>
    <mergeCell ref="G26:J26"/>
    <mergeCell ref="U43:V43"/>
    <mergeCell ref="R43:S43"/>
    <mergeCell ref="Q30:T30"/>
    <mergeCell ref="A33:Y33"/>
    <mergeCell ref="C32:F32"/>
    <mergeCell ref="G32:O32"/>
    <mergeCell ref="A31:Y31"/>
    <mergeCell ref="A42:Y42"/>
    <mergeCell ref="A40:Y40"/>
    <mergeCell ref="G38:O38"/>
    <mergeCell ref="C26:F26"/>
    <mergeCell ref="A16:Y16"/>
    <mergeCell ref="B6:Y6"/>
    <mergeCell ref="J7:K7"/>
    <mergeCell ref="J8:K8"/>
    <mergeCell ref="C7:H7"/>
    <mergeCell ref="C8:H8"/>
    <mergeCell ref="K11:M11"/>
    <mergeCell ref="L8:M8"/>
    <mergeCell ref="G11:H11"/>
    <mergeCell ref="P8:R8"/>
    <mergeCell ref="A12:Y12"/>
    <mergeCell ref="A1:Y1"/>
    <mergeCell ref="A3:Y3"/>
    <mergeCell ref="A4:Y4"/>
    <mergeCell ref="A2:Y2"/>
    <mergeCell ref="B5:Y5"/>
    <mergeCell ref="A10:Y10"/>
    <mergeCell ref="C11:F11"/>
    <mergeCell ref="C9:H9"/>
    <mergeCell ref="P7:R7"/>
    <mergeCell ref="M54:N54"/>
    <mergeCell ref="G54:H54"/>
    <mergeCell ref="A52:Y52"/>
    <mergeCell ref="A18:Y18"/>
    <mergeCell ref="G19:H19"/>
    <mergeCell ref="B17:F17"/>
    <mergeCell ref="B47:Y47"/>
    <mergeCell ref="Q36:T36"/>
    <mergeCell ref="G36:O36"/>
    <mergeCell ref="A55:Y55"/>
    <mergeCell ref="J54:L54"/>
    <mergeCell ref="J53:L53"/>
    <mergeCell ref="C53:G53"/>
    <mergeCell ref="P54:R54"/>
    <mergeCell ref="P53:R53"/>
    <mergeCell ref="C54:F54"/>
    <mergeCell ref="A20:Y20"/>
    <mergeCell ref="A25:Y25"/>
    <mergeCell ref="B23:Y23"/>
    <mergeCell ref="C24:F24"/>
    <mergeCell ref="D21:I21"/>
    <mergeCell ref="L21:Q21"/>
    <mergeCell ref="B21:C21"/>
    <mergeCell ref="G24:I24"/>
    <mergeCell ref="Q19:R19"/>
    <mergeCell ref="O19:P19"/>
    <mergeCell ref="B15:F15"/>
    <mergeCell ref="G15:H15"/>
    <mergeCell ref="M15:N15"/>
    <mergeCell ref="O15:P15"/>
    <mergeCell ref="Q15:R15"/>
    <mergeCell ref="I15:L15"/>
    <mergeCell ref="G17:H17"/>
    <mergeCell ref="Q17:R17"/>
    <mergeCell ref="B19:F19"/>
    <mergeCell ref="N13:O13"/>
    <mergeCell ref="P13:Q13"/>
    <mergeCell ref="L13:M13"/>
    <mergeCell ref="J17:L17"/>
    <mergeCell ref="J19:L19"/>
    <mergeCell ref="M17:N17"/>
    <mergeCell ref="M19:N19"/>
    <mergeCell ref="O17:P17"/>
    <mergeCell ref="A14:Y14"/>
  </mergeCells>
  <printOptions/>
  <pageMargins left="0.71" right="0.58" top="0.68" bottom="0.6" header="0.512" footer="0.512"/>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M46"/>
  <sheetViews>
    <sheetView view="pageBreakPreview" zoomScaleSheetLayoutView="100" zoomScalePageLayoutView="0" workbookViewId="0" topLeftCell="A1">
      <selection activeCell="A1" sqref="A1:I1"/>
    </sheetView>
  </sheetViews>
  <sheetFormatPr defaultColWidth="9.00390625" defaultRowHeight="13.5"/>
  <cols>
    <col min="1" max="1" width="3.375" style="56" customWidth="1"/>
    <col min="2" max="3" width="4.125" style="56" customWidth="1"/>
    <col min="4" max="4" width="14.50390625" style="56" customWidth="1"/>
    <col min="5" max="5" width="16.875" style="56" customWidth="1"/>
    <col min="6" max="7" width="12.625" style="56" customWidth="1"/>
    <col min="8" max="9" width="11.625" style="56" customWidth="1"/>
    <col min="10" max="16384" width="9.00390625" style="56" customWidth="1"/>
  </cols>
  <sheetData>
    <row r="1" spans="1:9" ht="13.5">
      <c r="A1" s="637" t="s">
        <v>500</v>
      </c>
      <c r="B1" s="638"/>
      <c r="C1" s="638"/>
      <c r="D1" s="638"/>
      <c r="E1" s="638"/>
      <c r="F1" s="638"/>
      <c r="G1" s="638"/>
      <c r="H1" s="638"/>
      <c r="I1" s="638"/>
    </row>
    <row r="2" spans="2:13" s="33" customFormat="1" ht="20.25" customHeight="1">
      <c r="B2" s="606" t="s">
        <v>474</v>
      </c>
      <c r="C2" s="606"/>
      <c r="D2" s="606"/>
      <c r="E2" s="606"/>
      <c r="F2" s="606"/>
      <c r="G2" s="606"/>
      <c r="H2" s="606"/>
      <c r="I2" s="606"/>
      <c r="J2" s="202"/>
      <c r="K2" s="202"/>
      <c r="L2" s="203"/>
      <c r="M2" s="203"/>
    </row>
    <row r="3" spans="2:13" s="33" customFormat="1" ht="20.25" customHeight="1">
      <c r="B3" s="605" t="s">
        <v>473</v>
      </c>
      <c r="C3" s="605"/>
      <c r="D3" s="605"/>
      <c r="E3" s="605"/>
      <c r="F3" s="605"/>
      <c r="G3" s="605"/>
      <c r="H3" s="605"/>
      <c r="I3" s="605"/>
      <c r="J3" s="202"/>
      <c r="K3" s="202"/>
      <c r="L3" s="203"/>
      <c r="M3" s="203"/>
    </row>
    <row r="4" spans="2:9" ht="17.25">
      <c r="B4" s="57"/>
      <c r="C4" s="57"/>
      <c r="D4" s="57"/>
      <c r="E4" s="57"/>
      <c r="F4" s="57"/>
      <c r="G4" s="57"/>
      <c r="H4" s="57"/>
      <c r="I4" s="57"/>
    </row>
    <row r="5" spans="3:9" ht="13.5">
      <c r="C5" s="607" t="s">
        <v>523</v>
      </c>
      <c r="D5" s="607"/>
      <c r="E5" s="607"/>
      <c r="F5" s="607"/>
      <c r="G5" s="607"/>
      <c r="H5" s="607"/>
      <c r="I5" s="607"/>
    </row>
    <row r="6" spans="3:9" ht="13.5">
      <c r="C6" s="607" t="s">
        <v>524</v>
      </c>
      <c r="D6" s="607"/>
      <c r="E6" s="607"/>
      <c r="F6" s="607"/>
      <c r="G6" s="607"/>
      <c r="H6" s="607"/>
      <c r="I6" s="607"/>
    </row>
    <row r="7" ht="13.5">
      <c r="I7" s="58" t="s">
        <v>28</v>
      </c>
    </row>
    <row r="8" spans="2:9" ht="18.75" customHeight="1">
      <c r="B8" s="604" t="s">
        <v>65</v>
      </c>
      <c r="C8" s="604"/>
      <c r="D8" s="604"/>
      <c r="E8" s="604"/>
      <c r="F8" s="610" t="s">
        <v>66</v>
      </c>
      <c r="G8" s="610"/>
      <c r="H8" s="603" t="s">
        <v>67</v>
      </c>
      <c r="I8" s="604" t="s">
        <v>68</v>
      </c>
    </row>
    <row r="9" spans="2:9" ht="18.75" customHeight="1">
      <c r="B9" s="604"/>
      <c r="C9" s="604"/>
      <c r="D9" s="604"/>
      <c r="E9" s="604"/>
      <c r="F9" s="59" t="s">
        <v>69</v>
      </c>
      <c r="G9" s="60" t="s">
        <v>70</v>
      </c>
      <c r="H9" s="603"/>
      <c r="I9" s="604"/>
    </row>
    <row r="10" spans="2:9" ht="18.75" customHeight="1">
      <c r="B10" s="608" t="s">
        <v>71</v>
      </c>
      <c r="C10" s="608" t="s">
        <v>72</v>
      </c>
      <c r="D10" s="612" t="s">
        <v>73</v>
      </c>
      <c r="E10" s="612"/>
      <c r="F10" s="62">
        <f>'様式12'!M27</f>
        <v>310621346</v>
      </c>
      <c r="G10" s="63">
        <f>'様式12'!M27</f>
        <v>310621346</v>
      </c>
      <c r="H10" s="64">
        <f aca="true" t="shared" si="0" ref="H10:H45">G10-F10</f>
        <v>0</v>
      </c>
      <c r="I10" s="61"/>
    </row>
    <row r="11" spans="2:9" ht="18.75" customHeight="1">
      <c r="B11" s="608"/>
      <c r="C11" s="608"/>
      <c r="D11" s="618" t="s">
        <v>74</v>
      </c>
      <c r="E11" s="65" t="s">
        <v>75</v>
      </c>
      <c r="F11" s="66">
        <f>'様式12'!N39</f>
        <v>69644920</v>
      </c>
      <c r="G11" s="67">
        <f>'様式12'!N39</f>
        <v>69644920</v>
      </c>
      <c r="H11" s="68">
        <f t="shared" si="0"/>
        <v>0</v>
      </c>
      <c r="I11" s="69"/>
    </row>
    <row r="12" spans="2:9" ht="18.75" customHeight="1">
      <c r="B12" s="608"/>
      <c r="C12" s="608"/>
      <c r="D12" s="618"/>
      <c r="E12" s="65" t="s">
        <v>76</v>
      </c>
      <c r="F12" s="66">
        <f>'様式12'!M47</f>
        <v>49850400</v>
      </c>
      <c r="G12" s="67">
        <f>'様式12'!M47</f>
        <v>49850400</v>
      </c>
      <c r="H12" s="68">
        <f t="shared" si="0"/>
        <v>0</v>
      </c>
      <c r="I12" s="69"/>
    </row>
    <row r="13" spans="2:9" ht="18.75" customHeight="1">
      <c r="B13" s="608"/>
      <c r="C13" s="608"/>
      <c r="D13" s="618"/>
      <c r="E13" s="65" t="s">
        <v>77</v>
      </c>
      <c r="F13" s="66">
        <v>0</v>
      </c>
      <c r="G13" s="67">
        <v>0</v>
      </c>
      <c r="H13" s="68">
        <f t="shared" si="0"/>
        <v>0</v>
      </c>
      <c r="I13" s="69"/>
    </row>
    <row r="14" spans="2:9" ht="18.75" customHeight="1">
      <c r="B14" s="608"/>
      <c r="C14" s="608"/>
      <c r="D14" s="613" t="s">
        <v>78</v>
      </c>
      <c r="E14" s="613"/>
      <c r="F14" s="66">
        <v>0</v>
      </c>
      <c r="G14" s="67">
        <v>0</v>
      </c>
      <c r="H14" s="68">
        <f t="shared" si="0"/>
        <v>0</v>
      </c>
      <c r="I14" s="69"/>
    </row>
    <row r="15" spans="2:9" ht="18.75" customHeight="1">
      <c r="B15" s="608"/>
      <c r="C15" s="608"/>
      <c r="D15" s="613" t="s">
        <v>79</v>
      </c>
      <c r="E15" s="613"/>
      <c r="F15" s="66">
        <v>0</v>
      </c>
      <c r="G15" s="67">
        <v>0</v>
      </c>
      <c r="H15" s="68">
        <f t="shared" si="0"/>
        <v>0</v>
      </c>
      <c r="I15" s="69"/>
    </row>
    <row r="16" spans="2:9" ht="18.75" customHeight="1">
      <c r="B16" s="608"/>
      <c r="C16" s="608"/>
      <c r="D16" s="613" t="s">
        <v>80</v>
      </c>
      <c r="E16" s="613"/>
      <c r="F16" s="66">
        <v>0</v>
      </c>
      <c r="G16" s="67">
        <v>0</v>
      </c>
      <c r="H16" s="68">
        <f t="shared" si="0"/>
        <v>0</v>
      </c>
      <c r="I16" s="69"/>
    </row>
    <row r="17" spans="2:9" ht="18.75" customHeight="1">
      <c r="B17" s="608"/>
      <c r="C17" s="608"/>
      <c r="D17" s="614"/>
      <c r="E17" s="614"/>
      <c r="F17" s="70"/>
      <c r="G17" s="71"/>
      <c r="H17" s="72">
        <f t="shared" si="0"/>
        <v>0</v>
      </c>
      <c r="I17" s="54"/>
    </row>
    <row r="18" spans="2:9" ht="18.75" customHeight="1">
      <c r="B18" s="608"/>
      <c r="C18" s="608"/>
      <c r="D18" s="621" t="s">
        <v>81</v>
      </c>
      <c r="E18" s="622"/>
      <c r="F18" s="40">
        <f>SUM(F10:F17)</f>
        <v>430116666</v>
      </c>
      <c r="G18" s="73">
        <f>SUM(G10:G17)</f>
        <v>430116666</v>
      </c>
      <c r="H18" s="74">
        <f t="shared" si="0"/>
        <v>0</v>
      </c>
      <c r="I18" s="75"/>
    </row>
    <row r="19" spans="2:9" ht="18.75" customHeight="1">
      <c r="B19" s="608"/>
      <c r="C19" s="608" t="s">
        <v>82</v>
      </c>
      <c r="D19" s="611" t="s">
        <v>404</v>
      </c>
      <c r="E19" s="612"/>
      <c r="F19" s="62">
        <f>'様式11別紙1'!E13</f>
        <v>0</v>
      </c>
      <c r="G19" s="63">
        <f>'様式11別紙1'!F13</f>
        <v>0</v>
      </c>
      <c r="H19" s="64">
        <f t="shared" si="0"/>
        <v>0</v>
      </c>
      <c r="I19" s="61"/>
    </row>
    <row r="20" spans="2:9" ht="18.75" customHeight="1">
      <c r="B20" s="608"/>
      <c r="C20" s="608"/>
      <c r="D20" s="615" t="s">
        <v>385</v>
      </c>
      <c r="E20" s="380" t="s">
        <v>386</v>
      </c>
      <c r="F20" s="66">
        <v>0</v>
      </c>
      <c r="G20" s="67">
        <v>0</v>
      </c>
      <c r="H20" s="68">
        <f t="shared" si="0"/>
        <v>0</v>
      </c>
      <c r="I20" s="69"/>
    </row>
    <row r="21" spans="2:9" ht="18.75" customHeight="1">
      <c r="B21" s="608"/>
      <c r="C21" s="608"/>
      <c r="D21" s="616"/>
      <c r="E21" s="380" t="s">
        <v>387</v>
      </c>
      <c r="F21" s="66">
        <f>'様式12'!E56</f>
        <v>122182000</v>
      </c>
      <c r="G21" s="67">
        <f>'様式12'!E56</f>
        <v>122182000</v>
      </c>
      <c r="H21" s="68">
        <f>G21-F21</f>
        <v>0</v>
      </c>
      <c r="I21" s="69"/>
    </row>
    <row r="22" spans="2:9" ht="18.75" customHeight="1">
      <c r="B22" s="608"/>
      <c r="C22" s="608"/>
      <c r="D22" s="613" t="s">
        <v>83</v>
      </c>
      <c r="E22" s="613"/>
      <c r="F22" s="66">
        <v>0</v>
      </c>
      <c r="G22" s="67">
        <v>0</v>
      </c>
      <c r="H22" s="68">
        <f t="shared" si="0"/>
        <v>0</v>
      </c>
      <c r="I22" s="69"/>
    </row>
    <row r="23" spans="2:9" ht="18.75" customHeight="1">
      <c r="B23" s="608"/>
      <c r="C23" s="608"/>
      <c r="D23" s="614" t="s">
        <v>84</v>
      </c>
      <c r="E23" s="614"/>
      <c r="F23" s="70">
        <v>0</v>
      </c>
      <c r="G23" s="71">
        <v>0</v>
      </c>
      <c r="H23" s="72">
        <f t="shared" si="0"/>
        <v>0</v>
      </c>
      <c r="I23" s="54"/>
    </row>
    <row r="24" spans="2:9" ht="18.75" customHeight="1" thickBot="1">
      <c r="B24" s="608"/>
      <c r="C24" s="609"/>
      <c r="D24" s="619" t="s">
        <v>85</v>
      </c>
      <c r="E24" s="620"/>
      <c r="F24" s="76">
        <f>SUM(F19:F23)</f>
        <v>122182000</v>
      </c>
      <c r="G24" s="77">
        <f>SUM(G19:G23)</f>
        <v>122182000</v>
      </c>
      <c r="H24" s="78">
        <f t="shared" si="0"/>
        <v>0</v>
      </c>
      <c r="I24" s="79"/>
    </row>
    <row r="25" spans="2:9" ht="18.75" customHeight="1" thickBot="1" thickTop="1">
      <c r="B25" s="617"/>
      <c r="C25" s="639" t="s">
        <v>86</v>
      </c>
      <c r="D25" s="639"/>
      <c r="E25" s="639"/>
      <c r="F25" s="80">
        <f>F18-F24</f>
        <v>307934666</v>
      </c>
      <c r="G25" s="81">
        <f>G18-G24</f>
        <v>307934666</v>
      </c>
      <c r="H25" s="82">
        <f t="shared" si="0"/>
        <v>0</v>
      </c>
      <c r="I25" s="83"/>
    </row>
    <row r="26" spans="2:9" ht="18.75" customHeight="1">
      <c r="B26" s="626" t="s">
        <v>87</v>
      </c>
      <c r="C26" s="629" t="s">
        <v>72</v>
      </c>
      <c r="D26" s="630" t="s">
        <v>88</v>
      </c>
      <c r="E26" s="630"/>
      <c r="F26" s="84">
        <v>0</v>
      </c>
      <c r="G26" s="85">
        <v>0</v>
      </c>
      <c r="H26" s="86">
        <f t="shared" si="0"/>
        <v>0</v>
      </c>
      <c r="I26" s="53"/>
    </row>
    <row r="27" spans="2:9" ht="18.75" customHeight="1">
      <c r="B27" s="627"/>
      <c r="C27" s="608"/>
      <c r="D27" s="614" t="s">
        <v>89</v>
      </c>
      <c r="E27" s="614"/>
      <c r="F27" s="70">
        <v>0</v>
      </c>
      <c r="G27" s="71">
        <v>0</v>
      </c>
      <c r="H27" s="72">
        <f t="shared" si="0"/>
        <v>0</v>
      </c>
      <c r="I27" s="54"/>
    </row>
    <row r="28" spans="2:9" ht="18.75" customHeight="1">
      <c r="B28" s="627"/>
      <c r="C28" s="608"/>
      <c r="D28" s="621" t="s">
        <v>90</v>
      </c>
      <c r="E28" s="622"/>
      <c r="F28" s="40">
        <f>SUM(F26:F27)</f>
        <v>0</v>
      </c>
      <c r="G28" s="73">
        <f>SUM(G26:G27)</f>
        <v>0</v>
      </c>
      <c r="H28" s="74">
        <f t="shared" si="0"/>
        <v>0</v>
      </c>
      <c r="I28" s="75"/>
    </row>
    <row r="29" spans="2:9" ht="18.75" customHeight="1">
      <c r="B29" s="627"/>
      <c r="C29" s="608" t="s">
        <v>82</v>
      </c>
      <c r="D29" s="625" t="s">
        <v>91</v>
      </c>
      <c r="E29" s="625"/>
      <c r="F29" s="87">
        <v>0</v>
      </c>
      <c r="G29" s="88">
        <v>0</v>
      </c>
      <c r="H29" s="89">
        <f t="shared" si="0"/>
        <v>0</v>
      </c>
      <c r="I29" s="55"/>
    </row>
    <row r="30" spans="2:9" ht="18.75" customHeight="1">
      <c r="B30" s="627"/>
      <c r="C30" s="608"/>
      <c r="D30" s="624" t="s">
        <v>92</v>
      </c>
      <c r="E30" s="624"/>
      <c r="F30" s="44">
        <v>0</v>
      </c>
      <c r="G30" s="91">
        <v>0</v>
      </c>
      <c r="H30" s="92">
        <f t="shared" si="0"/>
        <v>0</v>
      </c>
      <c r="I30" s="90"/>
    </row>
    <row r="31" spans="2:9" ht="18.75" customHeight="1" thickBot="1">
      <c r="B31" s="627"/>
      <c r="C31" s="609"/>
      <c r="D31" s="619" t="s">
        <v>93</v>
      </c>
      <c r="E31" s="620"/>
      <c r="F31" s="76">
        <f>SUM(F29:F30)</f>
        <v>0</v>
      </c>
      <c r="G31" s="77">
        <f>SUM(G29:G30)</f>
        <v>0</v>
      </c>
      <c r="H31" s="78">
        <f t="shared" si="0"/>
        <v>0</v>
      </c>
      <c r="I31" s="79"/>
    </row>
    <row r="32" spans="2:9" ht="18.75" customHeight="1" thickBot="1" thickTop="1">
      <c r="B32" s="628"/>
      <c r="C32" s="632" t="s">
        <v>94</v>
      </c>
      <c r="D32" s="632"/>
      <c r="E32" s="632"/>
      <c r="F32" s="93">
        <f>F28-F31</f>
        <v>0</v>
      </c>
      <c r="G32" s="94">
        <f>G28-G31</f>
        <v>0</v>
      </c>
      <c r="H32" s="95">
        <f t="shared" si="0"/>
        <v>0</v>
      </c>
      <c r="I32" s="96"/>
    </row>
    <row r="33" spans="2:9" ht="18.75" customHeight="1">
      <c r="B33" s="633" t="s">
        <v>95</v>
      </c>
      <c r="C33" s="633" t="s">
        <v>72</v>
      </c>
      <c r="D33" s="623" t="s">
        <v>96</v>
      </c>
      <c r="E33" s="623"/>
      <c r="F33" s="80">
        <v>0</v>
      </c>
      <c r="G33" s="81">
        <v>0</v>
      </c>
      <c r="H33" s="82">
        <f t="shared" si="0"/>
        <v>0</v>
      </c>
      <c r="I33" s="83"/>
    </row>
    <row r="34" spans="2:9" ht="18.75" customHeight="1">
      <c r="B34" s="608"/>
      <c r="C34" s="608"/>
      <c r="D34" s="613" t="s">
        <v>97</v>
      </c>
      <c r="E34" s="613"/>
      <c r="F34" s="66">
        <v>0</v>
      </c>
      <c r="G34" s="67">
        <v>0</v>
      </c>
      <c r="H34" s="68">
        <f t="shared" si="0"/>
        <v>0</v>
      </c>
      <c r="I34" s="69"/>
    </row>
    <row r="35" spans="2:9" ht="18.75" customHeight="1">
      <c r="B35" s="608"/>
      <c r="C35" s="608"/>
      <c r="D35" s="624" t="s">
        <v>98</v>
      </c>
      <c r="E35" s="624"/>
      <c r="F35" s="44">
        <v>0</v>
      </c>
      <c r="G35" s="91">
        <v>0</v>
      </c>
      <c r="H35" s="92">
        <f t="shared" si="0"/>
        <v>0</v>
      </c>
      <c r="I35" s="90"/>
    </row>
    <row r="36" spans="2:9" ht="18.75" customHeight="1">
      <c r="B36" s="608"/>
      <c r="C36" s="608"/>
      <c r="D36" s="621" t="s">
        <v>99</v>
      </c>
      <c r="E36" s="622"/>
      <c r="F36" s="40">
        <f>SUM(F33:F35)</f>
        <v>0</v>
      </c>
      <c r="G36" s="73">
        <f>SUM(G33:G35)</f>
        <v>0</v>
      </c>
      <c r="H36" s="74">
        <f t="shared" si="0"/>
        <v>0</v>
      </c>
      <c r="I36" s="75"/>
    </row>
    <row r="37" spans="2:9" ht="18.75" customHeight="1">
      <c r="B37" s="608"/>
      <c r="C37" s="608" t="s">
        <v>82</v>
      </c>
      <c r="D37" s="612" t="s">
        <v>100</v>
      </c>
      <c r="E37" s="612"/>
      <c r="F37" s="62">
        <v>0</v>
      </c>
      <c r="G37" s="63">
        <v>0</v>
      </c>
      <c r="H37" s="64">
        <f t="shared" si="0"/>
        <v>0</v>
      </c>
      <c r="I37" s="61"/>
    </row>
    <row r="38" spans="2:9" ht="18.75" customHeight="1">
      <c r="B38" s="608"/>
      <c r="C38" s="608"/>
      <c r="D38" s="613" t="s">
        <v>101</v>
      </c>
      <c r="E38" s="613"/>
      <c r="F38" s="66">
        <v>0</v>
      </c>
      <c r="G38" s="67">
        <v>0</v>
      </c>
      <c r="H38" s="68">
        <f t="shared" si="0"/>
        <v>0</v>
      </c>
      <c r="I38" s="69"/>
    </row>
    <row r="39" spans="2:9" ht="18.75" customHeight="1">
      <c r="B39" s="608"/>
      <c r="C39" s="608"/>
      <c r="D39" s="624" t="s">
        <v>102</v>
      </c>
      <c r="E39" s="624"/>
      <c r="F39" s="44">
        <v>0</v>
      </c>
      <c r="G39" s="91">
        <v>0</v>
      </c>
      <c r="H39" s="92">
        <f t="shared" si="0"/>
        <v>0</v>
      </c>
      <c r="I39" s="90"/>
    </row>
    <row r="40" spans="2:9" ht="18.75" customHeight="1" thickBot="1">
      <c r="B40" s="608"/>
      <c r="C40" s="609"/>
      <c r="D40" s="619" t="s">
        <v>103</v>
      </c>
      <c r="E40" s="620"/>
      <c r="F40" s="76">
        <f>SUM(F37:F39)</f>
        <v>0</v>
      </c>
      <c r="G40" s="77">
        <f>SUM(G37:G39)</f>
        <v>0</v>
      </c>
      <c r="H40" s="78">
        <f t="shared" si="0"/>
        <v>0</v>
      </c>
      <c r="I40" s="79"/>
    </row>
    <row r="41" spans="2:9" ht="18.75" customHeight="1" thickBot="1" thickTop="1">
      <c r="B41" s="617"/>
      <c r="C41" s="623" t="s">
        <v>104</v>
      </c>
      <c r="D41" s="623"/>
      <c r="E41" s="623"/>
      <c r="F41" s="80">
        <f>F36-F40</f>
        <v>0</v>
      </c>
      <c r="G41" s="81">
        <f>G36-G40</f>
        <v>0</v>
      </c>
      <c r="H41" s="82">
        <f t="shared" si="0"/>
        <v>0</v>
      </c>
      <c r="I41" s="83"/>
    </row>
    <row r="42" spans="2:9" ht="18.75" customHeight="1" thickBot="1">
      <c r="B42" s="631" t="s">
        <v>105</v>
      </c>
      <c r="C42" s="631"/>
      <c r="D42" s="631"/>
      <c r="E42" s="631"/>
      <c r="F42" s="98">
        <v>0</v>
      </c>
      <c r="G42" s="99">
        <v>0</v>
      </c>
      <c r="H42" s="100">
        <f t="shared" si="0"/>
        <v>0</v>
      </c>
      <c r="I42" s="97"/>
    </row>
    <row r="43" spans="2:9" ht="18.75" customHeight="1" thickBot="1">
      <c r="B43" s="635" t="s">
        <v>106</v>
      </c>
      <c r="C43" s="635"/>
      <c r="D43" s="635"/>
      <c r="E43" s="635"/>
      <c r="F43" s="98">
        <f>F25+F32+F41-F42</f>
        <v>307934666</v>
      </c>
      <c r="G43" s="99">
        <f>G25+G32+G41-G42</f>
        <v>307934666</v>
      </c>
      <c r="H43" s="100">
        <f t="shared" si="0"/>
        <v>0</v>
      </c>
      <c r="I43" s="97"/>
    </row>
    <row r="44" spans="2:9" ht="18.75" customHeight="1" thickBot="1">
      <c r="B44" s="631" t="s">
        <v>107</v>
      </c>
      <c r="C44" s="631"/>
      <c r="D44" s="631"/>
      <c r="E44" s="631"/>
      <c r="F44" s="98"/>
      <c r="G44" s="99">
        <f>F45</f>
        <v>307934666</v>
      </c>
      <c r="H44" s="100">
        <f t="shared" si="0"/>
        <v>307934666</v>
      </c>
      <c r="I44" s="97"/>
    </row>
    <row r="45" spans="2:9" ht="18.75" customHeight="1">
      <c r="B45" s="636" t="s">
        <v>108</v>
      </c>
      <c r="C45" s="636"/>
      <c r="D45" s="636"/>
      <c r="E45" s="636"/>
      <c r="F45" s="102">
        <f>F43+F44</f>
        <v>307934666</v>
      </c>
      <c r="G45" s="103">
        <f>G43+G44</f>
        <v>615869332</v>
      </c>
      <c r="H45" s="104">
        <f t="shared" si="0"/>
        <v>307934666</v>
      </c>
      <c r="I45" s="101"/>
    </row>
    <row r="46" spans="2:9" ht="39" customHeight="1">
      <c r="B46" s="634" t="s">
        <v>484</v>
      </c>
      <c r="C46" s="634"/>
      <c r="D46" s="634"/>
      <c r="E46" s="634"/>
      <c r="F46" s="634"/>
      <c r="G46" s="634"/>
      <c r="H46" s="634"/>
      <c r="I46" s="634"/>
    </row>
  </sheetData>
  <sheetProtection/>
  <mergeCells count="52">
    <mergeCell ref="B46:I46"/>
    <mergeCell ref="B43:E43"/>
    <mergeCell ref="B44:E44"/>
    <mergeCell ref="B45:E45"/>
    <mergeCell ref="A1:I1"/>
    <mergeCell ref="D39:E39"/>
    <mergeCell ref="D40:E40"/>
    <mergeCell ref="C41:E41"/>
    <mergeCell ref="C25:E25"/>
    <mergeCell ref="D36:E36"/>
    <mergeCell ref="B26:B32"/>
    <mergeCell ref="C26:C28"/>
    <mergeCell ref="D26:E26"/>
    <mergeCell ref="B42:E42"/>
    <mergeCell ref="C32:E32"/>
    <mergeCell ref="B33:B41"/>
    <mergeCell ref="C37:C40"/>
    <mergeCell ref="D37:E37"/>
    <mergeCell ref="D38:E38"/>
    <mergeCell ref="C33:C36"/>
    <mergeCell ref="D33:E33"/>
    <mergeCell ref="D34:E34"/>
    <mergeCell ref="D35:E35"/>
    <mergeCell ref="D27:E27"/>
    <mergeCell ref="D28:E28"/>
    <mergeCell ref="C29:C31"/>
    <mergeCell ref="D29:E29"/>
    <mergeCell ref="D30:E30"/>
    <mergeCell ref="D31:E31"/>
    <mergeCell ref="D11:D13"/>
    <mergeCell ref="D14:E14"/>
    <mergeCell ref="D15:E15"/>
    <mergeCell ref="D24:E24"/>
    <mergeCell ref="D16:E16"/>
    <mergeCell ref="D17:E17"/>
    <mergeCell ref="D18:E18"/>
    <mergeCell ref="C19:C24"/>
    <mergeCell ref="B8:E9"/>
    <mergeCell ref="F8:G8"/>
    <mergeCell ref="D19:E19"/>
    <mergeCell ref="D22:E22"/>
    <mergeCell ref="D23:E23"/>
    <mergeCell ref="D20:D21"/>
    <mergeCell ref="B10:B25"/>
    <mergeCell ref="C10:C18"/>
    <mergeCell ref="D10:E10"/>
    <mergeCell ref="H8:H9"/>
    <mergeCell ref="I8:I9"/>
    <mergeCell ref="B3:I3"/>
    <mergeCell ref="B2:I2"/>
    <mergeCell ref="C5:I5"/>
    <mergeCell ref="C6:I6"/>
  </mergeCells>
  <printOptions/>
  <pageMargins left="0.8267716535433072" right="0.5905511811023623" top="0.5905511811023623" bottom="0.5905511811023623" header="0.5118110236220472" footer="0.5118110236220472"/>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I15"/>
  <sheetViews>
    <sheetView zoomScaleSheetLayoutView="100" zoomScalePageLayoutView="0" workbookViewId="0" topLeftCell="A1">
      <selection activeCell="A1" sqref="A1:H1"/>
    </sheetView>
  </sheetViews>
  <sheetFormatPr defaultColWidth="9.00390625" defaultRowHeight="13.5"/>
  <cols>
    <col min="1" max="1" width="3.875" style="56" customWidth="1"/>
    <col min="2" max="2" width="20.25390625" style="56" customWidth="1"/>
    <col min="3" max="8" width="10.00390625" style="56" customWidth="1"/>
    <col min="9" max="9" width="4.00390625" style="56" customWidth="1"/>
    <col min="10" max="16384" width="9.00390625" style="56" customWidth="1"/>
  </cols>
  <sheetData>
    <row r="1" spans="1:8" ht="30" customHeight="1">
      <c r="A1" s="637" t="s">
        <v>499</v>
      </c>
      <c r="B1" s="638"/>
      <c r="C1" s="638"/>
      <c r="D1" s="638"/>
      <c r="E1" s="638"/>
      <c r="F1" s="638"/>
      <c r="G1" s="638"/>
      <c r="H1" s="638"/>
    </row>
    <row r="2" spans="2:8" ht="17.25">
      <c r="B2" s="641" t="s">
        <v>405</v>
      </c>
      <c r="C2" s="641"/>
      <c r="D2" s="641"/>
      <c r="E2" s="641"/>
      <c r="F2" s="641"/>
      <c r="G2" s="641"/>
      <c r="H2" s="641"/>
    </row>
    <row r="3" spans="2:8" ht="17.25">
      <c r="B3" s="57"/>
      <c r="C3" s="57"/>
      <c r="D3" s="57"/>
      <c r="E3" s="57"/>
      <c r="F3" s="57"/>
      <c r="G3" s="57"/>
      <c r="H3" s="57"/>
    </row>
    <row r="4" s="107" customFormat="1" ht="13.5" thickBot="1">
      <c r="H4" s="108"/>
    </row>
    <row r="5" spans="2:8" s="107" customFormat="1" ht="21" customHeight="1">
      <c r="B5" s="642"/>
      <c r="C5" s="644" t="s">
        <v>109</v>
      </c>
      <c r="D5" s="645"/>
      <c r="E5" s="644" t="s">
        <v>110</v>
      </c>
      <c r="F5" s="646"/>
      <c r="G5" s="647" t="s">
        <v>270</v>
      </c>
      <c r="H5" s="649" t="s">
        <v>68</v>
      </c>
    </row>
    <row r="6" spans="2:8" s="107" customFormat="1" ht="21" customHeight="1">
      <c r="B6" s="643"/>
      <c r="C6" s="225" t="s">
        <v>69</v>
      </c>
      <c r="D6" s="224" t="s">
        <v>70</v>
      </c>
      <c r="E6" s="225" t="s">
        <v>69</v>
      </c>
      <c r="F6" s="109" t="s">
        <v>70</v>
      </c>
      <c r="G6" s="648"/>
      <c r="H6" s="650"/>
    </row>
    <row r="7" spans="2:8" s="107" customFormat="1" ht="21" customHeight="1">
      <c r="B7" s="226" t="s">
        <v>111</v>
      </c>
      <c r="C7" s="421"/>
      <c r="D7" s="110"/>
      <c r="E7" s="436"/>
      <c r="F7" s="215"/>
      <c r="G7" s="422" t="e">
        <f>F7/E7</f>
        <v>#DIV/0!</v>
      </c>
      <c r="H7" s="423"/>
    </row>
    <row r="8" spans="2:8" s="107" customFormat="1" ht="21" customHeight="1">
      <c r="B8" s="226" t="s">
        <v>112</v>
      </c>
      <c r="C8" s="421"/>
      <c r="D8" s="110"/>
      <c r="E8" s="436"/>
      <c r="F8" s="215"/>
      <c r="G8" s="422" t="e">
        <f aca="true" t="shared" si="0" ref="G8:G13">F8/E8</f>
        <v>#DIV/0!</v>
      </c>
      <c r="H8" s="423"/>
    </row>
    <row r="9" spans="2:8" s="107" customFormat="1" ht="21" customHeight="1">
      <c r="B9" s="226" t="s">
        <v>113</v>
      </c>
      <c r="C9" s="421"/>
      <c r="D9" s="110"/>
      <c r="E9" s="436"/>
      <c r="F9" s="215"/>
      <c r="G9" s="422" t="e">
        <f t="shared" si="0"/>
        <v>#DIV/0!</v>
      </c>
      <c r="H9" s="423"/>
    </row>
    <row r="10" spans="2:8" s="107" customFormat="1" ht="21" customHeight="1">
      <c r="B10" s="226" t="s">
        <v>114</v>
      </c>
      <c r="C10" s="424"/>
      <c r="D10" s="425"/>
      <c r="E10" s="436"/>
      <c r="F10" s="215"/>
      <c r="G10" s="422" t="e">
        <f t="shared" si="0"/>
        <v>#DIV/0!</v>
      </c>
      <c r="H10" s="423"/>
    </row>
    <row r="11" spans="2:8" s="107" customFormat="1" ht="21" customHeight="1">
      <c r="B11" s="226" t="s">
        <v>115</v>
      </c>
      <c r="C11" s="421"/>
      <c r="D11" s="110"/>
      <c r="E11" s="436"/>
      <c r="F11" s="215"/>
      <c r="G11" s="422" t="e">
        <f t="shared" si="0"/>
        <v>#DIV/0!</v>
      </c>
      <c r="H11" s="423"/>
    </row>
    <row r="12" spans="2:8" s="107" customFormat="1" ht="21" customHeight="1" thickBot="1">
      <c r="B12" s="227" t="s">
        <v>116</v>
      </c>
      <c r="C12" s="426"/>
      <c r="D12" s="427"/>
      <c r="E12" s="428"/>
      <c r="F12" s="438"/>
      <c r="G12" s="429" t="e">
        <f t="shared" si="0"/>
        <v>#DIV/0!</v>
      </c>
      <c r="H12" s="430"/>
    </row>
    <row r="13" spans="2:8" s="107" customFormat="1" ht="21" customHeight="1" thickBot="1" thickTop="1">
      <c r="B13" s="228" t="s">
        <v>23</v>
      </c>
      <c r="C13" s="431"/>
      <c r="D13" s="432"/>
      <c r="E13" s="437">
        <f>SUM(E7:E12)</f>
        <v>0</v>
      </c>
      <c r="F13" s="433">
        <f>SUM(F7:F12)</f>
        <v>0</v>
      </c>
      <c r="G13" s="434" t="e">
        <f t="shared" si="0"/>
        <v>#DIV/0!</v>
      </c>
      <c r="H13" s="435"/>
    </row>
    <row r="14" spans="1:9" s="107" customFormat="1" ht="21" customHeight="1">
      <c r="A14" s="640" t="s">
        <v>485</v>
      </c>
      <c r="B14" s="640"/>
      <c r="C14" s="640"/>
      <c r="D14" s="640"/>
      <c r="E14" s="640"/>
      <c r="F14" s="640"/>
      <c r="G14" s="640"/>
      <c r="H14" s="640"/>
      <c r="I14" s="640"/>
    </row>
    <row r="15" spans="1:9" s="107" customFormat="1" ht="21" customHeight="1">
      <c r="A15" s="640" t="s">
        <v>486</v>
      </c>
      <c r="B15" s="640"/>
      <c r="C15" s="640"/>
      <c r="D15" s="640"/>
      <c r="E15" s="640"/>
      <c r="F15" s="640"/>
      <c r="G15" s="640"/>
      <c r="H15" s="640"/>
      <c r="I15" s="640"/>
    </row>
    <row r="19" ht="12" customHeight="1"/>
  </sheetData>
  <sheetProtection/>
  <mergeCells count="9">
    <mergeCell ref="A14:I14"/>
    <mergeCell ref="A15:I15"/>
    <mergeCell ref="A1:H1"/>
    <mergeCell ref="B2:H2"/>
    <mergeCell ref="B5:B6"/>
    <mergeCell ref="C5:D5"/>
    <mergeCell ref="E5:F5"/>
    <mergeCell ref="G5:G6"/>
    <mergeCell ref="H5:H6"/>
  </mergeCells>
  <printOptions/>
  <pageMargins left="0.75" right="0.75" top="1" bottom="1" header="0.512" footer="0.512"/>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A1:S63"/>
  <sheetViews>
    <sheetView zoomScalePageLayoutView="0" workbookViewId="0" topLeftCell="A1">
      <selection activeCell="A1" sqref="A1:P1"/>
    </sheetView>
  </sheetViews>
  <sheetFormatPr defaultColWidth="9.00390625" defaultRowHeight="13.5"/>
  <cols>
    <col min="1" max="1" width="3.625" style="33" customWidth="1"/>
    <col min="2" max="2" width="6.50390625" style="33" customWidth="1"/>
    <col min="3" max="3" width="4.75390625" style="33" customWidth="1"/>
    <col min="4" max="4" width="7.125" style="33" customWidth="1"/>
    <col min="5" max="7" width="5.625" style="33" customWidth="1"/>
    <col min="8" max="8" width="4.75390625" style="33" customWidth="1"/>
    <col min="9" max="13" width="5.625" style="33" customWidth="1"/>
    <col min="14" max="14" width="5.75390625" style="33" customWidth="1"/>
    <col min="15" max="15" width="7.50390625" style="33" customWidth="1"/>
    <col min="16" max="17" width="5.625" style="33" customWidth="1"/>
    <col min="18" max="16384" width="9.00390625" style="33" customWidth="1"/>
  </cols>
  <sheetData>
    <row r="1" spans="1:16" ht="13.5">
      <c r="A1" s="652" t="s">
        <v>495</v>
      </c>
      <c r="B1" s="652"/>
      <c r="C1" s="652"/>
      <c r="D1" s="652"/>
      <c r="E1" s="652"/>
      <c r="F1" s="652"/>
      <c r="G1" s="652"/>
      <c r="H1" s="652"/>
      <c r="I1" s="652"/>
      <c r="J1" s="652"/>
      <c r="K1" s="652"/>
      <c r="L1" s="652"/>
      <c r="M1" s="652"/>
      <c r="N1" s="652"/>
      <c r="O1" s="652"/>
      <c r="P1" s="652"/>
    </row>
    <row r="2" spans="1:16" ht="17.25">
      <c r="A2" s="584" t="s">
        <v>117</v>
      </c>
      <c r="B2" s="584"/>
      <c r="C2" s="584"/>
      <c r="D2" s="584"/>
      <c r="E2" s="584"/>
      <c r="F2" s="584"/>
      <c r="G2" s="584"/>
      <c r="H2" s="584"/>
      <c r="I2" s="584"/>
      <c r="J2" s="584"/>
      <c r="K2" s="584"/>
      <c r="L2" s="584"/>
      <c r="M2" s="584"/>
      <c r="N2" s="584"/>
      <c r="O2" s="584"/>
      <c r="P2" s="584"/>
    </row>
    <row r="3" spans="1:16" ht="4.5" customHeight="1">
      <c r="A3" s="651"/>
      <c r="B3" s="651"/>
      <c r="C3" s="651"/>
      <c r="D3" s="651"/>
      <c r="E3" s="651"/>
      <c r="F3" s="651"/>
      <c r="G3" s="651"/>
      <c r="H3" s="651"/>
      <c r="I3" s="651"/>
      <c r="J3" s="651"/>
      <c r="K3" s="651"/>
      <c r="L3" s="651"/>
      <c r="M3" s="651"/>
      <c r="N3" s="651"/>
      <c r="O3" s="651"/>
      <c r="P3" s="651"/>
    </row>
    <row r="4" spans="1:16" ht="14.25" thickBot="1">
      <c r="A4" s="652" t="s">
        <v>454</v>
      </c>
      <c r="B4" s="652"/>
      <c r="C4" s="652"/>
      <c r="D4" s="652"/>
      <c r="E4" s="652"/>
      <c r="F4" s="652"/>
      <c r="G4" s="652"/>
      <c r="H4" s="652"/>
      <c r="I4" s="652"/>
      <c r="J4" s="652"/>
      <c r="K4" s="652"/>
      <c r="L4" s="652"/>
      <c r="M4" s="652"/>
      <c r="N4" s="652"/>
      <c r="O4" s="652"/>
      <c r="P4" s="652"/>
    </row>
    <row r="5" spans="1:16" ht="14.25" thickBot="1">
      <c r="A5" s="653" t="s">
        <v>455</v>
      </c>
      <c r="B5" s="653"/>
      <c r="C5" s="653"/>
      <c r="D5" s="653"/>
      <c r="E5" s="653"/>
      <c r="F5" s="654"/>
      <c r="G5" s="384">
        <v>100</v>
      </c>
      <c r="H5" s="112" t="s">
        <v>36</v>
      </c>
      <c r="I5" s="653" t="s">
        <v>118</v>
      </c>
      <c r="J5" s="653"/>
      <c r="K5" s="653"/>
      <c r="L5" s="653"/>
      <c r="M5" s="653"/>
      <c r="N5" s="654"/>
      <c r="O5" s="384">
        <v>30</v>
      </c>
      <c r="P5" s="112" t="s">
        <v>36</v>
      </c>
    </row>
    <row r="6" spans="1:16" ht="13.5">
      <c r="A6" s="651"/>
      <c r="B6" s="651"/>
      <c r="C6" s="651"/>
      <c r="D6" s="651"/>
      <c r="E6" s="651"/>
      <c r="F6" s="651"/>
      <c r="G6" s="651"/>
      <c r="H6" s="651"/>
      <c r="I6" s="651"/>
      <c r="J6" s="651"/>
      <c r="K6" s="651"/>
      <c r="L6" s="651"/>
      <c r="M6" s="651"/>
      <c r="N6" s="651"/>
      <c r="O6" s="651"/>
      <c r="P6" s="651"/>
    </row>
    <row r="7" spans="1:16" ht="13.5">
      <c r="A7" s="652" t="s">
        <v>128</v>
      </c>
      <c r="B7" s="652"/>
      <c r="C7" s="652"/>
      <c r="D7" s="652"/>
      <c r="E7" s="652"/>
      <c r="F7" s="652"/>
      <c r="G7" s="652"/>
      <c r="H7" s="652"/>
      <c r="I7" s="652"/>
      <c r="J7" s="652"/>
      <c r="K7" s="652"/>
      <c r="L7" s="652"/>
      <c r="M7" s="652"/>
      <c r="N7" s="652"/>
      <c r="O7" s="652"/>
      <c r="P7" s="652"/>
    </row>
    <row r="8" spans="1:19" ht="30" customHeight="1">
      <c r="A8" s="112"/>
      <c r="B8" s="503" t="s">
        <v>266</v>
      </c>
      <c r="C8" s="657"/>
      <c r="D8" s="657"/>
      <c r="E8" s="657"/>
      <c r="F8" s="657"/>
      <c r="G8" s="657"/>
      <c r="H8" s="657"/>
      <c r="I8" s="658" t="s">
        <v>119</v>
      </c>
      <c r="J8" s="659"/>
      <c r="K8" s="658" t="s">
        <v>131</v>
      </c>
      <c r="L8" s="660"/>
      <c r="M8" s="659" t="s">
        <v>120</v>
      </c>
      <c r="N8" s="659"/>
      <c r="O8" s="511" t="s">
        <v>132</v>
      </c>
      <c r="P8" s="512"/>
      <c r="R8" s="417"/>
      <c r="S8" s="113"/>
    </row>
    <row r="9" spans="1:19" ht="15" customHeight="1">
      <c r="A9" s="112"/>
      <c r="B9" s="503" t="s">
        <v>121</v>
      </c>
      <c r="C9" s="503"/>
      <c r="D9" s="503"/>
      <c r="E9" s="503"/>
      <c r="F9" s="503"/>
      <c r="G9" s="503"/>
      <c r="H9" s="503"/>
      <c r="I9" s="115">
        <v>777</v>
      </c>
      <c r="J9" s="114" t="s">
        <v>129</v>
      </c>
      <c r="K9" s="115">
        <v>10</v>
      </c>
      <c r="L9" s="116" t="s">
        <v>133</v>
      </c>
      <c r="M9" s="381">
        <f>ROUNDDOWN(G5*0.1,0)</f>
        <v>10</v>
      </c>
      <c r="N9" s="116" t="s">
        <v>122</v>
      </c>
      <c r="O9" s="115">
        <f>I9*M9</f>
        <v>7770</v>
      </c>
      <c r="P9" s="222" t="s">
        <v>123</v>
      </c>
      <c r="R9" s="417"/>
      <c r="S9" s="113"/>
    </row>
    <row r="10" spans="1:19" ht="15" customHeight="1">
      <c r="A10" s="112"/>
      <c r="B10" s="503" t="s">
        <v>124</v>
      </c>
      <c r="C10" s="503"/>
      <c r="D10" s="503"/>
      <c r="E10" s="503"/>
      <c r="F10" s="503"/>
      <c r="G10" s="503"/>
      <c r="H10" s="503"/>
      <c r="I10" s="117">
        <v>822</v>
      </c>
      <c r="J10" s="118" t="s">
        <v>129</v>
      </c>
      <c r="K10" s="117">
        <v>15</v>
      </c>
      <c r="L10" s="119" t="s">
        <v>133</v>
      </c>
      <c r="M10" s="382">
        <f>ROUNDDOWN(G5*0.15,0)</f>
        <v>15</v>
      </c>
      <c r="N10" s="119" t="s">
        <v>122</v>
      </c>
      <c r="O10" s="115">
        <f>I10*M10</f>
        <v>12330</v>
      </c>
      <c r="P10" s="222" t="s">
        <v>123</v>
      </c>
      <c r="R10" s="417"/>
      <c r="S10" s="113"/>
    </row>
    <row r="11" spans="1:19" ht="15" customHeight="1">
      <c r="A11" s="112"/>
      <c r="B11" s="503" t="s">
        <v>125</v>
      </c>
      <c r="C11" s="503"/>
      <c r="D11" s="503"/>
      <c r="E11" s="503"/>
      <c r="F11" s="503"/>
      <c r="G11" s="503"/>
      <c r="H11" s="503"/>
      <c r="I11" s="120">
        <v>884</v>
      </c>
      <c r="J11" s="121" t="s">
        <v>129</v>
      </c>
      <c r="K11" s="120">
        <v>25</v>
      </c>
      <c r="L11" s="122" t="s">
        <v>133</v>
      </c>
      <c r="M11" s="383">
        <f>ROUNDDOWN(G5*0.25,0)</f>
        <v>25</v>
      </c>
      <c r="N11" s="122" t="s">
        <v>122</v>
      </c>
      <c r="O11" s="117">
        <f>I11*M11</f>
        <v>22100</v>
      </c>
      <c r="P11" s="123" t="s">
        <v>123</v>
      </c>
      <c r="R11" s="417"/>
      <c r="S11" s="113"/>
    </row>
    <row r="12" spans="1:19" ht="15" customHeight="1">
      <c r="A12" s="112"/>
      <c r="B12" s="503" t="s">
        <v>126</v>
      </c>
      <c r="C12" s="503"/>
      <c r="D12" s="503"/>
      <c r="E12" s="503"/>
      <c r="F12" s="503"/>
      <c r="G12" s="503"/>
      <c r="H12" s="503"/>
      <c r="I12" s="120">
        <v>937</v>
      </c>
      <c r="J12" s="121" t="s">
        <v>129</v>
      </c>
      <c r="K12" s="120">
        <v>30</v>
      </c>
      <c r="L12" s="122" t="s">
        <v>133</v>
      </c>
      <c r="M12" s="383">
        <f>ROUNDDOWN(G5*0.3,0)</f>
        <v>30</v>
      </c>
      <c r="N12" s="122" t="s">
        <v>122</v>
      </c>
      <c r="O12" s="120">
        <f>I12*M12</f>
        <v>28110</v>
      </c>
      <c r="P12" s="418" t="s">
        <v>123</v>
      </c>
      <c r="R12" s="417"/>
      <c r="S12" s="113"/>
    </row>
    <row r="13" spans="1:19" ht="15" customHeight="1">
      <c r="A13" s="112"/>
      <c r="B13" s="503" t="s">
        <v>127</v>
      </c>
      <c r="C13" s="503"/>
      <c r="D13" s="503"/>
      <c r="E13" s="503"/>
      <c r="F13" s="503"/>
      <c r="G13" s="503"/>
      <c r="H13" s="503"/>
      <c r="I13" s="117">
        <v>988</v>
      </c>
      <c r="J13" s="118" t="s">
        <v>129</v>
      </c>
      <c r="K13" s="117">
        <v>20</v>
      </c>
      <c r="L13" s="119" t="s">
        <v>133</v>
      </c>
      <c r="M13" s="382">
        <f>G5-M9-M10-M11-M12</f>
        <v>20</v>
      </c>
      <c r="N13" s="119" t="s">
        <v>122</v>
      </c>
      <c r="O13" s="117">
        <f>I13*M13</f>
        <v>19760</v>
      </c>
      <c r="P13" s="123" t="s">
        <v>123</v>
      </c>
      <c r="R13" s="417"/>
      <c r="S13" s="113"/>
    </row>
    <row r="14" spans="1:19" ht="5.25" customHeight="1">
      <c r="A14" s="651"/>
      <c r="B14" s="651"/>
      <c r="C14" s="651"/>
      <c r="D14" s="651"/>
      <c r="E14" s="651"/>
      <c r="F14" s="651"/>
      <c r="G14" s="651"/>
      <c r="H14" s="651"/>
      <c r="I14" s="651"/>
      <c r="J14" s="651"/>
      <c r="K14" s="651"/>
      <c r="L14" s="651"/>
      <c r="M14" s="651"/>
      <c r="N14" s="651"/>
      <c r="O14" s="651"/>
      <c r="P14" s="651"/>
      <c r="R14" s="417"/>
      <c r="S14" s="113"/>
    </row>
    <row r="15" spans="1:19" ht="5.25" customHeight="1">
      <c r="A15" s="651"/>
      <c r="B15" s="651"/>
      <c r="C15" s="651"/>
      <c r="D15" s="651"/>
      <c r="E15" s="651"/>
      <c r="F15" s="651"/>
      <c r="G15" s="651"/>
      <c r="H15" s="651"/>
      <c r="I15" s="651"/>
      <c r="J15" s="651"/>
      <c r="K15" s="651"/>
      <c r="L15" s="651"/>
      <c r="M15" s="651"/>
      <c r="N15" s="651"/>
      <c r="O15" s="651"/>
      <c r="P15" s="651"/>
      <c r="R15" s="417"/>
      <c r="S15" s="113"/>
    </row>
    <row r="16" spans="1:19" ht="15" customHeight="1">
      <c r="A16" s="112"/>
      <c r="B16" s="661" t="s">
        <v>130</v>
      </c>
      <c r="C16" s="662"/>
      <c r="D16" s="662"/>
      <c r="E16" s="662"/>
      <c r="F16" s="662"/>
      <c r="G16" s="662"/>
      <c r="H16" s="662"/>
      <c r="I16" s="662"/>
      <c r="J16" s="662"/>
      <c r="K16" s="662"/>
      <c r="L16" s="662"/>
      <c r="M16" s="662"/>
      <c r="N16" s="663">
        <f>O9+O10+O11+O12+O13</f>
        <v>90070</v>
      </c>
      <c r="O16" s="663"/>
      <c r="P16" s="111" t="s">
        <v>129</v>
      </c>
      <c r="R16" s="417"/>
      <c r="S16" s="113"/>
    </row>
    <row r="17" spans="1:16" ht="15" customHeight="1">
      <c r="A17" s="651"/>
      <c r="B17" s="651"/>
      <c r="C17" s="651"/>
      <c r="D17" s="651"/>
      <c r="E17" s="651"/>
      <c r="F17" s="651"/>
      <c r="G17" s="651"/>
      <c r="H17" s="651"/>
      <c r="I17" s="651"/>
      <c r="J17" s="651"/>
      <c r="K17" s="651"/>
      <c r="L17" s="651"/>
      <c r="M17" s="651"/>
      <c r="N17" s="651"/>
      <c r="O17" s="651"/>
      <c r="P17" s="651"/>
    </row>
    <row r="18" spans="1:16" ht="30" customHeight="1">
      <c r="A18" s="112"/>
      <c r="B18" s="503" t="s">
        <v>525</v>
      </c>
      <c r="C18" s="657"/>
      <c r="D18" s="657"/>
      <c r="E18" s="657"/>
      <c r="F18" s="657"/>
      <c r="G18" s="657"/>
      <c r="H18" s="657"/>
      <c r="I18" s="658" t="s">
        <v>119</v>
      </c>
      <c r="J18" s="659"/>
      <c r="K18" s="658" t="s">
        <v>131</v>
      </c>
      <c r="L18" s="660"/>
      <c r="M18" s="659" t="s">
        <v>120</v>
      </c>
      <c r="N18" s="659"/>
      <c r="O18" s="511" t="s">
        <v>132</v>
      </c>
      <c r="P18" s="512"/>
    </row>
    <row r="19" spans="1:16" ht="15" customHeight="1">
      <c r="A19" s="112"/>
      <c r="B19" s="503" t="s">
        <v>121</v>
      </c>
      <c r="C19" s="503"/>
      <c r="D19" s="503"/>
      <c r="E19" s="503"/>
      <c r="F19" s="503"/>
      <c r="G19" s="503"/>
      <c r="H19" s="503"/>
      <c r="I19" s="115">
        <v>576</v>
      </c>
      <c r="J19" s="114" t="s">
        <v>129</v>
      </c>
      <c r="K19" s="115">
        <v>40</v>
      </c>
      <c r="L19" s="116" t="s">
        <v>133</v>
      </c>
      <c r="M19" s="381">
        <f>ROUNDDOWN(O5*0.4,0)</f>
        <v>12</v>
      </c>
      <c r="N19" s="116" t="s">
        <v>122</v>
      </c>
      <c r="O19" s="115">
        <f>I19*M19</f>
        <v>6912</v>
      </c>
      <c r="P19" s="222" t="s">
        <v>123</v>
      </c>
    </row>
    <row r="20" spans="1:16" ht="15" customHeight="1">
      <c r="A20" s="112"/>
      <c r="B20" s="503" t="s">
        <v>124</v>
      </c>
      <c r="C20" s="503"/>
      <c r="D20" s="503"/>
      <c r="E20" s="503"/>
      <c r="F20" s="503"/>
      <c r="G20" s="503"/>
      <c r="H20" s="503"/>
      <c r="I20" s="117">
        <v>688</v>
      </c>
      <c r="J20" s="118" t="s">
        <v>129</v>
      </c>
      <c r="K20" s="117">
        <v>30</v>
      </c>
      <c r="L20" s="119" t="s">
        <v>133</v>
      </c>
      <c r="M20" s="382">
        <f>ROUNDDOWN(O5*0.3,0)</f>
        <v>9</v>
      </c>
      <c r="N20" s="119" t="s">
        <v>122</v>
      </c>
      <c r="O20" s="115">
        <f>I20*M20</f>
        <v>6192</v>
      </c>
      <c r="P20" s="222" t="s">
        <v>123</v>
      </c>
    </row>
    <row r="21" spans="1:16" ht="15" customHeight="1">
      <c r="A21" s="112"/>
      <c r="B21" s="503" t="s">
        <v>125</v>
      </c>
      <c r="C21" s="503"/>
      <c r="D21" s="503"/>
      <c r="E21" s="503"/>
      <c r="F21" s="503"/>
      <c r="G21" s="503"/>
      <c r="H21" s="503"/>
      <c r="I21" s="120">
        <v>799</v>
      </c>
      <c r="J21" s="121" t="s">
        <v>129</v>
      </c>
      <c r="K21" s="120">
        <v>20</v>
      </c>
      <c r="L21" s="122" t="s">
        <v>133</v>
      </c>
      <c r="M21" s="383">
        <f>ROUNDDOWN(O5*0.2,0)</f>
        <v>6</v>
      </c>
      <c r="N21" s="122" t="s">
        <v>122</v>
      </c>
      <c r="O21" s="117">
        <f>I21*M21</f>
        <v>4794</v>
      </c>
      <c r="P21" s="123" t="s">
        <v>123</v>
      </c>
    </row>
    <row r="22" spans="1:16" ht="15" customHeight="1">
      <c r="A22" s="112"/>
      <c r="B22" s="503" t="s">
        <v>126</v>
      </c>
      <c r="C22" s="503"/>
      <c r="D22" s="503"/>
      <c r="E22" s="503"/>
      <c r="F22" s="503"/>
      <c r="G22" s="503"/>
      <c r="H22" s="503"/>
      <c r="I22" s="120">
        <v>930</v>
      </c>
      <c r="J22" s="121" t="s">
        <v>129</v>
      </c>
      <c r="K22" s="120">
        <v>10</v>
      </c>
      <c r="L22" s="122" t="s">
        <v>133</v>
      </c>
      <c r="M22" s="383">
        <f>ROUNDDOWN(O5*0.1,0)</f>
        <v>3</v>
      </c>
      <c r="N22" s="122" t="s">
        <v>122</v>
      </c>
      <c r="O22" s="120">
        <f>I22*M22</f>
        <v>2790</v>
      </c>
      <c r="P22" s="418" t="s">
        <v>123</v>
      </c>
    </row>
    <row r="23" spans="1:16" ht="3" customHeight="1">
      <c r="A23" s="651"/>
      <c r="B23" s="651"/>
      <c r="C23" s="651"/>
      <c r="D23" s="651"/>
      <c r="E23" s="651"/>
      <c r="F23" s="651"/>
      <c r="G23" s="651"/>
      <c r="H23" s="651"/>
      <c r="I23" s="651"/>
      <c r="J23" s="651"/>
      <c r="K23" s="651"/>
      <c r="L23" s="651"/>
      <c r="M23" s="651"/>
      <c r="N23" s="651"/>
      <c r="O23" s="651"/>
      <c r="P23" s="651"/>
    </row>
    <row r="24" spans="1:16" ht="14.25" customHeight="1">
      <c r="A24" s="5"/>
      <c r="B24" s="661" t="s">
        <v>134</v>
      </c>
      <c r="C24" s="662"/>
      <c r="D24" s="662"/>
      <c r="E24" s="662"/>
      <c r="F24" s="662"/>
      <c r="G24" s="662"/>
      <c r="H24" s="662"/>
      <c r="I24" s="662"/>
      <c r="J24" s="662"/>
      <c r="K24" s="662"/>
      <c r="L24" s="662"/>
      <c r="M24" s="662"/>
      <c r="N24" s="663">
        <f>O19+O20+O21+O22</f>
        <v>20688</v>
      </c>
      <c r="O24" s="663"/>
      <c r="P24" s="111" t="s">
        <v>129</v>
      </c>
    </row>
    <row r="25" spans="1:16" ht="3" customHeight="1">
      <c r="A25" s="667"/>
      <c r="B25" s="667"/>
      <c r="C25" s="667"/>
      <c r="D25" s="667"/>
      <c r="E25" s="667"/>
      <c r="F25" s="667"/>
      <c r="G25" s="667"/>
      <c r="H25" s="667"/>
      <c r="I25" s="667"/>
      <c r="J25" s="667"/>
      <c r="K25" s="667"/>
      <c r="L25" s="667"/>
      <c r="M25" s="667"/>
      <c r="N25" s="667"/>
      <c r="O25" s="667"/>
      <c r="P25" s="667"/>
    </row>
    <row r="26" spans="1:16" ht="13.5">
      <c r="A26" s="651"/>
      <c r="B26" s="651"/>
      <c r="C26" s="651"/>
      <c r="D26" s="651"/>
      <c r="E26" s="651"/>
      <c r="F26" s="651"/>
      <c r="G26" s="651"/>
      <c r="H26" s="651"/>
      <c r="I26" s="651"/>
      <c r="J26" s="651"/>
      <c r="K26" s="651"/>
      <c r="L26" s="651"/>
      <c r="M26" s="651"/>
      <c r="N26" s="651"/>
      <c r="O26" s="651"/>
      <c r="P26" s="651"/>
    </row>
    <row r="27" spans="2:16" s="112" customFormat="1" ht="15.75" customHeight="1">
      <c r="B27" s="653" t="s">
        <v>135</v>
      </c>
      <c r="C27" s="653"/>
      <c r="D27" s="656">
        <f>N16</f>
        <v>90070</v>
      </c>
      <c r="E27" s="656"/>
      <c r="F27" s="419" t="s">
        <v>467</v>
      </c>
      <c r="G27" s="420">
        <v>10.27</v>
      </c>
      <c r="H27" s="112" t="s">
        <v>465</v>
      </c>
      <c r="I27" s="112">
        <v>365</v>
      </c>
      <c r="J27" s="112" t="s">
        <v>466</v>
      </c>
      <c r="K27" s="443">
        <v>92</v>
      </c>
      <c r="L27" s="112" t="s">
        <v>468</v>
      </c>
      <c r="M27" s="655">
        <f>ROUNDDOWN(D27*G27*I27*(K27/100),0)</f>
        <v>310621346</v>
      </c>
      <c r="N27" s="655"/>
      <c r="O27" s="655"/>
      <c r="P27" s="43" t="s">
        <v>20</v>
      </c>
    </row>
    <row r="28" spans="1:15" s="112" customFormat="1" ht="15.75" customHeight="1">
      <c r="A28" s="413"/>
      <c r="B28" s="413"/>
      <c r="C28" s="413"/>
      <c r="D28" s="413"/>
      <c r="E28" s="413"/>
      <c r="F28" s="413"/>
      <c r="G28" s="413"/>
      <c r="H28" s="413"/>
      <c r="I28" s="413"/>
      <c r="J28" s="413"/>
      <c r="K28" s="413"/>
      <c r="L28" s="413"/>
      <c r="M28" s="42" t="s">
        <v>268</v>
      </c>
      <c r="N28" s="42"/>
      <c r="O28" s="42"/>
    </row>
    <row r="29" spans="1:16" s="112" customFormat="1" ht="3" customHeight="1">
      <c r="A29" s="651"/>
      <c r="B29" s="651"/>
      <c r="C29" s="651"/>
      <c r="D29" s="651"/>
      <c r="E29" s="651"/>
      <c r="F29" s="651"/>
      <c r="G29" s="651"/>
      <c r="H29" s="651"/>
      <c r="I29" s="651"/>
      <c r="J29" s="651"/>
      <c r="K29" s="651"/>
      <c r="L29" s="651"/>
      <c r="M29" s="651"/>
      <c r="N29" s="651"/>
      <c r="O29" s="651"/>
      <c r="P29" s="651"/>
    </row>
    <row r="30" spans="2:16" s="112" customFormat="1" ht="15" customHeight="1">
      <c r="B30" s="653" t="s">
        <v>471</v>
      </c>
      <c r="C30" s="654"/>
      <c r="D30" s="656">
        <f>N24</f>
        <v>20688</v>
      </c>
      <c r="E30" s="656"/>
      <c r="F30" s="419" t="s">
        <v>467</v>
      </c>
      <c r="G30" s="420">
        <v>10.33</v>
      </c>
      <c r="H30" s="112" t="s">
        <v>465</v>
      </c>
      <c r="I30" s="112">
        <v>300</v>
      </c>
      <c r="J30" s="112" t="s">
        <v>466</v>
      </c>
      <c r="K30" s="443">
        <v>60</v>
      </c>
      <c r="L30" s="112" t="s">
        <v>468</v>
      </c>
      <c r="M30" s="655">
        <f>ROUNDDOWN(D30*G30*I30*(K30/100),0)</f>
        <v>38467267</v>
      </c>
      <c r="N30" s="655"/>
      <c r="O30" s="655"/>
      <c r="P30" s="43" t="s">
        <v>20</v>
      </c>
    </row>
    <row r="31" spans="1:15" s="112" customFormat="1" ht="15" customHeight="1">
      <c r="A31" s="413"/>
      <c r="B31" s="413"/>
      <c r="C31" s="413"/>
      <c r="D31" s="413"/>
      <c r="E31" s="413"/>
      <c r="F31" s="413"/>
      <c r="G31" s="413"/>
      <c r="H31" s="413"/>
      <c r="I31" s="413"/>
      <c r="J31" s="413"/>
      <c r="K31" s="413"/>
      <c r="L31" s="413"/>
      <c r="M31" s="42" t="s">
        <v>268</v>
      </c>
      <c r="N31" s="42"/>
      <c r="O31" s="42"/>
    </row>
    <row r="32" spans="1:16" s="112" customFormat="1" ht="3" customHeight="1">
      <c r="A32" s="651"/>
      <c r="B32" s="651"/>
      <c r="C32" s="651"/>
      <c r="D32" s="651"/>
      <c r="E32" s="651"/>
      <c r="F32" s="651"/>
      <c r="G32" s="651"/>
      <c r="H32" s="651"/>
      <c r="I32" s="651"/>
      <c r="J32" s="651"/>
      <c r="K32" s="651"/>
      <c r="L32" s="651"/>
      <c r="M32" s="651"/>
      <c r="N32" s="651"/>
      <c r="O32" s="651"/>
      <c r="P32" s="651"/>
    </row>
    <row r="33" spans="1:16" s="112" customFormat="1" ht="12.75">
      <c r="A33" s="651"/>
      <c r="B33" s="651"/>
      <c r="C33" s="651"/>
      <c r="D33" s="651"/>
      <c r="E33" s="651"/>
      <c r="F33" s="651"/>
      <c r="G33" s="651"/>
      <c r="H33" s="651"/>
      <c r="I33" s="651"/>
      <c r="J33" s="651"/>
      <c r="K33" s="651" t="s">
        <v>138</v>
      </c>
      <c r="L33" s="651"/>
      <c r="M33" s="655">
        <f>M27+M30</f>
        <v>349088613</v>
      </c>
      <c r="N33" s="655"/>
      <c r="O33" s="655"/>
      <c r="P33" s="112" t="s">
        <v>139</v>
      </c>
    </row>
    <row r="34" spans="1:16" s="112" customFormat="1" ht="4.5" customHeight="1">
      <c r="A34" s="651"/>
      <c r="B34" s="651"/>
      <c r="C34" s="651"/>
      <c r="D34" s="651"/>
      <c r="E34" s="651"/>
      <c r="F34" s="651"/>
      <c r="G34" s="651"/>
      <c r="H34" s="651"/>
      <c r="I34" s="651"/>
      <c r="J34" s="651"/>
      <c r="K34" s="651"/>
      <c r="L34" s="651"/>
      <c r="M34" s="651"/>
      <c r="N34" s="651"/>
      <c r="O34" s="651"/>
      <c r="P34" s="651"/>
    </row>
    <row r="35" spans="1:16" s="112" customFormat="1" ht="13.5" thickBot="1">
      <c r="A35" s="652" t="s">
        <v>456</v>
      </c>
      <c r="B35" s="652"/>
      <c r="C35" s="652"/>
      <c r="D35" s="652"/>
      <c r="E35" s="652"/>
      <c r="F35" s="652"/>
      <c r="G35" s="652"/>
      <c r="H35" s="652"/>
      <c r="I35" s="652"/>
      <c r="J35" s="652"/>
      <c r="K35" s="652"/>
      <c r="L35" s="652"/>
      <c r="M35" s="652"/>
      <c r="N35" s="652"/>
      <c r="O35" s="652"/>
      <c r="P35" s="652"/>
    </row>
    <row r="36" spans="1:17" s="112" customFormat="1" ht="13.5" customHeight="1" thickBot="1">
      <c r="A36" s="414"/>
      <c r="B36" s="653" t="s">
        <v>457</v>
      </c>
      <c r="C36" s="653"/>
      <c r="D36" s="384">
        <v>2100</v>
      </c>
      <c r="E36" s="112" t="s">
        <v>140</v>
      </c>
      <c r="F36" s="124">
        <f>G5</f>
        <v>100</v>
      </c>
      <c r="G36" s="112" t="s">
        <v>136</v>
      </c>
      <c r="H36" s="384">
        <v>80</v>
      </c>
      <c r="I36" s="112" t="s">
        <v>496</v>
      </c>
      <c r="J36" s="112">
        <v>365</v>
      </c>
      <c r="K36" s="112" t="s">
        <v>137</v>
      </c>
      <c r="L36" s="112">
        <f>K27</f>
        <v>92</v>
      </c>
      <c r="M36" s="112" t="s">
        <v>458</v>
      </c>
      <c r="N36" s="655">
        <f>ROUNDDOWN(D36*F36*H36/100*365*L36/100,0)</f>
        <v>56414400</v>
      </c>
      <c r="O36" s="655"/>
      <c r="P36" s="655"/>
      <c r="Q36" s="112" t="s">
        <v>498</v>
      </c>
    </row>
    <row r="37" spans="1:17" s="112" customFormat="1" ht="13.5" customHeight="1">
      <c r="A37" s="414"/>
      <c r="B37" s="653" t="s">
        <v>135</v>
      </c>
      <c r="C37" s="653"/>
      <c r="D37" s="112">
        <v>1970</v>
      </c>
      <c r="E37" s="112" t="s">
        <v>140</v>
      </c>
      <c r="F37" s="124">
        <v>100</v>
      </c>
      <c r="G37" s="112" t="s">
        <v>136</v>
      </c>
      <c r="H37" s="112">
        <f>100-H36</f>
        <v>20</v>
      </c>
      <c r="I37" s="112" t="s">
        <v>497</v>
      </c>
      <c r="J37" s="112">
        <v>365</v>
      </c>
      <c r="K37" s="112" t="s">
        <v>137</v>
      </c>
      <c r="L37" s="112">
        <f>K27</f>
        <v>92</v>
      </c>
      <c r="M37" s="112" t="s">
        <v>458</v>
      </c>
      <c r="N37" s="655">
        <f>ROUNDDOWN(D37*F37*H37/100*365*L37/100,0)</f>
        <v>13230520</v>
      </c>
      <c r="O37" s="655"/>
      <c r="P37" s="655"/>
      <c r="Q37" s="112" t="s">
        <v>498</v>
      </c>
    </row>
    <row r="38" spans="1:16" s="112" customFormat="1" ht="3" customHeight="1">
      <c r="A38" s="651"/>
      <c r="B38" s="651"/>
      <c r="C38" s="651"/>
      <c r="D38" s="651"/>
      <c r="E38" s="651"/>
      <c r="F38" s="651"/>
      <c r="G38" s="651"/>
      <c r="H38" s="651"/>
      <c r="I38" s="651"/>
      <c r="J38" s="651"/>
      <c r="K38" s="651"/>
      <c r="L38" s="651"/>
      <c r="M38" s="651"/>
      <c r="N38" s="651"/>
      <c r="O38" s="651"/>
      <c r="P38" s="651"/>
    </row>
    <row r="39" spans="12:17" s="112" customFormat="1" ht="12.75">
      <c r="L39" s="651" t="s">
        <v>138</v>
      </c>
      <c r="M39" s="651"/>
      <c r="N39" s="655">
        <f>SUM(N36:P37)</f>
        <v>69644920</v>
      </c>
      <c r="O39" s="655"/>
      <c r="P39" s="655"/>
      <c r="Q39" s="112" t="s">
        <v>141</v>
      </c>
    </row>
    <row r="40" spans="1:16" s="112" customFormat="1" ht="4.5" customHeight="1">
      <c r="A40" s="651"/>
      <c r="B40" s="651"/>
      <c r="C40" s="651"/>
      <c r="D40" s="651"/>
      <c r="E40" s="651"/>
      <c r="F40" s="651"/>
      <c r="G40" s="651"/>
      <c r="H40" s="651"/>
      <c r="I40" s="651"/>
      <c r="J40" s="651"/>
      <c r="K40" s="651"/>
      <c r="L40" s="651"/>
      <c r="M40" s="651"/>
      <c r="N40" s="651"/>
      <c r="O40" s="651"/>
      <c r="P40" s="651"/>
    </row>
    <row r="41" spans="1:16" s="112" customFormat="1" ht="4.5" customHeight="1">
      <c r="A41" s="651"/>
      <c r="B41" s="651"/>
      <c r="C41" s="651"/>
      <c r="D41" s="651"/>
      <c r="E41" s="651"/>
      <c r="F41" s="651"/>
      <c r="G41" s="651"/>
      <c r="H41" s="651"/>
      <c r="I41" s="651"/>
      <c r="J41" s="651"/>
      <c r="K41" s="651"/>
      <c r="L41" s="651"/>
      <c r="M41" s="651"/>
      <c r="N41" s="651"/>
      <c r="O41" s="651"/>
      <c r="P41" s="651"/>
    </row>
    <row r="42" spans="1:16" s="112" customFormat="1" ht="12.75">
      <c r="A42" s="652" t="s">
        <v>459</v>
      </c>
      <c r="B42" s="652"/>
      <c r="C42" s="652"/>
      <c r="D42" s="652"/>
      <c r="E42" s="652"/>
      <c r="F42" s="652"/>
      <c r="G42" s="652"/>
      <c r="H42" s="652"/>
      <c r="I42" s="652"/>
      <c r="J42" s="652"/>
      <c r="K42" s="652"/>
      <c r="L42" s="652"/>
      <c r="M42" s="652"/>
      <c r="N42" s="652"/>
      <c r="O42" s="652"/>
      <c r="P42" s="652"/>
    </row>
    <row r="43" spans="1:16" s="112" customFormat="1" ht="12.75">
      <c r="A43" s="444"/>
      <c r="B43" s="666" t="s">
        <v>457</v>
      </c>
      <c r="C43" s="666"/>
      <c r="D43" s="445"/>
      <c r="E43" s="445">
        <v>1380</v>
      </c>
      <c r="F43" s="445" t="s">
        <v>140</v>
      </c>
      <c r="G43" s="446">
        <f>G5</f>
        <v>100</v>
      </c>
      <c r="H43" s="445" t="s">
        <v>136</v>
      </c>
      <c r="I43" s="445">
        <v>365</v>
      </c>
      <c r="J43" s="445" t="s">
        <v>137</v>
      </c>
      <c r="K43" s="445">
        <f>K27</f>
        <v>92</v>
      </c>
      <c r="L43" s="445" t="s">
        <v>458</v>
      </c>
      <c r="M43" s="664">
        <f>ROUNDDOWN(E43*G43*I43*(K43/100),0)</f>
        <v>46340400</v>
      </c>
      <c r="N43" s="664"/>
      <c r="O43" s="664"/>
      <c r="P43" s="445" t="s">
        <v>20</v>
      </c>
    </row>
    <row r="44" spans="1:16" s="112" customFormat="1" ht="3" customHeight="1">
      <c r="A44" s="665"/>
      <c r="B44" s="665"/>
      <c r="C44" s="665"/>
      <c r="D44" s="665"/>
      <c r="E44" s="665"/>
      <c r="F44" s="665"/>
      <c r="G44" s="665"/>
      <c r="H44" s="665"/>
      <c r="I44" s="665"/>
      <c r="J44" s="665"/>
      <c r="K44" s="665"/>
      <c r="L44" s="665"/>
      <c r="M44" s="665"/>
      <c r="N44" s="665"/>
      <c r="O44" s="665"/>
      <c r="P44" s="665"/>
    </row>
    <row r="45" spans="1:16" s="112" customFormat="1" ht="12.75">
      <c r="A45" s="444"/>
      <c r="B45" s="666" t="s">
        <v>142</v>
      </c>
      <c r="C45" s="666"/>
      <c r="D45" s="445"/>
      <c r="E45" s="445">
        <v>650</v>
      </c>
      <c r="F45" s="445" t="s">
        <v>140</v>
      </c>
      <c r="G45" s="446">
        <f>O5</f>
        <v>30</v>
      </c>
      <c r="H45" s="445" t="s">
        <v>136</v>
      </c>
      <c r="I45" s="445">
        <v>300</v>
      </c>
      <c r="J45" s="445" t="s">
        <v>137</v>
      </c>
      <c r="K45" s="445">
        <f>K30</f>
        <v>60</v>
      </c>
      <c r="L45" s="445" t="s">
        <v>458</v>
      </c>
      <c r="M45" s="664">
        <f>ROUNDDOWN(E45*G45*I45*(K45/100),0)</f>
        <v>3510000</v>
      </c>
      <c r="N45" s="664"/>
      <c r="O45" s="664"/>
      <c r="P45" s="445" t="s">
        <v>20</v>
      </c>
    </row>
    <row r="46" spans="1:16" s="112" customFormat="1" ht="3" customHeight="1">
      <c r="A46" s="651"/>
      <c r="B46" s="651"/>
      <c r="C46" s="651"/>
      <c r="D46" s="651"/>
      <c r="E46" s="651"/>
      <c r="F46" s="651"/>
      <c r="G46" s="651"/>
      <c r="H46" s="651"/>
      <c r="I46" s="651"/>
      <c r="J46" s="651"/>
      <c r="K46" s="651"/>
      <c r="L46" s="651"/>
      <c r="M46" s="651"/>
      <c r="N46" s="651"/>
      <c r="O46" s="651"/>
      <c r="P46" s="651"/>
    </row>
    <row r="47" spans="1:16" s="112" customFormat="1" ht="12.75">
      <c r="A47" s="651"/>
      <c r="B47" s="651"/>
      <c r="C47" s="651"/>
      <c r="D47" s="651"/>
      <c r="E47" s="651"/>
      <c r="F47" s="651"/>
      <c r="G47" s="651"/>
      <c r="H47" s="651"/>
      <c r="I47" s="651"/>
      <c r="J47" s="651"/>
      <c r="K47" s="651" t="s">
        <v>138</v>
      </c>
      <c r="L47" s="651"/>
      <c r="M47" s="655">
        <f>M43+M45</f>
        <v>49850400</v>
      </c>
      <c r="N47" s="655"/>
      <c r="O47" s="655"/>
      <c r="P47" s="112" t="s">
        <v>143</v>
      </c>
    </row>
    <row r="48" spans="1:16" s="112" customFormat="1" ht="4.5" customHeight="1">
      <c r="A48" s="651"/>
      <c r="B48" s="651"/>
      <c r="C48" s="651"/>
      <c r="D48" s="651"/>
      <c r="E48" s="651"/>
      <c r="F48" s="651"/>
      <c r="G48" s="651"/>
      <c r="H48" s="651"/>
      <c r="I48" s="651"/>
      <c r="J48" s="651"/>
      <c r="K48" s="651"/>
      <c r="L48" s="651"/>
      <c r="M48" s="651"/>
      <c r="N48" s="651"/>
      <c r="O48" s="651"/>
      <c r="P48" s="651"/>
    </row>
    <row r="49" spans="1:16" s="112" customFormat="1" ht="12.75">
      <c r="A49" s="652" t="s">
        <v>460</v>
      </c>
      <c r="B49" s="652"/>
      <c r="C49" s="652"/>
      <c r="D49" s="652"/>
      <c r="E49" s="652"/>
      <c r="F49" s="652"/>
      <c r="G49" s="652"/>
      <c r="H49" s="652"/>
      <c r="I49" s="652"/>
      <c r="J49" s="652"/>
      <c r="K49" s="652"/>
      <c r="L49" s="652"/>
      <c r="M49" s="652"/>
      <c r="N49" s="652"/>
      <c r="O49" s="652"/>
      <c r="P49" s="652"/>
    </row>
    <row r="50" spans="2:16" s="112" customFormat="1" ht="12.75">
      <c r="B50" s="652" t="s">
        <v>469</v>
      </c>
      <c r="C50" s="652"/>
      <c r="D50" s="652"/>
      <c r="E50" s="655">
        <f>ROUNDUP(M33+N39+M47,-3)</f>
        <v>468584000</v>
      </c>
      <c r="F50" s="655"/>
      <c r="G50" s="655"/>
      <c r="H50" s="414" t="s">
        <v>267</v>
      </c>
      <c r="J50" s="414"/>
      <c r="K50" s="414"/>
      <c r="L50" s="414"/>
      <c r="M50" s="414"/>
      <c r="N50" s="414"/>
      <c r="O50" s="414"/>
      <c r="P50" s="414"/>
    </row>
    <row r="51" spans="1:16" s="112" customFormat="1" ht="12.75">
      <c r="A51" s="651"/>
      <c r="B51" s="651"/>
      <c r="C51" s="651"/>
      <c r="D51" s="651"/>
      <c r="E51" s="651"/>
      <c r="F51" s="651"/>
      <c r="G51" s="651"/>
      <c r="H51" s="651"/>
      <c r="I51" s="651"/>
      <c r="J51" s="651"/>
      <c r="K51" s="651"/>
      <c r="L51" s="651"/>
      <c r="M51" s="651"/>
      <c r="N51" s="651"/>
      <c r="O51" s="651"/>
      <c r="P51" s="651"/>
    </row>
    <row r="52" spans="1:16" s="112" customFormat="1" ht="12.75">
      <c r="A52" s="652" t="s">
        <v>461</v>
      </c>
      <c r="B52" s="652"/>
      <c r="C52" s="652"/>
      <c r="D52" s="652"/>
      <c r="E52" s="652"/>
      <c r="F52" s="652"/>
      <c r="G52" s="652"/>
      <c r="H52" s="652"/>
      <c r="I52" s="652"/>
      <c r="J52" s="652"/>
      <c r="K52" s="652"/>
      <c r="L52" s="652"/>
      <c r="M52" s="652"/>
      <c r="N52" s="652"/>
      <c r="O52" s="652"/>
      <c r="P52" s="652"/>
    </row>
    <row r="53" spans="1:15" s="112" customFormat="1" ht="12.75">
      <c r="A53" s="414"/>
      <c r="B53" s="414" t="s">
        <v>462</v>
      </c>
      <c r="C53" s="414"/>
      <c r="D53" s="414"/>
      <c r="E53" s="655">
        <f>ROUNDUP(E50*2/12,-3)</f>
        <v>78098000</v>
      </c>
      <c r="F53" s="655"/>
      <c r="G53" s="655"/>
      <c r="H53" s="414" t="s">
        <v>463</v>
      </c>
      <c r="I53" s="414"/>
      <c r="J53" s="414"/>
      <c r="K53" s="414"/>
      <c r="L53" s="414"/>
      <c r="M53" s="414"/>
      <c r="N53" s="414"/>
      <c r="O53" s="414"/>
    </row>
    <row r="54" spans="1:16" s="112" customFormat="1" ht="12.75">
      <c r="A54" s="651"/>
      <c r="B54" s="651"/>
      <c r="C54" s="651"/>
      <c r="D54" s="651"/>
      <c r="E54" s="651"/>
      <c r="F54" s="651"/>
      <c r="G54" s="651"/>
      <c r="H54" s="651"/>
      <c r="I54" s="651"/>
      <c r="J54" s="651"/>
      <c r="K54" s="651"/>
      <c r="L54" s="651"/>
      <c r="M54" s="651"/>
      <c r="N54" s="651"/>
      <c r="O54" s="651"/>
      <c r="P54" s="651"/>
    </row>
    <row r="55" spans="1:16" s="112" customFormat="1" ht="12.75">
      <c r="A55" s="652" t="s">
        <v>470</v>
      </c>
      <c r="B55" s="652"/>
      <c r="C55" s="652"/>
      <c r="D55" s="652"/>
      <c r="E55" s="652"/>
      <c r="F55" s="652"/>
      <c r="G55" s="652"/>
      <c r="H55" s="652"/>
      <c r="I55" s="652"/>
      <c r="J55" s="652"/>
      <c r="K55" s="652"/>
      <c r="L55" s="652"/>
      <c r="M55" s="652"/>
      <c r="N55" s="652"/>
      <c r="O55" s="652"/>
      <c r="P55" s="652"/>
    </row>
    <row r="56" spans="2:15" s="112" customFormat="1" ht="12.75">
      <c r="B56" s="112" t="s">
        <v>464</v>
      </c>
      <c r="E56" s="655">
        <f>ROUNDUP(M33*0.35,-3)</f>
        <v>122182000</v>
      </c>
      <c r="F56" s="655"/>
      <c r="G56" s="655"/>
      <c r="H56" s="414" t="s">
        <v>472</v>
      </c>
      <c r="I56" s="414"/>
      <c r="J56" s="414"/>
      <c r="K56" s="414"/>
      <c r="L56" s="414"/>
      <c r="M56" s="414"/>
      <c r="N56" s="414"/>
      <c r="O56" s="414"/>
    </row>
    <row r="57" spans="1:16" s="112" customFormat="1" ht="12.75">
      <c r="A57" s="651"/>
      <c r="B57" s="651"/>
      <c r="C57" s="651"/>
      <c r="D57" s="651"/>
      <c r="E57" s="651"/>
      <c r="F57" s="651"/>
      <c r="G57" s="651"/>
      <c r="H57" s="651"/>
      <c r="I57" s="651"/>
      <c r="J57" s="651"/>
      <c r="K57" s="651"/>
      <c r="L57" s="651"/>
      <c r="M57" s="651"/>
      <c r="N57" s="651"/>
      <c r="O57" s="651"/>
      <c r="P57" s="651"/>
    </row>
    <row r="63" ht="13.5">
      <c r="G63" s="127"/>
    </row>
  </sheetData>
  <sheetProtection/>
  <mergeCells count="80">
    <mergeCell ref="A25:P25"/>
    <mergeCell ref="N24:O24"/>
    <mergeCell ref="B24:M24"/>
    <mergeCell ref="M27:O27"/>
    <mergeCell ref="B27:C27"/>
    <mergeCell ref="M30:O30"/>
    <mergeCell ref="D30:E30"/>
    <mergeCell ref="A42:P42"/>
    <mergeCell ref="A47:J47"/>
    <mergeCell ref="A51:P51"/>
    <mergeCell ref="A40:P40"/>
    <mergeCell ref="K47:L47"/>
    <mergeCell ref="A38:P38"/>
    <mergeCell ref="L39:M39"/>
    <mergeCell ref="A41:P41"/>
    <mergeCell ref="B45:C45"/>
    <mergeCell ref="E56:G56"/>
    <mergeCell ref="A26:P26"/>
    <mergeCell ref="B50:D50"/>
    <mergeCell ref="E50:G50"/>
    <mergeCell ref="A46:P46"/>
    <mergeCell ref="A44:P44"/>
    <mergeCell ref="B36:C36"/>
    <mergeCell ref="N36:P36"/>
    <mergeCell ref="B43:C43"/>
    <mergeCell ref="N39:P39"/>
    <mergeCell ref="A57:P57"/>
    <mergeCell ref="M43:O43"/>
    <mergeCell ref="M45:O45"/>
    <mergeCell ref="A49:P49"/>
    <mergeCell ref="A52:P52"/>
    <mergeCell ref="A55:P55"/>
    <mergeCell ref="M47:O47"/>
    <mergeCell ref="A54:P54"/>
    <mergeCell ref="E53:G53"/>
    <mergeCell ref="A48:P48"/>
    <mergeCell ref="A1:P1"/>
    <mergeCell ref="A2:P2"/>
    <mergeCell ref="A3:P3"/>
    <mergeCell ref="A4:P4"/>
    <mergeCell ref="A5:F5"/>
    <mergeCell ref="M18:N18"/>
    <mergeCell ref="I5:N5"/>
    <mergeCell ref="M8:N8"/>
    <mergeCell ref="A6:P6"/>
    <mergeCell ref="O8:P8"/>
    <mergeCell ref="I8:J8"/>
    <mergeCell ref="K8:L8"/>
    <mergeCell ref="A7:P7"/>
    <mergeCell ref="B8:H8"/>
    <mergeCell ref="A17:P17"/>
    <mergeCell ref="B9:H9"/>
    <mergeCell ref="A14:P14"/>
    <mergeCell ref="B13:H13"/>
    <mergeCell ref="B16:M16"/>
    <mergeCell ref="N16:O16"/>
    <mergeCell ref="A15:P15"/>
    <mergeCell ref="B12:H12"/>
    <mergeCell ref="B10:H10"/>
    <mergeCell ref="B11:H11"/>
    <mergeCell ref="B18:H18"/>
    <mergeCell ref="I18:J18"/>
    <mergeCell ref="K18:L18"/>
    <mergeCell ref="O18:P18"/>
    <mergeCell ref="B19:H19"/>
    <mergeCell ref="B20:H20"/>
    <mergeCell ref="A29:P29"/>
    <mergeCell ref="B37:C37"/>
    <mergeCell ref="N37:P37"/>
    <mergeCell ref="B21:H21"/>
    <mergeCell ref="B22:H22"/>
    <mergeCell ref="A23:P23"/>
    <mergeCell ref="A33:J33"/>
    <mergeCell ref="D27:E27"/>
    <mergeCell ref="A32:P32"/>
    <mergeCell ref="K33:L33"/>
    <mergeCell ref="A35:P35"/>
    <mergeCell ref="B30:C30"/>
    <mergeCell ref="A34:P34"/>
    <mergeCell ref="M33:O33"/>
  </mergeCells>
  <printOptions/>
  <pageMargins left="0.66" right="0.62" top="0.66" bottom="0.53" header="0.512" footer="0.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仙台市</cp:lastModifiedBy>
  <cp:lastPrinted>2019-06-26T01:52:55Z</cp:lastPrinted>
  <dcterms:created xsi:type="dcterms:W3CDTF">2009-07-06T13:40:03Z</dcterms:created>
  <dcterms:modified xsi:type="dcterms:W3CDTF">2019-07-26T01:24:55Z</dcterms:modified>
  <cp:category/>
  <cp:version/>
  <cp:contentType/>
  <cp:contentStatus/>
</cp:coreProperties>
</file>