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3A7CAE97-7313-4D5F-879A-1416CF4A6517}" xr6:coauthVersionLast="47" xr6:coauthVersionMax="47" xr10:uidLastSave="{00000000-0000-0000-0000-000000000000}"/>
  <workbookProtection workbookAlgorithmName="SHA-512" workbookHashValue="ScgVFlMf/MBr+t3J6QAcy+XK52UAc5X5exEou4dJFJpplAMH9pLPbaKnrYsEcklKm397ILNvpu7/2yw1rzWl5g==" workbookSaltValue="JvMbiBn6N2yI1spIqiU4Fw==" workbookSpinCount="100000" lockStructure="1"/>
  <bookViews>
    <workbookView xWindow="-120" yWindow="-120" windowWidth="29040" windowHeight="15720" tabRatio="775" xr2:uid="{00000000-000D-0000-FFFF-FFFF00000000}"/>
  </bookViews>
  <sheets>
    <sheet name="履歴書" sheetId="1" r:id="rId1"/>
    <sheet name="履歴書 (手書き用)" sheetId="9" r:id="rId2"/>
    <sheet name="履歴書（期間が重複するもの）" sheetId="5" r:id="rId3"/>
    <sheet name="履歴書 (入力例)" sheetId="8" r:id="rId4"/>
    <sheet name="日付等" sheetId="6" state="hidden" r:id="rId5"/>
    <sheet name="プルダウンデータ" sheetId="2" state="hidden" r:id="rId6"/>
    <sheet name="貼り付け先" sheetId="3" state="hidden" r:id="rId7"/>
    <sheet name="換算表" sheetId="7" state="hidden" r:id="rId8"/>
  </sheets>
  <definedNames>
    <definedName name="_xlnm.Print_Area" localSheetId="0">履歴書!$B$1:$AR$218</definedName>
    <definedName name="_xlnm.Print_Area" localSheetId="1">'履歴書 (手書き用)'!$B$1:$AR$218</definedName>
    <definedName name="_xlnm.Print_Area" localSheetId="3">'履歴書 (入力例)'!$B$1:$AR$48</definedName>
    <definedName name="_xlnm.Print_Area" localSheetId="2">'履歴書（期間が重複するもの）'!$B$1:$AR$96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9" i="9" l="1"/>
  <c r="A21" i="9" s="1"/>
  <c r="A23" i="9" s="1"/>
  <c r="A25" i="9" s="1"/>
  <c r="A27" i="9" s="1"/>
  <c r="A29" i="9" s="1"/>
  <c r="A31" i="9" s="1"/>
  <c r="A33" i="9" s="1"/>
  <c r="A35" i="9" s="1"/>
  <c r="A37" i="9" s="1"/>
  <c r="A39" i="9" s="1"/>
  <c r="A41" i="9" s="1"/>
  <c r="A43" i="9" s="1"/>
  <c r="A45" i="9" s="1"/>
  <c r="A47" i="9" s="1"/>
  <c r="A49" i="9" s="1"/>
  <c r="A51" i="9" s="1"/>
  <c r="A53" i="9" s="1"/>
  <c r="A55" i="9" s="1"/>
  <c r="A57" i="9" s="1"/>
  <c r="A59" i="9" s="1"/>
  <c r="A61" i="9" s="1"/>
  <c r="A63" i="9" s="1"/>
  <c r="A65" i="9" s="1"/>
  <c r="A67" i="9" s="1"/>
  <c r="A69" i="9" s="1"/>
  <c r="A71" i="9" s="1"/>
  <c r="A73" i="9" s="1"/>
  <c r="A75" i="9" s="1"/>
  <c r="A77" i="9" s="1"/>
  <c r="A79" i="9" s="1"/>
  <c r="A81" i="9" s="1"/>
  <c r="A83" i="9" s="1"/>
  <c r="A85" i="9" s="1"/>
  <c r="A87" i="9" s="1"/>
  <c r="A89" i="9" s="1"/>
  <c r="A91" i="9" s="1"/>
  <c r="A93" i="9" s="1"/>
  <c r="A95" i="9" s="1"/>
  <c r="A97" i="9" s="1"/>
  <c r="A99" i="9" s="1"/>
  <c r="A101" i="9" s="1"/>
  <c r="A103" i="9" s="1"/>
  <c r="A105" i="9" s="1"/>
  <c r="A107" i="9" s="1"/>
  <c r="A109" i="9" s="1"/>
  <c r="A111" i="9" s="1"/>
  <c r="A113" i="9" s="1"/>
  <c r="A115" i="9" s="1"/>
  <c r="A117" i="9" s="1"/>
  <c r="A119" i="9" s="1"/>
  <c r="A121" i="9" s="1"/>
  <c r="A123" i="9" s="1"/>
  <c r="A125" i="9" s="1"/>
  <c r="A127" i="9" s="1"/>
  <c r="A129" i="9" s="1"/>
  <c r="A131" i="9" s="1"/>
  <c r="A133" i="9" s="1"/>
  <c r="A135" i="9" s="1"/>
  <c r="A137" i="9" s="1"/>
  <c r="A139" i="9" s="1"/>
  <c r="A141" i="9" s="1"/>
  <c r="A143" i="9" s="1"/>
  <c r="A145" i="9" s="1"/>
  <c r="A147" i="9" s="1"/>
  <c r="A149" i="9" s="1"/>
  <c r="A151" i="9" s="1"/>
  <c r="A153" i="9" s="1"/>
  <c r="A155" i="9" s="1"/>
  <c r="A157" i="9" s="1"/>
  <c r="A159" i="9" s="1"/>
  <c r="A161" i="9" s="1"/>
  <c r="A163" i="9" s="1"/>
  <c r="A165" i="9" s="1"/>
  <c r="A167" i="9" s="1"/>
  <c r="A169" i="9" s="1"/>
  <c r="A171" i="9" s="1"/>
  <c r="A173" i="9" s="1"/>
  <c r="A175" i="9" s="1"/>
  <c r="A177" i="9" s="1"/>
  <c r="A179" i="9" s="1"/>
  <c r="A181" i="9" s="1"/>
  <c r="A183" i="9" s="1"/>
  <c r="A185" i="9" s="1"/>
  <c r="A187" i="9" s="1"/>
  <c r="A189" i="9" s="1"/>
  <c r="A191" i="9" s="1"/>
  <c r="A193" i="9" s="1"/>
  <c r="A195" i="9" s="1"/>
  <c r="A197" i="9" s="1"/>
  <c r="A199" i="9" s="1"/>
  <c r="A201" i="9" s="1"/>
  <c r="A203" i="9" s="1"/>
  <c r="A205" i="9" s="1"/>
  <c r="A207" i="9" s="1"/>
  <c r="A209" i="9" s="1"/>
  <c r="A211" i="9" s="1"/>
  <c r="A213" i="9" s="1"/>
  <c r="A215" i="9" s="1"/>
  <c r="A217" i="9" s="1"/>
  <c r="T15" i="5" l="1"/>
  <c r="I4" i="5" l="1"/>
  <c r="L2" i="3" l="1"/>
  <c r="E4" i="3"/>
  <c r="P42" i="6"/>
  <c r="E6" i="3" l="1"/>
  <c r="D1" i="3" l="1"/>
  <c r="P41" i="6" l="1"/>
  <c r="H11" i="5"/>
  <c r="Z10" i="5"/>
  <c r="V10" i="5"/>
  <c r="R10" i="5"/>
  <c r="J10" i="5"/>
  <c r="E10" i="5"/>
  <c r="A19" i="8"/>
  <c r="A21" i="8" s="1"/>
  <c r="A23" i="8" s="1"/>
  <c r="A25" i="8" s="1"/>
  <c r="A27" i="8" s="1"/>
  <c r="A29" i="8" s="1"/>
  <c r="A31" i="8" s="1"/>
  <c r="A33" i="8" s="1"/>
  <c r="A35" i="8" s="1"/>
  <c r="A37" i="8" s="1"/>
  <c r="A39" i="8" s="1"/>
  <c r="A41" i="8" s="1"/>
  <c r="A43" i="8" s="1"/>
  <c r="A45" i="8" s="1"/>
  <c r="A47" i="8" s="1"/>
  <c r="A49" i="8" s="1"/>
  <c r="A51" i="8" s="1"/>
  <c r="A53" i="8" s="1"/>
  <c r="A55" i="8" s="1"/>
  <c r="A57" i="8" s="1"/>
  <c r="A59" i="8" s="1"/>
  <c r="A61" i="8" s="1"/>
  <c r="A63" i="8" s="1"/>
  <c r="A65" i="8" s="1"/>
  <c r="A67" i="8" s="1"/>
  <c r="A69" i="8" s="1"/>
  <c r="A71" i="8" s="1"/>
  <c r="A73" i="8" s="1"/>
  <c r="A75" i="8" s="1"/>
  <c r="A77" i="8" s="1"/>
  <c r="A79" i="8" s="1"/>
  <c r="A81" i="8" s="1"/>
  <c r="A83" i="8" s="1"/>
  <c r="A85" i="8" s="1"/>
  <c r="A87" i="8" s="1"/>
  <c r="A89" i="8" s="1"/>
  <c r="A91" i="8" s="1"/>
  <c r="A93" i="8" s="1"/>
  <c r="A95" i="8" s="1"/>
  <c r="A97" i="8" s="1"/>
  <c r="A99" i="8" s="1"/>
  <c r="A101" i="8" s="1"/>
  <c r="A103" i="8" s="1"/>
  <c r="A105" i="8" s="1"/>
  <c r="A107" i="8" s="1"/>
  <c r="A109" i="8" s="1"/>
  <c r="A111" i="8" s="1"/>
  <c r="A113" i="8" s="1"/>
  <c r="A115" i="8" s="1"/>
  <c r="A117" i="8" s="1"/>
  <c r="A119" i="8" s="1"/>
  <c r="A121" i="8" s="1"/>
  <c r="A123" i="8" s="1"/>
  <c r="A125" i="8" s="1"/>
  <c r="A127" i="8" s="1"/>
  <c r="A129" i="8" s="1"/>
  <c r="A131" i="8" s="1"/>
  <c r="A133" i="8" s="1"/>
  <c r="A135" i="8" s="1"/>
  <c r="A137" i="8" s="1"/>
  <c r="A139" i="8" s="1"/>
  <c r="A141" i="8" s="1"/>
  <c r="A143" i="8" s="1"/>
  <c r="A145" i="8" s="1"/>
  <c r="A147" i="8" s="1"/>
  <c r="A149" i="8" s="1"/>
  <c r="A151" i="8" s="1"/>
  <c r="A153" i="8" s="1"/>
  <c r="A155" i="8" s="1"/>
  <c r="A157" i="8" s="1"/>
  <c r="A159" i="8" s="1"/>
  <c r="A161" i="8" s="1"/>
  <c r="A163" i="8" s="1"/>
  <c r="A165" i="8" s="1"/>
  <c r="A167" i="8" s="1"/>
  <c r="A169" i="8" s="1"/>
  <c r="A171" i="8" s="1"/>
  <c r="A173" i="8" s="1"/>
  <c r="A175" i="8" s="1"/>
  <c r="A177" i="8" s="1"/>
  <c r="A179" i="8" s="1"/>
  <c r="A181" i="8" s="1"/>
  <c r="A183" i="8" s="1"/>
  <c r="A185" i="8" s="1"/>
  <c r="A187" i="8" s="1"/>
  <c r="A189" i="8" s="1"/>
  <c r="A191" i="8" s="1"/>
  <c r="A193" i="8" s="1"/>
  <c r="A195" i="8" s="1"/>
  <c r="A197" i="8" s="1"/>
  <c r="A199" i="8" s="1"/>
  <c r="A201" i="8" s="1"/>
  <c r="A203" i="8" s="1"/>
  <c r="A205" i="8" s="1"/>
  <c r="A207" i="8" s="1"/>
  <c r="A209" i="8" s="1"/>
  <c r="A211" i="8" s="1"/>
  <c r="A213" i="8" s="1"/>
  <c r="A215" i="8" s="1"/>
  <c r="A217" i="8" s="1"/>
  <c r="B10" i="3" l="1"/>
  <c r="P36" i="6" l="1"/>
  <c r="P35" i="6"/>
  <c r="D750" i="6" l="1"/>
  <c r="O37" i="6"/>
  <c r="H48" i="3" s="1"/>
  <c r="W113" i="3"/>
  <c r="W114" i="3"/>
  <c r="A19" i="1"/>
  <c r="A21" i="1" s="1"/>
  <c r="A23" i="1" s="1"/>
  <c r="A25" i="1" s="1"/>
  <c r="A27" i="1" s="1"/>
  <c r="A29" i="1" s="1"/>
  <c r="A31" i="1" s="1"/>
  <c r="A33" i="1" s="1"/>
  <c r="A35" i="1" s="1"/>
  <c r="A37" i="1" s="1"/>
  <c r="A39" i="1" s="1"/>
  <c r="A41" i="1" s="1"/>
  <c r="A43" i="1" s="1"/>
  <c r="A45" i="1" s="1"/>
  <c r="A47" i="1" s="1"/>
  <c r="A49" i="1" s="1"/>
  <c r="A51" i="1" s="1"/>
  <c r="A53" i="1" s="1"/>
  <c r="A55" i="1" s="1"/>
  <c r="A57" i="1" s="1"/>
  <c r="A59" i="1" s="1"/>
  <c r="A61" i="1" s="1"/>
  <c r="A63" i="1" s="1"/>
  <c r="A65" i="1" s="1"/>
  <c r="A67" i="1" s="1"/>
  <c r="A69" i="1" s="1"/>
  <c r="A71" i="1" s="1"/>
  <c r="A73" i="1" s="1"/>
  <c r="A75" i="1" s="1"/>
  <c r="A77" i="1" s="1"/>
  <c r="A79" i="1" s="1"/>
  <c r="A81" i="1" s="1"/>
  <c r="A83" i="1" s="1"/>
  <c r="A85" i="1" s="1"/>
  <c r="A87" i="1" s="1"/>
  <c r="A89" i="1" s="1"/>
  <c r="A91" i="1" s="1"/>
  <c r="A93" i="1" s="1"/>
  <c r="A95" i="1" s="1"/>
  <c r="A97" i="1" s="1"/>
  <c r="A99" i="1" s="1"/>
  <c r="A101" i="1" s="1"/>
  <c r="A103" i="1" s="1"/>
  <c r="A105" i="1" s="1"/>
  <c r="A107" i="1" s="1"/>
  <c r="A109" i="1" s="1"/>
  <c r="A111" i="1" s="1"/>
  <c r="A113" i="1" s="1"/>
  <c r="A115" i="1" s="1"/>
  <c r="A117" i="1" s="1"/>
  <c r="A119" i="1" s="1"/>
  <c r="A121" i="1" s="1"/>
  <c r="A123" i="1" s="1"/>
  <c r="A125" i="1" s="1"/>
  <c r="A127" i="1" s="1"/>
  <c r="A129" i="1" s="1"/>
  <c r="A131" i="1" s="1"/>
  <c r="A133" i="1" s="1"/>
  <c r="A135" i="1" s="1"/>
  <c r="A137" i="1" s="1"/>
  <c r="A139" i="1" s="1"/>
  <c r="A141" i="1" s="1"/>
  <c r="A143" i="1" s="1"/>
  <c r="A145" i="1" s="1"/>
  <c r="A147" i="1" s="1"/>
  <c r="A149" i="1" s="1"/>
  <c r="A151" i="1" s="1"/>
  <c r="A153" i="1" s="1"/>
  <c r="A155" i="1" s="1"/>
  <c r="A157" i="1" s="1"/>
  <c r="A159" i="1" s="1"/>
  <c r="A161" i="1" s="1"/>
  <c r="A163" i="1" s="1"/>
  <c r="A165" i="1" s="1"/>
  <c r="A167" i="1" s="1"/>
  <c r="A169" i="1" s="1"/>
  <c r="A171" i="1" s="1"/>
  <c r="A173" i="1" s="1"/>
  <c r="A175" i="1" s="1"/>
  <c r="A177" i="1" s="1"/>
  <c r="A179" i="1" s="1"/>
  <c r="A181" i="1" s="1"/>
  <c r="A183" i="1" s="1"/>
  <c r="A185" i="1" s="1"/>
  <c r="A187" i="1" s="1"/>
  <c r="A189" i="1" s="1"/>
  <c r="A191" i="1" s="1"/>
  <c r="A193" i="1" s="1"/>
  <c r="A195" i="1" s="1"/>
  <c r="A197" i="1" s="1"/>
  <c r="A199" i="1" s="1"/>
  <c r="A201" i="1" s="1"/>
  <c r="A203" i="1" s="1"/>
  <c r="A205" i="1" s="1"/>
  <c r="A207" i="1" s="1"/>
  <c r="A209" i="1" s="1"/>
  <c r="A211" i="1" s="1"/>
  <c r="A213" i="1" s="1"/>
  <c r="A215" i="1" s="1"/>
  <c r="A217" i="1" s="1"/>
  <c r="Q751" i="6"/>
  <c r="P751" i="6"/>
  <c r="O751" i="6"/>
  <c r="P37" i="6"/>
  <c r="Q37" i="6"/>
  <c r="AF48" i="3" s="1"/>
  <c r="AG48" i="3" s="1"/>
  <c r="O38" i="6"/>
  <c r="H49" i="3" s="1"/>
  <c r="P38" i="6"/>
  <c r="Q38" i="6"/>
  <c r="AF49" i="3" s="1"/>
  <c r="AG49" i="3" s="1"/>
  <c r="O39" i="6"/>
  <c r="H50" i="3" s="1"/>
  <c r="P39" i="6"/>
  <c r="Q39" i="6"/>
  <c r="AF50" i="3" s="1"/>
  <c r="AG50" i="3" s="1"/>
  <c r="O40" i="6"/>
  <c r="H51" i="3" s="1"/>
  <c r="P40" i="6"/>
  <c r="Q40" i="6"/>
  <c r="AF51" i="3" s="1"/>
  <c r="AG51" i="3" s="1"/>
  <c r="O41" i="6"/>
  <c r="H52" i="3" s="1"/>
  <c r="Q41" i="6"/>
  <c r="AF52" i="3" s="1"/>
  <c r="AG52" i="3" s="1"/>
  <c r="O42" i="6"/>
  <c r="H53" i="3" s="1"/>
  <c r="Q42" i="6"/>
  <c r="AF53" i="3" s="1"/>
  <c r="AG53" i="3" s="1"/>
  <c r="O43" i="6"/>
  <c r="H54" i="3" s="1"/>
  <c r="P43" i="6"/>
  <c r="Q43" i="6"/>
  <c r="AF54" i="3" s="1"/>
  <c r="AG54" i="3" s="1"/>
  <c r="O44" i="6"/>
  <c r="H55" i="3" s="1"/>
  <c r="P44" i="6"/>
  <c r="Q44" i="6"/>
  <c r="AF55" i="3" s="1"/>
  <c r="AG55" i="3" s="1"/>
  <c r="O45" i="6"/>
  <c r="H56" i="3" s="1"/>
  <c r="P45" i="6"/>
  <c r="Q45" i="6"/>
  <c r="AF56" i="3" s="1"/>
  <c r="AG56" i="3" s="1"/>
  <c r="O46" i="6"/>
  <c r="H57" i="3" s="1"/>
  <c r="P46" i="6"/>
  <c r="Q46" i="6"/>
  <c r="AF57" i="3" s="1"/>
  <c r="AG57" i="3" s="1"/>
  <c r="O47" i="6"/>
  <c r="H58" i="3" s="1"/>
  <c r="P47" i="6"/>
  <c r="Q47" i="6"/>
  <c r="AF58" i="3" s="1"/>
  <c r="AG58" i="3" s="1"/>
  <c r="O48" i="6"/>
  <c r="H59" i="3" s="1"/>
  <c r="P48" i="6"/>
  <c r="Q48" i="6"/>
  <c r="AF59" i="3" s="1"/>
  <c r="AG59" i="3" s="1"/>
  <c r="O49" i="6"/>
  <c r="H60" i="3" s="1"/>
  <c r="P49" i="6"/>
  <c r="Q49" i="6"/>
  <c r="AF60" i="3" s="1"/>
  <c r="AG60" i="3" s="1"/>
  <c r="O50" i="6"/>
  <c r="H61" i="3" s="1"/>
  <c r="P50" i="6"/>
  <c r="Q50" i="6"/>
  <c r="AF61" i="3" s="1"/>
  <c r="AG61" i="3" s="1"/>
  <c r="O51" i="6"/>
  <c r="H62" i="3" s="1"/>
  <c r="P51" i="6"/>
  <c r="Q51" i="6"/>
  <c r="AF62" i="3" s="1"/>
  <c r="AG62" i="3" s="1"/>
  <c r="O52" i="6"/>
  <c r="H63" i="3" s="1"/>
  <c r="P52" i="6"/>
  <c r="Q52" i="6"/>
  <c r="AF63" i="3" s="1"/>
  <c r="AG63" i="3" s="1"/>
  <c r="O53" i="6"/>
  <c r="H64" i="3" s="1"/>
  <c r="P53" i="6"/>
  <c r="Q53" i="6"/>
  <c r="AF64" i="3" s="1"/>
  <c r="AG64" i="3" s="1"/>
  <c r="O54" i="6"/>
  <c r="H65" i="3" s="1"/>
  <c r="P54" i="6"/>
  <c r="Q54" i="6"/>
  <c r="AF65" i="3" s="1"/>
  <c r="AG65" i="3" s="1"/>
  <c r="O55" i="6"/>
  <c r="H66" i="3" s="1"/>
  <c r="P55" i="6"/>
  <c r="Q55" i="6"/>
  <c r="AF66" i="3" s="1"/>
  <c r="AG66" i="3" s="1"/>
  <c r="O56" i="6"/>
  <c r="H67" i="3" s="1"/>
  <c r="P56" i="6"/>
  <c r="Q56" i="6"/>
  <c r="AF67" i="3" s="1"/>
  <c r="AG67" i="3" s="1"/>
  <c r="O57" i="6"/>
  <c r="H68" i="3" s="1"/>
  <c r="P57" i="6"/>
  <c r="Q57" i="6"/>
  <c r="AF68" i="3" s="1"/>
  <c r="AG68" i="3" s="1"/>
  <c r="O58" i="6"/>
  <c r="H69" i="3" s="1"/>
  <c r="P58" i="6"/>
  <c r="Q58" i="6"/>
  <c r="AF69" i="3" s="1"/>
  <c r="AG69" i="3" s="1"/>
  <c r="O59" i="6"/>
  <c r="H70" i="3" s="1"/>
  <c r="P59" i="6"/>
  <c r="Q59" i="6"/>
  <c r="AF70" i="3" s="1"/>
  <c r="AG70" i="3" s="1"/>
  <c r="O60" i="6"/>
  <c r="H71" i="3" s="1"/>
  <c r="P60" i="6"/>
  <c r="Q60" i="6"/>
  <c r="AF71" i="3" s="1"/>
  <c r="AG71" i="3" s="1"/>
  <c r="O61" i="6"/>
  <c r="H72" i="3" s="1"/>
  <c r="P61" i="6"/>
  <c r="Q61" i="6"/>
  <c r="AF72" i="3" s="1"/>
  <c r="AG72" i="3" s="1"/>
  <c r="O62" i="6"/>
  <c r="H73" i="3" s="1"/>
  <c r="P62" i="6"/>
  <c r="Q62" i="6"/>
  <c r="AF73" i="3" s="1"/>
  <c r="AG73" i="3" s="1"/>
  <c r="O63" i="6"/>
  <c r="H74" i="3" s="1"/>
  <c r="P63" i="6"/>
  <c r="Q63" i="6"/>
  <c r="AF74" i="3" s="1"/>
  <c r="AG74" i="3" s="1"/>
  <c r="O64" i="6"/>
  <c r="H75" i="3" s="1"/>
  <c r="P64" i="6"/>
  <c r="Q64" i="6"/>
  <c r="AF75" i="3" s="1"/>
  <c r="AG75" i="3" s="1"/>
  <c r="O65" i="6"/>
  <c r="H76" i="3" s="1"/>
  <c r="P65" i="6"/>
  <c r="Q65" i="6"/>
  <c r="AF76" i="3" s="1"/>
  <c r="AG76" i="3" s="1"/>
  <c r="O66" i="6"/>
  <c r="H77" i="3" s="1"/>
  <c r="P66" i="6"/>
  <c r="Q66" i="6"/>
  <c r="AF77" i="3" s="1"/>
  <c r="AG77" i="3" s="1"/>
  <c r="O67" i="6"/>
  <c r="H78" i="3" s="1"/>
  <c r="P67" i="6"/>
  <c r="Q67" i="6"/>
  <c r="AF78" i="3" s="1"/>
  <c r="AG78" i="3" s="1"/>
  <c r="O68" i="6"/>
  <c r="H79" i="3" s="1"/>
  <c r="P68" i="6"/>
  <c r="Q68" i="6"/>
  <c r="AF79" i="3" s="1"/>
  <c r="AG79" i="3" s="1"/>
  <c r="O69" i="6"/>
  <c r="H80" i="3" s="1"/>
  <c r="P69" i="6"/>
  <c r="Q69" i="6"/>
  <c r="AF80" i="3" s="1"/>
  <c r="AG80" i="3" s="1"/>
  <c r="O70" i="6"/>
  <c r="H81" i="3" s="1"/>
  <c r="P70" i="6"/>
  <c r="Q70" i="6"/>
  <c r="AF81" i="3" s="1"/>
  <c r="AG81" i="3" s="1"/>
  <c r="O71" i="6"/>
  <c r="H82" i="3" s="1"/>
  <c r="P71" i="6"/>
  <c r="Q71" i="6"/>
  <c r="AF82" i="3" s="1"/>
  <c r="AG82" i="3" s="1"/>
  <c r="O72" i="6"/>
  <c r="H83" i="3" s="1"/>
  <c r="P72" i="6"/>
  <c r="Q72" i="6"/>
  <c r="AF83" i="3" s="1"/>
  <c r="AG83" i="3" s="1"/>
  <c r="O73" i="6"/>
  <c r="H84" i="3" s="1"/>
  <c r="P73" i="6"/>
  <c r="Q73" i="6"/>
  <c r="AF84" i="3" s="1"/>
  <c r="AG84" i="3" s="1"/>
  <c r="O74" i="6"/>
  <c r="H85" i="3" s="1"/>
  <c r="P74" i="6"/>
  <c r="Q74" i="6"/>
  <c r="AF85" i="3" s="1"/>
  <c r="AG85" i="3" s="1"/>
  <c r="O75" i="6"/>
  <c r="H86" i="3" s="1"/>
  <c r="P75" i="6"/>
  <c r="Q75" i="6"/>
  <c r="AF86" i="3" s="1"/>
  <c r="AG86" i="3" s="1"/>
  <c r="O76" i="6"/>
  <c r="H87" i="3" s="1"/>
  <c r="P76" i="6"/>
  <c r="Q76" i="6"/>
  <c r="AF87" i="3" s="1"/>
  <c r="AG87" i="3" s="1"/>
  <c r="O77" i="6"/>
  <c r="H88" i="3" s="1"/>
  <c r="P77" i="6"/>
  <c r="Q77" i="6"/>
  <c r="AF88" i="3" s="1"/>
  <c r="AG88" i="3" s="1"/>
  <c r="O78" i="6"/>
  <c r="H89" i="3" s="1"/>
  <c r="P78" i="6"/>
  <c r="Q78" i="6"/>
  <c r="AF89" i="3" s="1"/>
  <c r="AG89" i="3" s="1"/>
  <c r="O79" i="6"/>
  <c r="H90" i="3" s="1"/>
  <c r="P79" i="6"/>
  <c r="Q79" i="6"/>
  <c r="AF90" i="3" s="1"/>
  <c r="AG90" i="3" s="1"/>
  <c r="O80" i="6"/>
  <c r="H91" i="3" s="1"/>
  <c r="P80" i="6"/>
  <c r="Q80" i="6"/>
  <c r="AF91" i="3" s="1"/>
  <c r="AG91" i="3" s="1"/>
  <c r="O81" i="6"/>
  <c r="H92" i="3" s="1"/>
  <c r="P81" i="6"/>
  <c r="Q81" i="6"/>
  <c r="AF92" i="3" s="1"/>
  <c r="AG92" i="3" s="1"/>
  <c r="O82" i="6"/>
  <c r="H93" i="3" s="1"/>
  <c r="P82" i="6"/>
  <c r="Q82" i="6"/>
  <c r="AF93" i="3" s="1"/>
  <c r="AG93" i="3" s="1"/>
  <c r="O83" i="6"/>
  <c r="H94" i="3" s="1"/>
  <c r="P83" i="6"/>
  <c r="Q83" i="6"/>
  <c r="AF94" i="3" s="1"/>
  <c r="AG94" i="3" s="1"/>
  <c r="O84" i="6"/>
  <c r="H95" i="3" s="1"/>
  <c r="P84" i="6"/>
  <c r="Q84" i="6"/>
  <c r="AF95" i="3" s="1"/>
  <c r="AG95" i="3" s="1"/>
  <c r="O85" i="6"/>
  <c r="H96" i="3" s="1"/>
  <c r="P85" i="6"/>
  <c r="Q85" i="6"/>
  <c r="AF96" i="3" s="1"/>
  <c r="AG96" i="3" s="1"/>
  <c r="O86" i="6"/>
  <c r="H97" i="3" s="1"/>
  <c r="P86" i="6"/>
  <c r="Q86" i="6"/>
  <c r="AF97" i="3" s="1"/>
  <c r="AG97" i="3" s="1"/>
  <c r="O87" i="6"/>
  <c r="H98" i="3" s="1"/>
  <c r="P87" i="6"/>
  <c r="Q87" i="6"/>
  <c r="AF98" i="3" s="1"/>
  <c r="AG98" i="3" s="1"/>
  <c r="O88" i="6"/>
  <c r="H99" i="3" s="1"/>
  <c r="P88" i="6"/>
  <c r="Q88" i="6"/>
  <c r="AF99" i="3" s="1"/>
  <c r="AG99" i="3" s="1"/>
  <c r="O89" i="6"/>
  <c r="H100" i="3" s="1"/>
  <c r="P89" i="6"/>
  <c r="Q89" i="6"/>
  <c r="AF100" i="3" s="1"/>
  <c r="AG100" i="3" s="1"/>
  <c r="O90" i="6"/>
  <c r="H101" i="3" s="1"/>
  <c r="P90" i="6"/>
  <c r="Q90" i="6"/>
  <c r="AF101" i="3" s="1"/>
  <c r="AG101" i="3" s="1"/>
  <c r="O91" i="6"/>
  <c r="H102" i="3" s="1"/>
  <c r="P91" i="6"/>
  <c r="Q91" i="6"/>
  <c r="AF102" i="3" s="1"/>
  <c r="AG102" i="3" s="1"/>
  <c r="O92" i="6"/>
  <c r="H103" i="3" s="1"/>
  <c r="P92" i="6"/>
  <c r="Q92" i="6"/>
  <c r="AF103" i="3" s="1"/>
  <c r="AG103" i="3" s="1"/>
  <c r="O93" i="6"/>
  <c r="H104" i="3" s="1"/>
  <c r="P93" i="6"/>
  <c r="Q93" i="6"/>
  <c r="AF104" i="3" s="1"/>
  <c r="AG104" i="3" s="1"/>
  <c r="O94" i="6"/>
  <c r="H105" i="3" s="1"/>
  <c r="P94" i="6"/>
  <c r="Q94" i="6"/>
  <c r="AF105" i="3" s="1"/>
  <c r="AG105" i="3" s="1"/>
  <c r="O95" i="6"/>
  <c r="H106" i="3" s="1"/>
  <c r="P95" i="6"/>
  <c r="Q95" i="6"/>
  <c r="AF106" i="3" s="1"/>
  <c r="AG106" i="3" s="1"/>
  <c r="O96" i="6"/>
  <c r="H107" i="3" s="1"/>
  <c r="P96" i="6"/>
  <c r="Q96" i="6"/>
  <c r="AF107" i="3" s="1"/>
  <c r="AG107" i="3" s="1"/>
  <c r="O97" i="6"/>
  <c r="H108" i="3" s="1"/>
  <c r="P97" i="6"/>
  <c r="Q97" i="6"/>
  <c r="AF108" i="3" s="1"/>
  <c r="AG108" i="3" s="1"/>
  <c r="O98" i="6"/>
  <c r="H109" i="3" s="1"/>
  <c r="P98" i="6"/>
  <c r="Q98" i="6"/>
  <c r="AF109" i="3" s="1"/>
  <c r="AG109" i="3" s="1"/>
  <c r="O99" i="6"/>
  <c r="H110" i="3" s="1"/>
  <c r="P99" i="6"/>
  <c r="Q99" i="6"/>
  <c r="AF110" i="3" s="1"/>
  <c r="AG110" i="3" s="1"/>
  <c r="O100" i="6"/>
  <c r="H111" i="3" s="1"/>
  <c r="P100" i="6"/>
  <c r="Q100" i="6"/>
  <c r="AF111" i="3" s="1"/>
  <c r="AG111" i="3" s="1"/>
  <c r="O101" i="6"/>
  <c r="H112" i="3" s="1"/>
  <c r="P101" i="6"/>
  <c r="Q101" i="6"/>
  <c r="AF112" i="3" s="1"/>
  <c r="AG112" i="3" s="1"/>
  <c r="O102" i="6"/>
  <c r="H113" i="3" s="1"/>
  <c r="P102" i="6"/>
  <c r="Q102" i="6"/>
  <c r="AF113" i="3" s="1"/>
  <c r="AG113" i="3" s="1"/>
  <c r="O103" i="6"/>
  <c r="H114" i="3" s="1"/>
  <c r="P103" i="6"/>
  <c r="Q103" i="6"/>
  <c r="AF114" i="3" s="1"/>
  <c r="AG114" i="3" s="1"/>
  <c r="O104" i="6"/>
  <c r="P104" i="6"/>
  <c r="Q104" i="6"/>
  <c r="O105" i="6"/>
  <c r="P105" i="6"/>
  <c r="Q105" i="6"/>
  <c r="O106" i="6"/>
  <c r="P106" i="6"/>
  <c r="Q106" i="6"/>
  <c r="O107" i="6"/>
  <c r="P107" i="6"/>
  <c r="Q107" i="6"/>
  <c r="O108" i="6"/>
  <c r="P108" i="6"/>
  <c r="Q108" i="6"/>
  <c r="O109" i="6"/>
  <c r="P109" i="6"/>
  <c r="Q109" i="6"/>
  <c r="O110" i="6"/>
  <c r="P110" i="6"/>
  <c r="Q110" i="6"/>
  <c r="O111" i="6"/>
  <c r="P111" i="6"/>
  <c r="Q111" i="6"/>
  <c r="O112" i="6"/>
  <c r="P112" i="6"/>
  <c r="Q112" i="6"/>
  <c r="O113" i="6"/>
  <c r="P113" i="6"/>
  <c r="Q113" i="6"/>
  <c r="O114" i="6"/>
  <c r="P114" i="6"/>
  <c r="Q114" i="6"/>
  <c r="O115" i="6"/>
  <c r="P115" i="6"/>
  <c r="Q115" i="6"/>
  <c r="O116" i="6"/>
  <c r="P116" i="6"/>
  <c r="Q116" i="6"/>
  <c r="O117" i="6"/>
  <c r="P117" i="6"/>
  <c r="Q117" i="6"/>
  <c r="O118" i="6"/>
  <c r="P118" i="6"/>
  <c r="Q118" i="6"/>
  <c r="O119" i="6"/>
  <c r="P119" i="6"/>
  <c r="Q119" i="6"/>
  <c r="O120" i="6"/>
  <c r="P120" i="6"/>
  <c r="Q120" i="6"/>
  <c r="O121" i="6"/>
  <c r="P121" i="6"/>
  <c r="Q121" i="6"/>
  <c r="O122" i="6"/>
  <c r="P122" i="6"/>
  <c r="Q122" i="6"/>
  <c r="O123" i="6"/>
  <c r="P123" i="6"/>
  <c r="Q123" i="6"/>
  <c r="O124" i="6"/>
  <c r="P124" i="6"/>
  <c r="Q124" i="6"/>
  <c r="O125" i="6"/>
  <c r="P125" i="6"/>
  <c r="Q125" i="6"/>
  <c r="O126" i="6"/>
  <c r="P126" i="6"/>
  <c r="Q126" i="6"/>
  <c r="O127" i="6"/>
  <c r="P127" i="6"/>
  <c r="Q127" i="6"/>
  <c r="O128" i="6"/>
  <c r="P128" i="6"/>
  <c r="Q128" i="6"/>
  <c r="O129" i="6"/>
  <c r="P129" i="6"/>
  <c r="Q129" i="6"/>
  <c r="O130" i="6"/>
  <c r="P130" i="6"/>
  <c r="Q130" i="6"/>
  <c r="O131" i="6"/>
  <c r="P131" i="6"/>
  <c r="Q131" i="6"/>
  <c r="O132" i="6"/>
  <c r="P132" i="6"/>
  <c r="Q132" i="6"/>
  <c r="O133" i="6"/>
  <c r="P133" i="6"/>
  <c r="Q133" i="6"/>
  <c r="O134" i="6"/>
  <c r="P134" i="6"/>
  <c r="Q134" i="6"/>
  <c r="O135" i="6"/>
  <c r="P135" i="6"/>
  <c r="Q135" i="6"/>
  <c r="O136" i="6"/>
  <c r="P136" i="6"/>
  <c r="Q136" i="6"/>
  <c r="O137" i="6"/>
  <c r="P137" i="6"/>
  <c r="Q137" i="6"/>
  <c r="O138" i="6"/>
  <c r="P138" i="6"/>
  <c r="Q138" i="6"/>
  <c r="O139" i="6"/>
  <c r="P139" i="6"/>
  <c r="Q139" i="6"/>
  <c r="O140" i="6"/>
  <c r="P140" i="6"/>
  <c r="Q140" i="6"/>
  <c r="O141" i="6"/>
  <c r="P141" i="6"/>
  <c r="Q141" i="6"/>
  <c r="O142" i="6"/>
  <c r="P142" i="6"/>
  <c r="Q142" i="6"/>
  <c r="O143" i="6"/>
  <c r="P143" i="6"/>
  <c r="Q143" i="6"/>
  <c r="O144" i="6"/>
  <c r="P144" i="6"/>
  <c r="Q144" i="6"/>
  <c r="O145" i="6"/>
  <c r="P145" i="6"/>
  <c r="Q145" i="6"/>
  <c r="O146" i="6"/>
  <c r="P146" i="6"/>
  <c r="Q146" i="6"/>
  <c r="O147" i="6"/>
  <c r="P147" i="6"/>
  <c r="Q147" i="6"/>
  <c r="O148" i="6"/>
  <c r="P148" i="6"/>
  <c r="Q148" i="6"/>
  <c r="O149" i="6"/>
  <c r="P149" i="6"/>
  <c r="Q149" i="6"/>
  <c r="O150" i="6"/>
  <c r="P150" i="6"/>
  <c r="Q150" i="6"/>
  <c r="O151" i="6"/>
  <c r="P151" i="6"/>
  <c r="Q151" i="6"/>
  <c r="O152" i="6"/>
  <c r="P152" i="6"/>
  <c r="Q152" i="6"/>
  <c r="O153" i="6"/>
  <c r="P153" i="6"/>
  <c r="Q153" i="6"/>
  <c r="O154" i="6"/>
  <c r="P154" i="6"/>
  <c r="Q154" i="6"/>
  <c r="O155" i="6"/>
  <c r="P155" i="6"/>
  <c r="Q155" i="6"/>
  <c r="O156" i="6"/>
  <c r="P156" i="6"/>
  <c r="Q156" i="6"/>
  <c r="O157" i="6"/>
  <c r="P157" i="6"/>
  <c r="Q157" i="6"/>
  <c r="O158" i="6"/>
  <c r="P158" i="6"/>
  <c r="Q158" i="6"/>
  <c r="O159" i="6"/>
  <c r="P159" i="6"/>
  <c r="Q159" i="6"/>
  <c r="O160" i="6"/>
  <c r="P160" i="6"/>
  <c r="Q160" i="6"/>
  <c r="O161" i="6"/>
  <c r="P161" i="6"/>
  <c r="Q161" i="6"/>
  <c r="O162" i="6"/>
  <c r="P162" i="6"/>
  <c r="Q162" i="6"/>
  <c r="O163" i="6"/>
  <c r="P163" i="6"/>
  <c r="Q163" i="6"/>
  <c r="O164" i="6"/>
  <c r="P164" i="6"/>
  <c r="Q164" i="6"/>
  <c r="O165" i="6"/>
  <c r="P165" i="6"/>
  <c r="Q165" i="6"/>
  <c r="O166" i="6"/>
  <c r="P166" i="6"/>
  <c r="Q166" i="6"/>
  <c r="O167" i="6"/>
  <c r="P167" i="6"/>
  <c r="Q167" i="6"/>
  <c r="O168" i="6"/>
  <c r="P168" i="6"/>
  <c r="Q168" i="6"/>
  <c r="O169" i="6"/>
  <c r="P169" i="6"/>
  <c r="Q169" i="6"/>
  <c r="O170" i="6"/>
  <c r="P170" i="6"/>
  <c r="Q170" i="6"/>
  <c r="O171" i="6"/>
  <c r="P171" i="6"/>
  <c r="Q171" i="6"/>
  <c r="O172" i="6"/>
  <c r="P172" i="6"/>
  <c r="Q172" i="6"/>
  <c r="O173" i="6"/>
  <c r="P173" i="6"/>
  <c r="Q173" i="6"/>
  <c r="O174" i="6"/>
  <c r="P174" i="6"/>
  <c r="Q174" i="6"/>
  <c r="O175" i="6"/>
  <c r="P175" i="6"/>
  <c r="Q175" i="6"/>
  <c r="O176" i="6"/>
  <c r="P176" i="6"/>
  <c r="Q176" i="6"/>
  <c r="O177" i="6"/>
  <c r="P177" i="6"/>
  <c r="Q177" i="6"/>
  <c r="O178" i="6"/>
  <c r="P178" i="6"/>
  <c r="Q178" i="6"/>
  <c r="O179" i="6"/>
  <c r="P179" i="6"/>
  <c r="Q179" i="6"/>
  <c r="O180" i="6"/>
  <c r="P180" i="6"/>
  <c r="Q180" i="6"/>
  <c r="O181" i="6"/>
  <c r="P181" i="6"/>
  <c r="Q181" i="6"/>
  <c r="O182" i="6"/>
  <c r="P182" i="6"/>
  <c r="Q182" i="6"/>
  <c r="O183" i="6"/>
  <c r="P183" i="6"/>
  <c r="Q183" i="6"/>
  <c r="O184" i="6"/>
  <c r="P184" i="6"/>
  <c r="Q184" i="6"/>
  <c r="O185" i="6"/>
  <c r="P185" i="6"/>
  <c r="Q185" i="6"/>
  <c r="O186" i="6"/>
  <c r="P186" i="6"/>
  <c r="Q186" i="6"/>
  <c r="O187" i="6"/>
  <c r="P187" i="6"/>
  <c r="Q187" i="6"/>
  <c r="O188" i="6"/>
  <c r="P188" i="6"/>
  <c r="Q188" i="6"/>
  <c r="O189" i="6"/>
  <c r="P189" i="6"/>
  <c r="Q189" i="6"/>
  <c r="O190" i="6"/>
  <c r="P190" i="6"/>
  <c r="Q190" i="6"/>
  <c r="O191" i="6"/>
  <c r="P191" i="6"/>
  <c r="Q191" i="6"/>
  <c r="O192" i="6"/>
  <c r="P192" i="6"/>
  <c r="Q192" i="6"/>
  <c r="O193" i="6"/>
  <c r="P193" i="6"/>
  <c r="Q193" i="6"/>
  <c r="O194" i="6"/>
  <c r="P194" i="6"/>
  <c r="Q194" i="6"/>
  <c r="O195" i="6"/>
  <c r="P195" i="6"/>
  <c r="Q195" i="6"/>
  <c r="O196" i="6"/>
  <c r="P196" i="6"/>
  <c r="Q196" i="6"/>
  <c r="O197" i="6"/>
  <c r="P197" i="6"/>
  <c r="Q197" i="6"/>
  <c r="O198" i="6"/>
  <c r="P198" i="6"/>
  <c r="Q198" i="6"/>
  <c r="O199" i="6"/>
  <c r="P199" i="6"/>
  <c r="Q199" i="6"/>
  <c r="O200" i="6"/>
  <c r="P200" i="6"/>
  <c r="Q200" i="6"/>
  <c r="O201" i="6"/>
  <c r="P201" i="6"/>
  <c r="Q201" i="6"/>
  <c r="O202" i="6"/>
  <c r="P202" i="6"/>
  <c r="Q202" i="6"/>
  <c r="O203" i="6"/>
  <c r="P203" i="6"/>
  <c r="Q203" i="6"/>
  <c r="O204" i="6"/>
  <c r="P204" i="6"/>
  <c r="Q204" i="6"/>
  <c r="O205" i="6"/>
  <c r="P205" i="6"/>
  <c r="Q205" i="6"/>
  <c r="O206" i="6"/>
  <c r="P206" i="6"/>
  <c r="Q206" i="6"/>
  <c r="O207" i="6"/>
  <c r="P207" i="6"/>
  <c r="Q207" i="6"/>
  <c r="O208" i="6"/>
  <c r="P208" i="6"/>
  <c r="Q208" i="6"/>
  <c r="O209" i="6"/>
  <c r="P209" i="6"/>
  <c r="Q209" i="6"/>
  <c r="O210" i="6"/>
  <c r="P210" i="6"/>
  <c r="Q210" i="6"/>
  <c r="O211" i="6"/>
  <c r="P211" i="6"/>
  <c r="Q211" i="6"/>
  <c r="O212" i="6"/>
  <c r="P212" i="6"/>
  <c r="Q212" i="6"/>
  <c r="O213" i="6"/>
  <c r="P213" i="6"/>
  <c r="Q213" i="6"/>
  <c r="O214" i="6"/>
  <c r="P214" i="6"/>
  <c r="Q214" i="6"/>
  <c r="O215" i="6"/>
  <c r="P215" i="6"/>
  <c r="Q215" i="6"/>
  <c r="O216" i="6"/>
  <c r="P216" i="6"/>
  <c r="Q216" i="6"/>
  <c r="O217" i="6"/>
  <c r="P217" i="6"/>
  <c r="Q217" i="6"/>
  <c r="O218" i="6"/>
  <c r="P218" i="6"/>
  <c r="Q218" i="6"/>
  <c r="O219" i="6"/>
  <c r="P219" i="6"/>
  <c r="Q219" i="6"/>
  <c r="O220" i="6"/>
  <c r="P220" i="6"/>
  <c r="Q220" i="6"/>
  <c r="O221" i="6"/>
  <c r="P221" i="6"/>
  <c r="Q221" i="6"/>
  <c r="O222" i="6"/>
  <c r="P222" i="6"/>
  <c r="Q222" i="6"/>
  <c r="O223" i="6"/>
  <c r="P223" i="6"/>
  <c r="Q223" i="6"/>
  <c r="O224" i="6"/>
  <c r="P224" i="6"/>
  <c r="Q224" i="6"/>
  <c r="O225" i="6"/>
  <c r="P225" i="6"/>
  <c r="Q225" i="6"/>
  <c r="O226" i="6"/>
  <c r="P226" i="6"/>
  <c r="Q226" i="6"/>
  <c r="O227" i="6"/>
  <c r="P227" i="6"/>
  <c r="Q227" i="6"/>
  <c r="O228" i="6"/>
  <c r="P228" i="6"/>
  <c r="Q228" i="6"/>
  <c r="O229" i="6"/>
  <c r="P229" i="6"/>
  <c r="Q229" i="6"/>
  <c r="O230" i="6"/>
  <c r="P230" i="6"/>
  <c r="Q230" i="6"/>
  <c r="O231" i="6"/>
  <c r="P231" i="6"/>
  <c r="Q231" i="6"/>
  <c r="O232" i="6"/>
  <c r="P232" i="6"/>
  <c r="Q232" i="6"/>
  <c r="O233" i="6"/>
  <c r="P233" i="6"/>
  <c r="Q233" i="6"/>
  <c r="O234" i="6"/>
  <c r="P234" i="6"/>
  <c r="Q234" i="6"/>
  <c r="O235" i="6"/>
  <c r="P235" i="6"/>
  <c r="Q235" i="6"/>
  <c r="O236" i="6"/>
  <c r="P236" i="6"/>
  <c r="Q236" i="6"/>
  <c r="O237" i="6"/>
  <c r="P237" i="6"/>
  <c r="Q237" i="6"/>
  <c r="O238" i="6"/>
  <c r="P238" i="6"/>
  <c r="Q238" i="6"/>
  <c r="O239" i="6"/>
  <c r="P239" i="6"/>
  <c r="Q239" i="6"/>
  <c r="O240" i="6"/>
  <c r="P240" i="6"/>
  <c r="Q240" i="6"/>
  <c r="O241" i="6"/>
  <c r="P241" i="6"/>
  <c r="Q241" i="6"/>
  <c r="O242" i="6"/>
  <c r="P242" i="6"/>
  <c r="Q242" i="6"/>
  <c r="O243" i="6"/>
  <c r="P243" i="6"/>
  <c r="Q243" i="6"/>
  <c r="O244" i="6"/>
  <c r="P244" i="6"/>
  <c r="Q244" i="6"/>
  <c r="O245" i="6"/>
  <c r="P245" i="6"/>
  <c r="Q245" i="6"/>
  <c r="O246" i="6"/>
  <c r="P246" i="6"/>
  <c r="Q246" i="6"/>
  <c r="O247" i="6"/>
  <c r="P247" i="6"/>
  <c r="Q247" i="6"/>
  <c r="O248" i="6"/>
  <c r="P248" i="6"/>
  <c r="Q248" i="6"/>
  <c r="O249" i="6"/>
  <c r="P249" i="6"/>
  <c r="Q249" i="6"/>
  <c r="O250" i="6"/>
  <c r="P250" i="6"/>
  <c r="Q250" i="6"/>
  <c r="O251" i="6"/>
  <c r="P251" i="6"/>
  <c r="Q251" i="6"/>
  <c r="O252" i="6"/>
  <c r="P252" i="6"/>
  <c r="Q252" i="6"/>
  <c r="O253" i="6"/>
  <c r="P253" i="6"/>
  <c r="Q253" i="6"/>
  <c r="O254" i="6"/>
  <c r="P254" i="6"/>
  <c r="Q254" i="6"/>
  <c r="O255" i="6"/>
  <c r="P255" i="6"/>
  <c r="Q255" i="6"/>
  <c r="O256" i="6"/>
  <c r="P256" i="6"/>
  <c r="Q256" i="6"/>
  <c r="O257" i="6"/>
  <c r="P257" i="6"/>
  <c r="Q257" i="6"/>
  <c r="O258" i="6"/>
  <c r="P258" i="6"/>
  <c r="Q258" i="6"/>
  <c r="O259" i="6"/>
  <c r="P259" i="6"/>
  <c r="Q259" i="6"/>
  <c r="O260" i="6"/>
  <c r="P260" i="6"/>
  <c r="Q260" i="6"/>
  <c r="O261" i="6"/>
  <c r="P261" i="6"/>
  <c r="Q261" i="6"/>
  <c r="O262" i="6"/>
  <c r="P262" i="6"/>
  <c r="Q262" i="6"/>
  <c r="O263" i="6"/>
  <c r="P263" i="6"/>
  <c r="Q263" i="6"/>
  <c r="O264" i="6"/>
  <c r="P264" i="6"/>
  <c r="Q264" i="6"/>
  <c r="O265" i="6"/>
  <c r="P265" i="6"/>
  <c r="Q265" i="6"/>
  <c r="O266" i="6"/>
  <c r="P266" i="6"/>
  <c r="Q266" i="6"/>
  <c r="O267" i="6"/>
  <c r="P267" i="6"/>
  <c r="Q267" i="6"/>
  <c r="O268" i="6"/>
  <c r="P268" i="6"/>
  <c r="Q268" i="6"/>
  <c r="O269" i="6"/>
  <c r="P269" i="6"/>
  <c r="Q269" i="6"/>
  <c r="O270" i="6"/>
  <c r="P270" i="6"/>
  <c r="Q270" i="6"/>
  <c r="O271" i="6"/>
  <c r="P271" i="6"/>
  <c r="Q271" i="6"/>
  <c r="O272" i="6"/>
  <c r="P272" i="6"/>
  <c r="Q272" i="6"/>
  <c r="O273" i="6"/>
  <c r="P273" i="6"/>
  <c r="Q273" i="6"/>
  <c r="O274" i="6"/>
  <c r="P274" i="6"/>
  <c r="Q274" i="6"/>
  <c r="O275" i="6"/>
  <c r="P275" i="6"/>
  <c r="Q275" i="6"/>
  <c r="O276" i="6"/>
  <c r="P276" i="6"/>
  <c r="Q276" i="6"/>
  <c r="O277" i="6"/>
  <c r="P277" i="6"/>
  <c r="Q277" i="6"/>
  <c r="O278" i="6"/>
  <c r="P278" i="6"/>
  <c r="Q278" i="6"/>
  <c r="O279" i="6"/>
  <c r="P279" i="6"/>
  <c r="Q279" i="6"/>
  <c r="O280" i="6"/>
  <c r="P280" i="6"/>
  <c r="Q280" i="6"/>
  <c r="O281" i="6"/>
  <c r="P281" i="6"/>
  <c r="Q281" i="6"/>
  <c r="O282" i="6"/>
  <c r="P282" i="6"/>
  <c r="Q282" i="6"/>
  <c r="O283" i="6"/>
  <c r="P283" i="6"/>
  <c r="Q283" i="6"/>
  <c r="O284" i="6"/>
  <c r="P284" i="6"/>
  <c r="Q284" i="6"/>
  <c r="O285" i="6"/>
  <c r="P285" i="6"/>
  <c r="Q285" i="6"/>
  <c r="O286" i="6"/>
  <c r="P286" i="6"/>
  <c r="Q286" i="6"/>
  <c r="O287" i="6"/>
  <c r="P287" i="6"/>
  <c r="Q287" i="6"/>
  <c r="O288" i="6"/>
  <c r="P288" i="6"/>
  <c r="Q288" i="6"/>
  <c r="O289" i="6"/>
  <c r="P289" i="6"/>
  <c r="Q289" i="6"/>
  <c r="O290" i="6"/>
  <c r="P290" i="6"/>
  <c r="Q290" i="6"/>
  <c r="O291" i="6"/>
  <c r="P291" i="6"/>
  <c r="Q291" i="6"/>
  <c r="O292" i="6"/>
  <c r="P292" i="6"/>
  <c r="Q292" i="6"/>
  <c r="O293" i="6"/>
  <c r="P293" i="6"/>
  <c r="Q293" i="6"/>
  <c r="O294" i="6"/>
  <c r="P294" i="6"/>
  <c r="Q294" i="6"/>
  <c r="O295" i="6"/>
  <c r="P295" i="6"/>
  <c r="Q295" i="6"/>
  <c r="O296" i="6"/>
  <c r="P296" i="6"/>
  <c r="Q296" i="6"/>
  <c r="O297" i="6"/>
  <c r="P297" i="6"/>
  <c r="Q297" i="6"/>
  <c r="O298" i="6"/>
  <c r="P298" i="6"/>
  <c r="Q298" i="6"/>
  <c r="O299" i="6"/>
  <c r="P299" i="6"/>
  <c r="Q299" i="6"/>
  <c r="O300" i="6"/>
  <c r="P300" i="6"/>
  <c r="Q300" i="6"/>
  <c r="O301" i="6"/>
  <c r="P301" i="6"/>
  <c r="Q301" i="6"/>
  <c r="O302" i="6"/>
  <c r="P302" i="6"/>
  <c r="Q302" i="6"/>
  <c r="O303" i="6"/>
  <c r="P303" i="6"/>
  <c r="Q303" i="6"/>
  <c r="O304" i="6"/>
  <c r="P304" i="6"/>
  <c r="Q304" i="6"/>
  <c r="O305" i="6"/>
  <c r="P305" i="6"/>
  <c r="Q305" i="6"/>
  <c r="O306" i="6"/>
  <c r="P306" i="6"/>
  <c r="Q306" i="6"/>
  <c r="O307" i="6"/>
  <c r="P307" i="6"/>
  <c r="Q307" i="6"/>
  <c r="O308" i="6"/>
  <c r="P308" i="6"/>
  <c r="Q308" i="6"/>
  <c r="O309" i="6"/>
  <c r="P309" i="6"/>
  <c r="Q309" i="6"/>
  <c r="O310" i="6"/>
  <c r="P310" i="6"/>
  <c r="Q310" i="6"/>
  <c r="O311" i="6"/>
  <c r="P311" i="6"/>
  <c r="Q311" i="6"/>
  <c r="O312" i="6"/>
  <c r="P312" i="6"/>
  <c r="Q312" i="6"/>
  <c r="O313" i="6"/>
  <c r="P313" i="6"/>
  <c r="Q313" i="6"/>
  <c r="O314" i="6"/>
  <c r="P314" i="6"/>
  <c r="Q314" i="6"/>
  <c r="O315" i="6"/>
  <c r="P315" i="6"/>
  <c r="Q315" i="6"/>
  <c r="O316" i="6"/>
  <c r="P316" i="6"/>
  <c r="Q316" i="6"/>
  <c r="O317" i="6"/>
  <c r="P317" i="6"/>
  <c r="Q317" i="6"/>
  <c r="O318" i="6"/>
  <c r="P318" i="6"/>
  <c r="Q318" i="6"/>
  <c r="O319" i="6"/>
  <c r="P319" i="6"/>
  <c r="Q319" i="6"/>
  <c r="O320" i="6"/>
  <c r="P320" i="6"/>
  <c r="Q320" i="6"/>
  <c r="O321" i="6"/>
  <c r="P321" i="6"/>
  <c r="Q321" i="6"/>
  <c r="O322" i="6"/>
  <c r="P322" i="6"/>
  <c r="Q322" i="6"/>
  <c r="O323" i="6"/>
  <c r="P323" i="6"/>
  <c r="Q323" i="6"/>
  <c r="O324" i="6"/>
  <c r="P324" i="6"/>
  <c r="Q324" i="6"/>
  <c r="O325" i="6"/>
  <c r="P325" i="6"/>
  <c r="Q325" i="6"/>
  <c r="O326" i="6"/>
  <c r="P326" i="6"/>
  <c r="Q326" i="6"/>
  <c r="O327" i="6"/>
  <c r="P327" i="6"/>
  <c r="Q327" i="6"/>
  <c r="O328" i="6"/>
  <c r="P328" i="6"/>
  <c r="Q328" i="6"/>
  <c r="O329" i="6"/>
  <c r="P329" i="6"/>
  <c r="Q329" i="6"/>
  <c r="O330" i="6"/>
  <c r="P330" i="6"/>
  <c r="Q330" i="6"/>
  <c r="O331" i="6"/>
  <c r="P331" i="6"/>
  <c r="Q331" i="6"/>
  <c r="O332" i="6"/>
  <c r="P332" i="6"/>
  <c r="Q332" i="6"/>
  <c r="O333" i="6"/>
  <c r="P333" i="6"/>
  <c r="Q333" i="6"/>
  <c r="O334" i="6"/>
  <c r="P334" i="6"/>
  <c r="Q334" i="6"/>
  <c r="O335" i="6"/>
  <c r="P335" i="6"/>
  <c r="Q335" i="6"/>
  <c r="O336" i="6"/>
  <c r="P336" i="6"/>
  <c r="Q336" i="6"/>
  <c r="O337" i="6"/>
  <c r="P337" i="6"/>
  <c r="Q337" i="6"/>
  <c r="O338" i="6"/>
  <c r="P338" i="6"/>
  <c r="Q338" i="6"/>
  <c r="O339" i="6"/>
  <c r="P339" i="6"/>
  <c r="Q339" i="6"/>
  <c r="O340" i="6"/>
  <c r="P340" i="6"/>
  <c r="Q340" i="6"/>
  <c r="O341" i="6"/>
  <c r="P341" i="6"/>
  <c r="Q341" i="6"/>
  <c r="O342" i="6"/>
  <c r="P342" i="6"/>
  <c r="Q342" i="6"/>
  <c r="O343" i="6"/>
  <c r="P343" i="6"/>
  <c r="Q343" i="6"/>
  <c r="O344" i="6"/>
  <c r="P344" i="6"/>
  <c r="Q344" i="6"/>
  <c r="O345" i="6"/>
  <c r="P345" i="6"/>
  <c r="Q345" i="6"/>
  <c r="O346" i="6"/>
  <c r="P346" i="6"/>
  <c r="Q346" i="6"/>
  <c r="O347" i="6"/>
  <c r="P347" i="6"/>
  <c r="Q347" i="6"/>
  <c r="O348" i="6"/>
  <c r="P348" i="6"/>
  <c r="Q348" i="6"/>
  <c r="O349" i="6"/>
  <c r="P349" i="6"/>
  <c r="Q349" i="6"/>
  <c r="O350" i="6"/>
  <c r="P350" i="6"/>
  <c r="Q350" i="6"/>
  <c r="O351" i="6"/>
  <c r="P351" i="6"/>
  <c r="Q351" i="6"/>
  <c r="O352" i="6"/>
  <c r="P352" i="6"/>
  <c r="Q352" i="6"/>
  <c r="O353" i="6"/>
  <c r="P353" i="6"/>
  <c r="Q353" i="6"/>
  <c r="O354" i="6"/>
  <c r="P354" i="6"/>
  <c r="Q354" i="6"/>
  <c r="O355" i="6"/>
  <c r="P355" i="6"/>
  <c r="Q355" i="6"/>
  <c r="O356" i="6"/>
  <c r="P356" i="6"/>
  <c r="Q356" i="6"/>
  <c r="O357" i="6"/>
  <c r="P357" i="6"/>
  <c r="Q357" i="6"/>
  <c r="O358" i="6"/>
  <c r="P358" i="6"/>
  <c r="Q358" i="6"/>
  <c r="O359" i="6"/>
  <c r="P359" i="6"/>
  <c r="Q359" i="6"/>
  <c r="O360" i="6"/>
  <c r="P360" i="6"/>
  <c r="Q360" i="6"/>
  <c r="O361" i="6"/>
  <c r="P361" i="6"/>
  <c r="Q361" i="6"/>
  <c r="O362" i="6"/>
  <c r="P362" i="6"/>
  <c r="Q362" i="6"/>
  <c r="O363" i="6"/>
  <c r="P363" i="6"/>
  <c r="Q363" i="6"/>
  <c r="O364" i="6"/>
  <c r="P364" i="6"/>
  <c r="Q364" i="6"/>
  <c r="O365" i="6"/>
  <c r="P365" i="6"/>
  <c r="Q365" i="6"/>
  <c r="O366" i="6"/>
  <c r="P366" i="6"/>
  <c r="Q366" i="6"/>
  <c r="O367" i="6"/>
  <c r="P367" i="6"/>
  <c r="Q367" i="6"/>
  <c r="O368" i="6"/>
  <c r="P368" i="6"/>
  <c r="Q368" i="6"/>
  <c r="O369" i="6"/>
  <c r="P369" i="6"/>
  <c r="Q369" i="6"/>
  <c r="O370" i="6"/>
  <c r="P370" i="6"/>
  <c r="Q370" i="6"/>
  <c r="O371" i="6"/>
  <c r="P371" i="6"/>
  <c r="Q371" i="6"/>
  <c r="O372" i="6"/>
  <c r="P372" i="6"/>
  <c r="Q372" i="6"/>
  <c r="O373" i="6"/>
  <c r="P373" i="6"/>
  <c r="Q373" i="6"/>
  <c r="O374" i="6"/>
  <c r="P374" i="6"/>
  <c r="Q374" i="6"/>
  <c r="O375" i="6"/>
  <c r="P375" i="6"/>
  <c r="Q375" i="6"/>
  <c r="O376" i="6"/>
  <c r="P376" i="6"/>
  <c r="Q376" i="6"/>
  <c r="O377" i="6"/>
  <c r="P377" i="6"/>
  <c r="Q377" i="6"/>
  <c r="O378" i="6"/>
  <c r="P378" i="6"/>
  <c r="Q378" i="6"/>
  <c r="O379" i="6"/>
  <c r="P379" i="6"/>
  <c r="Q379" i="6"/>
  <c r="O380" i="6"/>
  <c r="P380" i="6"/>
  <c r="Q380" i="6"/>
  <c r="O381" i="6"/>
  <c r="P381" i="6"/>
  <c r="Q381" i="6"/>
  <c r="O382" i="6"/>
  <c r="P382" i="6"/>
  <c r="Q382" i="6"/>
  <c r="O383" i="6"/>
  <c r="P383" i="6"/>
  <c r="Q383" i="6"/>
  <c r="O384" i="6"/>
  <c r="P384" i="6"/>
  <c r="Q384" i="6"/>
  <c r="O385" i="6"/>
  <c r="P385" i="6"/>
  <c r="Q385" i="6"/>
  <c r="O386" i="6"/>
  <c r="P386" i="6"/>
  <c r="Q386" i="6"/>
  <c r="O387" i="6"/>
  <c r="P387" i="6"/>
  <c r="Q387" i="6"/>
  <c r="O388" i="6"/>
  <c r="P388" i="6"/>
  <c r="Q388" i="6"/>
  <c r="O389" i="6"/>
  <c r="P389" i="6"/>
  <c r="Q389" i="6"/>
  <c r="O390" i="6"/>
  <c r="P390" i="6"/>
  <c r="Q390" i="6"/>
  <c r="O391" i="6"/>
  <c r="P391" i="6"/>
  <c r="Q391" i="6"/>
  <c r="O392" i="6"/>
  <c r="P392" i="6"/>
  <c r="Q392" i="6"/>
  <c r="O393" i="6"/>
  <c r="P393" i="6"/>
  <c r="Q393" i="6"/>
  <c r="O394" i="6"/>
  <c r="P394" i="6"/>
  <c r="Q394" i="6"/>
  <c r="O395" i="6"/>
  <c r="P395" i="6"/>
  <c r="Q395" i="6"/>
  <c r="O396" i="6"/>
  <c r="P396" i="6"/>
  <c r="Q396" i="6"/>
  <c r="O397" i="6"/>
  <c r="P397" i="6"/>
  <c r="Q397" i="6"/>
  <c r="O398" i="6"/>
  <c r="P398" i="6"/>
  <c r="Q398" i="6"/>
  <c r="O399" i="6"/>
  <c r="P399" i="6"/>
  <c r="Q399" i="6"/>
  <c r="O400" i="6"/>
  <c r="P400" i="6"/>
  <c r="Q400" i="6"/>
  <c r="O401" i="6"/>
  <c r="P401" i="6"/>
  <c r="Q401" i="6"/>
  <c r="O402" i="6"/>
  <c r="P402" i="6"/>
  <c r="Q402" i="6"/>
  <c r="O403" i="6"/>
  <c r="P403" i="6"/>
  <c r="Q403" i="6"/>
  <c r="O404" i="6"/>
  <c r="P404" i="6"/>
  <c r="Q404" i="6"/>
  <c r="O405" i="6"/>
  <c r="P405" i="6"/>
  <c r="Q405" i="6"/>
  <c r="O406" i="6"/>
  <c r="P406" i="6"/>
  <c r="Q406" i="6"/>
  <c r="O407" i="6"/>
  <c r="P407" i="6"/>
  <c r="Q407" i="6"/>
  <c r="O408" i="6"/>
  <c r="P408" i="6"/>
  <c r="Q408" i="6"/>
  <c r="O409" i="6"/>
  <c r="P409" i="6"/>
  <c r="Q409" i="6"/>
  <c r="O410" i="6"/>
  <c r="P410" i="6"/>
  <c r="Q410" i="6"/>
  <c r="O411" i="6"/>
  <c r="P411" i="6"/>
  <c r="Q411" i="6"/>
  <c r="O412" i="6"/>
  <c r="P412" i="6"/>
  <c r="Q412" i="6"/>
  <c r="O413" i="6"/>
  <c r="P413" i="6"/>
  <c r="Q413" i="6"/>
  <c r="O414" i="6"/>
  <c r="P414" i="6"/>
  <c r="Q414" i="6"/>
  <c r="O415" i="6"/>
  <c r="P415" i="6"/>
  <c r="Q415" i="6"/>
  <c r="O416" i="6"/>
  <c r="P416" i="6"/>
  <c r="Q416" i="6"/>
  <c r="O417" i="6"/>
  <c r="P417" i="6"/>
  <c r="Q417" i="6"/>
  <c r="O418" i="6"/>
  <c r="P418" i="6"/>
  <c r="Q418" i="6"/>
  <c r="O419" i="6"/>
  <c r="P419" i="6"/>
  <c r="Q419" i="6"/>
  <c r="O420" i="6"/>
  <c r="P420" i="6"/>
  <c r="Q420" i="6"/>
  <c r="O421" i="6"/>
  <c r="P421" i="6"/>
  <c r="Q421" i="6"/>
  <c r="O422" i="6"/>
  <c r="P422" i="6"/>
  <c r="Q422" i="6"/>
  <c r="O423" i="6"/>
  <c r="P423" i="6"/>
  <c r="Q423" i="6"/>
  <c r="O424" i="6"/>
  <c r="P424" i="6"/>
  <c r="Q424" i="6"/>
  <c r="O425" i="6"/>
  <c r="P425" i="6"/>
  <c r="Q425" i="6"/>
  <c r="O426" i="6"/>
  <c r="P426" i="6"/>
  <c r="Q426" i="6"/>
  <c r="O427" i="6"/>
  <c r="P427" i="6"/>
  <c r="Q427" i="6"/>
  <c r="O428" i="6"/>
  <c r="P428" i="6"/>
  <c r="Q428" i="6"/>
  <c r="O429" i="6"/>
  <c r="P429" i="6"/>
  <c r="Q429" i="6"/>
  <c r="O430" i="6"/>
  <c r="P430" i="6"/>
  <c r="Q430" i="6"/>
  <c r="O431" i="6"/>
  <c r="P431" i="6"/>
  <c r="Q431" i="6"/>
  <c r="O432" i="6"/>
  <c r="P432" i="6"/>
  <c r="Q432" i="6"/>
  <c r="O433" i="6"/>
  <c r="P433" i="6"/>
  <c r="Q433" i="6"/>
  <c r="O434" i="6"/>
  <c r="P434" i="6"/>
  <c r="Q434" i="6"/>
  <c r="O435" i="6"/>
  <c r="P435" i="6"/>
  <c r="Q435" i="6"/>
  <c r="O436" i="6"/>
  <c r="P436" i="6"/>
  <c r="Q436" i="6"/>
  <c r="O437" i="6"/>
  <c r="P437" i="6"/>
  <c r="Q437" i="6"/>
  <c r="O438" i="6"/>
  <c r="P438" i="6"/>
  <c r="Q438" i="6"/>
  <c r="O439" i="6"/>
  <c r="P439" i="6"/>
  <c r="Q439" i="6"/>
  <c r="O440" i="6"/>
  <c r="P440" i="6"/>
  <c r="Q440" i="6"/>
  <c r="O441" i="6"/>
  <c r="P441" i="6"/>
  <c r="Q441" i="6"/>
  <c r="O442" i="6"/>
  <c r="P442" i="6"/>
  <c r="Q442" i="6"/>
  <c r="O443" i="6"/>
  <c r="P443" i="6"/>
  <c r="Q443" i="6"/>
  <c r="O444" i="6"/>
  <c r="P444" i="6"/>
  <c r="Q444" i="6"/>
  <c r="O445" i="6"/>
  <c r="P445" i="6"/>
  <c r="Q445" i="6"/>
  <c r="O446" i="6"/>
  <c r="P446" i="6"/>
  <c r="Q446" i="6"/>
  <c r="O447" i="6"/>
  <c r="P447" i="6"/>
  <c r="Q447" i="6"/>
  <c r="O448" i="6"/>
  <c r="P448" i="6"/>
  <c r="Q448" i="6"/>
  <c r="O449" i="6"/>
  <c r="P449" i="6"/>
  <c r="Q449" i="6"/>
  <c r="O450" i="6"/>
  <c r="P450" i="6"/>
  <c r="Q450" i="6"/>
  <c r="O451" i="6"/>
  <c r="P451" i="6"/>
  <c r="Q451" i="6"/>
  <c r="O452" i="6"/>
  <c r="P452" i="6"/>
  <c r="Q452" i="6"/>
  <c r="O453" i="6"/>
  <c r="P453" i="6"/>
  <c r="Q453" i="6"/>
  <c r="O454" i="6"/>
  <c r="P454" i="6"/>
  <c r="Q454" i="6"/>
  <c r="O455" i="6"/>
  <c r="P455" i="6"/>
  <c r="Q455" i="6"/>
  <c r="O456" i="6"/>
  <c r="P456" i="6"/>
  <c r="Q456" i="6"/>
  <c r="O457" i="6"/>
  <c r="P457" i="6"/>
  <c r="Q457" i="6"/>
  <c r="O458" i="6"/>
  <c r="P458" i="6"/>
  <c r="Q458" i="6"/>
  <c r="O459" i="6"/>
  <c r="P459" i="6"/>
  <c r="Q459" i="6"/>
  <c r="O460" i="6"/>
  <c r="P460" i="6"/>
  <c r="Q460" i="6"/>
  <c r="O461" i="6"/>
  <c r="P461" i="6"/>
  <c r="Q461" i="6"/>
  <c r="O462" i="6"/>
  <c r="P462" i="6"/>
  <c r="Q462" i="6"/>
  <c r="O463" i="6"/>
  <c r="P463" i="6"/>
  <c r="Q463" i="6"/>
  <c r="O464" i="6"/>
  <c r="P464" i="6"/>
  <c r="Q464" i="6"/>
  <c r="O465" i="6"/>
  <c r="P465" i="6"/>
  <c r="Q465" i="6"/>
  <c r="O466" i="6"/>
  <c r="P466" i="6"/>
  <c r="Q466" i="6"/>
  <c r="O467" i="6"/>
  <c r="P467" i="6"/>
  <c r="Q467" i="6"/>
  <c r="O468" i="6"/>
  <c r="P468" i="6"/>
  <c r="Q468" i="6"/>
  <c r="O469" i="6"/>
  <c r="P469" i="6"/>
  <c r="Q469" i="6"/>
  <c r="O470" i="6"/>
  <c r="P470" i="6"/>
  <c r="Q470" i="6"/>
  <c r="O471" i="6"/>
  <c r="P471" i="6"/>
  <c r="Q471" i="6"/>
  <c r="O472" i="6"/>
  <c r="P472" i="6"/>
  <c r="Q472" i="6"/>
  <c r="O473" i="6"/>
  <c r="P473" i="6"/>
  <c r="Q473" i="6"/>
  <c r="O474" i="6"/>
  <c r="P474" i="6"/>
  <c r="Q474" i="6"/>
  <c r="O475" i="6"/>
  <c r="P475" i="6"/>
  <c r="Q475" i="6"/>
  <c r="O476" i="6"/>
  <c r="P476" i="6"/>
  <c r="Q476" i="6"/>
  <c r="O477" i="6"/>
  <c r="P477" i="6"/>
  <c r="Q477" i="6"/>
  <c r="O478" i="6"/>
  <c r="P478" i="6"/>
  <c r="Q478" i="6"/>
  <c r="O479" i="6"/>
  <c r="P479" i="6"/>
  <c r="Q479" i="6"/>
  <c r="O480" i="6"/>
  <c r="P480" i="6"/>
  <c r="Q480" i="6"/>
  <c r="O481" i="6"/>
  <c r="P481" i="6"/>
  <c r="Q481" i="6"/>
  <c r="O482" i="6"/>
  <c r="P482" i="6"/>
  <c r="Q482" i="6"/>
  <c r="O483" i="6"/>
  <c r="P483" i="6"/>
  <c r="Q483" i="6"/>
  <c r="O484" i="6"/>
  <c r="P484" i="6"/>
  <c r="Q484" i="6"/>
  <c r="O485" i="6"/>
  <c r="P485" i="6"/>
  <c r="Q485" i="6"/>
  <c r="O486" i="6"/>
  <c r="P486" i="6"/>
  <c r="Q486" i="6"/>
  <c r="O487" i="6"/>
  <c r="P487" i="6"/>
  <c r="Q487" i="6"/>
  <c r="O488" i="6"/>
  <c r="P488" i="6"/>
  <c r="Q488" i="6"/>
  <c r="O489" i="6"/>
  <c r="P489" i="6"/>
  <c r="Q489" i="6"/>
  <c r="O490" i="6"/>
  <c r="P490" i="6"/>
  <c r="Q490" i="6"/>
  <c r="O491" i="6"/>
  <c r="P491" i="6"/>
  <c r="Q491" i="6"/>
  <c r="O492" i="6"/>
  <c r="P492" i="6"/>
  <c r="Q492" i="6"/>
  <c r="O493" i="6"/>
  <c r="P493" i="6"/>
  <c r="Q493" i="6"/>
  <c r="O494" i="6"/>
  <c r="P494" i="6"/>
  <c r="Q494" i="6"/>
  <c r="O495" i="6"/>
  <c r="P495" i="6"/>
  <c r="Q495" i="6"/>
  <c r="O496" i="6"/>
  <c r="P496" i="6"/>
  <c r="Q496" i="6"/>
  <c r="O497" i="6"/>
  <c r="P497" i="6"/>
  <c r="Q497" i="6"/>
  <c r="O498" i="6"/>
  <c r="P498" i="6"/>
  <c r="Q498" i="6"/>
  <c r="O499" i="6"/>
  <c r="P499" i="6"/>
  <c r="Q499" i="6"/>
  <c r="O500" i="6"/>
  <c r="P500" i="6"/>
  <c r="Q500" i="6"/>
  <c r="O501" i="6"/>
  <c r="P501" i="6"/>
  <c r="Q501" i="6"/>
  <c r="O502" i="6"/>
  <c r="P502" i="6"/>
  <c r="Q502" i="6"/>
  <c r="O503" i="6"/>
  <c r="P503" i="6"/>
  <c r="Q503" i="6"/>
  <c r="O504" i="6"/>
  <c r="P504" i="6"/>
  <c r="Q504" i="6"/>
  <c r="O505" i="6"/>
  <c r="P505" i="6"/>
  <c r="Q505" i="6"/>
  <c r="O506" i="6"/>
  <c r="P506" i="6"/>
  <c r="Q506" i="6"/>
  <c r="O507" i="6"/>
  <c r="P507" i="6"/>
  <c r="Q507" i="6"/>
  <c r="O508" i="6"/>
  <c r="P508" i="6"/>
  <c r="Q508" i="6"/>
  <c r="O509" i="6"/>
  <c r="P509" i="6"/>
  <c r="Q509" i="6"/>
  <c r="O510" i="6"/>
  <c r="P510" i="6"/>
  <c r="Q510" i="6"/>
  <c r="O511" i="6"/>
  <c r="P511" i="6"/>
  <c r="Q511" i="6"/>
  <c r="O512" i="6"/>
  <c r="P512" i="6"/>
  <c r="Q512" i="6"/>
  <c r="O513" i="6"/>
  <c r="P513" i="6"/>
  <c r="Q513" i="6"/>
  <c r="O514" i="6"/>
  <c r="P514" i="6"/>
  <c r="Q514" i="6"/>
  <c r="O515" i="6"/>
  <c r="P515" i="6"/>
  <c r="Q515" i="6"/>
  <c r="O516" i="6"/>
  <c r="P516" i="6"/>
  <c r="Q516" i="6"/>
  <c r="O517" i="6"/>
  <c r="P517" i="6"/>
  <c r="Q517" i="6"/>
  <c r="O518" i="6"/>
  <c r="P518" i="6"/>
  <c r="Q518" i="6"/>
  <c r="O519" i="6"/>
  <c r="P519" i="6"/>
  <c r="Q519" i="6"/>
  <c r="O520" i="6"/>
  <c r="P520" i="6"/>
  <c r="Q520" i="6"/>
  <c r="O521" i="6"/>
  <c r="P521" i="6"/>
  <c r="Q521" i="6"/>
  <c r="O522" i="6"/>
  <c r="P522" i="6"/>
  <c r="Q522" i="6"/>
  <c r="O523" i="6"/>
  <c r="P523" i="6"/>
  <c r="Q523" i="6"/>
  <c r="O524" i="6"/>
  <c r="P524" i="6"/>
  <c r="Q524" i="6"/>
  <c r="O525" i="6"/>
  <c r="P525" i="6"/>
  <c r="Q525" i="6"/>
  <c r="O526" i="6"/>
  <c r="P526" i="6"/>
  <c r="Q526" i="6"/>
  <c r="O527" i="6"/>
  <c r="P527" i="6"/>
  <c r="Q527" i="6"/>
  <c r="O528" i="6"/>
  <c r="P528" i="6"/>
  <c r="Q528" i="6"/>
  <c r="O529" i="6"/>
  <c r="P529" i="6"/>
  <c r="Q529" i="6"/>
  <c r="O530" i="6"/>
  <c r="P530" i="6"/>
  <c r="Q530" i="6"/>
  <c r="O531" i="6"/>
  <c r="P531" i="6"/>
  <c r="Q531" i="6"/>
  <c r="O532" i="6"/>
  <c r="P532" i="6"/>
  <c r="Q532" i="6"/>
  <c r="O533" i="6"/>
  <c r="P533" i="6"/>
  <c r="Q533" i="6"/>
  <c r="O534" i="6"/>
  <c r="P534" i="6"/>
  <c r="Q534" i="6"/>
  <c r="O535" i="6"/>
  <c r="P535" i="6"/>
  <c r="Q535" i="6"/>
  <c r="O536" i="6"/>
  <c r="P536" i="6"/>
  <c r="Q536" i="6"/>
  <c r="O537" i="6"/>
  <c r="P537" i="6"/>
  <c r="Q537" i="6"/>
  <c r="O538" i="6"/>
  <c r="P538" i="6"/>
  <c r="Q538" i="6"/>
  <c r="O539" i="6"/>
  <c r="P539" i="6"/>
  <c r="Q539" i="6"/>
  <c r="O540" i="6"/>
  <c r="P540" i="6"/>
  <c r="Q540" i="6"/>
  <c r="O541" i="6"/>
  <c r="P541" i="6"/>
  <c r="Q541" i="6"/>
  <c r="O542" i="6"/>
  <c r="P542" i="6"/>
  <c r="Q542" i="6"/>
  <c r="O543" i="6"/>
  <c r="P543" i="6"/>
  <c r="Q543" i="6"/>
  <c r="O544" i="6"/>
  <c r="P544" i="6"/>
  <c r="Q544" i="6"/>
  <c r="O545" i="6"/>
  <c r="P545" i="6"/>
  <c r="Q545" i="6"/>
  <c r="O546" i="6"/>
  <c r="P546" i="6"/>
  <c r="Q546" i="6"/>
  <c r="O547" i="6"/>
  <c r="P547" i="6"/>
  <c r="Q547" i="6"/>
  <c r="O548" i="6"/>
  <c r="P548" i="6"/>
  <c r="Q548" i="6"/>
  <c r="O549" i="6"/>
  <c r="P549" i="6"/>
  <c r="Q549" i="6"/>
  <c r="O550" i="6"/>
  <c r="P550" i="6"/>
  <c r="Q550" i="6"/>
  <c r="O551" i="6"/>
  <c r="P551" i="6"/>
  <c r="Q551" i="6"/>
  <c r="O552" i="6"/>
  <c r="P552" i="6"/>
  <c r="Q552" i="6"/>
  <c r="O553" i="6"/>
  <c r="P553" i="6"/>
  <c r="Q553" i="6"/>
  <c r="O554" i="6"/>
  <c r="P554" i="6"/>
  <c r="Q554" i="6"/>
  <c r="O555" i="6"/>
  <c r="P555" i="6"/>
  <c r="Q555" i="6"/>
  <c r="O556" i="6"/>
  <c r="P556" i="6"/>
  <c r="Q556" i="6"/>
  <c r="O557" i="6"/>
  <c r="P557" i="6"/>
  <c r="Q557" i="6"/>
  <c r="O558" i="6"/>
  <c r="P558" i="6"/>
  <c r="Q558" i="6"/>
  <c r="O559" i="6"/>
  <c r="P559" i="6"/>
  <c r="Q559" i="6"/>
  <c r="O560" i="6"/>
  <c r="P560" i="6"/>
  <c r="Q560" i="6"/>
  <c r="O561" i="6"/>
  <c r="P561" i="6"/>
  <c r="Q561" i="6"/>
  <c r="O562" i="6"/>
  <c r="P562" i="6"/>
  <c r="Q562" i="6"/>
  <c r="O563" i="6"/>
  <c r="P563" i="6"/>
  <c r="Q563" i="6"/>
  <c r="O564" i="6"/>
  <c r="P564" i="6"/>
  <c r="Q564" i="6"/>
  <c r="O565" i="6"/>
  <c r="P565" i="6"/>
  <c r="Q565" i="6"/>
  <c r="O566" i="6"/>
  <c r="P566" i="6"/>
  <c r="Q566" i="6"/>
  <c r="O567" i="6"/>
  <c r="P567" i="6"/>
  <c r="Q567" i="6"/>
  <c r="O568" i="6"/>
  <c r="P568" i="6"/>
  <c r="Q568" i="6"/>
  <c r="O569" i="6"/>
  <c r="P569" i="6"/>
  <c r="Q569" i="6"/>
  <c r="O570" i="6"/>
  <c r="P570" i="6"/>
  <c r="Q570" i="6"/>
  <c r="O571" i="6"/>
  <c r="P571" i="6"/>
  <c r="Q571" i="6"/>
  <c r="O572" i="6"/>
  <c r="P572" i="6"/>
  <c r="Q572" i="6"/>
  <c r="O573" i="6"/>
  <c r="P573" i="6"/>
  <c r="Q573" i="6"/>
  <c r="O574" i="6"/>
  <c r="P574" i="6"/>
  <c r="Q574" i="6"/>
  <c r="O575" i="6"/>
  <c r="P575" i="6"/>
  <c r="Q575" i="6"/>
  <c r="O576" i="6"/>
  <c r="P576" i="6"/>
  <c r="Q576" i="6"/>
  <c r="O577" i="6"/>
  <c r="P577" i="6"/>
  <c r="Q577" i="6"/>
  <c r="O578" i="6"/>
  <c r="P578" i="6"/>
  <c r="Q578" i="6"/>
  <c r="O579" i="6"/>
  <c r="P579" i="6"/>
  <c r="Q579" i="6"/>
  <c r="O580" i="6"/>
  <c r="P580" i="6"/>
  <c r="Q580" i="6"/>
  <c r="O581" i="6"/>
  <c r="P581" i="6"/>
  <c r="Q581" i="6"/>
  <c r="O582" i="6"/>
  <c r="P582" i="6"/>
  <c r="Q582" i="6"/>
  <c r="O583" i="6"/>
  <c r="P583" i="6"/>
  <c r="Q583" i="6"/>
  <c r="O584" i="6"/>
  <c r="P584" i="6"/>
  <c r="Q584" i="6"/>
  <c r="O585" i="6"/>
  <c r="P585" i="6"/>
  <c r="Q585" i="6"/>
  <c r="O586" i="6"/>
  <c r="P586" i="6"/>
  <c r="Q586" i="6"/>
  <c r="O587" i="6"/>
  <c r="P587" i="6"/>
  <c r="Q587" i="6"/>
  <c r="O588" i="6"/>
  <c r="P588" i="6"/>
  <c r="Q588" i="6"/>
  <c r="O589" i="6"/>
  <c r="P589" i="6"/>
  <c r="Q589" i="6"/>
  <c r="O590" i="6"/>
  <c r="P590" i="6"/>
  <c r="Q590" i="6"/>
  <c r="O591" i="6"/>
  <c r="P591" i="6"/>
  <c r="Q591" i="6"/>
  <c r="O592" i="6"/>
  <c r="P592" i="6"/>
  <c r="Q592" i="6"/>
  <c r="O593" i="6"/>
  <c r="P593" i="6"/>
  <c r="Q593" i="6"/>
  <c r="O594" i="6"/>
  <c r="P594" i="6"/>
  <c r="Q594" i="6"/>
  <c r="O595" i="6"/>
  <c r="P595" i="6"/>
  <c r="Q595" i="6"/>
  <c r="O596" i="6"/>
  <c r="P596" i="6"/>
  <c r="Q596" i="6"/>
  <c r="O597" i="6"/>
  <c r="P597" i="6"/>
  <c r="Q597" i="6"/>
  <c r="O598" i="6"/>
  <c r="P598" i="6"/>
  <c r="Q598" i="6"/>
  <c r="O599" i="6"/>
  <c r="P599" i="6"/>
  <c r="Q599" i="6"/>
  <c r="O600" i="6"/>
  <c r="P600" i="6"/>
  <c r="Q600" i="6"/>
  <c r="O601" i="6"/>
  <c r="P601" i="6"/>
  <c r="Q601" i="6"/>
  <c r="O602" i="6"/>
  <c r="P602" i="6"/>
  <c r="Q602" i="6"/>
  <c r="O603" i="6"/>
  <c r="P603" i="6"/>
  <c r="Q603" i="6"/>
  <c r="O604" i="6"/>
  <c r="P604" i="6"/>
  <c r="Q604" i="6"/>
  <c r="O605" i="6"/>
  <c r="P605" i="6"/>
  <c r="Q605" i="6"/>
  <c r="O606" i="6"/>
  <c r="P606" i="6"/>
  <c r="Q606" i="6"/>
  <c r="O607" i="6"/>
  <c r="P607" i="6"/>
  <c r="Q607" i="6"/>
  <c r="O608" i="6"/>
  <c r="P608" i="6"/>
  <c r="Q608" i="6"/>
  <c r="O609" i="6"/>
  <c r="P609" i="6"/>
  <c r="Q609" i="6"/>
  <c r="O610" i="6"/>
  <c r="P610" i="6"/>
  <c r="Q610" i="6"/>
  <c r="O611" i="6"/>
  <c r="P611" i="6"/>
  <c r="Q611" i="6"/>
  <c r="O612" i="6"/>
  <c r="P612" i="6"/>
  <c r="Q612" i="6"/>
  <c r="O613" i="6"/>
  <c r="P613" i="6"/>
  <c r="Q613" i="6"/>
  <c r="O614" i="6"/>
  <c r="P614" i="6"/>
  <c r="Q614" i="6"/>
  <c r="O615" i="6"/>
  <c r="P615" i="6"/>
  <c r="Q615" i="6"/>
  <c r="O616" i="6"/>
  <c r="P616" i="6"/>
  <c r="Q616" i="6"/>
  <c r="O617" i="6"/>
  <c r="P617" i="6"/>
  <c r="Q617" i="6"/>
  <c r="O618" i="6"/>
  <c r="P618" i="6"/>
  <c r="Q618" i="6"/>
  <c r="O619" i="6"/>
  <c r="P619" i="6"/>
  <c r="Q619" i="6"/>
  <c r="O620" i="6"/>
  <c r="P620" i="6"/>
  <c r="Q620" i="6"/>
  <c r="O621" i="6"/>
  <c r="P621" i="6"/>
  <c r="Q621" i="6"/>
  <c r="O622" i="6"/>
  <c r="P622" i="6"/>
  <c r="Q622" i="6"/>
  <c r="O623" i="6"/>
  <c r="P623" i="6"/>
  <c r="Q623" i="6"/>
  <c r="O624" i="6"/>
  <c r="P624" i="6"/>
  <c r="Q624" i="6"/>
  <c r="O625" i="6"/>
  <c r="P625" i="6"/>
  <c r="Q625" i="6"/>
  <c r="O626" i="6"/>
  <c r="P626" i="6"/>
  <c r="Q626" i="6"/>
  <c r="O627" i="6"/>
  <c r="P627" i="6"/>
  <c r="Q627" i="6"/>
  <c r="O628" i="6"/>
  <c r="P628" i="6"/>
  <c r="Q628" i="6"/>
  <c r="O629" i="6"/>
  <c r="P629" i="6"/>
  <c r="Q629" i="6"/>
  <c r="O630" i="6"/>
  <c r="P630" i="6"/>
  <c r="Q630" i="6"/>
  <c r="O631" i="6"/>
  <c r="P631" i="6"/>
  <c r="Q631" i="6"/>
  <c r="O632" i="6"/>
  <c r="P632" i="6"/>
  <c r="Q632" i="6"/>
  <c r="O633" i="6"/>
  <c r="P633" i="6"/>
  <c r="Q633" i="6"/>
  <c r="O634" i="6"/>
  <c r="P634" i="6"/>
  <c r="Q634" i="6"/>
  <c r="O635" i="6"/>
  <c r="P635" i="6"/>
  <c r="Q635" i="6"/>
  <c r="O636" i="6"/>
  <c r="P636" i="6"/>
  <c r="Q636" i="6"/>
  <c r="O637" i="6"/>
  <c r="P637" i="6"/>
  <c r="Q637" i="6"/>
  <c r="O638" i="6"/>
  <c r="P638" i="6"/>
  <c r="Q638" i="6"/>
  <c r="O639" i="6"/>
  <c r="P639" i="6"/>
  <c r="Q639" i="6"/>
  <c r="O640" i="6"/>
  <c r="P640" i="6"/>
  <c r="Q640" i="6"/>
  <c r="O641" i="6"/>
  <c r="P641" i="6"/>
  <c r="Q641" i="6"/>
  <c r="O642" i="6"/>
  <c r="P642" i="6"/>
  <c r="Q642" i="6"/>
  <c r="O643" i="6"/>
  <c r="P643" i="6"/>
  <c r="Q643" i="6"/>
  <c r="O644" i="6"/>
  <c r="P644" i="6"/>
  <c r="Q644" i="6"/>
  <c r="O645" i="6"/>
  <c r="P645" i="6"/>
  <c r="Q645" i="6"/>
  <c r="O646" i="6"/>
  <c r="P646" i="6"/>
  <c r="Q646" i="6"/>
  <c r="O647" i="6"/>
  <c r="P647" i="6"/>
  <c r="Q647" i="6"/>
  <c r="O648" i="6"/>
  <c r="P648" i="6"/>
  <c r="Q648" i="6"/>
  <c r="O649" i="6"/>
  <c r="P649" i="6"/>
  <c r="Q649" i="6"/>
  <c r="O650" i="6"/>
  <c r="P650" i="6"/>
  <c r="Q650" i="6"/>
  <c r="O651" i="6"/>
  <c r="P651" i="6"/>
  <c r="Q651" i="6"/>
  <c r="O652" i="6"/>
  <c r="P652" i="6"/>
  <c r="Q652" i="6"/>
  <c r="O653" i="6"/>
  <c r="P653" i="6"/>
  <c r="Q653" i="6"/>
  <c r="O654" i="6"/>
  <c r="P654" i="6"/>
  <c r="Q654" i="6"/>
  <c r="O655" i="6"/>
  <c r="P655" i="6"/>
  <c r="Q655" i="6"/>
  <c r="O656" i="6"/>
  <c r="P656" i="6"/>
  <c r="Q656" i="6"/>
  <c r="O657" i="6"/>
  <c r="P657" i="6"/>
  <c r="Q657" i="6"/>
  <c r="O658" i="6"/>
  <c r="P658" i="6"/>
  <c r="Q658" i="6"/>
  <c r="O659" i="6"/>
  <c r="P659" i="6"/>
  <c r="Q659" i="6"/>
  <c r="O660" i="6"/>
  <c r="P660" i="6"/>
  <c r="Q660" i="6"/>
  <c r="O661" i="6"/>
  <c r="P661" i="6"/>
  <c r="Q661" i="6"/>
  <c r="O662" i="6"/>
  <c r="P662" i="6"/>
  <c r="Q662" i="6"/>
  <c r="O663" i="6"/>
  <c r="P663" i="6"/>
  <c r="Q663" i="6"/>
  <c r="O664" i="6"/>
  <c r="P664" i="6"/>
  <c r="Q664" i="6"/>
  <c r="O665" i="6"/>
  <c r="P665" i="6"/>
  <c r="Q665" i="6"/>
  <c r="O666" i="6"/>
  <c r="P666" i="6"/>
  <c r="Q666" i="6"/>
  <c r="O667" i="6"/>
  <c r="P667" i="6"/>
  <c r="Q667" i="6"/>
  <c r="O668" i="6"/>
  <c r="P668" i="6"/>
  <c r="Q668" i="6"/>
  <c r="O669" i="6"/>
  <c r="P669" i="6"/>
  <c r="Q669" i="6"/>
  <c r="O670" i="6"/>
  <c r="P670" i="6"/>
  <c r="Q670" i="6"/>
  <c r="O671" i="6"/>
  <c r="P671" i="6"/>
  <c r="Q671" i="6"/>
  <c r="O672" i="6"/>
  <c r="P672" i="6"/>
  <c r="Q672" i="6"/>
  <c r="O673" i="6"/>
  <c r="P673" i="6"/>
  <c r="Q673" i="6"/>
  <c r="O674" i="6"/>
  <c r="P674" i="6"/>
  <c r="Q674" i="6"/>
  <c r="O675" i="6"/>
  <c r="P675" i="6"/>
  <c r="Q675" i="6"/>
  <c r="O676" i="6"/>
  <c r="P676" i="6"/>
  <c r="Q676" i="6"/>
  <c r="O677" i="6"/>
  <c r="P677" i="6"/>
  <c r="Q677" i="6"/>
  <c r="O678" i="6"/>
  <c r="P678" i="6"/>
  <c r="Q678" i="6"/>
  <c r="O679" i="6"/>
  <c r="P679" i="6"/>
  <c r="Q679" i="6"/>
  <c r="O680" i="6"/>
  <c r="P680" i="6"/>
  <c r="Q680" i="6"/>
  <c r="O681" i="6"/>
  <c r="P681" i="6"/>
  <c r="Q681" i="6"/>
  <c r="O682" i="6"/>
  <c r="P682" i="6"/>
  <c r="Q682" i="6"/>
  <c r="O683" i="6"/>
  <c r="P683" i="6"/>
  <c r="Q683" i="6"/>
  <c r="O684" i="6"/>
  <c r="P684" i="6"/>
  <c r="Q684" i="6"/>
  <c r="O685" i="6"/>
  <c r="P685" i="6"/>
  <c r="Q685" i="6"/>
  <c r="O686" i="6"/>
  <c r="P686" i="6"/>
  <c r="Q686" i="6"/>
  <c r="O687" i="6"/>
  <c r="P687" i="6"/>
  <c r="Q687" i="6"/>
  <c r="O688" i="6"/>
  <c r="P688" i="6"/>
  <c r="Q688" i="6"/>
  <c r="O689" i="6"/>
  <c r="P689" i="6"/>
  <c r="Q689" i="6"/>
  <c r="O690" i="6"/>
  <c r="P690" i="6"/>
  <c r="Q690" i="6"/>
  <c r="O691" i="6"/>
  <c r="P691" i="6"/>
  <c r="Q691" i="6"/>
  <c r="O692" i="6"/>
  <c r="P692" i="6"/>
  <c r="Q692" i="6"/>
  <c r="O693" i="6"/>
  <c r="P693" i="6"/>
  <c r="Q693" i="6"/>
  <c r="O694" i="6"/>
  <c r="P694" i="6"/>
  <c r="Q694" i="6"/>
  <c r="O695" i="6"/>
  <c r="P695" i="6"/>
  <c r="Q695" i="6"/>
  <c r="O696" i="6"/>
  <c r="P696" i="6"/>
  <c r="Q696" i="6"/>
  <c r="O697" i="6"/>
  <c r="P697" i="6"/>
  <c r="Q697" i="6"/>
  <c r="O698" i="6"/>
  <c r="P698" i="6"/>
  <c r="Q698" i="6"/>
  <c r="O699" i="6"/>
  <c r="P699" i="6"/>
  <c r="Q699" i="6"/>
  <c r="O700" i="6"/>
  <c r="P700" i="6"/>
  <c r="Q700" i="6"/>
  <c r="O701" i="6"/>
  <c r="P701" i="6"/>
  <c r="Q701" i="6"/>
  <c r="O702" i="6"/>
  <c r="P702" i="6"/>
  <c r="Q702" i="6"/>
  <c r="O703" i="6"/>
  <c r="P703" i="6"/>
  <c r="Q703" i="6"/>
  <c r="O704" i="6"/>
  <c r="P704" i="6"/>
  <c r="Q704" i="6"/>
  <c r="O705" i="6"/>
  <c r="P705" i="6"/>
  <c r="Q705" i="6"/>
  <c r="O706" i="6"/>
  <c r="P706" i="6"/>
  <c r="Q706" i="6"/>
  <c r="O707" i="6"/>
  <c r="P707" i="6"/>
  <c r="Q707" i="6"/>
  <c r="O708" i="6"/>
  <c r="P708" i="6"/>
  <c r="Q708" i="6"/>
  <c r="O709" i="6"/>
  <c r="P709" i="6"/>
  <c r="Q709" i="6"/>
  <c r="O710" i="6"/>
  <c r="P710" i="6"/>
  <c r="Q710" i="6"/>
  <c r="O711" i="6"/>
  <c r="P711" i="6"/>
  <c r="Q711" i="6"/>
  <c r="O712" i="6"/>
  <c r="P712" i="6"/>
  <c r="Q712" i="6"/>
  <c r="O713" i="6"/>
  <c r="P713" i="6"/>
  <c r="Q713" i="6"/>
  <c r="O714" i="6"/>
  <c r="P714" i="6"/>
  <c r="Q714" i="6"/>
  <c r="O715" i="6"/>
  <c r="P715" i="6"/>
  <c r="Q715" i="6"/>
  <c r="O716" i="6"/>
  <c r="P716" i="6"/>
  <c r="Q716" i="6"/>
  <c r="O717" i="6"/>
  <c r="P717" i="6"/>
  <c r="Q717" i="6"/>
  <c r="O718" i="6"/>
  <c r="P718" i="6"/>
  <c r="Q718" i="6"/>
  <c r="O719" i="6"/>
  <c r="P719" i="6"/>
  <c r="Q719" i="6"/>
  <c r="O720" i="6"/>
  <c r="P720" i="6"/>
  <c r="Q720" i="6"/>
  <c r="O721" i="6"/>
  <c r="P721" i="6"/>
  <c r="Q721" i="6"/>
  <c r="O722" i="6"/>
  <c r="P722" i="6"/>
  <c r="Q722" i="6"/>
  <c r="O723" i="6"/>
  <c r="P723" i="6"/>
  <c r="Q723" i="6"/>
  <c r="O724" i="6"/>
  <c r="P724" i="6"/>
  <c r="Q724" i="6"/>
  <c r="O725" i="6"/>
  <c r="P725" i="6"/>
  <c r="Q725" i="6"/>
  <c r="O726" i="6"/>
  <c r="P726" i="6"/>
  <c r="Q726" i="6"/>
  <c r="O727" i="6"/>
  <c r="P727" i="6"/>
  <c r="Q727" i="6"/>
  <c r="O728" i="6"/>
  <c r="P728" i="6"/>
  <c r="Q728" i="6"/>
  <c r="O729" i="6"/>
  <c r="P729" i="6"/>
  <c r="Q729" i="6"/>
  <c r="O730" i="6"/>
  <c r="P730" i="6"/>
  <c r="Q730" i="6"/>
  <c r="O731" i="6"/>
  <c r="P731" i="6"/>
  <c r="Q731" i="6"/>
  <c r="O732" i="6"/>
  <c r="P732" i="6"/>
  <c r="Q732" i="6"/>
  <c r="O733" i="6"/>
  <c r="P733" i="6"/>
  <c r="Q733" i="6"/>
  <c r="O734" i="6"/>
  <c r="P734" i="6"/>
  <c r="Q734" i="6"/>
  <c r="O735" i="6"/>
  <c r="P735" i="6"/>
  <c r="Q735" i="6"/>
  <c r="O736" i="6"/>
  <c r="P736" i="6"/>
  <c r="Q736" i="6"/>
  <c r="O737" i="6"/>
  <c r="P737" i="6"/>
  <c r="Q737" i="6"/>
  <c r="O738" i="6"/>
  <c r="P738" i="6"/>
  <c r="Q738" i="6"/>
  <c r="O739" i="6"/>
  <c r="P739" i="6"/>
  <c r="Q739" i="6"/>
  <c r="O740" i="6"/>
  <c r="P740" i="6"/>
  <c r="Q740" i="6"/>
  <c r="O741" i="6"/>
  <c r="P741" i="6"/>
  <c r="Q741" i="6"/>
  <c r="O742" i="6"/>
  <c r="P742" i="6"/>
  <c r="Q742" i="6"/>
  <c r="O743" i="6"/>
  <c r="P743" i="6"/>
  <c r="Q743" i="6"/>
  <c r="O744" i="6"/>
  <c r="P744" i="6"/>
  <c r="Q744" i="6"/>
  <c r="O745" i="6"/>
  <c r="P745" i="6"/>
  <c r="Q745" i="6"/>
  <c r="O746" i="6"/>
  <c r="P746" i="6"/>
  <c r="Q746" i="6"/>
  <c r="O747" i="6"/>
  <c r="P747" i="6"/>
  <c r="Q747" i="6"/>
  <c r="O748" i="6"/>
  <c r="P748" i="6"/>
  <c r="Q748" i="6"/>
  <c r="O749" i="6"/>
  <c r="P749" i="6"/>
  <c r="Q749" i="6"/>
  <c r="O750" i="6"/>
  <c r="P750" i="6"/>
  <c r="Q750" i="6"/>
  <c r="B723" i="6"/>
  <c r="B722" i="6"/>
  <c r="B721" i="6"/>
  <c r="B720" i="6"/>
  <c r="B719" i="6"/>
  <c r="B718" i="6"/>
  <c r="B717" i="6"/>
  <c r="B716" i="6"/>
  <c r="B715" i="6"/>
  <c r="B714" i="6"/>
  <c r="B713" i="6"/>
  <c r="B712" i="6"/>
  <c r="B711" i="6"/>
  <c r="B710" i="6"/>
  <c r="B709" i="6"/>
  <c r="B708" i="6"/>
  <c r="B707" i="6"/>
  <c r="B706" i="6"/>
  <c r="B705" i="6"/>
  <c r="B704" i="6"/>
  <c r="B703" i="6"/>
  <c r="B702" i="6"/>
  <c r="B701" i="6"/>
  <c r="B700" i="6"/>
  <c r="B699" i="6"/>
  <c r="B698" i="6"/>
  <c r="B697" i="6"/>
  <c r="B696" i="6"/>
  <c r="B695" i="6"/>
  <c r="B694" i="6"/>
  <c r="B693" i="6"/>
  <c r="B692" i="6"/>
  <c r="B691" i="6"/>
  <c r="B690" i="6"/>
  <c r="B689" i="6"/>
  <c r="B688" i="6"/>
  <c r="B687" i="6"/>
  <c r="B686" i="6"/>
  <c r="B685" i="6"/>
  <c r="B684" i="6"/>
  <c r="B683" i="6"/>
  <c r="B682" i="6"/>
  <c r="B681" i="6"/>
  <c r="B680" i="6"/>
  <c r="B679" i="6"/>
  <c r="B678" i="6"/>
  <c r="B677" i="6"/>
  <c r="B676" i="6"/>
  <c r="B675" i="6"/>
  <c r="B674" i="6"/>
  <c r="B673" i="6"/>
  <c r="B672" i="6"/>
  <c r="B671" i="6"/>
  <c r="B670" i="6"/>
  <c r="B669" i="6"/>
  <c r="B668" i="6"/>
  <c r="B667" i="6"/>
  <c r="B666" i="6"/>
  <c r="B665" i="6"/>
  <c r="B664" i="6"/>
  <c r="B663" i="6"/>
  <c r="B662" i="6"/>
  <c r="B661" i="6"/>
  <c r="B660" i="6"/>
  <c r="B659" i="6"/>
  <c r="B658" i="6"/>
  <c r="B657" i="6"/>
  <c r="B656" i="6"/>
  <c r="B655" i="6"/>
  <c r="B654" i="6"/>
  <c r="B653" i="6"/>
  <c r="B652" i="6"/>
  <c r="B651" i="6"/>
  <c r="B650" i="6"/>
  <c r="B649" i="6"/>
  <c r="B648" i="6"/>
  <c r="B647" i="6"/>
  <c r="B646" i="6"/>
  <c r="B645" i="6"/>
  <c r="B644" i="6"/>
  <c r="B643" i="6"/>
  <c r="B642" i="6"/>
  <c r="B641" i="6"/>
  <c r="B640" i="6"/>
  <c r="B639" i="6"/>
  <c r="B638" i="6"/>
  <c r="B637" i="6"/>
  <c r="B636" i="6"/>
  <c r="B635" i="6"/>
  <c r="B634" i="6"/>
  <c r="B633" i="6"/>
  <c r="B632" i="6"/>
  <c r="B631" i="6"/>
  <c r="B630" i="6"/>
  <c r="B629" i="6"/>
  <c r="B628" i="6"/>
  <c r="B627" i="6"/>
  <c r="B626" i="6"/>
  <c r="B625" i="6"/>
  <c r="B624" i="6"/>
  <c r="B623" i="6"/>
  <c r="B622" i="6"/>
  <c r="B621" i="6"/>
  <c r="B620" i="6"/>
  <c r="B619" i="6"/>
  <c r="B618" i="6"/>
  <c r="B617" i="6"/>
  <c r="B616" i="6"/>
  <c r="B615" i="6"/>
  <c r="B614" i="6"/>
  <c r="B613" i="6"/>
  <c r="B612" i="6"/>
  <c r="B611" i="6"/>
  <c r="B610" i="6"/>
  <c r="B609" i="6"/>
  <c r="B608" i="6"/>
  <c r="B607" i="6"/>
  <c r="B606" i="6"/>
  <c r="B605" i="6"/>
  <c r="B604" i="6"/>
  <c r="B603" i="6"/>
  <c r="B602" i="6"/>
  <c r="B601" i="6"/>
  <c r="B600" i="6"/>
  <c r="B599" i="6"/>
  <c r="B598" i="6"/>
  <c r="B597" i="6"/>
  <c r="B596" i="6"/>
  <c r="B595" i="6"/>
  <c r="B594" i="6"/>
  <c r="B593" i="6"/>
  <c r="B592" i="6"/>
  <c r="B591" i="6"/>
  <c r="B590" i="6"/>
  <c r="B589" i="6"/>
  <c r="B588" i="6"/>
  <c r="B587" i="6"/>
  <c r="B586" i="6"/>
  <c r="B585" i="6"/>
  <c r="B584" i="6"/>
  <c r="B583" i="6"/>
  <c r="B582" i="6"/>
  <c r="B581" i="6"/>
  <c r="B580" i="6"/>
  <c r="B579" i="6"/>
  <c r="B578"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D142" i="6"/>
  <c r="D143" i="6" s="1"/>
  <c r="D144" i="6"/>
  <c r="D145" i="6" s="1"/>
  <c r="D146" i="6"/>
  <c r="D147" i="6" s="1"/>
  <c r="D148" i="6"/>
  <c r="D149" i="6" s="1"/>
  <c r="D150" i="6"/>
  <c r="D151" i="6" s="1"/>
  <c r="D152" i="6"/>
  <c r="D153" i="6" s="1"/>
  <c r="D154" i="6"/>
  <c r="D155" i="6" s="1"/>
  <c r="D156" i="6"/>
  <c r="D157" i="6" s="1"/>
  <c r="D158" i="6"/>
  <c r="D159" i="6" s="1"/>
  <c r="D160" i="6"/>
  <c r="D161" i="6" s="1"/>
  <c r="D162" i="6"/>
  <c r="D163" i="6" s="1"/>
  <c r="D164" i="6"/>
  <c r="D165" i="6" s="1"/>
  <c r="D166" i="6"/>
  <c r="D167" i="6" s="1"/>
  <c r="D168" i="6"/>
  <c r="D169" i="6" s="1"/>
  <c r="D170" i="6"/>
  <c r="D171" i="6" s="1"/>
  <c r="D172" i="6"/>
  <c r="D173" i="6" s="1"/>
  <c r="D174" i="6"/>
  <c r="D175" i="6" s="1"/>
  <c r="D176" i="6"/>
  <c r="D177" i="6" s="1"/>
  <c r="D178" i="6"/>
  <c r="B90" i="6" s="1"/>
  <c r="C101" i="3" s="1"/>
  <c r="K101" i="3" s="1"/>
  <c r="D180" i="6"/>
  <c r="D181" i="6" s="1"/>
  <c r="D182" i="6"/>
  <c r="D183" i="6" s="1"/>
  <c r="D184" i="6"/>
  <c r="D185" i="6" s="1"/>
  <c r="D186" i="6"/>
  <c r="B94" i="6" s="1"/>
  <c r="C105" i="3" s="1"/>
  <c r="K105" i="3" s="1"/>
  <c r="D188" i="6"/>
  <c r="B95" i="6" s="1"/>
  <c r="C106" i="3" s="1"/>
  <c r="D190" i="6"/>
  <c r="D191" i="6" s="1"/>
  <c r="D192" i="6"/>
  <c r="D193" i="6" s="1"/>
  <c r="D194" i="6"/>
  <c r="D195" i="6" s="1"/>
  <c r="D196" i="6"/>
  <c r="D197" i="6" s="1"/>
  <c r="D198" i="6"/>
  <c r="B100" i="6" s="1"/>
  <c r="C111" i="3" s="1"/>
  <c r="D200" i="6"/>
  <c r="D201" i="6" s="1"/>
  <c r="D202" i="6"/>
  <c r="D203" i="6" s="1"/>
  <c r="D204" i="6"/>
  <c r="B103" i="6" s="1"/>
  <c r="C114" i="3" s="1"/>
  <c r="D206" i="6"/>
  <c r="D207" i="6" s="1"/>
  <c r="D208" i="6"/>
  <c r="D209" i="6" s="1"/>
  <c r="D210" i="6"/>
  <c r="B106" i="6" s="1"/>
  <c r="D212" i="6"/>
  <c r="D213" i="6" s="1"/>
  <c r="D214" i="6"/>
  <c r="D215" i="6" s="1"/>
  <c r="D216" i="6"/>
  <c r="D217" i="6" s="1"/>
  <c r="D218" i="6"/>
  <c r="B110" i="6" s="1"/>
  <c r="D220" i="6"/>
  <c r="B111" i="6" s="1"/>
  <c r="D222" i="6"/>
  <c r="D223" i="6" s="1"/>
  <c r="D224" i="6"/>
  <c r="D225" i="6" s="1"/>
  <c r="D226" i="6"/>
  <c r="D227" i="6" s="1"/>
  <c r="D228" i="6"/>
  <c r="D229" i="6" s="1"/>
  <c r="D230" i="6"/>
  <c r="B116" i="6" s="1"/>
  <c r="D232" i="6"/>
  <c r="D233" i="6" s="1"/>
  <c r="D234" i="6"/>
  <c r="D235" i="6" s="1"/>
  <c r="D236" i="6"/>
  <c r="B119" i="6" s="1"/>
  <c r="D238" i="6"/>
  <c r="D239" i="6" s="1"/>
  <c r="D240" i="6"/>
  <c r="D241" i="6" s="1"/>
  <c r="D242" i="6"/>
  <c r="B122" i="6" s="1"/>
  <c r="D244" i="6"/>
  <c r="D245" i="6" s="1"/>
  <c r="D246" i="6"/>
  <c r="D247" i="6" s="1"/>
  <c r="D248" i="6"/>
  <c r="D249" i="6" s="1"/>
  <c r="D250" i="6"/>
  <c r="B126" i="6" s="1"/>
  <c r="D252" i="6"/>
  <c r="B127" i="6" s="1"/>
  <c r="D254" i="6"/>
  <c r="D255" i="6" s="1"/>
  <c r="D256" i="6"/>
  <c r="D257" i="6" s="1"/>
  <c r="D258" i="6"/>
  <c r="D259" i="6" s="1"/>
  <c r="D260" i="6"/>
  <c r="D261" i="6" s="1"/>
  <c r="D262" i="6"/>
  <c r="B132" i="6" s="1"/>
  <c r="D264" i="6"/>
  <c r="D265" i="6" s="1"/>
  <c r="D266" i="6"/>
  <c r="D267" i="6" s="1"/>
  <c r="D268" i="6"/>
  <c r="B135" i="6" s="1"/>
  <c r="D270" i="6"/>
  <c r="D271" i="6" s="1"/>
  <c r="D272" i="6"/>
  <c r="D273" i="6" s="1"/>
  <c r="D274" i="6"/>
  <c r="B138" i="6" s="1"/>
  <c r="D276" i="6"/>
  <c r="D277" i="6" s="1"/>
  <c r="D278" i="6"/>
  <c r="D279" i="6" s="1"/>
  <c r="D280" i="6"/>
  <c r="D281" i="6" s="1"/>
  <c r="D282" i="6"/>
  <c r="B142" i="6" s="1"/>
  <c r="D284" i="6"/>
  <c r="B143" i="6" s="1"/>
  <c r="D286" i="6"/>
  <c r="D287" i="6" s="1"/>
  <c r="D288" i="6"/>
  <c r="D289" i="6" s="1"/>
  <c r="D290" i="6"/>
  <c r="D291" i="6" s="1"/>
  <c r="D292" i="6"/>
  <c r="D293" i="6" s="1"/>
  <c r="D294" i="6"/>
  <c r="B148" i="6" s="1"/>
  <c r="D296" i="6"/>
  <c r="D297" i="6" s="1"/>
  <c r="D298" i="6"/>
  <c r="D299" i="6" s="1"/>
  <c r="D300" i="6"/>
  <c r="B151" i="6" s="1"/>
  <c r="D302" i="6"/>
  <c r="D303" i="6" s="1"/>
  <c r="D304" i="6"/>
  <c r="D305" i="6" s="1"/>
  <c r="D306" i="6"/>
  <c r="B154" i="6" s="1"/>
  <c r="D308" i="6"/>
  <c r="B155" i="6" s="1"/>
  <c r="D310" i="6"/>
  <c r="B156" i="6" s="1"/>
  <c r="D312" i="6"/>
  <c r="D313" i="6" s="1"/>
  <c r="D314" i="6"/>
  <c r="B158" i="6" s="1"/>
  <c r="D316" i="6"/>
  <c r="B159" i="6" s="1"/>
  <c r="D318" i="6"/>
  <c r="B160" i="6" s="1"/>
  <c r="D320" i="6"/>
  <c r="B161" i="6" s="1"/>
  <c r="D322" i="6"/>
  <c r="B162" i="6" s="1"/>
  <c r="D324" i="6"/>
  <c r="B163" i="6" s="1"/>
  <c r="D326" i="6"/>
  <c r="B164" i="6" s="1"/>
  <c r="D328" i="6"/>
  <c r="D329" i="6" s="1"/>
  <c r="D330" i="6"/>
  <c r="B166" i="6" s="1"/>
  <c r="D332" i="6"/>
  <c r="B167" i="6" s="1"/>
  <c r="D334" i="6"/>
  <c r="B168" i="6" s="1"/>
  <c r="D336" i="6"/>
  <c r="B169" i="6" s="1"/>
  <c r="D338" i="6"/>
  <c r="B170" i="6" s="1"/>
  <c r="D340" i="6"/>
  <c r="B171" i="6" s="1"/>
  <c r="D342" i="6"/>
  <c r="B172" i="6" s="1"/>
  <c r="D344" i="6"/>
  <c r="D345" i="6" s="1"/>
  <c r="D346" i="6"/>
  <c r="B174" i="6" s="1"/>
  <c r="D348" i="6"/>
  <c r="B175" i="6" s="1"/>
  <c r="D350" i="6"/>
  <c r="B176" i="6" s="1"/>
  <c r="D352" i="6"/>
  <c r="B177" i="6" s="1"/>
  <c r="D354" i="6"/>
  <c r="B178" i="6" s="1"/>
  <c r="D356" i="6"/>
  <c r="B179" i="6" s="1"/>
  <c r="D358" i="6"/>
  <c r="B180" i="6" s="1"/>
  <c r="D360" i="6"/>
  <c r="D361" i="6" s="1"/>
  <c r="D362" i="6"/>
  <c r="B182" i="6" s="1"/>
  <c r="D364" i="6"/>
  <c r="B183" i="6" s="1"/>
  <c r="D366" i="6"/>
  <c r="B184" i="6" s="1"/>
  <c r="D368" i="6"/>
  <c r="B185" i="6" s="1"/>
  <c r="D370" i="6"/>
  <c r="B186" i="6" s="1"/>
  <c r="D372" i="6"/>
  <c r="B187" i="6" s="1"/>
  <c r="D374" i="6"/>
  <c r="B188" i="6" s="1"/>
  <c r="D376" i="6"/>
  <c r="D377" i="6" s="1"/>
  <c r="D378" i="6"/>
  <c r="B190" i="6" s="1"/>
  <c r="D380" i="6"/>
  <c r="B191" i="6" s="1"/>
  <c r="D382" i="6"/>
  <c r="B192" i="6" s="1"/>
  <c r="D384" i="6"/>
  <c r="B193" i="6" s="1"/>
  <c r="D386" i="6"/>
  <c r="B194" i="6" s="1"/>
  <c r="D388" i="6"/>
  <c r="B195" i="6" s="1"/>
  <c r="D390" i="6"/>
  <c r="B196" i="6" s="1"/>
  <c r="D392" i="6"/>
  <c r="D393" i="6" s="1"/>
  <c r="D394" i="6"/>
  <c r="B198" i="6" s="1"/>
  <c r="D396" i="6"/>
  <c r="B199" i="6" s="1"/>
  <c r="D398" i="6"/>
  <c r="B200" i="6" s="1"/>
  <c r="D400" i="6"/>
  <c r="D401" i="6" s="1"/>
  <c r="D402" i="6"/>
  <c r="B202" i="6" s="1"/>
  <c r="D404" i="6"/>
  <c r="B203" i="6" s="1"/>
  <c r="D406" i="6"/>
  <c r="B204" i="6" s="1"/>
  <c r="D408" i="6"/>
  <c r="D409" i="6" s="1"/>
  <c r="D410" i="6"/>
  <c r="B206" i="6" s="1"/>
  <c r="D412" i="6"/>
  <c r="B207" i="6" s="1"/>
  <c r="D414" i="6"/>
  <c r="B208" i="6" s="1"/>
  <c r="D416" i="6"/>
  <c r="B209" i="6" s="1"/>
  <c r="D418" i="6"/>
  <c r="B210" i="6" s="1"/>
  <c r="D420" i="6"/>
  <c r="B211" i="6" s="1"/>
  <c r="D422" i="6"/>
  <c r="B212" i="6" s="1"/>
  <c r="D424" i="6"/>
  <c r="D425" i="6" s="1"/>
  <c r="D426" i="6"/>
  <c r="B214" i="6" s="1"/>
  <c r="D428" i="6"/>
  <c r="B215" i="6" s="1"/>
  <c r="D430" i="6"/>
  <c r="B216" i="6" s="1"/>
  <c r="D432" i="6"/>
  <c r="D433" i="6" s="1"/>
  <c r="D434" i="6"/>
  <c r="B218" i="6" s="1"/>
  <c r="D436" i="6"/>
  <c r="B219" i="6" s="1"/>
  <c r="D438" i="6"/>
  <c r="B220" i="6" s="1"/>
  <c r="D440" i="6"/>
  <c r="D441" i="6" s="1"/>
  <c r="D442" i="6"/>
  <c r="B222" i="6" s="1"/>
  <c r="D444" i="6"/>
  <c r="B223" i="6" s="1"/>
  <c r="D446" i="6"/>
  <c r="B224" i="6" s="1"/>
  <c r="D448" i="6"/>
  <c r="B225" i="6" s="1"/>
  <c r="D450" i="6"/>
  <c r="B226" i="6" s="1"/>
  <c r="D452" i="6"/>
  <c r="B227" i="6" s="1"/>
  <c r="D454" i="6"/>
  <c r="B228" i="6" s="1"/>
  <c r="D456" i="6"/>
  <c r="D457" i="6" s="1"/>
  <c r="D458" i="6"/>
  <c r="B230" i="6" s="1"/>
  <c r="D460" i="6"/>
  <c r="B231" i="6" s="1"/>
  <c r="D462" i="6"/>
  <c r="B232" i="6" s="1"/>
  <c r="D464" i="6"/>
  <c r="B233" i="6" s="1"/>
  <c r="D466" i="6"/>
  <c r="B234" i="6" s="1"/>
  <c r="D468" i="6"/>
  <c r="B235" i="6" s="1"/>
  <c r="D470" i="6"/>
  <c r="B236" i="6" s="1"/>
  <c r="D472" i="6"/>
  <c r="D473" i="6" s="1"/>
  <c r="D474" i="6"/>
  <c r="B238" i="6" s="1"/>
  <c r="D476" i="6"/>
  <c r="B239" i="6" s="1"/>
  <c r="D478" i="6"/>
  <c r="B240" i="6" s="1"/>
  <c r="D480" i="6"/>
  <c r="B241" i="6" s="1"/>
  <c r="D482" i="6"/>
  <c r="B242" i="6" s="1"/>
  <c r="D484" i="6"/>
  <c r="B243" i="6" s="1"/>
  <c r="D486" i="6"/>
  <c r="B244" i="6" s="1"/>
  <c r="D488" i="6"/>
  <c r="D489" i="6" s="1"/>
  <c r="D490" i="6"/>
  <c r="B246" i="6" s="1"/>
  <c r="D492" i="6"/>
  <c r="B247" i="6" s="1"/>
  <c r="D494" i="6"/>
  <c r="B248" i="6" s="1"/>
  <c r="D496" i="6"/>
  <c r="D497" i="6" s="1"/>
  <c r="D498" i="6"/>
  <c r="B250" i="6" s="1"/>
  <c r="D500" i="6"/>
  <c r="B251" i="6" s="1"/>
  <c r="D502" i="6"/>
  <c r="B252" i="6" s="1"/>
  <c r="D504" i="6"/>
  <c r="D505" i="6" s="1"/>
  <c r="D506" i="6"/>
  <c r="B254" i="6" s="1"/>
  <c r="D508" i="6"/>
  <c r="B255" i="6" s="1"/>
  <c r="D510" i="6"/>
  <c r="B256" i="6" s="1"/>
  <c r="D512" i="6"/>
  <c r="D513" i="6" s="1"/>
  <c r="D514" i="6"/>
  <c r="B258" i="6" s="1"/>
  <c r="D516" i="6"/>
  <c r="B259" i="6" s="1"/>
  <c r="D518" i="6"/>
  <c r="B260" i="6" s="1"/>
  <c r="D520" i="6"/>
  <c r="D521" i="6" s="1"/>
  <c r="D522" i="6"/>
  <c r="B262" i="6" s="1"/>
  <c r="D524" i="6"/>
  <c r="B263" i="6" s="1"/>
  <c r="D526" i="6"/>
  <c r="B264" i="6" s="1"/>
  <c r="D528" i="6"/>
  <c r="D529" i="6" s="1"/>
  <c r="D530" i="6"/>
  <c r="B266" i="6" s="1"/>
  <c r="D532" i="6"/>
  <c r="B267" i="6" s="1"/>
  <c r="D534" i="6"/>
  <c r="B268" i="6" s="1"/>
  <c r="D536" i="6"/>
  <c r="D537" i="6" s="1"/>
  <c r="D538" i="6"/>
  <c r="B270" i="6" s="1"/>
  <c r="D540" i="6"/>
  <c r="B271" i="6" s="1"/>
  <c r="D542" i="6"/>
  <c r="B272" i="6" s="1"/>
  <c r="D544" i="6"/>
  <c r="D545" i="6" s="1"/>
  <c r="D546" i="6"/>
  <c r="B274" i="6" s="1"/>
  <c r="D548" i="6"/>
  <c r="B275" i="6" s="1"/>
  <c r="D550" i="6"/>
  <c r="B276" i="6" s="1"/>
  <c r="D552" i="6"/>
  <c r="D553" i="6" s="1"/>
  <c r="D554" i="6"/>
  <c r="B278" i="6" s="1"/>
  <c r="D556" i="6"/>
  <c r="B279" i="6" s="1"/>
  <c r="D558" i="6"/>
  <c r="B280" i="6" s="1"/>
  <c r="D560" i="6"/>
  <c r="D561" i="6" s="1"/>
  <c r="D562" i="6"/>
  <c r="B282" i="6" s="1"/>
  <c r="D564" i="6"/>
  <c r="B283" i="6" s="1"/>
  <c r="D566" i="6"/>
  <c r="B284" i="6" s="1"/>
  <c r="D568" i="6"/>
  <c r="D569" i="6" s="1"/>
  <c r="D570" i="6"/>
  <c r="B286" i="6" s="1"/>
  <c r="D572" i="6"/>
  <c r="B287" i="6" s="1"/>
  <c r="D574" i="6"/>
  <c r="B288" i="6" s="1"/>
  <c r="D576" i="6"/>
  <c r="D577" i="6" s="1"/>
  <c r="D578" i="6"/>
  <c r="B290" i="6" s="1"/>
  <c r="D580" i="6"/>
  <c r="B291" i="6" s="1"/>
  <c r="D582" i="6"/>
  <c r="B292" i="6" s="1"/>
  <c r="D584" i="6"/>
  <c r="D585" i="6" s="1"/>
  <c r="D586" i="6"/>
  <c r="B294" i="6" s="1"/>
  <c r="D588" i="6"/>
  <c r="B295" i="6" s="1"/>
  <c r="D590" i="6"/>
  <c r="B296" i="6" s="1"/>
  <c r="D592" i="6"/>
  <c r="D593" i="6" s="1"/>
  <c r="D594" i="6"/>
  <c r="B298" i="6" s="1"/>
  <c r="D596" i="6"/>
  <c r="B299" i="6" s="1"/>
  <c r="D598" i="6"/>
  <c r="B300" i="6" s="1"/>
  <c r="D600" i="6"/>
  <c r="D601" i="6" s="1"/>
  <c r="D602" i="6"/>
  <c r="B302" i="6" s="1"/>
  <c r="D604" i="6"/>
  <c r="B303" i="6" s="1"/>
  <c r="D606" i="6"/>
  <c r="B304" i="6" s="1"/>
  <c r="D608" i="6"/>
  <c r="D609" i="6" s="1"/>
  <c r="D610" i="6"/>
  <c r="B306" i="6" s="1"/>
  <c r="D612" i="6"/>
  <c r="B307" i="6" s="1"/>
  <c r="D614" i="6"/>
  <c r="B308" i="6" s="1"/>
  <c r="D616" i="6"/>
  <c r="D617" i="6" s="1"/>
  <c r="D618" i="6"/>
  <c r="B310" i="6" s="1"/>
  <c r="D620" i="6"/>
  <c r="B311" i="6" s="1"/>
  <c r="D622" i="6"/>
  <c r="B312" i="6" s="1"/>
  <c r="D624" i="6"/>
  <c r="D625" i="6" s="1"/>
  <c r="D626" i="6"/>
  <c r="B314" i="6" s="1"/>
  <c r="D628" i="6"/>
  <c r="B315" i="6" s="1"/>
  <c r="D630" i="6"/>
  <c r="B316" i="6" s="1"/>
  <c r="D632" i="6"/>
  <c r="D633" i="6" s="1"/>
  <c r="D634" i="6"/>
  <c r="B318" i="6" s="1"/>
  <c r="D636" i="6"/>
  <c r="B319" i="6" s="1"/>
  <c r="D638" i="6"/>
  <c r="B320" i="6" s="1"/>
  <c r="D640" i="6"/>
  <c r="D641" i="6" s="1"/>
  <c r="D642" i="6"/>
  <c r="B322" i="6" s="1"/>
  <c r="D644" i="6"/>
  <c r="B323" i="6" s="1"/>
  <c r="D646" i="6"/>
  <c r="B324" i="6" s="1"/>
  <c r="D648" i="6"/>
  <c r="D649" i="6" s="1"/>
  <c r="D650" i="6"/>
  <c r="B326" i="6" s="1"/>
  <c r="D652" i="6"/>
  <c r="B327" i="6" s="1"/>
  <c r="D654" i="6"/>
  <c r="B328" i="6" s="1"/>
  <c r="D656" i="6"/>
  <c r="D657" i="6" s="1"/>
  <c r="D658" i="6"/>
  <c r="B330" i="6" s="1"/>
  <c r="D660" i="6"/>
  <c r="B331" i="6" s="1"/>
  <c r="D662" i="6"/>
  <c r="B332" i="6" s="1"/>
  <c r="D664" i="6"/>
  <c r="D665" i="6" s="1"/>
  <c r="D666" i="6"/>
  <c r="B334" i="6" s="1"/>
  <c r="D668" i="6"/>
  <c r="B335" i="6" s="1"/>
  <c r="D670" i="6"/>
  <c r="B336" i="6" s="1"/>
  <c r="D672" i="6"/>
  <c r="D673" i="6" s="1"/>
  <c r="D674" i="6"/>
  <c r="B338" i="6" s="1"/>
  <c r="D676" i="6"/>
  <c r="B339" i="6" s="1"/>
  <c r="D678" i="6"/>
  <c r="B340" i="6" s="1"/>
  <c r="D680" i="6"/>
  <c r="D681" i="6" s="1"/>
  <c r="D682" i="6"/>
  <c r="B342" i="6" s="1"/>
  <c r="D684" i="6"/>
  <c r="B343" i="6" s="1"/>
  <c r="D686" i="6"/>
  <c r="B344" i="6" s="1"/>
  <c r="D688" i="6"/>
  <c r="D689" i="6" s="1"/>
  <c r="D690" i="6"/>
  <c r="B346" i="6" s="1"/>
  <c r="D692" i="6"/>
  <c r="B347" i="6" s="1"/>
  <c r="D694" i="6"/>
  <c r="B348" i="6" s="1"/>
  <c r="D696" i="6"/>
  <c r="D697" i="6" s="1"/>
  <c r="D698" i="6"/>
  <c r="B350" i="6" s="1"/>
  <c r="D700" i="6"/>
  <c r="B351" i="6" s="1"/>
  <c r="D702" i="6"/>
  <c r="B352" i="6" s="1"/>
  <c r="D704" i="6"/>
  <c r="D705" i="6" s="1"/>
  <c r="D706" i="6"/>
  <c r="B354" i="6" s="1"/>
  <c r="D708" i="6"/>
  <c r="B355" i="6" s="1"/>
  <c r="D710" i="6"/>
  <c r="B356" i="6" s="1"/>
  <c r="D712" i="6"/>
  <c r="D713" i="6" s="1"/>
  <c r="D714" i="6"/>
  <c r="B358" i="6" s="1"/>
  <c r="D716" i="6"/>
  <c r="B359" i="6" s="1"/>
  <c r="D718" i="6"/>
  <c r="B360" i="6" s="1"/>
  <c r="D720" i="6"/>
  <c r="D721" i="6" s="1"/>
  <c r="D722" i="6"/>
  <c r="B362" i="6" s="1"/>
  <c r="D724" i="6"/>
  <c r="B363" i="6" s="1"/>
  <c r="D726" i="6"/>
  <c r="B364" i="6" s="1"/>
  <c r="D728" i="6"/>
  <c r="D729" i="6" s="1"/>
  <c r="D730" i="6"/>
  <c r="B366" i="6" s="1"/>
  <c r="D732" i="6"/>
  <c r="B367" i="6" s="1"/>
  <c r="D734" i="6"/>
  <c r="B368" i="6" s="1"/>
  <c r="D736" i="6"/>
  <c r="D737" i="6" s="1"/>
  <c r="D738" i="6"/>
  <c r="B370" i="6" s="1"/>
  <c r="D740" i="6"/>
  <c r="B371" i="6" s="1"/>
  <c r="D742" i="6"/>
  <c r="B372" i="6" s="1"/>
  <c r="D744" i="6"/>
  <c r="D745" i="6" s="1"/>
  <c r="D746" i="6"/>
  <c r="B374" i="6" s="1"/>
  <c r="D748" i="6"/>
  <c r="B375" i="6" s="1"/>
  <c r="B376" i="6"/>
  <c r="D134" i="6"/>
  <c r="D135" i="6" s="1"/>
  <c r="D136" i="6"/>
  <c r="D137" i="6" s="1"/>
  <c r="D138" i="6"/>
  <c r="D139" i="6" s="1"/>
  <c r="D140" i="6"/>
  <c r="D141" i="6" s="1"/>
  <c r="D132" i="6"/>
  <c r="D130" i="6"/>
  <c r="D128" i="6"/>
  <c r="D126" i="6"/>
  <c r="Q111" i="3" l="1"/>
  <c r="AC111" i="3" s="1"/>
  <c r="K111" i="3"/>
  <c r="Q114" i="3"/>
  <c r="AC114" i="3" s="1"/>
  <c r="K114" i="3"/>
  <c r="Q106" i="3"/>
  <c r="S106" i="3" s="1"/>
  <c r="K106" i="3"/>
  <c r="Q105" i="3"/>
  <c r="S105" i="3" s="1"/>
  <c r="Q101" i="3"/>
  <c r="S101" i="3" s="1"/>
  <c r="B98" i="6"/>
  <c r="C109" i="3" s="1"/>
  <c r="B114" i="6"/>
  <c r="B130" i="6"/>
  <c r="B146" i="6"/>
  <c r="B102" i="6"/>
  <c r="C113" i="3" s="1"/>
  <c r="K113" i="3" s="1"/>
  <c r="B118" i="6"/>
  <c r="B134" i="6"/>
  <c r="B150" i="6"/>
  <c r="B91" i="6"/>
  <c r="C102" i="3" s="1"/>
  <c r="B99" i="6"/>
  <c r="C110" i="3" s="1"/>
  <c r="B107" i="6"/>
  <c r="B115" i="6"/>
  <c r="B123" i="6"/>
  <c r="B131" i="6"/>
  <c r="B139" i="6"/>
  <c r="B147" i="6"/>
  <c r="B92" i="6"/>
  <c r="C103" i="3" s="1"/>
  <c r="B96" i="6"/>
  <c r="C107" i="3" s="1"/>
  <c r="B104" i="6"/>
  <c r="B108" i="6"/>
  <c r="B112" i="6"/>
  <c r="B120" i="6"/>
  <c r="B124" i="6"/>
  <c r="B128" i="6"/>
  <c r="B136" i="6"/>
  <c r="B140" i="6"/>
  <c r="B144" i="6"/>
  <c r="B152" i="6"/>
  <c r="B93" i="6"/>
  <c r="C104" i="3" s="1"/>
  <c r="B97" i="6"/>
  <c r="C108" i="3" s="1"/>
  <c r="B101" i="6"/>
  <c r="C112" i="3" s="1"/>
  <c r="B105" i="6"/>
  <c r="B109" i="6"/>
  <c r="B113" i="6"/>
  <c r="B117" i="6"/>
  <c r="B121" i="6"/>
  <c r="B125" i="6"/>
  <c r="B129" i="6"/>
  <c r="B133" i="6"/>
  <c r="B137" i="6"/>
  <c r="B141" i="6"/>
  <c r="B145" i="6"/>
  <c r="B149" i="6"/>
  <c r="B153" i="6"/>
  <c r="B157" i="6"/>
  <c r="B165" i="6"/>
  <c r="B173" i="6"/>
  <c r="B181" i="6"/>
  <c r="B189" i="6"/>
  <c r="B197" i="6"/>
  <c r="B201" i="6"/>
  <c r="B205" i="6"/>
  <c r="B213" i="6"/>
  <c r="B217" i="6"/>
  <c r="B221" i="6"/>
  <c r="B229" i="6"/>
  <c r="B237" i="6"/>
  <c r="B245" i="6"/>
  <c r="B249" i="6"/>
  <c r="B253" i="6"/>
  <c r="B257" i="6"/>
  <c r="B261" i="6"/>
  <c r="B265" i="6"/>
  <c r="B269" i="6"/>
  <c r="B273" i="6"/>
  <c r="B277" i="6"/>
  <c r="B281" i="6"/>
  <c r="B285" i="6"/>
  <c r="B289" i="6"/>
  <c r="B293" i="6"/>
  <c r="B297" i="6"/>
  <c r="B301" i="6"/>
  <c r="B305" i="6"/>
  <c r="B309" i="6"/>
  <c r="B313" i="6"/>
  <c r="B317" i="6"/>
  <c r="B321" i="6"/>
  <c r="B325" i="6"/>
  <c r="B329" i="6"/>
  <c r="B333" i="6"/>
  <c r="B337" i="6"/>
  <c r="B341" i="6"/>
  <c r="B345" i="6"/>
  <c r="B349" i="6"/>
  <c r="B353" i="6"/>
  <c r="B357" i="6"/>
  <c r="B361" i="6"/>
  <c r="B365" i="6"/>
  <c r="B369" i="6"/>
  <c r="B373" i="6"/>
  <c r="D205" i="6"/>
  <c r="D237" i="6"/>
  <c r="D369" i="6"/>
  <c r="D701" i="6"/>
  <c r="D549" i="6"/>
  <c r="D677" i="6"/>
  <c r="D733" i="6"/>
  <c r="D645" i="6"/>
  <c r="D517" i="6"/>
  <c r="D417" i="6"/>
  <c r="D353" i="6"/>
  <c r="D717" i="6"/>
  <c r="D613" i="6"/>
  <c r="D493" i="6"/>
  <c r="D465" i="6"/>
  <c r="D337" i="6"/>
  <c r="D301" i="6"/>
  <c r="D581" i="6"/>
  <c r="D485" i="6"/>
  <c r="D449" i="6"/>
  <c r="D385" i="6"/>
  <c r="D321" i="6"/>
  <c r="D269" i="6"/>
  <c r="D731" i="6"/>
  <c r="D671" i="6"/>
  <c r="D643" i="6"/>
  <c r="D543" i="6"/>
  <c r="D515" i="6"/>
  <c r="D507" i="6"/>
  <c r="D483" i="6"/>
  <c r="D477" i="6"/>
  <c r="D469" i="6"/>
  <c r="D463" i="6"/>
  <c r="D437" i="6"/>
  <c r="D431" i="6"/>
  <c r="D405" i="6"/>
  <c r="D399" i="6"/>
  <c r="D373" i="6"/>
  <c r="D367" i="6"/>
  <c r="D341" i="6"/>
  <c r="D335" i="6"/>
  <c r="D309" i="6"/>
  <c r="D295" i="6"/>
  <c r="D219" i="6"/>
  <c r="D211" i="6"/>
  <c r="D711" i="6"/>
  <c r="D685" i="6"/>
  <c r="D621" i="6"/>
  <c r="D607" i="6"/>
  <c r="D579" i="6"/>
  <c r="D751" i="6"/>
  <c r="D743" i="6"/>
  <c r="D735" i="6"/>
  <c r="D723" i="6"/>
  <c r="D709" i="6"/>
  <c r="D703" i="6"/>
  <c r="D691" i="6"/>
  <c r="D683" i="6"/>
  <c r="D669" i="6"/>
  <c r="D661" i="6"/>
  <c r="D655" i="6"/>
  <c r="D647" i="6"/>
  <c r="D627" i="6"/>
  <c r="D619" i="6"/>
  <c r="D605" i="6"/>
  <c r="D597" i="6"/>
  <c r="D591" i="6"/>
  <c r="D583" i="6"/>
  <c r="D563" i="6"/>
  <c r="D555" i="6"/>
  <c r="D541" i="6"/>
  <c r="D533" i="6"/>
  <c r="D527" i="6"/>
  <c r="D519" i="6"/>
  <c r="D499" i="6"/>
  <c r="D487" i="6"/>
  <c r="D481" i="6"/>
  <c r="D475" i="6"/>
  <c r="D467" i="6"/>
  <c r="D461" i="6"/>
  <c r="D455" i="6"/>
  <c r="D443" i="6"/>
  <c r="D435" i="6"/>
  <c r="D429" i="6"/>
  <c r="D423" i="6"/>
  <c r="D411" i="6"/>
  <c r="D403" i="6"/>
  <c r="D397" i="6"/>
  <c r="D391" i="6"/>
  <c r="D379" i="6"/>
  <c r="D371" i="6"/>
  <c r="D365" i="6"/>
  <c r="D359" i="6"/>
  <c r="D347" i="6"/>
  <c r="D339" i="6"/>
  <c r="D333" i="6"/>
  <c r="D327" i="6"/>
  <c r="D315" i="6"/>
  <c r="D307" i="6"/>
  <c r="D263" i="6"/>
  <c r="D187" i="6"/>
  <c r="D179" i="6"/>
  <c r="D699" i="6"/>
  <c r="D663" i="6"/>
  <c r="D635" i="6"/>
  <c r="D599" i="6"/>
  <c r="D571" i="6"/>
  <c r="D749" i="6"/>
  <c r="D741" i="6"/>
  <c r="D727" i="6"/>
  <c r="D715" i="6"/>
  <c r="D695" i="6"/>
  <c r="D675" i="6"/>
  <c r="D667" i="6"/>
  <c r="D653" i="6"/>
  <c r="D639" i="6"/>
  <c r="D631" i="6"/>
  <c r="D611" i="6"/>
  <c r="D603" i="6"/>
  <c r="D589" i="6"/>
  <c r="D575" i="6"/>
  <c r="D567" i="6"/>
  <c r="D547" i="6"/>
  <c r="D539" i="6"/>
  <c r="D525" i="6"/>
  <c r="D511" i="6"/>
  <c r="D503" i="6"/>
  <c r="D491" i="6"/>
  <c r="D453" i="6"/>
  <c r="D447" i="6"/>
  <c r="D421" i="6"/>
  <c r="D415" i="6"/>
  <c r="D389" i="6"/>
  <c r="D383" i="6"/>
  <c r="D357" i="6"/>
  <c r="D351" i="6"/>
  <c r="D325" i="6"/>
  <c r="D319" i="6"/>
  <c r="D283" i="6"/>
  <c r="D275" i="6"/>
  <c r="D231" i="6"/>
  <c r="D557" i="6"/>
  <c r="D535" i="6"/>
  <c r="D747" i="6"/>
  <c r="D739" i="6"/>
  <c r="D725" i="6"/>
  <c r="D719" i="6"/>
  <c r="D707" i="6"/>
  <c r="D693" i="6"/>
  <c r="D687" i="6"/>
  <c r="D679" i="6"/>
  <c r="D659" i="6"/>
  <c r="D651" i="6"/>
  <c r="D637" i="6"/>
  <c r="D629" i="6"/>
  <c r="D623" i="6"/>
  <c r="D615" i="6"/>
  <c r="D595" i="6"/>
  <c r="D587" i="6"/>
  <c r="D573" i="6"/>
  <c r="D565" i="6"/>
  <c r="D559" i="6"/>
  <c r="D551" i="6"/>
  <c r="D531" i="6"/>
  <c r="D523" i="6"/>
  <c r="D509" i="6"/>
  <c r="D501" i="6"/>
  <c r="D495" i="6"/>
  <c r="D479" i="6"/>
  <c r="D471" i="6"/>
  <c r="D459" i="6"/>
  <c r="D451" i="6"/>
  <c r="D445" i="6"/>
  <c r="D439" i="6"/>
  <c r="D427" i="6"/>
  <c r="D419" i="6"/>
  <c r="D413" i="6"/>
  <c r="D407" i="6"/>
  <c r="D395" i="6"/>
  <c r="D387" i="6"/>
  <c r="D381" i="6"/>
  <c r="D375" i="6"/>
  <c r="D363" i="6"/>
  <c r="D355" i="6"/>
  <c r="D349" i="6"/>
  <c r="D343" i="6"/>
  <c r="D331" i="6"/>
  <c r="D323" i="6"/>
  <c r="D317" i="6"/>
  <c r="D311" i="6"/>
  <c r="D251" i="6"/>
  <c r="D243" i="6"/>
  <c r="D199" i="6"/>
  <c r="D285" i="6"/>
  <c r="D253" i="6"/>
  <c r="D221" i="6"/>
  <c r="D189" i="6"/>
  <c r="S111" i="3" l="1"/>
  <c r="S114" i="3"/>
  <c r="AC106" i="3"/>
  <c r="Q103" i="3"/>
  <c r="S103" i="3" s="1"/>
  <c r="K103" i="3"/>
  <c r="Q102" i="3"/>
  <c r="S102" i="3" s="1"/>
  <c r="K102" i="3"/>
  <c r="Q109" i="3"/>
  <c r="S109" i="3" s="1"/>
  <c r="K109" i="3"/>
  <c r="Q112" i="3"/>
  <c r="S112" i="3" s="1"/>
  <c r="K112" i="3"/>
  <c r="AC105" i="3"/>
  <c r="Q108" i="3"/>
  <c r="S108" i="3" s="1"/>
  <c r="K108" i="3"/>
  <c r="Q104" i="3"/>
  <c r="S104" i="3" s="1"/>
  <c r="K104" i="3"/>
  <c r="AC101" i="3"/>
  <c r="Q107" i="3"/>
  <c r="K107" i="3"/>
  <c r="Q110" i="3"/>
  <c r="S110" i="3" s="1"/>
  <c r="K110" i="3"/>
  <c r="Q113" i="3"/>
  <c r="AC113" i="3" s="1"/>
  <c r="U114" i="3"/>
  <c r="AC103" i="3" l="1"/>
  <c r="AC110" i="3"/>
  <c r="AC102" i="3"/>
  <c r="S107" i="3"/>
  <c r="AC107" i="3"/>
  <c r="AC104" i="3"/>
  <c r="AC109" i="3"/>
  <c r="AC112" i="3"/>
  <c r="AC108" i="3"/>
  <c r="S113" i="3"/>
  <c r="Q36" i="6" l="1"/>
  <c r="AF47" i="3" s="1"/>
  <c r="AG47" i="3" s="1"/>
  <c r="Q35" i="6"/>
  <c r="AF46" i="3" s="1"/>
  <c r="AG46" i="3" s="1"/>
  <c r="O36" i="6"/>
  <c r="H47" i="3" s="1"/>
  <c r="O35" i="6"/>
  <c r="H46" i="3" s="1"/>
  <c r="P6" i="6"/>
  <c r="P7" i="6"/>
  <c r="P8" i="6"/>
  <c r="P9" i="6"/>
  <c r="P10" i="6"/>
  <c r="P11" i="6"/>
  <c r="P12" i="6"/>
  <c r="P13" i="6"/>
  <c r="P14" i="6"/>
  <c r="W14" i="5"/>
  <c r="V13" i="5"/>
  <c r="S13" i="5"/>
  <c r="P13" i="5"/>
  <c r="H8" i="5"/>
  <c r="Z7" i="5"/>
  <c r="V7" i="5"/>
  <c r="R7" i="5"/>
  <c r="J7" i="5"/>
  <c r="E7" i="5"/>
  <c r="Z6" i="5"/>
  <c r="AD5" i="5"/>
  <c r="AB5" i="5"/>
  <c r="Z5" i="5"/>
  <c r="W5" i="5"/>
  <c r="R5" i="5"/>
  <c r="E6" i="5"/>
  <c r="E5" i="5"/>
  <c r="N15" i="5"/>
  <c r="F1" i="3" l="1"/>
  <c r="D8" i="6"/>
  <c r="D9" i="6" s="1"/>
  <c r="D10" i="6"/>
  <c r="D11" i="6" s="1"/>
  <c r="D12" i="6"/>
  <c r="D13" i="6" s="1"/>
  <c r="D14" i="6"/>
  <c r="D15" i="6" s="1"/>
  <c r="D16" i="6"/>
  <c r="D17" i="6" s="1"/>
  <c r="D18" i="6"/>
  <c r="D19" i="6" s="1"/>
  <c r="D20" i="6"/>
  <c r="D21" i="6" s="1"/>
  <c r="D22" i="6"/>
  <c r="D23" i="6" s="1"/>
  <c r="D24" i="6"/>
  <c r="D25" i="6" s="1"/>
  <c r="D26" i="6"/>
  <c r="D27" i="6" s="1"/>
  <c r="D28" i="6"/>
  <c r="D29" i="6" s="1"/>
  <c r="D30" i="6"/>
  <c r="D31" i="6" s="1"/>
  <c r="D32" i="6"/>
  <c r="D33" i="6" s="1"/>
  <c r="D34" i="6"/>
  <c r="D35" i="6" s="1"/>
  <c r="D36" i="6"/>
  <c r="D37" i="6" s="1"/>
  <c r="D38" i="6"/>
  <c r="D39" i="6" s="1"/>
  <c r="D40" i="6"/>
  <c r="D41" i="6" s="1"/>
  <c r="D42" i="6"/>
  <c r="D43" i="6" s="1"/>
  <c r="D44" i="6"/>
  <c r="D45" i="6" s="1"/>
  <c r="D46" i="6"/>
  <c r="D47" i="6" s="1"/>
  <c r="D48" i="6"/>
  <c r="D49" i="6" s="1"/>
  <c r="D50" i="6"/>
  <c r="D51" i="6" s="1"/>
  <c r="D52" i="6"/>
  <c r="D53" i="6" s="1"/>
  <c r="D54" i="6"/>
  <c r="D55" i="6" s="1"/>
  <c r="D56" i="6"/>
  <c r="D57" i="6" s="1"/>
  <c r="D58" i="6"/>
  <c r="D59" i="6" s="1"/>
  <c r="D60" i="6"/>
  <c r="D61" i="6" s="1"/>
  <c r="D62" i="6"/>
  <c r="D63" i="6" s="1"/>
  <c r="D64" i="6"/>
  <c r="D65" i="6" s="1"/>
  <c r="D66" i="6"/>
  <c r="D67" i="6" s="1"/>
  <c r="D68" i="6"/>
  <c r="D69" i="6" s="1"/>
  <c r="D70" i="6"/>
  <c r="D71" i="6" s="1"/>
  <c r="D72" i="6"/>
  <c r="D73" i="6" s="1"/>
  <c r="D74" i="6"/>
  <c r="D75" i="6" s="1"/>
  <c r="D76" i="6"/>
  <c r="D77" i="6" s="1"/>
  <c r="D78" i="6"/>
  <c r="D79" i="6" s="1"/>
  <c r="D80" i="6"/>
  <c r="D81" i="6" s="1"/>
  <c r="D82" i="6"/>
  <c r="D83" i="6" s="1"/>
  <c r="D84" i="6"/>
  <c r="D85" i="6" s="1"/>
  <c r="D86" i="6"/>
  <c r="D87" i="6" s="1"/>
  <c r="D88" i="6"/>
  <c r="D89" i="6" s="1"/>
  <c r="D90" i="6"/>
  <c r="D91" i="6" s="1"/>
  <c r="G91" i="6" s="1"/>
  <c r="G105" i="9" s="1"/>
  <c r="D92" i="6"/>
  <c r="D93" i="6" s="1"/>
  <c r="G93" i="6" s="1"/>
  <c r="G107" i="9" s="1"/>
  <c r="D94" i="6"/>
  <c r="D95" i="6" s="1"/>
  <c r="G95" i="6" s="1"/>
  <c r="G109" i="9" s="1"/>
  <c r="D96" i="6"/>
  <c r="D97" i="6" s="1"/>
  <c r="D98" i="6"/>
  <c r="D99" i="6" s="1"/>
  <c r="D100" i="6"/>
  <c r="D101" i="6" s="1"/>
  <c r="D102" i="6"/>
  <c r="D103" i="6" s="1"/>
  <c r="D104" i="6"/>
  <c r="D105" i="6" s="1"/>
  <c r="D106" i="6"/>
  <c r="D107" i="6" s="1"/>
  <c r="D108" i="6"/>
  <c r="D109" i="6" s="1"/>
  <c r="D110" i="6"/>
  <c r="D111" i="6" s="1"/>
  <c r="D112" i="6"/>
  <c r="D113" i="6" s="1"/>
  <c r="D114" i="6"/>
  <c r="D115" i="6" s="1"/>
  <c r="D116" i="6"/>
  <c r="D117" i="6" s="1"/>
  <c r="D118" i="6"/>
  <c r="D119" i="6" s="1"/>
  <c r="D120" i="6"/>
  <c r="D121" i="6" s="1"/>
  <c r="D122" i="6"/>
  <c r="D123" i="6" s="1"/>
  <c r="D124" i="6"/>
  <c r="D125" i="6" s="1"/>
  <c r="D127" i="6"/>
  <c r="D129" i="6"/>
  <c r="D131" i="6"/>
  <c r="D133" i="6"/>
  <c r="M90" i="6"/>
  <c r="D101" i="3" s="1"/>
  <c r="AD101" i="3" s="1"/>
  <c r="K91" i="6"/>
  <c r="M91" i="6"/>
  <c r="D102" i="3" s="1"/>
  <c r="AD102" i="3" s="1"/>
  <c r="M92" i="6"/>
  <c r="D103" i="3" s="1"/>
  <c r="AD103" i="3" s="1"/>
  <c r="K93" i="6"/>
  <c r="M93" i="6"/>
  <c r="D104" i="3" s="1"/>
  <c r="AD104" i="3" s="1"/>
  <c r="M94" i="6"/>
  <c r="D105" i="3" s="1"/>
  <c r="AD105" i="3" s="1"/>
  <c r="K95" i="6"/>
  <c r="M95" i="6"/>
  <c r="D106" i="3" s="1"/>
  <c r="AD106" i="3" s="1"/>
  <c r="M96" i="6"/>
  <c r="D107" i="3" s="1"/>
  <c r="AD107" i="3" s="1"/>
  <c r="K97" i="6"/>
  <c r="M97" i="6"/>
  <c r="D108" i="3" s="1"/>
  <c r="AD108" i="3" s="1"/>
  <c r="M98" i="6"/>
  <c r="D109" i="3" s="1"/>
  <c r="AD109" i="3" s="1"/>
  <c r="K99" i="6"/>
  <c r="M99" i="6"/>
  <c r="D110" i="3" s="1"/>
  <c r="AD110" i="3" s="1"/>
  <c r="K100" i="6"/>
  <c r="M100" i="6"/>
  <c r="D111" i="3" s="1"/>
  <c r="AD111" i="3" s="1"/>
  <c r="K101" i="6"/>
  <c r="M101" i="6"/>
  <c r="D112" i="3" s="1"/>
  <c r="AD112" i="3" s="1"/>
  <c r="K102" i="6"/>
  <c r="M102" i="6"/>
  <c r="D113" i="3" s="1"/>
  <c r="AD113" i="3" s="1"/>
  <c r="K103" i="6"/>
  <c r="M103" i="6"/>
  <c r="D114" i="3" s="1"/>
  <c r="AD114" i="3" s="1"/>
  <c r="K104" i="6"/>
  <c r="M104" i="6"/>
  <c r="N104" i="6"/>
  <c r="K105" i="6"/>
  <c r="M105" i="6"/>
  <c r="N105" i="6"/>
  <c r="K106" i="6"/>
  <c r="M106" i="6"/>
  <c r="N106" i="6"/>
  <c r="K107" i="6"/>
  <c r="M107" i="6"/>
  <c r="N107" i="6"/>
  <c r="K108" i="6"/>
  <c r="M108" i="6"/>
  <c r="N108" i="6"/>
  <c r="K109" i="6"/>
  <c r="M109" i="6"/>
  <c r="N109" i="6"/>
  <c r="K110" i="6"/>
  <c r="M110" i="6"/>
  <c r="N110" i="6"/>
  <c r="K111" i="6"/>
  <c r="M111" i="6"/>
  <c r="N111" i="6"/>
  <c r="K112" i="6"/>
  <c r="M112" i="6"/>
  <c r="N112" i="6"/>
  <c r="K113" i="6"/>
  <c r="M113" i="6"/>
  <c r="N113" i="6"/>
  <c r="K114" i="6"/>
  <c r="M114" i="6"/>
  <c r="N114" i="6"/>
  <c r="K115" i="6"/>
  <c r="M115" i="6"/>
  <c r="N115" i="6"/>
  <c r="K116" i="6"/>
  <c r="M116" i="6"/>
  <c r="N116" i="6"/>
  <c r="K117" i="6"/>
  <c r="M117" i="6"/>
  <c r="N117" i="6"/>
  <c r="K118" i="6"/>
  <c r="M118" i="6"/>
  <c r="N118" i="6"/>
  <c r="K119" i="6"/>
  <c r="M119" i="6"/>
  <c r="N119" i="6"/>
  <c r="K120" i="6"/>
  <c r="M120" i="6"/>
  <c r="N120" i="6"/>
  <c r="K121" i="6"/>
  <c r="M121" i="6"/>
  <c r="N121" i="6"/>
  <c r="K122" i="6"/>
  <c r="M122" i="6"/>
  <c r="N122" i="6"/>
  <c r="K123" i="6"/>
  <c r="M123" i="6"/>
  <c r="N123" i="6"/>
  <c r="K124" i="6"/>
  <c r="M124" i="6"/>
  <c r="N124" i="6"/>
  <c r="K125" i="6"/>
  <c r="M125" i="6"/>
  <c r="N125" i="6"/>
  <c r="K126" i="6"/>
  <c r="M126" i="6"/>
  <c r="N126" i="6"/>
  <c r="K127" i="6"/>
  <c r="M127" i="6"/>
  <c r="N127" i="6"/>
  <c r="K128" i="6"/>
  <c r="M128" i="6"/>
  <c r="N128" i="6"/>
  <c r="K129" i="6"/>
  <c r="M129" i="6"/>
  <c r="N129" i="6"/>
  <c r="K130" i="6"/>
  <c r="M130" i="6"/>
  <c r="N130" i="6"/>
  <c r="K131" i="6"/>
  <c r="M131" i="6"/>
  <c r="N131" i="6"/>
  <c r="K132" i="6"/>
  <c r="M132" i="6"/>
  <c r="N132" i="6"/>
  <c r="K133" i="6"/>
  <c r="M133" i="6"/>
  <c r="N133" i="6"/>
  <c r="K134" i="6"/>
  <c r="M134" i="6"/>
  <c r="N134" i="6"/>
  <c r="K135" i="6"/>
  <c r="M135" i="6"/>
  <c r="N135" i="6"/>
  <c r="K136" i="6"/>
  <c r="M136" i="6"/>
  <c r="N136" i="6"/>
  <c r="K137" i="6"/>
  <c r="M137" i="6"/>
  <c r="N137" i="6"/>
  <c r="K138" i="6"/>
  <c r="M138" i="6"/>
  <c r="N138" i="6"/>
  <c r="K139" i="6"/>
  <c r="M139" i="6"/>
  <c r="N139" i="6"/>
  <c r="K140" i="6"/>
  <c r="M140" i="6"/>
  <c r="N140" i="6"/>
  <c r="K141" i="6"/>
  <c r="M141" i="6"/>
  <c r="N141" i="6"/>
  <c r="K142" i="6"/>
  <c r="M142" i="6"/>
  <c r="N142" i="6"/>
  <c r="K143" i="6"/>
  <c r="M143" i="6"/>
  <c r="N143" i="6"/>
  <c r="K144" i="6"/>
  <c r="M144" i="6"/>
  <c r="N144" i="6"/>
  <c r="K145" i="6"/>
  <c r="M145" i="6"/>
  <c r="N145" i="6"/>
  <c r="K146" i="6"/>
  <c r="M146" i="6"/>
  <c r="N146" i="6"/>
  <c r="K147" i="6"/>
  <c r="M147" i="6"/>
  <c r="N147" i="6"/>
  <c r="K148" i="6"/>
  <c r="M148" i="6"/>
  <c r="N148" i="6"/>
  <c r="K149" i="6"/>
  <c r="M149" i="6"/>
  <c r="N149" i="6"/>
  <c r="K150" i="6"/>
  <c r="M150" i="6"/>
  <c r="N150" i="6"/>
  <c r="K151" i="6"/>
  <c r="M151" i="6"/>
  <c r="N151" i="6"/>
  <c r="K152" i="6"/>
  <c r="M152" i="6"/>
  <c r="N152" i="6"/>
  <c r="K153" i="6"/>
  <c r="M153" i="6"/>
  <c r="N153" i="6"/>
  <c r="K154" i="6"/>
  <c r="M154" i="6"/>
  <c r="N154" i="6"/>
  <c r="K155" i="6"/>
  <c r="M155" i="6"/>
  <c r="N155" i="6"/>
  <c r="K156" i="6"/>
  <c r="M156" i="6"/>
  <c r="N156" i="6"/>
  <c r="K157" i="6"/>
  <c r="M157" i="6"/>
  <c r="N157" i="6"/>
  <c r="K158" i="6"/>
  <c r="M158" i="6"/>
  <c r="N158" i="6"/>
  <c r="K159" i="6"/>
  <c r="M159" i="6"/>
  <c r="N159" i="6"/>
  <c r="K160" i="6"/>
  <c r="M160" i="6"/>
  <c r="N160" i="6"/>
  <c r="K161" i="6"/>
  <c r="M161" i="6"/>
  <c r="N161" i="6"/>
  <c r="K162" i="6"/>
  <c r="M162" i="6"/>
  <c r="N162" i="6"/>
  <c r="K163" i="6"/>
  <c r="M163" i="6"/>
  <c r="N163" i="6"/>
  <c r="K164" i="6"/>
  <c r="M164" i="6"/>
  <c r="N164" i="6"/>
  <c r="K165" i="6"/>
  <c r="M165" i="6"/>
  <c r="N165" i="6"/>
  <c r="K166" i="6"/>
  <c r="M166" i="6"/>
  <c r="N166" i="6"/>
  <c r="K167" i="6"/>
  <c r="M167" i="6"/>
  <c r="N167" i="6"/>
  <c r="K168" i="6"/>
  <c r="M168" i="6"/>
  <c r="N168" i="6"/>
  <c r="K169" i="6"/>
  <c r="M169" i="6"/>
  <c r="N169" i="6"/>
  <c r="K170" i="6"/>
  <c r="M170" i="6"/>
  <c r="N170" i="6"/>
  <c r="K171" i="6"/>
  <c r="M171" i="6"/>
  <c r="N171" i="6"/>
  <c r="K172" i="6"/>
  <c r="M172" i="6"/>
  <c r="N172" i="6"/>
  <c r="K173" i="6"/>
  <c r="M173" i="6"/>
  <c r="N173" i="6"/>
  <c r="K174" i="6"/>
  <c r="M174" i="6"/>
  <c r="N174" i="6"/>
  <c r="K175" i="6"/>
  <c r="M175" i="6"/>
  <c r="N175" i="6"/>
  <c r="K176" i="6"/>
  <c r="M176" i="6"/>
  <c r="N176" i="6"/>
  <c r="K177" i="6"/>
  <c r="M177" i="6"/>
  <c r="N177" i="6"/>
  <c r="K178" i="6"/>
  <c r="M178" i="6"/>
  <c r="N178" i="6"/>
  <c r="K179" i="6"/>
  <c r="M179" i="6"/>
  <c r="N179" i="6"/>
  <c r="K180" i="6"/>
  <c r="M180" i="6"/>
  <c r="N180" i="6"/>
  <c r="K181" i="6"/>
  <c r="M181" i="6"/>
  <c r="N181" i="6"/>
  <c r="K182" i="6"/>
  <c r="M182" i="6"/>
  <c r="N182" i="6"/>
  <c r="K183" i="6"/>
  <c r="M183" i="6"/>
  <c r="N183" i="6"/>
  <c r="K184" i="6"/>
  <c r="M184" i="6"/>
  <c r="N184" i="6"/>
  <c r="K185" i="6"/>
  <c r="M185" i="6"/>
  <c r="N185" i="6"/>
  <c r="K186" i="6"/>
  <c r="M186" i="6"/>
  <c r="N186" i="6"/>
  <c r="K187" i="6"/>
  <c r="M187" i="6"/>
  <c r="N187" i="6"/>
  <c r="K188" i="6"/>
  <c r="M188" i="6"/>
  <c r="N188" i="6"/>
  <c r="K189" i="6"/>
  <c r="M189" i="6"/>
  <c r="N189" i="6"/>
  <c r="K190" i="6"/>
  <c r="M190" i="6"/>
  <c r="N190" i="6"/>
  <c r="K191" i="6"/>
  <c r="M191" i="6"/>
  <c r="N191" i="6"/>
  <c r="K192" i="6"/>
  <c r="M192" i="6"/>
  <c r="N192" i="6"/>
  <c r="K193" i="6"/>
  <c r="M193" i="6"/>
  <c r="N193" i="6"/>
  <c r="K194" i="6"/>
  <c r="M194" i="6"/>
  <c r="N194" i="6"/>
  <c r="K195" i="6"/>
  <c r="M195" i="6"/>
  <c r="N195" i="6"/>
  <c r="K196" i="6"/>
  <c r="M196" i="6"/>
  <c r="N196" i="6"/>
  <c r="K197" i="6"/>
  <c r="M197" i="6"/>
  <c r="N197" i="6"/>
  <c r="K198" i="6"/>
  <c r="M198" i="6"/>
  <c r="N198" i="6"/>
  <c r="K199" i="6"/>
  <c r="M199" i="6"/>
  <c r="N199" i="6"/>
  <c r="K200" i="6"/>
  <c r="M200" i="6"/>
  <c r="N200" i="6"/>
  <c r="K201" i="6"/>
  <c r="M201" i="6"/>
  <c r="N201" i="6"/>
  <c r="K202" i="6"/>
  <c r="M202" i="6"/>
  <c r="N202" i="6"/>
  <c r="K203" i="6"/>
  <c r="M203" i="6"/>
  <c r="N203" i="6"/>
  <c r="K204" i="6"/>
  <c r="M204" i="6"/>
  <c r="N204" i="6"/>
  <c r="K205" i="6"/>
  <c r="M205" i="6"/>
  <c r="N205" i="6"/>
  <c r="K206" i="6"/>
  <c r="M206" i="6"/>
  <c r="N206" i="6"/>
  <c r="K207" i="6"/>
  <c r="M207" i="6"/>
  <c r="N207" i="6"/>
  <c r="K208" i="6"/>
  <c r="M208" i="6"/>
  <c r="N208" i="6"/>
  <c r="K209" i="6"/>
  <c r="M209" i="6"/>
  <c r="N209" i="6"/>
  <c r="K210" i="6"/>
  <c r="M210" i="6"/>
  <c r="N210" i="6"/>
  <c r="K211" i="6"/>
  <c r="M211" i="6"/>
  <c r="N211" i="6"/>
  <c r="K212" i="6"/>
  <c r="M212" i="6"/>
  <c r="N212" i="6"/>
  <c r="K213" i="6"/>
  <c r="M213" i="6"/>
  <c r="N213" i="6"/>
  <c r="K214" i="6"/>
  <c r="M214" i="6"/>
  <c r="N214" i="6"/>
  <c r="K215" i="6"/>
  <c r="M215" i="6"/>
  <c r="N215" i="6"/>
  <c r="K216" i="6"/>
  <c r="M216" i="6"/>
  <c r="N216" i="6"/>
  <c r="K217" i="6"/>
  <c r="M217" i="6"/>
  <c r="N217" i="6"/>
  <c r="K218" i="6"/>
  <c r="M218" i="6"/>
  <c r="N218" i="6"/>
  <c r="K219" i="6"/>
  <c r="M219" i="6"/>
  <c r="N219" i="6"/>
  <c r="K220" i="6"/>
  <c r="M220" i="6"/>
  <c r="N220" i="6"/>
  <c r="K221" i="6"/>
  <c r="M221" i="6"/>
  <c r="N221" i="6"/>
  <c r="K222" i="6"/>
  <c r="M222" i="6"/>
  <c r="N222" i="6"/>
  <c r="K223" i="6"/>
  <c r="M223" i="6"/>
  <c r="N223" i="6"/>
  <c r="K224" i="6"/>
  <c r="M224" i="6"/>
  <c r="N224" i="6"/>
  <c r="K225" i="6"/>
  <c r="M225" i="6"/>
  <c r="N225" i="6"/>
  <c r="K226" i="6"/>
  <c r="M226" i="6"/>
  <c r="N226" i="6"/>
  <c r="K227" i="6"/>
  <c r="M227" i="6"/>
  <c r="N227" i="6"/>
  <c r="K228" i="6"/>
  <c r="M228" i="6"/>
  <c r="N228" i="6"/>
  <c r="K229" i="6"/>
  <c r="M229" i="6"/>
  <c r="N229" i="6"/>
  <c r="K230" i="6"/>
  <c r="M230" i="6"/>
  <c r="N230" i="6"/>
  <c r="K231" i="6"/>
  <c r="M231" i="6"/>
  <c r="N231" i="6"/>
  <c r="K232" i="6"/>
  <c r="M232" i="6"/>
  <c r="N232" i="6"/>
  <c r="K233" i="6"/>
  <c r="M233" i="6"/>
  <c r="N233" i="6"/>
  <c r="K234" i="6"/>
  <c r="M234" i="6"/>
  <c r="N234" i="6"/>
  <c r="K235" i="6"/>
  <c r="M235" i="6"/>
  <c r="N235" i="6"/>
  <c r="K236" i="6"/>
  <c r="M236" i="6"/>
  <c r="N236" i="6"/>
  <c r="K237" i="6"/>
  <c r="M237" i="6"/>
  <c r="N237" i="6"/>
  <c r="K238" i="6"/>
  <c r="M238" i="6"/>
  <c r="N238" i="6"/>
  <c r="K239" i="6"/>
  <c r="M239" i="6"/>
  <c r="N239" i="6"/>
  <c r="K240" i="6"/>
  <c r="M240" i="6"/>
  <c r="N240" i="6"/>
  <c r="K241" i="6"/>
  <c r="M241" i="6"/>
  <c r="N241" i="6"/>
  <c r="K242" i="6"/>
  <c r="M242" i="6"/>
  <c r="N242" i="6"/>
  <c r="K243" i="6"/>
  <c r="M243" i="6"/>
  <c r="N243" i="6"/>
  <c r="K244" i="6"/>
  <c r="M244" i="6"/>
  <c r="N244" i="6"/>
  <c r="K245" i="6"/>
  <c r="M245" i="6"/>
  <c r="N245" i="6"/>
  <c r="K246" i="6"/>
  <c r="M246" i="6"/>
  <c r="N246" i="6"/>
  <c r="K247" i="6"/>
  <c r="M247" i="6"/>
  <c r="N247" i="6"/>
  <c r="K248" i="6"/>
  <c r="M248" i="6"/>
  <c r="N248" i="6"/>
  <c r="K249" i="6"/>
  <c r="M249" i="6"/>
  <c r="N249" i="6"/>
  <c r="K250" i="6"/>
  <c r="M250" i="6"/>
  <c r="N250" i="6"/>
  <c r="K251" i="6"/>
  <c r="M251" i="6"/>
  <c r="N251" i="6"/>
  <c r="K252" i="6"/>
  <c r="M252" i="6"/>
  <c r="N252" i="6"/>
  <c r="K253" i="6"/>
  <c r="M253" i="6"/>
  <c r="N253" i="6"/>
  <c r="K254" i="6"/>
  <c r="M254" i="6"/>
  <c r="N254" i="6"/>
  <c r="K255" i="6"/>
  <c r="M255" i="6"/>
  <c r="N255" i="6"/>
  <c r="K256" i="6"/>
  <c r="M256" i="6"/>
  <c r="N256" i="6"/>
  <c r="K257" i="6"/>
  <c r="M257" i="6"/>
  <c r="N257" i="6"/>
  <c r="K258" i="6"/>
  <c r="M258" i="6"/>
  <c r="N258" i="6"/>
  <c r="K259" i="6"/>
  <c r="M259" i="6"/>
  <c r="N259" i="6"/>
  <c r="K260" i="6"/>
  <c r="M260" i="6"/>
  <c r="N260" i="6"/>
  <c r="K261" i="6"/>
  <c r="M261" i="6"/>
  <c r="N261" i="6"/>
  <c r="K262" i="6"/>
  <c r="M262" i="6"/>
  <c r="N262" i="6"/>
  <c r="K263" i="6"/>
  <c r="M263" i="6"/>
  <c r="N263" i="6"/>
  <c r="K264" i="6"/>
  <c r="M264" i="6"/>
  <c r="N264" i="6"/>
  <c r="K265" i="6"/>
  <c r="M265" i="6"/>
  <c r="N265" i="6"/>
  <c r="K266" i="6"/>
  <c r="M266" i="6"/>
  <c r="N266" i="6"/>
  <c r="K267" i="6"/>
  <c r="M267" i="6"/>
  <c r="N267" i="6"/>
  <c r="K268" i="6"/>
  <c r="M268" i="6"/>
  <c r="N268" i="6"/>
  <c r="K269" i="6"/>
  <c r="M269" i="6"/>
  <c r="N269" i="6"/>
  <c r="K270" i="6"/>
  <c r="M270" i="6"/>
  <c r="N270" i="6"/>
  <c r="K271" i="6"/>
  <c r="M271" i="6"/>
  <c r="N271" i="6"/>
  <c r="K272" i="6"/>
  <c r="M272" i="6"/>
  <c r="N272" i="6"/>
  <c r="K273" i="6"/>
  <c r="M273" i="6"/>
  <c r="N273" i="6"/>
  <c r="K274" i="6"/>
  <c r="M274" i="6"/>
  <c r="N274" i="6"/>
  <c r="K275" i="6"/>
  <c r="M275" i="6"/>
  <c r="N275" i="6"/>
  <c r="K276" i="6"/>
  <c r="M276" i="6"/>
  <c r="N276" i="6"/>
  <c r="K277" i="6"/>
  <c r="M277" i="6"/>
  <c r="N277" i="6"/>
  <c r="K278" i="6"/>
  <c r="M278" i="6"/>
  <c r="N278" i="6"/>
  <c r="K279" i="6"/>
  <c r="M279" i="6"/>
  <c r="N279" i="6"/>
  <c r="K280" i="6"/>
  <c r="M280" i="6"/>
  <c r="N280" i="6"/>
  <c r="K281" i="6"/>
  <c r="M281" i="6"/>
  <c r="N281" i="6"/>
  <c r="K282" i="6"/>
  <c r="M282" i="6"/>
  <c r="N282" i="6"/>
  <c r="K283" i="6"/>
  <c r="M283" i="6"/>
  <c r="N283" i="6"/>
  <c r="K284" i="6"/>
  <c r="M284" i="6"/>
  <c r="N284" i="6"/>
  <c r="K285" i="6"/>
  <c r="M285" i="6"/>
  <c r="N285" i="6"/>
  <c r="K286" i="6"/>
  <c r="M286" i="6"/>
  <c r="N286" i="6"/>
  <c r="K287" i="6"/>
  <c r="M287" i="6"/>
  <c r="N287" i="6"/>
  <c r="K288" i="6"/>
  <c r="M288" i="6"/>
  <c r="N288" i="6"/>
  <c r="K289" i="6"/>
  <c r="M289" i="6"/>
  <c r="N289" i="6"/>
  <c r="K290" i="6"/>
  <c r="M290" i="6"/>
  <c r="N290" i="6"/>
  <c r="K291" i="6"/>
  <c r="M291" i="6"/>
  <c r="N291" i="6"/>
  <c r="K292" i="6"/>
  <c r="M292" i="6"/>
  <c r="N292" i="6"/>
  <c r="K293" i="6"/>
  <c r="M293" i="6"/>
  <c r="N293" i="6"/>
  <c r="K294" i="6"/>
  <c r="M294" i="6"/>
  <c r="N294" i="6"/>
  <c r="K295" i="6"/>
  <c r="M295" i="6"/>
  <c r="N295" i="6"/>
  <c r="K296" i="6"/>
  <c r="M296" i="6"/>
  <c r="N296" i="6"/>
  <c r="K297" i="6"/>
  <c r="M297" i="6"/>
  <c r="N297" i="6"/>
  <c r="K298" i="6"/>
  <c r="M298" i="6"/>
  <c r="N298" i="6"/>
  <c r="K299" i="6"/>
  <c r="M299" i="6"/>
  <c r="N299" i="6"/>
  <c r="K300" i="6"/>
  <c r="M300" i="6"/>
  <c r="N300" i="6"/>
  <c r="K301" i="6"/>
  <c r="M301" i="6"/>
  <c r="N301" i="6"/>
  <c r="K302" i="6"/>
  <c r="M302" i="6"/>
  <c r="N302" i="6"/>
  <c r="K303" i="6"/>
  <c r="M303" i="6"/>
  <c r="N303" i="6"/>
  <c r="K304" i="6"/>
  <c r="M304" i="6"/>
  <c r="N304" i="6"/>
  <c r="K305" i="6"/>
  <c r="M305" i="6"/>
  <c r="N305" i="6"/>
  <c r="K306" i="6"/>
  <c r="M306" i="6"/>
  <c r="N306" i="6"/>
  <c r="K307" i="6"/>
  <c r="M307" i="6"/>
  <c r="N307" i="6"/>
  <c r="K308" i="6"/>
  <c r="M308" i="6"/>
  <c r="N308" i="6"/>
  <c r="K309" i="6"/>
  <c r="M309" i="6"/>
  <c r="N309" i="6"/>
  <c r="K310" i="6"/>
  <c r="M310" i="6"/>
  <c r="N310" i="6"/>
  <c r="K311" i="6"/>
  <c r="M311" i="6"/>
  <c r="N311" i="6"/>
  <c r="K312" i="6"/>
  <c r="M312" i="6"/>
  <c r="N312" i="6"/>
  <c r="K313" i="6"/>
  <c r="M313" i="6"/>
  <c r="N313" i="6"/>
  <c r="K314" i="6"/>
  <c r="M314" i="6"/>
  <c r="N314" i="6"/>
  <c r="K315" i="6"/>
  <c r="M315" i="6"/>
  <c r="N315" i="6"/>
  <c r="K316" i="6"/>
  <c r="M316" i="6"/>
  <c r="N316" i="6"/>
  <c r="K317" i="6"/>
  <c r="M317" i="6"/>
  <c r="N317" i="6"/>
  <c r="K318" i="6"/>
  <c r="M318" i="6"/>
  <c r="N318" i="6"/>
  <c r="K319" i="6"/>
  <c r="M319" i="6"/>
  <c r="N319" i="6"/>
  <c r="K320" i="6"/>
  <c r="M320" i="6"/>
  <c r="N320" i="6"/>
  <c r="K321" i="6"/>
  <c r="M321" i="6"/>
  <c r="N321" i="6"/>
  <c r="K322" i="6"/>
  <c r="M322" i="6"/>
  <c r="N322" i="6"/>
  <c r="K323" i="6"/>
  <c r="M323" i="6"/>
  <c r="N323" i="6"/>
  <c r="K324" i="6"/>
  <c r="M324" i="6"/>
  <c r="N324" i="6"/>
  <c r="K325" i="6"/>
  <c r="M325" i="6"/>
  <c r="N325" i="6"/>
  <c r="K326" i="6"/>
  <c r="M326" i="6"/>
  <c r="N326" i="6"/>
  <c r="K327" i="6"/>
  <c r="M327" i="6"/>
  <c r="N327" i="6"/>
  <c r="K328" i="6"/>
  <c r="M328" i="6"/>
  <c r="N328" i="6"/>
  <c r="K329" i="6"/>
  <c r="M329" i="6"/>
  <c r="N329" i="6"/>
  <c r="K330" i="6"/>
  <c r="M330" i="6"/>
  <c r="N330" i="6"/>
  <c r="K331" i="6"/>
  <c r="M331" i="6"/>
  <c r="N331" i="6"/>
  <c r="K332" i="6"/>
  <c r="M332" i="6"/>
  <c r="N332" i="6"/>
  <c r="K333" i="6"/>
  <c r="M333" i="6"/>
  <c r="N333" i="6"/>
  <c r="K334" i="6"/>
  <c r="M334" i="6"/>
  <c r="N334" i="6"/>
  <c r="K335" i="6"/>
  <c r="M335" i="6"/>
  <c r="N335" i="6"/>
  <c r="K336" i="6"/>
  <c r="M336" i="6"/>
  <c r="N336" i="6"/>
  <c r="K337" i="6"/>
  <c r="M337" i="6"/>
  <c r="N337" i="6"/>
  <c r="K338" i="6"/>
  <c r="M338" i="6"/>
  <c r="N338" i="6"/>
  <c r="K339" i="6"/>
  <c r="M339" i="6"/>
  <c r="N339" i="6"/>
  <c r="K340" i="6"/>
  <c r="M340" i="6"/>
  <c r="N340" i="6"/>
  <c r="K341" i="6"/>
  <c r="M341" i="6"/>
  <c r="N341" i="6"/>
  <c r="K342" i="6"/>
  <c r="M342" i="6"/>
  <c r="N342" i="6"/>
  <c r="K343" i="6"/>
  <c r="M343" i="6"/>
  <c r="N343" i="6"/>
  <c r="K344" i="6"/>
  <c r="M344" i="6"/>
  <c r="N344" i="6"/>
  <c r="K345" i="6"/>
  <c r="M345" i="6"/>
  <c r="N345" i="6"/>
  <c r="K346" i="6"/>
  <c r="M346" i="6"/>
  <c r="N346" i="6"/>
  <c r="K347" i="6"/>
  <c r="M347" i="6"/>
  <c r="N347" i="6"/>
  <c r="K348" i="6"/>
  <c r="M348" i="6"/>
  <c r="N348" i="6"/>
  <c r="K349" i="6"/>
  <c r="M349" i="6"/>
  <c r="N349" i="6"/>
  <c r="K350" i="6"/>
  <c r="M350" i="6"/>
  <c r="N350" i="6"/>
  <c r="K351" i="6"/>
  <c r="M351" i="6"/>
  <c r="N351" i="6"/>
  <c r="K352" i="6"/>
  <c r="M352" i="6"/>
  <c r="N352" i="6"/>
  <c r="K353" i="6"/>
  <c r="M353" i="6"/>
  <c r="N353" i="6"/>
  <c r="K354" i="6"/>
  <c r="M354" i="6"/>
  <c r="N354" i="6"/>
  <c r="K355" i="6"/>
  <c r="M355" i="6"/>
  <c r="N355" i="6"/>
  <c r="K356" i="6"/>
  <c r="M356" i="6"/>
  <c r="N356" i="6"/>
  <c r="K357" i="6"/>
  <c r="M357" i="6"/>
  <c r="N357" i="6"/>
  <c r="K358" i="6"/>
  <c r="M358" i="6"/>
  <c r="N358" i="6"/>
  <c r="K359" i="6"/>
  <c r="M359" i="6"/>
  <c r="N359" i="6"/>
  <c r="K360" i="6"/>
  <c r="M360" i="6"/>
  <c r="N360" i="6"/>
  <c r="K361" i="6"/>
  <c r="M361" i="6"/>
  <c r="N361" i="6"/>
  <c r="K362" i="6"/>
  <c r="M362" i="6"/>
  <c r="N362" i="6"/>
  <c r="K363" i="6"/>
  <c r="M363" i="6"/>
  <c r="N363" i="6"/>
  <c r="K364" i="6"/>
  <c r="M364" i="6"/>
  <c r="N364" i="6"/>
  <c r="K365" i="6"/>
  <c r="M365" i="6"/>
  <c r="N365" i="6"/>
  <c r="K366" i="6"/>
  <c r="M366" i="6"/>
  <c r="N366" i="6"/>
  <c r="K367" i="6"/>
  <c r="M367" i="6"/>
  <c r="N367" i="6"/>
  <c r="K368" i="6"/>
  <c r="M368" i="6"/>
  <c r="N368" i="6"/>
  <c r="K369" i="6"/>
  <c r="M369" i="6"/>
  <c r="N369" i="6"/>
  <c r="K370" i="6"/>
  <c r="M370" i="6"/>
  <c r="N370" i="6"/>
  <c r="K371" i="6"/>
  <c r="M371" i="6"/>
  <c r="N371" i="6"/>
  <c r="K372" i="6"/>
  <c r="M372" i="6"/>
  <c r="N372" i="6"/>
  <c r="K373" i="6"/>
  <c r="M373" i="6"/>
  <c r="N373" i="6"/>
  <c r="K374" i="6"/>
  <c r="M374" i="6"/>
  <c r="N374" i="6"/>
  <c r="K375" i="6"/>
  <c r="M375" i="6"/>
  <c r="N375" i="6"/>
  <c r="K376" i="6"/>
  <c r="M376" i="6"/>
  <c r="N376" i="6"/>
  <c r="K377" i="6"/>
  <c r="M377" i="6"/>
  <c r="N377" i="6"/>
  <c r="K378" i="6"/>
  <c r="M378" i="6"/>
  <c r="N378" i="6"/>
  <c r="K379" i="6"/>
  <c r="M379" i="6"/>
  <c r="N379" i="6"/>
  <c r="K380" i="6"/>
  <c r="M380" i="6"/>
  <c r="N380" i="6"/>
  <c r="K381" i="6"/>
  <c r="M381" i="6"/>
  <c r="N381" i="6"/>
  <c r="K382" i="6"/>
  <c r="M382" i="6"/>
  <c r="N382" i="6"/>
  <c r="K383" i="6"/>
  <c r="M383" i="6"/>
  <c r="N383" i="6"/>
  <c r="K384" i="6"/>
  <c r="M384" i="6"/>
  <c r="N384" i="6"/>
  <c r="K385" i="6"/>
  <c r="M385" i="6"/>
  <c r="N385" i="6"/>
  <c r="K386" i="6"/>
  <c r="M386" i="6"/>
  <c r="N386" i="6"/>
  <c r="K387" i="6"/>
  <c r="M387" i="6"/>
  <c r="N387" i="6"/>
  <c r="K388" i="6"/>
  <c r="M388" i="6"/>
  <c r="N388" i="6"/>
  <c r="K389" i="6"/>
  <c r="M389" i="6"/>
  <c r="N389" i="6"/>
  <c r="K390" i="6"/>
  <c r="M390" i="6"/>
  <c r="N390" i="6"/>
  <c r="K391" i="6"/>
  <c r="M391" i="6"/>
  <c r="N391" i="6"/>
  <c r="K392" i="6"/>
  <c r="M392" i="6"/>
  <c r="N392" i="6"/>
  <c r="K393" i="6"/>
  <c r="M393" i="6"/>
  <c r="N393" i="6"/>
  <c r="K394" i="6"/>
  <c r="M394" i="6"/>
  <c r="N394" i="6"/>
  <c r="K395" i="6"/>
  <c r="M395" i="6"/>
  <c r="N395" i="6"/>
  <c r="K396" i="6"/>
  <c r="M396" i="6"/>
  <c r="N396" i="6"/>
  <c r="K397" i="6"/>
  <c r="M397" i="6"/>
  <c r="N397" i="6"/>
  <c r="K398" i="6"/>
  <c r="M398" i="6"/>
  <c r="N398" i="6"/>
  <c r="K399" i="6"/>
  <c r="M399" i="6"/>
  <c r="N399" i="6"/>
  <c r="K400" i="6"/>
  <c r="M400" i="6"/>
  <c r="N400" i="6"/>
  <c r="K401" i="6"/>
  <c r="M401" i="6"/>
  <c r="N401" i="6"/>
  <c r="K402" i="6"/>
  <c r="M402" i="6"/>
  <c r="N402" i="6"/>
  <c r="K403" i="6"/>
  <c r="M403" i="6"/>
  <c r="N403" i="6"/>
  <c r="K404" i="6"/>
  <c r="M404" i="6"/>
  <c r="N404" i="6"/>
  <c r="K405" i="6"/>
  <c r="M405" i="6"/>
  <c r="N405" i="6"/>
  <c r="K406" i="6"/>
  <c r="M406" i="6"/>
  <c r="N406" i="6"/>
  <c r="K407" i="6"/>
  <c r="M407" i="6"/>
  <c r="N407" i="6"/>
  <c r="K408" i="6"/>
  <c r="M408" i="6"/>
  <c r="N408" i="6"/>
  <c r="K409" i="6"/>
  <c r="M409" i="6"/>
  <c r="N409" i="6"/>
  <c r="K410" i="6"/>
  <c r="M410" i="6"/>
  <c r="N410" i="6"/>
  <c r="K411" i="6"/>
  <c r="M411" i="6"/>
  <c r="N411" i="6"/>
  <c r="K412" i="6"/>
  <c r="M412" i="6"/>
  <c r="N412" i="6"/>
  <c r="K413" i="6"/>
  <c r="M413" i="6"/>
  <c r="N413" i="6"/>
  <c r="K414" i="6"/>
  <c r="M414" i="6"/>
  <c r="N414" i="6"/>
  <c r="K415" i="6"/>
  <c r="M415" i="6"/>
  <c r="N415" i="6"/>
  <c r="K416" i="6"/>
  <c r="M416" i="6"/>
  <c r="N416" i="6"/>
  <c r="K417" i="6"/>
  <c r="M417" i="6"/>
  <c r="N417" i="6"/>
  <c r="K418" i="6"/>
  <c r="M418" i="6"/>
  <c r="N418" i="6"/>
  <c r="K419" i="6"/>
  <c r="M419" i="6"/>
  <c r="N419" i="6"/>
  <c r="K420" i="6"/>
  <c r="M420" i="6"/>
  <c r="N420" i="6"/>
  <c r="K421" i="6"/>
  <c r="M421" i="6"/>
  <c r="N421" i="6"/>
  <c r="K422" i="6"/>
  <c r="M422" i="6"/>
  <c r="N422" i="6"/>
  <c r="K423" i="6"/>
  <c r="M423" i="6"/>
  <c r="N423" i="6"/>
  <c r="K424" i="6"/>
  <c r="M424" i="6"/>
  <c r="N424" i="6"/>
  <c r="K425" i="6"/>
  <c r="M425" i="6"/>
  <c r="N425" i="6"/>
  <c r="K426" i="6"/>
  <c r="M426" i="6"/>
  <c r="N426" i="6"/>
  <c r="K427" i="6"/>
  <c r="M427" i="6"/>
  <c r="N427" i="6"/>
  <c r="K428" i="6"/>
  <c r="M428" i="6"/>
  <c r="N428" i="6"/>
  <c r="K429" i="6"/>
  <c r="M429" i="6"/>
  <c r="N429" i="6"/>
  <c r="K430" i="6"/>
  <c r="M430" i="6"/>
  <c r="N430" i="6"/>
  <c r="K431" i="6"/>
  <c r="M431" i="6"/>
  <c r="N431" i="6"/>
  <c r="K432" i="6"/>
  <c r="M432" i="6"/>
  <c r="N432" i="6"/>
  <c r="K433" i="6"/>
  <c r="M433" i="6"/>
  <c r="N433" i="6"/>
  <c r="K434" i="6"/>
  <c r="M434" i="6"/>
  <c r="N434" i="6"/>
  <c r="K435" i="6"/>
  <c r="M435" i="6"/>
  <c r="N435" i="6"/>
  <c r="K436" i="6"/>
  <c r="M436" i="6"/>
  <c r="N436" i="6"/>
  <c r="K437" i="6"/>
  <c r="M437" i="6"/>
  <c r="N437" i="6"/>
  <c r="K438" i="6"/>
  <c r="M438" i="6"/>
  <c r="N438" i="6"/>
  <c r="K439" i="6"/>
  <c r="M439" i="6"/>
  <c r="N439" i="6"/>
  <c r="K440" i="6"/>
  <c r="M440" i="6"/>
  <c r="N440" i="6"/>
  <c r="K441" i="6"/>
  <c r="M441" i="6"/>
  <c r="N441" i="6"/>
  <c r="K442" i="6"/>
  <c r="M442" i="6"/>
  <c r="N442" i="6"/>
  <c r="K443" i="6"/>
  <c r="M443" i="6"/>
  <c r="N443" i="6"/>
  <c r="K444" i="6"/>
  <c r="M444" i="6"/>
  <c r="N444" i="6"/>
  <c r="K445" i="6"/>
  <c r="M445" i="6"/>
  <c r="N445" i="6"/>
  <c r="K446" i="6"/>
  <c r="M446" i="6"/>
  <c r="N446" i="6"/>
  <c r="K447" i="6"/>
  <c r="M447" i="6"/>
  <c r="N447" i="6"/>
  <c r="K448" i="6"/>
  <c r="M448" i="6"/>
  <c r="N448" i="6"/>
  <c r="K449" i="6"/>
  <c r="M449" i="6"/>
  <c r="N449" i="6"/>
  <c r="K450" i="6"/>
  <c r="M450" i="6"/>
  <c r="N450" i="6"/>
  <c r="K451" i="6"/>
  <c r="M451" i="6"/>
  <c r="N451" i="6"/>
  <c r="K452" i="6"/>
  <c r="M452" i="6"/>
  <c r="N452" i="6"/>
  <c r="K453" i="6"/>
  <c r="M453" i="6"/>
  <c r="N453" i="6"/>
  <c r="K454" i="6"/>
  <c r="M454" i="6"/>
  <c r="N454" i="6"/>
  <c r="K455" i="6"/>
  <c r="M455" i="6"/>
  <c r="N455" i="6"/>
  <c r="K456" i="6"/>
  <c r="M456" i="6"/>
  <c r="N456" i="6"/>
  <c r="K457" i="6"/>
  <c r="M457" i="6"/>
  <c r="N457" i="6"/>
  <c r="K458" i="6"/>
  <c r="M458" i="6"/>
  <c r="N458" i="6"/>
  <c r="K459" i="6"/>
  <c r="M459" i="6"/>
  <c r="N459" i="6"/>
  <c r="K460" i="6"/>
  <c r="M460" i="6"/>
  <c r="N460" i="6"/>
  <c r="K461" i="6"/>
  <c r="M461" i="6"/>
  <c r="N461" i="6"/>
  <c r="K462" i="6"/>
  <c r="M462" i="6"/>
  <c r="N462" i="6"/>
  <c r="K463" i="6"/>
  <c r="M463" i="6"/>
  <c r="N463" i="6"/>
  <c r="K464" i="6"/>
  <c r="M464" i="6"/>
  <c r="N464" i="6"/>
  <c r="K465" i="6"/>
  <c r="M465" i="6"/>
  <c r="N465" i="6"/>
  <c r="K466" i="6"/>
  <c r="M466" i="6"/>
  <c r="N466" i="6"/>
  <c r="K467" i="6"/>
  <c r="M467" i="6"/>
  <c r="N467" i="6"/>
  <c r="K468" i="6"/>
  <c r="M468" i="6"/>
  <c r="N468" i="6"/>
  <c r="K469" i="6"/>
  <c r="M469" i="6"/>
  <c r="N469" i="6"/>
  <c r="K470" i="6"/>
  <c r="M470" i="6"/>
  <c r="N470" i="6"/>
  <c r="K471" i="6"/>
  <c r="M471" i="6"/>
  <c r="N471" i="6"/>
  <c r="K472" i="6"/>
  <c r="M472" i="6"/>
  <c r="N472" i="6"/>
  <c r="K473" i="6"/>
  <c r="M473" i="6"/>
  <c r="N473" i="6"/>
  <c r="K474" i="6"/>
  <c r="M474" i="6"/>
  <c r="N474" i="6"/>
  <c r="K475" i="6"/>
  <c r="M475" i="6"/>
  <c r="N475" i="6"/>
  <c r="K476" i="6"/>
  <c r="M476" i="6"/>
  <c r="N476" i="6"/>
  <c r="K477" i="6"/>
  <c r="M477" i="6"/>
  <c r="N477" i="6"/>
  <c r="K478" i="6"/>
  <c r="M478" i="6"/>
  <c r="N478" i="6"/>
  <c r="K479" i="6"/>
  <c r="M479" i="6"/>
  <c r="N479" i="6"/>
  <c r="K480" i="6"/>
  <c r="M480" i="6"/>
  <c r="N480" i="6"/>
  <c r="K481" i="6"/>
  <c r="M481" i="6"/>
  <c r="N481" i="6"/>
  <c r="K482" i="6"/>
  <c r="M482" i="6"/>
  <c r="N482" i="6"/>
  <c r="K483" i="6"/>
  <c r="M483" i="6"/>
  <c r="N483" i="6"/>
  <c r="K484" i="6"/>
  <c r="M484" i="6"/>
  <c r="N484" i="6"/>
  <c r="K485" i="6"/>
  <c r="M485" i="6"/>
  <c r="N485" i="6"/>
  <c r="K486" i="6"/>
  <c r="M486" i="6"/>
  <c r="N486" i="6"/>
  <c r="K487" i="6"/>
  <c r="M487" i="6"/>
  <c r="N487" i="6"/>
  <c r="K488" i="6"/>
  <c r="M488" i="6"/>
  <c r="N488" i="6"/>
  <c r="K489" i="6"/>
  <c r="M489" i="6"/>
  <c r="N489" i="6"/>
  <c r="K490" i="6"/>
  <c r="M490" i="6"/>
  <c r="N490" i="6"/>
  <c r="K491" i="6"/>
  <c r="M491" i="6"/>
  <c r="N491" i="6"/>
  <c r="K492" i="6"/>
  <c r="M492" i="6"/>
  <c r="N492" i="6"/>
  <c r="K493" i="6"/>
  <c r="M493" i="6"/>
  <c r="N493" i="6"/>
  <c r="K494" i="6"/>
  <c r="M494" i="6"/>
  <c r="N494" i="6"/>
  <c r="K495" i="6"/>
  <c r="M495" i="6"/>
  <c r="N495" i="6"/>
  <c r="K496" i="6"/>
  <c r="M496" i="6"/>
  <c r="N496" i="6"/>
  <c r="K497" i="6"/>
  <c r="M497" i="6"/>
  <c r="N497" i="6"/>
  <c r="K498" i="6"/>
  <c r="M498" i="6"/>
  <c r="N498" i="6"/>
  <c r="K499" i="6"/>
  <c r="M499" i="6"/>
  <c r="N499" i="6"/>
  <c r="K500" i="6"/>
  <c r="M500" i="6"/>
  <c r="N500" i="6"/>
  <c r="K501" i="6"/>
  <c r="M501" i="6"/>
  <c r="N501" i="6"/>
  <c r="K502" i="6"/>
  <c r="M502" i="6"/>
  <c r="N502" i="6"/>
  <c r="K503" i="6"/>
  <c r="M503" i="6"/>
  <c r="N503" i="6"/>
  <c r="K504" i="6"/>
  <c r="M504" i="6"/>
  <c r="N504" i="6"/>
  <c r="K505" i="6"/>
  <c r="M505" i="6"/>
  <c r="N505" i="6"/>
  <c r="K506" i="6"/>
  <c r="M506" i="6"/>
  <c r="N506" i="6"/>
  <c r="K507" i="6"/>
  <c r="M507" i="6"/>
  <c r="N507" i="6"/>
  <c r="K508" i="6"/>
  <c r="M508" i="6"/>
  <c r="N508" i="6"/>
  <c r="K509" i="6"/>
  <c r="M509" i="6"/>
  <c r="N509" i="6"/>
  <c r="K510" i="6"/>
  <c r="M510" i="6"/>
  <c r="N510" i="6"/>
  <c r="K511" i="6"/>
  <c r="M511" i="6"/>
  <c r="N511" i="6"/>
  <c r="K512" i="6"/>
  <c r="M512" i="6"/>
  <c r="N512" i="6"/>
  <c r="K513" i="6"/>
  <c r="M513" i="6"/>
  <c r="N513" i="6"/>
  <c r="K514" i="6"/>
  <c r="M514" i="6"/>
  <c r="N514" i="6"/>
  <c r="K515" i="6"/>
  <c r="M515" i="6"/>
  <c r="N515" i="6"/>
  <c r="K516" i="6"/>
  <c r="M516" i="6"/>
  <c r="N516" i="6"/>
  <c r="K517" i="6"/>
  <c r="M517" i="6"/>
  <c r="N517" i="6"/>
  <c r="K518" i="6"/>
  <c r="M518" i="6"/>
  <c r="N518" i="6"/>
  <c r="K519" i="6"/>
  <c r="M519" i="6"/>
  <c r="N519" i="6"/>
  <c r="K520" i="6"/>
  <c r="M520" i="6"/>
  <c r="N520" i="6"/>
  <c r="K521" i="6"/>
  <c r="M521" i="6"/>
  <c r="N521" i="6"/>
  <c r="K522" i="6"/>
  <c r="M522" i="6"/>
  <c r="N522" i="6"/>
  <c r="K523" i="6"/>
  <c r="M523" i="6"/>
  <c r="N523" i="6"/>
  <c r="K524" i="6"/>
  <c r="M524" i="6"/>
  <c r="N524" i="6"/>
  <c r="K525" i="6"/>
  <c r="M525" i="6"/>
  <c r="N525" i="6"/>
  <c r="K526" i="6"/>
  <c r="M526" i="6"/>
  <c r="N526" i="6"/>
  <c r="K527" i="6"/>
  <c r="M527" i="6"/>
  <c r="N527" i="6"/>
  <c r="K528" i="6"/>
  <c r="M528" i="6"/>
  <c r="N528" i="6"/>
  <c r="K529" i="6"/>
  <c r="M529" i="6"/>
  <c r="N529" i="6"/>
  <c r="K530" i="6"/>
  <c r="M530" i="6"/>
  <c r="N530" i="6"/>
  <c r="K531" i="6"/>
  <c r="M531" i="6"/>
  <c r="N531" i="6"/>
  <c r="K532" i="6"/>
  <c r="M532" i="6"/>
  <c r="N532" i="6"/>
  <c r="K533" i="6"/>
  <c r="M533" i="6"/>
  <c r="N533" i="6"/>
  <c r="K534" i="6"/>
  <c r="M534" i="6"/>
  <c r="N534" i="6"/>
  <c r="K535" i="6"/>
  <c r="M535" i="6"/>
  <c r="N535" i="6"/>
  <c r="K536" i="6"/>
  <c r="M536" i="6"/>
  <c r="N536" i="6"/>
  <c r="K537" i="6"/>
  <c r="M537" i="6"/>
  <c r="N537" i="6"/>
  <c r="K538" i="6"/>
  <c r="M538" i="6"/>
  <c r="N538" i="6"/>
  <c r="K539" i="6"/>
  <c r="M539" i="6"/>
  <c r="N539" i="6"/>
  <c r="K540" i="6"/>
  <c r="M540" i="6"/>
  <c r="N540" i="6"/>
  <c r="K541" i="6"/>
  <c r="M541" i="6"/>
  <c r="N541" i="6"/>
  <c r="K542" i="6"/>
  <c r="M542" i="6"/>
  <c r="N542" i="6"/>
  <c r="K543" i="6"/>
  <c r="M543" i="6"/>
  <c r="N543" i="6"/>
  <c r="K544" i="6"/>
  <c r="M544" i="6"/>
  <c r="N544" i="6"/>
  <c r="K545" i="6"/>
  <c r="M545" i="6"/>
  <c r="N545" i="6"/>
  <c r="K546" i="6"/>
  <c r="M546" i="6"/>
  <c r="N546" i="6"/>
  <c r="K547" i="6"/>
  <c r="M547" i="6"/>
  <c r="N547" i="6"/>
  <c r="K548" i="6"/>
  <c r="M548" i="6"/>
  <c r="N548" i="6"/>
  <c r="K549" i="6"/>
  <c r="M549" i="6"/>
  <c r="N549" i="6"/>
  <c r="K550" i="6"/>
  <c r="M550" i="6"/>
  <c r="N550" i="6"/>
  <c r="K551" i="6"/>
  <c r="M551" i="6"/>
  <c r="N551" i="6"/>
  <c r="K552" i="6"/>
  <c r="M552" i="6"/>
  <c r="N552" i="6"/>
  <c r="K553" i="6"/>
  <c r="M553" i="6"/>
  <c r="N553" i="6"/>
  <c r="K554" i="6"/>
  <c r="M554" i="6"/>
  <c r="N554" i="6"/>
  <c r="K555" i="6"/>
  <c r="M555" i="6"/>
  <c r="N555" i="6"/>
  <c r="K556" i="6"/>
  <c r="M556" i="6"/>
  <c r="N556" i="6"/>
  <c r="K557" i="6"/>
  <c r="M557" i="6"/>
  <c r="N557" i="6"/>
  <c r="K558" i="6"/>
  <c r="M558" i="6"/>
  <c r="N558" i="6"/>
  <c r="K559" i="6"/>
  <c r="M559" i="6"/>
  <c r="N559" i="6"/>
  <c r="K560" i="6"/>
  <c r="M560" i="6"/>
  <c r="N560" i="6"/>
  <c r="K561" i="6"/>
  <c r="M561" i="6"/>
  <c r="N561" i="6"/>
  <c r="K562" i="6"/>
  <c r="M562" i="6"/>
  <c r="N562" i="6"/>
  <c r="K563" i="6"/>
  <c r="M563" i="6"/>
  <c r="N563" i="6"/>
  <c r="K564" i="6"/>
  <c r="M564" i="6"/>
  <c r="N564" i="6"/>
  <c r="K565" i="6"/>
  <c r="M565" i="6"/>
  <c r="N565" i="6"/>
  <c r="K566" i="6"/>
  <c r="M566" i="6"/>
  <c r="N566" i="6"/>
  <c r="K567" i="6"/>
  <c r="M567" i="6"/>
  <c r="N567" i="6"/>
  <c r="K568" i="6"/>
  <c r="M568" i="6"/>
  <c r="N568" i="6"/>
  <c r="K569" i="6"/>
  <c r="M569" i="6"/>
  <c r="N569" i="6"/>
  <c r="K570" i="6"/>
  <c r="M570" i="6"/>
  <c r="N570" i="6"/>
  <c r="K571" i="6"/>
  <c r="M571" i="6"/>
  <c r="N571" i="6"/>
  <c r="K572" i="6"/>
  <c r="M572" i="6"/>
  <c r="N572" i="6"/>
  <c r="K573" i="6"/>
  <c r="M573" i="6"/>
  <c r="N573" i="6"/>
  <c r="K574" i="6"/>
  <c r="M574" i="6"/>
  <c r="N574" i="6"/>
  <c r="K575" i="6"/>
  <c r="M575" i="6"/>
  <c r="N575" i="6"/>
  <c r="K576" i="6"/>
  <c r="M576" i="6"/>
  <c r="N576" i="6"/>
  <c r="K577" i="6"/>
  <c r="M577" i="6"/>
  <c r="N577" i="6"/>
  <c r="K578" i="6"/>
  <c r="M578" i="6"/>
  <c r="N578" i="6"/>
  <c r="K579" i="6"/>
  <c r="M579" i="6"/>
  <c r="N579" i="6"/>
  <c r="K580" i="6"/>
  <c r="M580" i="6"/>
  <c r="N580" i="6"/>
  <c r="K581" i="6"/>
  <c r="M581" i="6"/>
  <c r="N581" i="6"/>
  <c r="K582" i="6"/>
  <c r="M582" i="6"/>
  <c r="N582" i="6"/>
  <c r="K583" i="6"/>
  <c r="M583" i="6"/>
  <c r="N583" i="6"/>
  <c r="K584" i="6"/>
  <c r="M584" i="6"/>
  <c r="N584" i="6"/>
  <c r="K585" i="6"/>
  <c r="M585" i="6"/>
  <c r="N585" i="6"/>
  <c r="K586" i="6"/>
  <c r="M586" i="6"/>
  <c r="N586" i="6"/>
  <c r="K587" i="6"/>
  <c r="M587" i="6"/>
  <c r="N587" i="6"/>
  <c r="K588" i="6"/>
  <c r="M588" i="6"/>
  <c r="N588" i="6"/>
  <c r="K589" i="6"/>
  <c r="M589" i="6"/>
  <c r="N589" i="6"/>
  <c r="K590" i="6"/>
  <c r="M590" i="6"/>
  <c r="N590" i="6"/>
  <c r="K591" i="6"/>
  <c r="M591" i="6"/>
  <c r="N591" i="6"/>
  <c r="K592" i="6"/>
  <c r="M592" i="6"/>
  <c r="N592" i="6"/>
  <c r="K593" i="6"/>
  <c r="M593" i="6"/>
  <c r="N593" i="6"/>
  <c r="K594" i="6"/>
  <c r="M594" i="6"/>
  <c r="N594" i="6"/>
  <c r="K595" i="6"/>
  <c r="M595" i="6"/>
  <c r="N595" i="6"/>
  <c r="K596" i="6"/>
  <c r="M596" i="6"/>
  <c r="N596" i="6"/>
  <c r="K597" i="6"/>
  <c r="M597" i="6"/>
  <c r="N597" i="6"/>
  <c r="K598" i="6"/>
  <c r="M598" i="6"/>
  <c r="N598" i="6"/>
  <c r="K599" i="6"/>
  <c r="M599" i="6"/>
  <c r="N599" i="6"/>
  <c r="K600" i="6"/>
  <c r="M600" i="6"/>
  <c r="N600" i="6"/>
  <c r="K601" i="6"/>
  <c r="M601" i="6"/>
  <c r="N601" i="6"/>
  <c r="K602" i="6"/>
  <c r="M602" i="6"/>
  <c r="N602" i="6"/>
  <c r="K603" i="6"/>
  <c r="M603" i="6"/>
  <c r="N603" i="6"/>
  <c r="K604" i="6"/>
  <c r="M604" i="6"/>
  <c r="N604" i="6"/>
  <c r="K605" i="6"/>
  <c r="M605" i="6"/>
  <c r="N605" i="6"/>
  <c r="K606" i="6"/>
  <c r="M606" i="6"/>
  <c r="N606" i="6"/>
  <c r="K607" i="6"/>
  <c r="M607" i="6"/>
  <c r="N607" i="6"/>
  <c r="K608" i="6"/>
  <c r="M608" i="6"/>
  <c r="N608" i="6"/>
  <c r="K609" i="6"/>
  <c r="M609" i="6"/>
  <c r="N609" i="6"/>
  <c r="K610" i="6"/>
  <c r="M610" i="6"/>
  <c r="N610" i="6"/>
  <c r="K611" i="6"/>
  <c r="M611" i="6"/>
  <c r="N611" i="6"/>
  <c r="K612" i="6"/>
  <c r="M612" i="6"/>
  <c r="N612" i="6"/>
  <c r="K613" i="6"/>
  <c r="M613" i="6"/>
  <c r="N613" i="6"/>
  <c r="K614" i="6"/>
  <c r="M614" i="6"/>
  <c r="N614" i="6"/>
  <c r="K615" i="6"/>
  <c r="M615" i="6"/>
  <c r="N615" i="6"/>
  <c r="K616" i="6"/>
  <c r="M616" i="6"/>
  <c r="N616" i="6"/>
  <c r="K617" i="6"/>
  <c r="M617" i="6"/>
  <c r="N617" i="6"/>
  <c r="K618" i="6"/>
  <c r="M618" i="6"/>
  <c r="N618" i="6"/>
  <c r="K619" i="6"/>
  <c r="M619" i="6"/>
  <c r="N619" i="6"/>
  <c r="K620" i="6"/>
  <c r="M620" i="6"/>
  <c r="N620" i="6"/>
  <c r="K621" i="6"/>
  <c r="M621" i="6"/>
  <c r="N621" i="6"/>
  <c r="K622" i="6"/>
  <c r="M622" i="6"/>
  <c r="N622" i="6"/>
  <c r="K623" i="6"/>
  <c r="M623" i="6"/>
  <c r="N623" i="6"/>
  <c r="K624" i="6"/>
  <c r="M624" i="6"/>
  <c r="N624" i="6"/>
  <c r="K625" i="6"/>
  <c r="M625" i="6"/>
  <c r="N625" i="6"/>
  <c r="K626" i="6"/>
  <c r="M626" i="6"/>
  <c r="N626" i="6"/>
  <c r="K627" i="6"/>
  <c r="M627" i="6"/>
  <c r="N627" i="6"/>
  <c r="K628" i="6"/>
  <c r="M628" i="6"/>
  <c r="N628" i="6"/>
  <c r="K629" i="6"/>
  <c r="M629" i="6"/>
  <c r="N629" i="6"/>
  <c r="K630" i="6"/>
  <c r="M630" i="6"/>
  <c r="N630" i="6"/>
  <c r="K631" i="6"/>
  <c r="M631" i="6"/>
  <c r="N631" i="6"/>
  <c r="K632" i="6"/>
  <c r="M632" i="6"/>
  <c r="N632" i="6"/>
  <c r="K633" i="6"/>
  <c r="M633" i="6"/>
  <c r="N633" i="6"/>
  <c r="K634" i="6"/>
  <c r="M634" i="6"/>
  <c r="N634" i="6"/>
  <c r="K635" i="6"/>
  <c r="M635" i="6"/>
  <c r="N635" i="6"/>
  <c r="K636" i="6"/>
  <c r="M636" i="6"/>
  <c r="N636" i="6"/>
  <c r="K637" i="6"/>
  <c r="M637" i="6"/>
  <c r="N637" i="6"/>
  <c r="K638" i="6"/>
  <c r="M638" i="6"/>
  <c r="N638" i="6"/>
  <c r="K639" i="6"/>
  <c r="M639" i="6"/>
  <c r="N639" i="6"/>
  <c r="K640" i="6"/>
  <c r="M640" i="6"/>
  <c r="N640" i="6"/>
  <c r="K641" i="6"/>
  <c r="M641" i="6"/>
  <c r="N641" i="6"/>
  <c r="K642" i="6"/>
  <c r="M642" i="6"/>
  <c r="N642" i="6"/>
  <c r="K643" i="6"/>
  <c r="M643" i="6"/>
  <c r="N643" i="6"/>
  <c r="K644" i="6"/>
  <c r="M644" i="6"/>
  <c r="N644" i="6"/>
  <c r="K645" i="6"/>
  <c r="M645" i="6"/>
  <c r="N645" i="6"/>
  <c r="K646" i="6"/>
  <c r="M646" i="6"/>
  <c r="N646" i="6"/>
  <c r="K647" i="6"/>
  <c r="M647" i="6"/>
  <c r="N647" i="6"/>
  <c r="K648" i="6"/>
  <c r="M648" i="6"/>
  <c r="N648" i="6"/>
  <c r="K649" i="6"/>
  <c r="M649" i="6"/>
  <c r="N649" i="6"/>
  <c r="K650" i="6"/>
  <c r="M650" i="6"/>
  <c r="N650" i="6"/>
  <c r="K651" i="6"/>
  <c r="M651" i="6"/>
  <c r="N651" i="6"/>
  <c r="K652" i="6"/>
  <c r="M652" i="6"/>
  <c r="N652" i="6"/>
  <c r="K653" i="6"/>
  <c r="M653" i="6"/>
  <c r="N653" i="6"/>
  <c r="K654" i="6"/>
  <c r="M654" i="6"/>
  <c r="N654" i="6"/>
  <c r="K655" i="6"/>
  <c r="M655" i="6"/>
  <c r="N655" i="6"/>
  <c r="K656" i="6"/>
  <c r="M656" i="6"/>
  <c r="N656" i="6"/>
  <c r="K657" i="6"/>
  <c r="M657" i="6"/>
  <c r="N657" i="6"/>
  <c r="K658" i="6"/>
  <c r="M658" i="6"/>
  <c r="N658" i="6"/>
  <c r="K659" i="6"/>
  <c r="M659" i="6"/>
  <c r="N659" i="6"/>
  <c r="K660" i="6"/>
  <c r="M660" i="6"/>
  <c r="N660" i="6"/>
  <c r="K661" i="6"/>
  <c r="M661" i="6"/>
  <c r="N661" i="6"/>
  <c r="K662" i="6"/>
  <c r="M662" i="6"/>
  <c r="N662" i="6"/>
  <c r="K663" i="6"/>
  <c r="M663" i="6"/>
  <c r="N663" i="6"/>
  <c r="K664" i="6"/>
  <c r="M664" i="6"/>
  <c r="N664" i="6"/>
  <c r="K665" i="6"/>
  <c r="M665" i="6"/>
  <c r="N665" i="6"/>
  <c r="K666" i="6"/>
  <c r="M666" i="6"/>
  <c r="N666" i="6"/>
  <c r="K667" i="6"/>
  <c r="M667" i="6"/>
  <c r="N667" i="6"/>
  <c r="K668" i="6"/>
  <c r="M668" i="6"/>
  <c r="N668" i="6"/>
  <c r="K669" i="6"/>
  <c r="M669" i="6"/>
  <c r="N669" i="6"/>
  <c r="K670" i="6"/>
  <c r="M670" i="6"/>
  <c r="N670" i="6"/>
  <c r="K671" i="6"/>
  <c r="M671" i="6"/>
  <c r="N671" i="6"/>
  <c r="K672" i="6"/>
  <c r="M672" i="6"/>
  <c r="N672" i="6"/>
  <c r="K673" i="6"/>
  <c r="M673" i="6"/>
  <c r="N673" i="6"/>
  <c r="K674" i="6"/>
  <c r="M674" i="6"/>
  <c r="N674" i="6"/>
  <c r="K675" i="6"/>
  <c r="M675" i="6"/>
  <c r="N675" i="6"/>
  <c r="K676" i="6"/>
  <c r="M676" i="6"/>
  <c r="N676" i="6"/>
  <c r="K677" i="6"/>
  <c r="M677" i="6"/>
  <c r="N677" i="6"/>
  <c r="K678" i="6"/>
  <c r="M678" i="6"/>
  <c r="N678" i="6"/>
  <c r="K679" i="6"/>
  <c r="M679" i="6"/>
  <c r="N679" i="6"/>
  <c r="K680" i="6"/>
  <c r="M680" i="6"/>
  <c r="N680" i="6"/>
  <c r="K681" i="6"/>
  <c r="M681" i="6"/>
  <c r="N681" i="6"/>
  <c r="K682" i="6"/>
  <c r="M682" i="6"/>
  <c r="N682" i="6"/>
  <c r="K683" i="6"/>
  <c r="M683" i="6"/>
  <c r="N683" i="6"/>
  <c r="K684" i="6"/>
  <c r="M684" i="6"/>
  <c r="N684" i="6"/>
  <c r="K685" i="6"/>
  <c r="M685" i="6"/>
  <c r="N685" i="6"/>
  <c r="K686" i="6"/>
  <c r="M686" i="6"/>
  <c r="N686" i="6"/>
  <c r="K687" i="6"/>
  <c r="M687" i="6"/>
  <c r="N687" i="6"/>
  <c r="K688" i="6"/>
  <c r="M688" i="6"/>
  <c r="N688" i="6"/>
  <c r="K689" i="6"/>
  <c r="M689" i="6"/>
  <c r="N689" i="6"/>
  <c r="K690" i="6"/>
  <c r="M690" i="6"/>
  <c r="N690" i="6"/>
  <c r="K691" i="6"/>
  <c r="M691" i="6"/>
  <c r="N691" i="6"/>
  <c r="K692" i="6"/>
  <c r="M692" i="6"/>
  <c r="N692" i="6"/>
  <c r="K693" i="6"/>
  <c r="M693" i="6"/>
  <c r="N693" i="6"/>
  <c r="K694" i="6"/>
  <c r="M694" i="6"/>
  <c r="N694" i="6"/>
  <c r="K695" i="6"/>
  <c r="M695" i="6"/>
  <c r="N695" i="6"/>
  <c r="K696" i="6"/>
  <c r="M696" i="6"/>
  <c r="N696" i="6"/>
  <c r="K697" i="6"/>
  <c r="M697" i="6"/>
  <c r="N697" i="6"/>
  <c r="K698" i="6"/>
  <c r="M698" i="6"/>
  <c r="N698" i="6"/>
  <c r="K699" i="6"/>
  <c r="M699" i="6"/>
  <c r="N699" i="6"/>
  <c r="K700" i="6"/>
  <c r="M700" i="6"/>
  <c r="N700" i="6"/>
  <c r="K701" i="6"/>
  <c r="M701" i="6"/>
  <c r="N701" i="6"/>
  <c r="K702" i="6"/>
  <c r="M702" i="6"/>
  <c r="N702" i="6"/>
  <c r="K703" i="6"/>
  <c r="M703" i="6"/>
  <c r="N703" i="6"/>
  <c r="K704" i="6"/>
  <c r="M704" i="6"/>
  <c r="N704" i="6"/>
  <c r="K705" i="6"/>
  <c r="M705" i="6"/>
  <c r="N705" i="6"/>
  <c r="K706" i="6"/>
  <c r="M706" i="6"/>
  <c r="N706" i="6"/>
  <c r="K707" i="6"/>
  <c r="M707" i="6"/>
  <c r="N707" i="6"/>
  <c r="K708" i="6"/>
  <c r="M708" i="6"/>
  <c r="N708" i="6"/>
  <c r="K709" i="6"/>
  <c r="M709" i="6"/>
  <c r="N709" i="6"/>
  <c r="K710" i="6"/>
  <c r="M710" i="6"/>
  <c r="N710" i="6"/>
  <c r="K711" i="6"/>
  <c r="M711" i="6"/>
  <c r="N711" i="6"/>
  <c r="K712" i="6"/>
  <c r="M712" i="6"/>
  <c r="N712" i="6"/>
  <c r="K713" i="6"/>
  <c r="M713" i="6"/>
  <c r="N713" i="6"/>
  <c r="K714" i="6"/>
  <c r="M714" i="6"/>
  <c r="N714" i="6"/>
  <c r="K715" i="6"/>
  <c r="M715" i="6"/>
  <c r="N715" i="6"/>
  <c r="K716" i="6"/>
  <c r="M716" i="6"/>
  <c r="N716" i="6"/>
  <c r="K717" i="6"/>
  <c r="M717" i="6"/>
  <c r="N717" i="6"/>
  <c r="K718" i="6"/>
  <c r="M718" i="6"/>
  <c r="N718" i="6"/>
  <c r="K719" i="6"/>
  <c r="M719" i="6"/>
  <c r="N719" i="6"/>
  <c r="K720" i="6"/>
  <c r="M720" i="6"/>
  <c r="N720" i="6"/>
  <c r="A721" i="6"/>
  <c r="A722" i="6"/>
  <c r="K721" i="6"/>
  <c r="M721" i="6"/>
  <c r="N721" i="6"/>
  <c r="K722" i="6"/>
  <c r="M722" i="6"/>
  <c r="N722" i="6"/>
  <c r="A723" i="6"/>
  <c r="K723" i="6"/>
  <c r="M723" i="6"/>
  <c r="N723" i="6"/>
  <c r="A724" i="6"/>
  <c r="K724" i="6"/>
  <c r="M724" i="6"/>
  <c r="N724" i="6"/>
  <c r="A725" i="6"/>
  <c r="A726" i="6"/>
  <c r="K725" i="6"/>
  <c r="M725" i="6"/>
  <c r="N725" i="6"/>
  <c r="K726" i="6"/>
  <c r="M726" i="6"/>
  <c r="N726" i="6"/>
  <c r="A727" i="6"/>
  <c r="K727" i="6"/>
  <c r="M727" i="6"/>
  <c r="N727" i="6"/>
  <c r="A728" i="6"/>
  <c r="K728" i="6"/>
  <c r="M728" i="6"/>
  <c r="N728" i="6"/>
  <c r="A729" i="6"/>
  <c r="A730" i="6"/>
  <c r="K729" i="6"/>
  <c r="M729" i="6"/>
  <c r="N729" i="6"/>
  <c r="K730" i="6"/>
  <c r="M730" i="6"/>
  <c r="N730" i="6"/>
  <c r="A731" i="6"/>
  <c r="K731" i="6"/>
  <c r="M731" i="6"/>
  <c r="N731" i="6"/>
  <c r="A732" i="6"/>
  <c r="K732" i="6"/>
  <c r="M732" i="6"/>
  <c r="N732" i="6"/>
  <c r="A733" i="6"/>
  <c r="A734" i="6"/>
  <c r="K733" i="6"/>
  <c r="M733" i="6"/>
  <c r="N733" i="6"/>
  <c r="K734" i="6"/>
  <c r="M734" i="6"/>
  <c r="N734" i="6"/>
  <c r="A735" i="6"/>
  <c r="K735" i="6"/>
  <c r="M735" i="6"/>
  <c r="N735" i="6"/>
  <c r="A736" i="6"/>
  <c r="K736" i="6"/>
  <c r="M736" i="6"/>
  <c r="N736" i="6"/>
  <c r="A737" i="6"/>
  <c r="A738" i="6"/>
  <c r="K737" i="6"/>
  <c r="M737" i="6"/>
  <c r="N737" i="6"/>
  <c r="K738" i="6"/>
  <c r="M738" i="6"/>
  <c r="N738" i="6"/>
  <c r="A739" i="6"/>
  <c r="K739" i="6"/>
  <c r="M739" i="6"/>
  <c r="N739" i="6"/>
  <c r="A740" i="6"/>
  <c r="K740" i="6"/>
  <c r="M740" i="6"/>
  <c r="N740" i="6"/>
  <c r="A741" i="6"/>
  <c r="A742" i="6"/>
  <c r="K741" i="6"/>
  <c r="M741" i="6"/>
  <c r="N741" i="6"/>
  <c r="K742" i="6"/>
  <c r="M742" i="6"/>
  <c r="N742" i="6"/>
  <c r="A743" i="6"/>
  <c r="K743" i="6"/>
  <c r="M743" i="6"/>
  <c r="N743" i="6"/>
  <c r="A744" i="6"/>
  <c r="K744" i="6"/>
  <c r="M744" i="6"/>
  <c r="N744" i="6"/>
  <c r="A745" i="6"/>
  <c r="A746" i="6"/>
  <c r="K745" i="6"/>
  <c r="M745" i="6"/>
  <c r="N745" i="6"/>
  <c r="K746" i="6"/>
  <c r="M746" i="6"/>
  <c r="N746" i="6"/>
  <c r="A747" i="6"/>
  <c r="K747" i="6"/>
  <c r="M747" i="6"/>
  <c r="N747" i="6"/>
  <c r="A748" i="6"/>
  <c r="K748" i="6"/>
  <c r="M748" i="6"/>
  <c r="N748" i="6"/>
  <c r="A749" i="6"/>
  <c r="A750" i="6"/>
  <c r="K749" i="6"/>
  <c r="M749" i="6"/>
  <c r="N749" i="6"/>
  <c r="K750" i="6"/>
  <c r="M750" i="6"/>
  <c r="N750" i="6"/>
  <c r="A751" i="6"/>
  <c r="K751" i="6"/>
  <c r="M751" i="6"/>
  <c r="N751" i="6"/>
  <c r="D3" i="6"/>
  <c r="I3" i="6" s="1"/>
  <c r="A3" i="6"/>
  <c r="B14" i="3" s="1"/>
  <c r="M89" i="6"/>
  <c r="D100" i="3" s="1"/>
  <c r="AD100" i="3" s="1"/>
  <c r="K89" i="6"/>
  <c r="M88" i="6"/>
  <c r="D99" i="3" s="1"/>
  <c r="AD99" i="3" s="1"/>
  <c r="M87" i="6"/>
  <c r="D98" i="3" s="1"/>
  <c r="AD98" i="3" s="1"/>
  <c r="K87" i="6"/>
  <c r="M86" i="6"/>
  <c r="D97" i="3" s="1"/>
  <c r="AD97" i="3" s="1"/>
  <c r="M85" i="6"/>
  <c r="D96" i="3" s="1"/>
  <c r="AD96" i="3" s="1"/>
  <c r="K85" i="6"/>
  <c r="M84" i="6"/>
  <c r="D95" i="3" s="1"/>
  <c r="AD95" i="3" s="1"/>
  <c r="M83" i="6"/>
  <c r="D94" i="3" s="1"/>
  <c r="AD94" i="3" s="1"/>
  <c r="K83" i="6"/>
  <c r="M82" i="6"/>
  <c r="D93" i="3" s="1"/>
  <c r="AD93" i="3" s="1"/>
  <c r="M81" i="6"/>
  <c r="D92" i="3" s="1"/>
  <c r="AD92" i="3" s="1"/>
  <c r="K81" i="6"/>
  <c r="M80" i="6"/>
  <c r="D91" i="3" s="1"/>
  <c r="AD91" i="3" s="1"/>
  <c r="M79" i="6"/>
  <c r="D90" i="3" s="1"/>
  <c r="AD90" i="3" s="1"/>
  <c r="K79" i="6"/>
  <c r="M78" i="6"/>
  <c r="D89" i="3" s="1"/>
  <c r="AD89" i="3" s="1"/>
  <c r="M77" i="6"/>
  <c r="D88" i="3" s="1"/>
  <c r="AD88" i="3" s="1"/>
  <c r="K77" i="6"/>
  <c r="M76" i="6"/>
  <c r="D87" i="3" s="1"/>
  <c r="AD87" i="3" s="1"/>
  <c r="K76" i="6"/>
  <c r="M75" i="6"/>
  <c r="D86" i="3" s="1"/>
  <c r="AD86" i="3" s="1"/>
  <c r="K75" i="6"/>
  <c r="M74" i="6"/>
  <c r="D85" i="3" s="1"/>
  <c r="AD85" i="3" s="1"/>
  <c r="K74" i="6"/>
  <c r="M73" i="6"/>
  <c r="D84" i="3" s="1"/>
  <c r="AD84" i="3" s="1"/>
  <c r="K73" i="6"/>
  <c r="M72" i="6"/>
  <c r="D83" i="3" s="1"/>
  <c r="AD83" i="3" s="1"/>
  <c r="K72" i="6"/>
  <c r="M71" i="6"/>
  <c r="D82" i="3" s="1"/>
  <c r="AD82" i="3" s="1"/>
  <c r="K71" i="6"/>
  <c r="M70" i="6"/>
  <c r="D81" i="3" s="1"/>
  <c r="AD81" i="3" s="1"/>
  <c r="K70" i="6"/>
  <c r="M69" i="6"/>
  <c r="D80" i="3" s="1"/>
  <c r="AD80" i="3" s="1"/>
  <c r="K69" i="6"/>
  <c r="M68" i="6"/>
  <c r="D79" i="3" s="1"/>
  <c r="AD79" i="3" s="1"/>
  <c r="K68" i="6"/>
  <c r="M67" i="6"/>
  <c r="D78" i="3" s="1"/>
  <c r="AD78" i="3" s="1"/>
  <c r="K67" i="6"/>
  <c r="M66" i="6"/>
  <c r="D77" i="3" s="1"/>
  <c r="AD77" i="3" s="1"/>
  <c r="K66" i="6"/>
  <c r="M65" i="6"/>
  <c r="D76" i="3" s="1"/>
  <c r="AD76" i="3" s="1"/>
  <c r="K65" i="6"/>
  <c r="M64" i="6"/>
  <c r="D75" i="3" s="1"/>
  <c r="AD75" i="3" s="1"/>
  <c r="I64" i="6"/>
  <c r="M63" i="6"/>
  <c r="D74" i="3" s="1"/>
  <c r="AD74" i="3" s="1"/>
  <c r="K63" i="6"/>
  <c r="M62" i="6"/>
  <c r="D73" i="3" s="1"/>
  <c r="AD73" i="3" s="1"/>
  <c r="M61" i="6"/>
  <c r="D72" i="3" s="1"/>
  <c r="AD72" i="3" s="1"/>
  <c r="K61" i="6"/>
  <c r="M60" i="6"/>
  <c r="D71" i="3" s="1"/>
  <c r="AD71" i="3" s="1"/>
  <c r="M59" i="6"/>
  <c r="D70" i="3" s="1"/>
  <c r="AD70" i="3" s="1"/>
  <c r="K59" i="6"/>
  <c r="M58" i="6"/>
  <c r="D69" i="3" s="1"/>
  <c r="AD69" i="3" s="1"/>
  <c r="M57" i="6"/>
  <c r="D68" i="3" s="1"/>
  <c r="AD68" i="3" s="1"/>
  <c r="K57" i="6"/>
  <c r="M56" i="6"/>
  <c r="D67" i="3" s="1"/>
  <c r="AD67" i="3" s="1"/>
  <c r="M55" i="6"/>
  <c r="D66" i="3" s="1"/>
  <c r="AD66" i="3" s="1"/>
  <c r="K55" i="6"/>
  <c r="M54" i="6"/>
  <c r="D65" i="3" s="1"/>
  <c r="AD65" i="3" s="1"/>
  <c r="M53" i="6"/>
  <c r="D64" i="3" s="1"/>
  <c r="AD64" i="3" s="1"/>
  <c r="K53" i="6"/>
  <c r="M52" i="6"/>
  <c r="D63" i="3" s="1"/>
  <c r="AD63" i="3" s="1"/>
  <c r="M51" i="6"/>
  <c r="D62" i="3" s="1"/>
  <c r="AD62" i="3" s="1"/>
  <c r="K51" i="6"/>
  <c r="M50" i="6"/>
  <c r="D61" i="3" s="1"/>
  <c r="AD61" i="3" s="1"/>
  <c r="M49" i="6"/>
  <c r="D60" i="3" s="1"/>
  <c r="AD60" i="3" s="1"/>
  <c r="K49" i="6"/>
  <c r="M48" i="6"/>
  <c r="D59" i="3" s="1"/>
  <c r="AD59" i="3" s="1"/>
  <c r="M47" i="6"/>
  <c r="D58" i="3" s="1"/>
  <c r="AD58" i="3" s="1"/>
  <c r="K47" i="6"/>
  <c r="M46" i="6"/>
  <c r="D57" i="3" s="1"/>
  <c r="AD57" i="3" s="1"/>
  <c r="I46" i="6"/>
  <c r="M45" i="6"/>
  <c r="D56" i="3" s="1"/>
  <c r="AD56" i="3" s="1"/>
  <c r="K45" i="6"/>
  <c r="M44" i="6"/>
  <c r="D55" i="3" s="1"/>
  <c r="AD55" i="3" s="1"/>
  <c r="M43" i="6"/>
  <c r="D54" i="3" s="1"/>
  <c r="AD54" i="3" s="1"/>
  <c r="K43" i="6"/>
  <c r="M42" i="6"/>
  <c r="D53" i="3" s="1"/>
  <c r="AD53" i="3" s="1"/>
  <c r="M41" i="6"/>
  <c r="D52" i="3" s="1"/>
  <c r="AD52" i="3" s="1"/>
  <c r="K41" i="6"/>
  <c r="M40" i="6"/>
  <c r="D51" i="3" s="1"/>
  <c r="AD51" i="3" s="1"/>
  <c r="I40" i="6"/>
  <c r="M39" i="6"/>
  <c r="D50" i="3" s="1"/>
  <c r="AD50" i="3" s="1"/>
  <c r="K39" i="6"/>
  <c r="M38" i="6"/>
  <c r="D49" i="3" s="1"/>
  <c r="AD49" i="3" s="1"/>
  <c r="I38" i="6"/>
  <c r="M37" i="6"/>
  <c r="D48" i="3" s="1"/>
  <c r="AD48" i="3" s="1"/>
  <c r="K37" i="6"/>
  <c r="M36" i="6"/>
  <c r="D47" i="3" s="1"/>
  <c r="AD47" i="3" s="1"/>
  <c r="M35" i="6"/>
  <c r="D46" i="3" s="1"/>
  <c r="AD46" i="3" s="1"/>
  <c r="K35" i="6"/>
  <c r="Q34" i="6"/>
  <c r="P34" i="6"/>
  <c r="O34" i="6"/>
  <c r="H45" i="3" s="1"/>
  <c r="Q33" i="6"/>
  <c r="P33" i="6"/>
  <c r="O33" i="6"/>
  <c r="H44" i="3" s="1"/>
  <c r="K33" i="6"/>
  <c r="Q32" i="6"/>
  <c r="P32" i="6"/>
  <c r="O32" i="6"/>
  <c r="H43" i="3" s="1"/>
  <c r="B32" i="6"/>
  <c r="C43" i="3" s="1"/>
  <c r="K43" i="3" s="1"/>
  <c r="Q31" i="6"/>
  <c r="P31" i="6"/>
  <c r="O31" i="6"/>
  <c r="H42" i="3" s="1"/>
  <c r="K31" i="6"/>
  <c r="B31" i="6"/>
  <c r="C42" i="3" s="1"/>
  <c r="K42" i="3" s="1"/>
  <c r="Q30" i="6"/>
  <c r="P30" i="6"/>
  <c r="O30" i="6"/>
  <c r="H41" i="3" s="1"/>
  <c r="I30" i="6"/>
  <c r="Q29" i="6"/>
  <c r="P29" i="6"/>
  <c r="O29" i="6"/>
  <c r="H40" i="3" s="1"/>
  <c r="K29" i="6"/>
  <c r="Q28" i="6"/>
  <c r="P28" i="6"/>
  <c r="O28" i="6"/>
  <c r="H39" i="3" s="1"/>
  <c r="Q27" i="6"/>
  <c r="P27" i="6"/>
  <c r="O27" i="6"/>
  <c r="H38" i="3" s="1"/>
  <c r="K27" i="6"/>
  <c r="Q26" i="6"/>
  <c r="P26" i="6"/>
  <c r="O26" i="6"/>
  <c r="H37" i="3" s="1"/>
  <c r="K26" i="6"/>
  <c r="Q25" i="6"/>
  <c r="P25" i="6"/>
  <c r="O25" i="6"/>
  <c r="H36" i="3" s="1"/>
  <c r="K25" i="6"/>
  <c r="Q24" i="6"/>
  <c r="P24" i="6"/>
  <c r="O24" i="6"/>
  <c r="H35" i="3" s="1"/>
  <c r="K24" i="6"/>
  <c r="I24" i="6"/>
  <c r="Q23" i="6"/>
  <c r="P23" i="6"/>
  <c r="O23" i="6"/>
  <c r="H34" i="3" s="1"/>
  <c r="K23" i="6"/>
  <c r="Q22" i="6"/>
  <c r="P22" i="6"/>
  <c r="O22" i="6"/>
  <c r="H33" i="3" s="1"/>
  <c r="K22" i="6"/>
  <c r="I22" i="6"/>
  <c r="Q21" i="6"/>
  <c r="P21" i="6"/>
  <c r="O21" i="6"/>
  <c r="H32" i="3" s="1"/>
  <c r="K21" i="6"/>
  <c r="B21" i="6"/>
  <c r="C32" i="3" s="1"/>
  <c r="K32" i="3" s="1"/>
  <c r="Q20" i="6"/>
  <c r="P20" i="6"/>
  <c r="O20" i="6"/>
  <c r="H31" i="3" s="1"/>
  <c r="B20" i="6"/>
  <c r="C31" i="3" s="1"/>
  <c r="K31" i="3" s="1"/>
  <c r="Q19" i="6"/>
  <c r="P19" i="6"/>
  <c r="O19" i="6"/>
  <c r="H30" i="3" s="1"/>
  <c r="K19" i="6"/>
  <c r="Q18" i="6"/>
  <c r="P18" i="6"/>
  <c r="O18" i="6"/>
  <c r="H29" i="3" s="1"/>
  <c r="Q17" i="6"/>
  <c r="P17" i="6"/>
  <c r="O17" i="6"/>
  <c r="H28" i="3" s="1"/>
  <c r="K17" i="6"/>
  <c r="Q16" i="6"/>
  <c r="P16" i="6"/>
  <c r="O16" i="6"/>
  <c r="H27" i="3" s="1"/>
  <c r="Q15" i="6"/>
  <c r="P15" i="6"/>
  <c r="O15" i="6"/>
  <c r="H26" i="3" s="1"/>
  <c r="K15" i="6"/>
  <c r="Q14" i="6"/>
  <c r="O14" i="6"/>
  <c r="H25" i="3" s="1"/>
  <c r="Q13" i="6"/>
  <c r="O13" i="6"/>
  <c r="H24" i="3" s="1"/>
  <c r="K13" i="6"/>
  <c r="B13" i="6"/>
  <c r="C24" i="3" s="1"/>
  <c r="K24" i="3" s="1"/>
  <c r="Q12" i="6"/>
  <c r="O12" i="6"/>
  <c r="H23" i="3" s="1"/>
  <c r="B12" i="6"/>
  <c r="C23" i="3" s="1"/>
  <c r="K23" i="3" s="1"/>
  <c r="Q11" i="6"/>
  <c r="O11" i="6"/>
  <c r="H22" i="3" s="1"/>
  <c r="K11" i="6"/>
  <c r="Q10" i="6"/>
  <c r="O10" i="6"/>
  <c r="H21" i="3" s="1"/>
  <c r="Q9" i="6"/>
  <c r="O9" i="6"/>
  <c r="H20" i="3" s="1"/>
  <c r="K9" i="6"/>
  <c r="Q8" i="6"/>
  <c r="O8" i="6"/>
  <c r="H19" i="3" s="1"/>
  <c r="Q7" i="6"/>
  <c r="O7" i="6"/>
  <c r="H18" i="3" s="1"/>
  <c r="K7" i="6"/>
  <c r="Q6" i="6"/>
  <c r="O6" i="6"/>
  <c r="H17" i="3" s="1"/>
  <c r="D6" i="6"/>
  <c r="D7" i="6" s="1"/>
  <c r="Q5" i="6"/>
  <c r="P5" i="6"/>
  <c r="O5" i="6"/>
  <c r="H16" i="3" s="1"/>
  <c r="K5" i="6"/>
  <c r="Q4" i="6"/>
  <c r="P4" i="6"/>
  <c r="O4" i="6"/>
  <c r="H15" i="3" s="1"/>
  <c r="K4" i="6"/>
  <c r="D4" i="6"/>
  <c r="D5" i="6" s="1"/>
  <c r="K3" i="6"/>
  <c r="B23" i="6" l="1"/>
  <c r="C34" i="3" s="1"/>
  <c r="K34" i="3" s="1"/>
  <c r="B24" i="6"/>
  <c r="C35" i="3" s="1"/>
  <c r="K35" i="3" s="1"/>
  <c r="B40" i="6"/>
  <c r="C51" i="3" s="1"/>
  <c r="K51" i="3" s="1"/>
  <c r="H92" i="6"/>
  <c r="B29" i="6"/>
  <c r="C40" i="3" s="1"/>
  <c r="K40" i="3" s="1"/>
  <c r="B39" i="6"/>
  <c r="C50" i="3" s="1"/>
  <c r="K50" i="3" s="1"/>
  <c r="G76" i="6"/>
  <c r="I60" i="6"/>
  <c r="I56" i="6"/>
  <c r="B25" i="6"/>
  <c r="C36" i="3" s="1"/>
  <c r="K36" i="3" s="1"/>
  <c r="I16" i="6"/>
  <c r="I62" i="6"/>
  <c r="B49" i="6"/>
  <c r="C60" i="3" s="1"/>
  <c r="K60" i="3" s="1"/>
  <c r="I48" i="6"/>
  <c r="B36" i="6"/>
  <c r="C47" i="3" s="1"/>
  <c r="K47" i="3" s="1"/>
  <c r="I44" i="6"/>
  <c r="B18" i="6"/>
  <c r="C29" i="3" s="1"/>
  <c r="K29" i="3" s="1"/>
  <c r="B45" i="6"/>
  <c r="C56" i="3" s="1"/>
  <c r="K56" i="3" s="1"/>
  <c r="B48" i="6"/>
  <c r="C59" i="3" s="1"/>
  <c r="K59" i="3" s="1"/>
  <c r="B10" i="6"/>
  <c r="C21" i="3" s="1"/>
  <c r="K21" i="3" s="1"/>
  <c r="I36" i="6"/>
  <c r="B47" i="6"/>
  <c r="C58" i="3" s="1"/>
  <c r="K58" i="3" s="1"/>
  <c r="I20" i="6"/>
  <c r="B22" i="6"/>
  <c r="C33" i="3" s="1"/>
  <c r="K33" i="3" s="1"/>
  <c r="I42" i="6"/>
  <c r="B16" i="6"/>
  <c r="C27" i="3" s="1"/>
  <c r="K27" i="3" s="1"/>
  <c r="I52" i="6"/>
  <c r="B43" i="6"/>
  <c r="C54" i="3" s="1"/>
  <c r="K54" i="3" s="1"/>
  <c r="B19" i="6"/>
  <c r="C30" i="3" s="1"/>
  <c r="K30" i="3" s="1"/>
  <c r="B27" i="6"/>
  <c r="C38" i="3" s="1"/>
  <c r="K38" i="3" s="1"/>
  <c r="B11" i="6"/>
  <c r="C22" i="3" s="1"/>
  <c r="K22" i="3" s="1"/>
  <c r="B35" i="6"/>
  <c r="C46" i="3" s="1"/>
  <c r="K46" i="3" s="1"/>
  <c r="G68" i="6"/>
  <c r="I32" i="6"/>
  <c r="B33" i="6"/>
  <c r="C44" i="3" s="1"/>
  <c r="K44" i="3" s="1"/>
  <c r="B41" i="6"/>
  <c r="C52" i="3" s="1"/>
  <c r="K52" i="3" s="1"/>
  <c r="B44" i="6"/>
  <c r="C55" i="3" s="1"/>
  <c r="K55" i="3" s="1"/>
  <c r="I54" i="6"/>
  <c r="B28" i="6"/>
  <c r="C39" i="3" s="1"/>
  <c r="K39" i="3" s="1"/>
  <c r="B17" i="6"/>
  <c r="C28" i="3" s="1"/>
  <c r="K28" i="3" s="1"/>
  <c r="I96" i="6"/>
  <c r="H95" i="6"/>
  <c r="I109" i="9" s="1"/>
  <c r="F95" i="6"/>
  <c r="B109" i="9" s="1"/>
  <c r="H94" i="6"/>
  <c r="F94" i="6"/>
  <c r="M21" i="6"/>
  <c r="D32" i="3" s="1"/>
  <c r="AD32" i="3" s="1"/>
  <c r="AF32" i="3"/>
  <c r="AG32" i="3" s="1"/>
  <c r="G105" i="1"/>
  <c r="G105" i="8"/>
  <c r="M24" i="6"/>
  <c r="D35" i="3" s="1"/>
  <c r="AD35" i="3" s="1"/>
  <c r="AF35" i="3"/>
  <c r="AG35" i="3" s="1"/>
  <c r="M29" i="6"/>
  <c r="D40" i="3" s="1"/>
  <c r="AD40" i="3" s="1"/>
  <c r="AF40" i="3"/>
  <c r="AG40" i="3" s="1"/>
  <c r="M30" i="6"/>
  <c r="D41" i="3" s="1"/>
  <c r="AD41" i="3" s="1"/>
  <c r="AF41" i="3"/>
  <c r="AG41" i="3" s="1"/>
  <c r="M12" i="6"/>
  <c r="D23" i="3" s="1"/>
  <c r="AD23" i="3" s="1"/>
  <c r="AF23" i="3"/>
  <c r="AG23" i="3" s="1"/>
  <c r="M13" i="6"/>
  <c r="D24" i="3" s="1"/>
  <c r="AD24" i="3" s="1"/>
  <c r="AF24" i="3"/>
  <c r="AG24" i="3" s="1"/>
  <c r="M17" i="6"/>
  <c r="D28" i="3" s="1"/>
  <c r="AD28" i="3" s="1"/>
  <c r="AF28" i="3"/>
  <c r="AG28" i="3" s="1"/>
  <c r="M18" i="6"/>
  <c r="D29" i="3" s="1"/>
  <c r="AD29" i="3" s="1"/>
  <c r="AF29" i="3"/>
  <c r="AG29" i="3" s="1"/>
  <c r="M10" i="6"/>
  <c r="D21" i="3" s="1"/>
  <c r="AD21" i="3" s="1"/>
  <c r="AF21" i="3"/>
  <c r="AG21" i="3" s="1"/>
  <c r="M11" i="6"/>
  <c r="D22" i="3" s="1"/>
  <c r="AD22" i="3" s="1"/>
  <c r="AF22" i="3"/>
  <c r="AG22" i="3" s="1"/>
  <c r="M22" i="6"/>
  <c r="D33" i="3" s="1"/>
  <c r="AD33" i="3" s="1"/>
  <c r="AF33" i="3"/>
  <c r="AG33" i="3" s="1"/>
  <c r="M32" i="6"/>
  <c r="D43" i="3" s="1"/>
  <c r="AD43" i="3" s="1"/>
  <c r="AF43" i="3"/>
  <c r="AG43" i="3" s="1"/>
  <c r="M34" i="6"/>
  <c r="D45" i="3" s="1"/>
  <c r="AD45" i="3" s="1"/>
  <c r="AF45" i="3"/>
  <c r="AG45" i="3" s="1"/>
  <c r="G96" i="6"/>
  <c r="G109" i="1"/>
  <c r="G109" i="8"/>
  <c r="M16" i="6"/>
  <c r="D27" i="3" s="1"/>
  <c r="AD27" i="3" s="1"/>
  <c r="AF27" i="3"/>
  <c r="AG27" i="3" s="1"/>
  <c r="M31" i="6"/>
  <c r="D42" i="3" s="1"/>
  <c r="AD42" i="3" s="1"/>
  <c r="AF42" i="3"/>
  <c r="AG42" i="3" s="1"/>
  <c r="M19" i="6"/>
  <c r="D30" i="3" s="1"/>
  <c r="AD30" i="3" s="1"/>
  <c r="AF30" i="3"/>
  <c r="AG30" i="3" s="1"/>
  <c r="M25" i="6"/>
  <c r="D36" i="3" s="1"/>
  <c r="AD36" i="3" s="1"/>
  <c r="AF36" i="3"/>
  <c r="AG36" i="3" s="1"/>
  <c r="M26" i="6"/>
  <c r="D37" i="3" s="1"/>
  <c r="AD37" i="3" s="1"/>
  <c r="AF37" i="3"/>
  <c r="AG37" i="3" s="1"/>
  <c r="M14" i="6"/>
  <c r="D25" i="3" s="1"/>
  <c r="AD25" i="3" s="1"/>
  <c r="AF25" i="3"/>
  <c r="AG25" i="3" s="1"/>
  <c r="M15" i="6"/>
  <c r="D26" i="3" s="1"/>
  <c r="AD26" i="3" s="1"/>
  <c r="AF26" i="3"/>
  <c r="AG26" i="3" s="1"/>
  <c r="M20" i="6"/>
  <c r="D31" i="3" s="1"/>
  <c r="AD31" i="3" s="1"/>
  <c r="AF31" i="3"/>
  <c r="AG31" i="3" s="1"/>
  <c r="M23" i="6"/>
  <c r="D34" i="3" s="1"/>
  <c r="AD34" i="3" s="1"/>
  <c r="AF34" i="3"/>
  <c r="AG34" i="3" s="1"/>
  <c r="M27" i="6"/>
  <c r="D38" i="3" s="1"/>
  <c r="AD38" i="3" s="1"/>
  <c r="AF38" i="3"/>
  <c r="AG38" i="3" s="1"/>
  <c r="M28" i="6"/>
  <c r="D39" i="3" s="1"/>
  <c r="AD39" i="3" s="1"/>
  <c r="AF39" i="3"/>
  <c r="AG39" i="3" s="1"/>
  <c r="M33" i="6"/>
  <c r="D44" i="3" s="1"/>
  <c r="AD44" i="3" s="1"/>
  <c r="AF44" i="3"/>
  <c r="AG44" i="3" s="1"/>
  <c r="B37" i="6"/>
  <c r="C48" i="3" s="1"/>
  <c r="K48" i="3" s="1"/>
  <c r="G72" i="6"/>
  <c r="G107" i="1"/>
  <c r="G107" i="8"/>
  <c r="I12" i="6"/>
  <c r="M9" i="6"/>
  <c r="D20" i="3" s="1"/>
  <c r="AF20" i="3"/>
  <c r="M7" i="6"/>
  <c r="D18" i="3" s="1"/>
  <c r="AF18" i="3"/>
  <c r="M6" i="6"/>
  <c r="D17" i="3" s="1"/>
  <c r="AD17" i="3" s="1"/>
  <c r="AF17" i="3"/>
  <c r="M5" i="6"/>
  <c r="D16" i="3" s="1"/>
  <c r="AF16" i="3"/>
  <c r="B9" i="6"/>
  <c r="C20" i="3" s="1"/>
  <c r="K20" i="3" s="1"/>
  <c r="I8" i="6"/>
  <c r="M8" i="6"/>
  <c r="D19" i="3" s="1"/>
  <c r="AD19" i="3" s="1"/>
  <c r="AF19" i="3"/>
  <c r="AG19" i="3" s="1"/>
  <c r="AF15" i="3"/>
  <c r="M4" i="6"/>
  <c r="D15" i="3" s="1"/>
  <c r="B30" i="6"/>
  <c r="C41" i="3" s="1"/>
  <c r="K41" i="3" s="1"/>
  <c r="B34" i="6"/>
  <c r="C45" i="3" s="1"/>
  <c r="K45" i="3" s="1"/>
  <c r="I18" i="6"/>
  <c r="B26" i="6"/>
  <c r="C37" i="3" s="1"/>
  <c r="K37" i="3" s="1"/>
  <c r="B14" i="6"/>
  <c r="C25" i="3" s="1"/>
  <c r="K25" i="3" s="1"/>
  <c r="I26" i="6"/>
  <c r="I34" i="6"/>
  <c r="B38" i="6"/>
  <c r="C49" i="3" s="1"/>
  <c r="K49" i="3" s="1"/>
  <c r="B42" i="6"/>
  <c r="C53" i="3" s="1"/>
  <c r="K53" i="3" s="1"/>
  <c r="B46" i="6"/>
  <c r="C57" i="3" s="1"/>
  <c r="K57" i="3" s="1"/>
  <c r="I50" i="6"/>
  <c r="I58" i="6"/>
  <c r="I93" i="6"/>
  <c r="K107" i="9" s="1"/>
  <c r="H90" i="6"/>
  <c r="F93" i="6"/>
  <c r="B107" i="9" s="1"/>
  <c r="G92" i="6"/>
  <c r="H93" i="6"/>
  <c r="I107" i="9" s="1"/>
  <c r="F92" i="6"/>
  <c r="I92" i="6"/>
  <c r="I95" i="6"/>
  <c r="K109" i="9" s="1"/>
  <c r="G94" i="6"/>
  <c r="I94" i="6"/>
  <c r="F91" i="6"/>
  <c r="B105" i="9" s="1"/>
  <c r="I91" i="6"/>
  <c r="K105" i="9" s="1"/>
  <c r="G90" i="6"/>
  <c r="H91" i="6"/>
  <c r="I105" i="9" s="1"/>
  <c r="F90" i="6"/>
  <c r="F96" i="6"/>
  <c r="I90" i="6"/>
  <c r="A14" i="6"/>
  <c r="B25" i="3" s="1"/>
  <c r="A32" i="6"/>
  <c r="B43" i="3" s="1"/>
  <c r="A13" i="6"/>
  <c r="B24" i="3" s="1"/>
  <c r="A50" i="6"/>
  <c r="B61" i="3" s="1"/>
  <c r="A40" i="6"/>
  <c r="B51" i="3" s="1"/>
  <c r="A17" i="6"/>
  <c r="B28" i="3" s="1"/>
  <c r="A21" i="6"/>
  <c r="B32" i="3" s="1"/>
  <c r="A24" i="6"/>
  <c r="B35" i="3" s="1"/>
  <c r="A26" i="6"/>
  <c r="B37" i="3" s="1"/>
  <c r="A33" i="6"/>
  <c r="B44" i="3" s="1"/>
  <c r="A37" i="6"/>
  <c r="B48" i="3" s="1"/>
  <c r="A41" i="6"/>
  <c r="B52" i="3" s="1"/>
  <c r="A22" i="6"/>
  <c r="B33" i="3" s="1"/>
  <c r="A25" i="6"/>
  <c r="B36" i="3" s="1"/>
  <c r="A30" i="6"/>
  <c r="B41" i="3" s="1"/>
  <c r="A46" i="6"/>
  <c r="B57" i="3" s="1"/>
  <c r="I14" i="6"/>
  <c r="H96" i="6"/>
  <c r="B7" i="6"/>
  <c r="C18" i="3" s="1"/>
  <c r="K18" i="3" s="1"/>
  <c r="B5" i="6"/>
  <c r="C16" i="3" s="1"/>
  <c r="K16" i="3" s="1"/>
  <c r="F58" i="6"/>
  <c r="F24" i="6"/>
  <c r="F34" i="6"/>
  <c r="F42" i="6"/>
  <c r="F50" i="6"/>
  <c r="F20" i="6"/>
  <c r="F16" i="6"/>
  <c r="F26" i="6"/>
  <c r="F30" i="6"/>
  <c r="F38" i="6"/>
  <c r="F46" i="6"/>
  <c r="F54" i="6"/>
  <c r="F62" i="6"/>
  <c r="H18" i="6"/>
  <c r="G19" i="6"/>
  <c r="G33" i="9" s="1"/>
  <c r="H22" i="6"/>
  <c r="G23" i="6"/>
  <c r="G37" i="9" s="1"/>
  <c r="I28" i="6"/>
  <c r="F28" i="6"/>
  <c r="B15" i="6"/>
  <c r="C26" i="3" s="1"/>
  <c r="K26" i="3" s="1"/>
  <c r="H16" i="6"/>
  <c r="G17" i="6"/>
  <c r="G31" i="9" s="1"/>
  <c r="F18" i="6"/>
  <c r="H20" i="6"/>
  <c r="G21" i="6"/>
  <c r="G35" i="9" s="1"/>
  <c r="F22" i="6"/>
  <c r="H24" i="6"/>
  <c r="G25" i="6"/>
  <c r="G39" i="9" s="1"/>
  <c r="H28" i="6"/>
  <c r="G29" i="6"/>
  <c r="G43" i="9" s="1"/>
  <c r="H32" i="6"/>
  <c r="G33" i="6"/>
  <c r="G47" i="9" s="1"/>
  <c r="H36" i="6"/>
  <c r="G37" i="6"/>
  <c r="G51" i="9" s="1"/>
  <c r="H40" i="6"/>
  <c r="G41" i="6"/>
  <c r="G55" i="9" s="1"/>
  <c r="H44" i="6"/>
  <c r="H45" i="6"/>
  <c r="I59" i="9" s="1"/>
  <c r="H48" i="6"/>
  <c r="H49" i="6"/>
  <c r="I63" i="9" s="1"/>
  <c r="H52" i="6"/>
  <c r="H53" i="6"/>
  <c r="I67" i="9" s="1"/>
  <c r="H56" i="6"/>
  <c r="H57" i="6"/>
  <c r="I71" i="9" s="1"/>
  <c r="H60" i="6"/>
  <c r="H61" i="6"/>
  <c r="I75" i="9" s="1"/>
  <c r="H64" i="6"/>
  <c r="I65" i="6"/>
  <c r="K79" i="9" s="1"/>
  <c r="H26" i="6"/>
  <c r="G27" i="6"/>
  <c r="G41" i="9" s="1"/>
  <c r="H30" i="6"/>
  <c r="G31" i="6"/>
  <c r="G45" i="9" s="1"/>
  <c r="F32" i="6"/>
  <c r="H34" i="6"/>
  <c r="G35" i="6"/>
  <c r="G49" i="9" s="1"/>
  <c r="F36" i="6"/>
  <c r="H38" i="6"/>
  <c r="G39" i="6"/>
  <c r="G53" i="9" s="1"/>
  <c r="F40" i="6"/>
  <c r="H42" i="6"/>
  <c r="G43" i="6"/>
  <c r="G57" i="9" s="1"/>
  <c r="F44" i="6"/>
  <c r="H46" i="6"/>
  <c r="H47" i="6"/>
  <c r="I61" i="9" s="1"/>
  <c r="F48" i="6"/>
  <c r="H50" i="6"/>
  <c r="H51" i="6"/>
  <c r="I65" i="9" s="1"/>
  <c r="F52" i="6"/>
  <c r="H54" i="6"/>
  <c r="H55" i="6"/>
  <c r="I69" i="9" s="1"/>
  <c r="F56" i="6"/>
  <c r="H58" i="6"/>
  <c r="H59" i="6"/>
  <c r="I73" i="9" s="1"/>
  <c r="F60" i="6"/>
  <c r="H62" i="6"/>
  <c r="H63" i="6"/>
  <c r="I77" i="9" s="1"/>
  <c r="F64" i="6"/>
  <c r="H11" i="6"/>
  <c r="I25" i="9" s="1"/>
  <c r="F11" i="6"/>
  <c r="B25" i="9" s="1"/>
  <c r="I11" i="6"/>
  <c r="K25" i="9" s="1"/>
  <c r="G11" i="6"/>
  <c r="G25" i="9" s="1"/>
  <c r="I5" i="6"/>
  <c r="K19" i="9" s="1"/>
  <c r="G5" i="6"/>
  <c r="G19" i="9" s="1"/>
  <c r="H5" i="6"/>
  <c r="I19" i="9" s="1"/>
  <c r="F5" i="6"/>
  <c r="H7" i="6"/>
  <c r="I21" i="9" s="1"/>
  <c r="F7" i="6"/>
  <c r="B21" i="9" s="1"/>
  <c r="I7" i="6"/>
  <c r="K21" i="9" s="1"/>
  <c r="G7" i="6"/>
  <c r="G21" i="9" s="1"/>
  <c r="G4" i="6"/>
  <c r="I4" i="6"/>
  <c r="G6" i="6"/>
  <c r="I6" i="6"/>
  <c r="G8" i="6"/>
  <c r="G10" i="6"/>
  <c r="I10" i="6"/>
  <c r="B3" i="6"/>
  <c r="C14" i="3" s="1"/>
  <c r="F3" i="6"/>
  <c r="H3" i="6"/>
  <c r="B4" i="6"/>
  <c r="C15" i="3" s="1"/>
  <c r="K15" i="3" s="1"/>
  <c r="F4" i="6"/>
  <c r="H4" i="6"/>
  <c r="B6" i="6"/>
  <c r="C17" i="3" s="1"/>
  <c r="K17" i="3" s="1"/>
  <c r="F6" i="6"/>
  <c r="H6" i="6"/>
  <c r="B8" i="6"/>
  <c r="C19" i="3" s="1"/>
  <c r="K19" i="3" s="1"/>
  <c r="F8" i="6"/>
  <c r="H8" i="6"/>
  <c r="F10" i="6"/>
  <c r="H10" i="6"/>
  <c r="F12" i="6"/>
  <c r="H12" i="6"/>
  <c r="F14" i="6"/>
  <c r="H14" i="6"/>
  <c r="G3" i="6"/>
  <c r="G12" i="6"/>
  <c r="G14" i="6"/>
  <c r="H17" i="6"/>
  <c r="I31" i="9" s="1"/>
  <c r="F17" i="6"/>
  <c r="B31" i="9" s="1"/>
  <c r="I17" i="6"/>
  <c r="K31" i="9" s="1"/>
  <c r="H19" i="6"/>
  <c r="I33" i="9" s="1"/>
  <c r="F19" i="6"/>
  <c r="B33" i="9" s="1"/>
  <c r="I19" i="6"/>
  <c r="K33" i="9" s="1"/>
  <c r="H21" i="6"/>
  <c r="I35" i="9" s="1"/>
  <c r="F21" i="6"/>
  <c r="B35" i="9" s="1"/>
  <c r="I21" i="6"/>
  <c r="K35" i="9" s="1"/>
  <c r="H23" i="6"/>
  <c r="I37" i="9" s="1"/>
  <c r="F23" i="6"/>
  <c r="B37" i="9" s="1"/>
  <c r="I23" i="6"/>
  <c r="K37" i="9" s="1"/>
  <c r="H25" i="6"/>
  <c r="I39" i="9" s="1"/>
  <c r="F25" i="6"/>
  <c r="B39" i="9" s="1"/>
  <c r="I25" i="6"/>
  <c r="K39" i="9" s="1"/>
  <c r="H29" i="6"/>
  <c r="I43" i="9" s="1"/>
  <c r="F29" i="6"/>
  <c r="B43" i="9" s="1"/>
  <c r="I29" i="6"/>
  <c r="K43" i="9" s="1"/>
  <c r="H31" i="6"/>
  <c r="I45" i="9" s="1"/>
  <c r="I31" i="6"/>
  <c r="K45" i="9" s="1"/>
  <c r="H33" i="6"/>
  <c r="I47" i="9" s="1"/>
  <c r="F33" i="6"/>
  <c r="B47" i="9" s="1"/>
  <c r="I33" i="6"/>
  <c r="K47" i="9" s="1"/>
  <c r="H35" i="6"/>
  <c r="I49" i="9" s="1"/>
  <c r="I35" i="6"/>
  <c r="K49" i="9" s="1"/>
  <c r="H37" i="6"/>
  <c r="I51" i="9" s="1"/>
  <c r="F37" i="6"/>
  <c r="B51" i="9" s="1"/>
  <c r="I37" i="6"/>
  <c r="K51" i="9" s="1"/>
  <c r="H39" i="6"/>
  <c r="I53" i="9" s="1"/>
  <c r="I39" i="6"/>
  <c r="K53" i="9" s="1"/>
  <c r="H41" i="6"/>
  <c r="I55" i="9" s="1"/>
  <c r="F41" i="6"/>
  <c r="B55" i="9" s="1"/>
  <c r="I41" i="6"/>
  <c r="K55" i="9" s="1"/>
  <c r="I43" i="6"/>
  <c r="K57" i="9" s="1"/>
  <c r="G45" i="6"/>
  <c r="G59" i="9" s="1"/>
  <c r="I45" i="6"/>
  <c r="K59" i="9" s="1"/>
  <c r="G49" i="6"/>
  <c r="G63" i="9" s="1"/>
  <c r="I49" i="6"/>
  <c r="K63" i="9" s="1"/>
  <c r="I51" i="6"/>
  <c r="K65" i="9" s="1"/>
  <c r="G53" i="6"/>
  <c r="G67" i="9" s="1"/>
  <c r="I53" i="6"/>
  <c r="K67" i="9" s="1"/>
  <c r="G57" i="6"/>
  <c r="G71" i="9" s="1"/>
  <c r="I57" i="6"/>
  <c r="K71" i="9" s="1"/>
  <c r="I59" i="6"/>
  <c r="K73" i="9" s="1"/>
  <c r="I61" i="6"/>
  <c r="K75" i="9" s="1"/>
  <c r="I63" i="6"/>
  <c r="K77" i="9" s="1"/>
  <c r="H66" i="6"/>
  <c r="F66" i="6"/>
  <c r="I66" i="6"/>
  <c r="H70" i="6"/>
  <c r="F70" i="6"/>
  <c r="I70" i="6"/>
  <c r="H74" i="6"/>
  <c r="F74" i="6"/>
  <c r="I74" i="6"/>
  <c r="G16" i="6"/>
  <c r="G18" i="6"/>
  <c r="G20" i="6"/>
  <c r="G22" i="6"/>
  <c r="G24" i="6"/>
  <c r="G26" i="6"/>
  <c r="G28" i="6"/>
  <c r="G30" i="6"/>
  <c r="G32" i="6"/>
  <c r="G34" i="6"/>
  <c r="G36" i="6"/>
  <c r="G38" i="6"/>
  <c r="G40" i="6"/>
  <c r="G42" i="6"/>
  <c r="G44" i="6"/>
  <c r="F45" i="6"/>
  <c r="B59" i="9" s="1"/>
  <c r="G46" i="6"/>
  <c r="F47" i="6"/>
  <c r="B61" i="9" s="1"/>
  <c r="G48" i="6"/>
  <c r="F49" i="6"/>
  <c r="B63" i="9" s="1"/>
  <c r="G50" i="6"/>
  <c r="F51" i="6"/>
  <c r="B65" i="9" s="1"/>
  <c r="G52" i="6"/>
  <c r="F53" i="6"/>
  <c r="B67" i="9" s="1"/>
  <c r="G54" i="6"/>
  <c r="F55" i="6"/>
  <c r="B69" i="9" s="1"/>
  <c r="G56" i="6"/>
  <c r="F57" i="6"/>
  <c r="B71" i="9" s="1"/>
  <c r="G58" i="6"/>
  <c r="F59" i="6"/>
  <c r="B73" i="9" s="1"/>
  <c r="G60" i="6"/>
  <c r="F61" i="6"/>
  <c r="B75" i="9" s="1"/>
  <c r="G62" i="6"/>
  <c r="F63" i="6"/>
  <c r="B77" i="9" s="1"/>
  <c r="G64" i="6"/>
  <c r="F65" i="6"/>
  <c r="B79" i="9" s="1"/>
  <c r="H65" i="6"/>
  <c r="I79" i="9" s="1"/>
  <c r="G66" i="6"/>
  <c r="H68" i="6"/>
  <c r="F68" i="6"/>
  <c r="I68" i="6"/>
  <c r="G70" i="6"/>
  <c r="H72" i="6"/>
  <c r="F72" i="6"/>
  <c r="I72" i="6"/>
  <c r="G74" i="6"/>
  <c r="H76" i="6"/>
  <c r="F76" i="6"/>
  <c r="I76" i="6"/>
  <c r="I79" i="6"/>
  <c r="K93" i="9" s="1"/>
  <c r="G79" i="6"/>
  <c r="G93" i="9" s="1"/>
  <c r="H79" i="6"/>
  <c r="I93" i="9" s="1"/>
  <c r="F79" i="6"/>
  <c r="B93" i="9" s="1"/>
  <c r="I81" i="6"/>
  <c r="K95" i="9" s="1"/>
  <c r="G81" i="6"/>
  <c r="G95" i="9" s="1"/>
  <c r="H81" i="6"/>
  <c r="I95" i="9" s="1"/>
  <c r="F81" i="6"/>
  <c r="B95" i="9" s="1"/>
  <c r="I83" i="6"/>
  <c r="K97" i="9" s="1"/>
  <c r="G83" i="6"/>
  <c r="G97" i="9" s="1"/>
  <c r="H83" i="6"/>
  <c r="I97" i="9" s="1"/>
  <c r="F83" i="6"/>
  <c r="B97" i="9" s="1"/>
  <c r="I85" i="6"/>
  <c r="K99" i="9" s="1"/>
  <c r="G85" i="6"/>
  <c r="G99" i="9" s="1"/>
  <c r="H85" i="6"/>
  <c r="I99" i="9" s="1"/>
  <c r="F85" i="6"/>
  <c r="B99" i="9" s="1"/>
  <c r="I87" i="6"/>
  <c r="K101" i="9" s="1"/>
  <c r="G87" i="6"/>
  <c r="G101" i="9" s="1"/>
  <c r="H87" i="6"/>
  <c r="I101" i="9" s="1"/>
  <c r="F87" i="6"/>
  <c r="B101" i="9" s="1"/>
  <c r="I89" i="6"/>
  <c r="K103" i="9" s="1"/>
  <c r="G89" i="6"/>
  <c r="G103" i="9" s="1"/>
  <c r="H89" i="6"/>
  <c r="I103" i="9" s="1"/>
  <c r="F89" i="6"/>
  <c r="B103" i="9" s="1"/>
  <c r="G78" i="6"/>
  <c r="I78" i="6"/>
  <c r="G80" i="6"/>
  <c r="I80" i="6"/>
  <c r="G82" i="6"/>
  <c r="I82" i="6"/>
  <c r="G84" i="6"/>
  <c r="I84" i="6"/>
  <c r="G86" i="6"/>
  <c r="I86" i="6"/>
  <c r="G88" i="6"/>
  <c r="I88" i="6"/>
  <c r="F78" i="6"/>
  <c r="H78" i="6"/>
  <c r="F80" i="6"/>
  <c r="H80" i="6"/>
  <c r="F82" i="6"/>
  <c r="H82" i="6"/>
  <c r="F84" i="6"/>
  <c r="H84" i="6"/>
  <c r="F86" i="6"/>
  <c r="H86" i="6"/>
  <c r="F88" i="6"/>
  <c r="H88" i="6"/>
  <c r="F8" i="2"/>
  <c r="F4" i="2"/>
  <c r="N42" i="6" s="1"/>
  <c r="E53" i="3" s="1"/>
  <c r="F53" i="3" s="1"/>
  <c r="B19" i="1" l="1"/>
  <c r="B19" i="9"/>
  <c r="A19" i="6"/>
  <c r="B30" i="3" s="1"/>
  <c r="A18" i="6"/>
  <c r="B29" i="3" s="1"/>
  <c r="A49" i="6"/>
  <c r="B60" i="3" s="1"/>
  <c r="A42" i="6"/>
  <c r="B53" i="3" s="1"/>
  <c r="A11" i="6"/>
  <c r="B22" i="3" s="1"/>
  <c r="A44" i="6"/>
  <c r="B55" i="3" s="1"/>
  <c r="A34" i="6"/>
  <c r="B45" i="3" s="1"/>
  <c r="A48" i="6"/>
  <c r="B59" i="3" s="1"/>
  <c r="P59" i="3" s="1"/>
  <c r="A45" i="6"/>
  <c r="B56" i="3" s="1"/>
  <c r="A36" i="6"/>
  <c r="B47" i="3" s="1"/>
  <c r="A23" i="6"/>
  <c r="B34" i="3" s="1"/>
  <c r="A29" i="6"/>
  <c r="B40" i="3" s="1"/>
  <c r="A12" i="6"/>
  <c r="B23" i="3" s="1"/>
  <c r="A28" i="6"/>
  <c r="B39" i="3" s="1"/>
  <c r="A20" i="6"/>
  <c r="B31" i="3" s="1"/>
  <c r="A27" i="6"/>
  <c r="B38" i="3" s="1"/>
  <c r="A10" i="6"/>
  <c r="B21" i="3" s="1"/>
  <c r="N70" i="6"/>
  <c r="E81" i="3" s="1"/>
  <c r="N81" i="3" s="1"/>
  <c r="N57" i="6"/>
  <c r="E68" i="3" s="1"/>
  <c r="J68" i="3" s="1"/>
  <c r="N49" i="6"/>
  <c r="E60" i="3" s="1"/>
  <c r="F60" i="3" s="1"/>
  <c r="N41" i="6"/>
  <c r="E52" i="3" s="1"/>
  <c r="F52" i="3" s="1"/>
  <c r="N73" i="6"/>
  <c r="E84" i="3" s="1"/>
  <c r="J84" i="3" s="1"/>
  <c r="N38" i="6"/>
  <c r="E49" i="3" s="1"/>
  <c r="F49" i="3" s="1"/>
  <c r="N79" i="6"/>
  <c r="E90" i="3" s="1"/>
  <c r="J90" i="3" s="1"/>
  <c r="N88" i="6"/>
  <c r="E99" i="3" s="1"/>
  <c r="F99" i="3" s="1"/>
  <c r="N56" i="6"/>
  <c r="E67" i="3" s="1"/>
  <c r="J67" i="3" s="1"/>
  <c r="N76" i="6"/>
  <c r="E87" i="3" s="1"/>
  <c r="L87" i="3" s="1"/>
  <c r="N85" i="6"/>
  <c r="E96" i="3" s="1"/>
  <c r="N96" i="3" s="1"/>
  <c r="N50" i="6"/>
  <c r="E61" i="3" s="1"/>
  <c r="F61" i="3" s="1"/>
  <c r="N63" i="6"/>
  <c r="E74" i="3" s="1"/>
  <c r="J74" i="3" s="1"/>
  <c r="A43" i="6"/>
  <c r="B54" i="3" s="1"/>
  <c r="N61" i="6"/>
  <c r="E72" i="3" s="1"/>
  <c r="N72" i="3" s="1"/>
  <c r="N53" i="6"/>
  <c r="E64" i="3" s="1"/>
  <c r="N64" i="3" s="1"/>
  <c r="N45" i="6"/>
  <c r="E56" i="3" s="1"/>
  <c r="W54" i="3" s="1"/>
  <c r="N37" i="6"/>
  <c r="E48" i="3" s="1"/>
  <c r="M48" i="3" s="1"/>
  <c r="N69" i="6"/>
  <c r="E80" i="3" s="1"/>
  <c r="J80" i="3" s="1"/>
  <c r="A39" i="6"/>
  <c r="B50" i="3" s="1"/>
  <c r="B109" i="8"/>
  <c r="B109" i="1"/>
  <c r="N40" i="6"/>
  <c r="E51" i="3" s="1"/>
  <c r="N51" i="3" s="1"/>
  <c r="N54" i="6"/>
  <c r="E65" i="3" s="1"/>
  <c r="N65" i="3" s="1"/>
  <c r="N67" i="6"/>
  <c r="E78" i="3" s="1"/>
  <c r="M78" i="3" s="1"/>
  <c r="I109" i="8"/>
  <c r="I109" i="1"/>
  <c r="B79" i="1"/>
  <c r="B79" i="8"/>
  <c r="B75" i="1"/>
  <c r="B75" i="8"/>
  <c r="B71" i="1"/>
  <c r="B71" i="8"/>
  <c r="B67" i="1"/>
  <c r="B67" i="8"/>
  <c r="B63" i="1"/>
  <c r="B63" i="8"/>
  <c r="B59" i="1"/>
  <c r="B59" i="8"/>
  <c r="G35" i="1"/>
  <c r="G35" i="8"/>
  <c r="K77" i="1"/>
  <c r="K77" i="8"/>
  <c r="G71" i="1"/>
  <c r="G71" i="8"/>
  <c r="K63" i="1"/>
  <c r="K63" i="8"/>
  <c r="K57" i="1"/>
  <c r="K57" i="8"/>
  <c r="K53" i="1"/>
  <c r="K53" i="8"/>
  <c r="I51" i="1"/>
  <c r="I51" i="8"/>
  <c r="B47" i="1"/>
  <c r="B47" i="8"/>
  <c r="K43" i="1"/>
  <c r="K43" i="8"/>
  <c r="B39" i="1"/>
  <c r="B39" i="8"/>
  <c r="I37" i="1"/>
  <c r="I37" i="8"/>
  <c r="K33" i="1"/>
  <c r="G45" i="1"/>
  <c r="G45" i="8"/>
  <c r="K79" i="1"/>
  <c r="K79" i="8"/>
  <c r="I71" i="1"/>
  <c r="I71" i="8"/>
  <c r="I63" i="1"/>
  <c r="I63" i="8"/>
  <c r="G55" i="1"/>
  <c r="G55" i="8"/>
  <c r="G47" i="1"/>
  <c r="G47" i="8"/>
  <c r="G39" i="1"/>
  <c r="G39" i="8"/>
  <c r="N86" i="6"/>
  <c r="E97" i="3" s="1"/>
  <c r="N97" i="3" s="1"/>
  <c r="N68" i="6"/>
  <c r="E79" i="3" s="1"/>
  <c r="L79" i="3" s="1"/>
  <c r="N71" i="6"/>
  <c r="E82" i="3" s="1"/>
  <c r="W80" i="3" s="1"/>
  <c r="N60" i="6"/>
  <c r="E71" i="3" s="1"/>
  <c r="F71" i="3" s="1"/>
  <c r="N62" i="6"/>
  <c r="E73" i="3" s="1"/>
  <c r="M73" i="3" s="1"/>
  <c r="N59" i="6"/>
  <c r="E70" i="3" s="1"/>
  <c r="J70" i="3" s="1"/>
  <c r="N75" i="6"/>
  <c r="E86" i="3" s="1"/>
  <c r="J86" i="3" s="1"/>
  <c r="A38" i="6"/>
  <c r="B49" i="3" s="1"/>
  <c r="N87" i="6"/>
  <c r="E98" i="3" s="1"/>
  <c r="F98" i="3" s="1"/>
  <c r="N47" i="6"/>
  <c r="E58" i="3" s="1"/>
  <c r="F58" i="3" s="1"/>
  <c r="N8" i="6"/>
  <c r="E19" i="3" s="1"/>
  <c r="F19" i="3" s="1"/>
  <c r="I107" i="1"/>
  <c r="I107" i="8"/>
  <c r="K107" i="1"/>
  <c r="K107" i="8"/>
  <c r="N5" i="6"/>
  <c r="E16" i="3" s="1"/>
  <c r="F16" i="3" s="1"/>
  <c r="K103" i="1"/>
  <c r="K103" i="8"/>
  <c r="K101" i="1"/>
  <c r="K101" i="8"/>
  <c r="K99" i="1"/>
  <c r="K99" i="8"/>
  <c r="K97" i="1"/>
  <c r="K97" i="8"/>
  <c r="K95" i="1"/>
  <c r="K95" i="8"/>
  <c r="K93" i="1"/>
  <c r="K93" i="8"/>
  <c r="B77" i="1"/>
  <c r="B77" i="8"/>
  <c r="B73" i="1"/>
  <c r="B73" i="8"/>
  <c r="B69" i="1"/>
  <c r="B69" i="8"/>
  <c r="B65" i="1"/>
  <c r="B65" i="8"/>
  <c r="B61" i="1"/>
  <c r="B61" i="8"/>
  <c r="K75" i="1"/>
  <c r="K75" i="8"/>
  <c r="K67" i="1"/>
  <c r="K67" i="8"/>
  <c r="G63" i="1"/>
  <c r="G63" i="8"/>
  <c r="K55" i="1"/>
  <c r="K55" i="8"/>
  <c r="I53" i="1"/>
  <c r="I53" i="8"/>
  <c r="K49" i="1"/>
  <c r="K49" i="8"/>
  <c r="I47" i="1"/>
  <c r="I47" i="8"/>
  <c r="B43" i="1"/>
  <c r="B43" i="8"/>
  <c r="I39" i="1"/>
  <c r="I39" i="8"/>
  <c r="K35" i="1"/>
  <c r="K35" i="8"/>
  <c r="B33" i="1"/>
  <c r="I77" i="1"/>
  <c r="I77" i="8"/>
  <c r="I73" i="1"/>
  <c r="I73" i="8"/>
  <c r="I69" i="1"/>
  <c r="I69" i="8"/>
  <c r="I65" i="1"/>
  <c r="I65" i="8"/>
  <c r="I61" i="1"/>
  <c r="I61" i="8"/>
  <c r="G57" i="1"/>
  <c r="G57" i="8"/>
  <c r="G53" i="1"/>
  <c r="G53" i="8"/>
  <c r="G49" i="1"/>
  <c r="G49" i="8"/>
  <c r="N6" i="6"/>
  <c r="E17" i="3" s="1"/>
  <c r="F17" i="3" s="1"/>
  <c r="N82" i="6"/>
  <c r="E93" i="3" s="1"/>
  <c r="N93" i="3" s="1"/>
  <c r="N66" i="6"/>
  <c r="E77" i="3" s="1"/>
  <c r="J77" i="3" s="1"/>
  <c r="N48" i="6"/>
  <c r="E59" i="3" s="1"/>
  <c r="M59" i="3" s="1"/>
  <c r="N84" i="6"/>
  <c r="E95" i="3" s="1"/>
  <c r="N95" i="3" s="1"/>
  <c r="N65" i="6"/>
  <c r="E76" i="3" s="1"/>
  <c r="W74" i="3" s="1"/>
  <c r="N52" i="6"/>
  <c r="E63" i="3" s="1"/>
  <c r="F63" i="3" s="1"/>
  <c r="N46" i="6"/>
  <c r="E57" i="3" s="1"/>
  <c r="F57" i="3" s="1"/>
  <c r="N7" i="6"/>
  <c r="E18" i="3" s="1"/>
  <c r="F18" i="3" s="1"/>
  <c r="N80" i="6"/>
  <c r="E91" i="3" s="1"/>
  <c r="L91" i="3" s="1"/>
  <c r="N43" i="6"/>
  <c r="E54" i="3" s="1"/>
  <c r="F54" i="3" s="1"/>
  <c r="N55" i="6"/>
  <c r="E66" i="3" s="1"/>
  <c r="M66" i="3" s="1"/>
  <c r="N81" i="6"/>
  <c r="E92" i="3" s="1"/>
  <c r="M92" i="3" s="1"/>
  <c r="A15" i="6"/>
  <c r="B26" i="3" s="1"/>
  <c r="A47" i="6"/>
  <c r="B58" i="3" s="1"/>
  <c r="A35" i="6"/>
  <c r="B46" i="3" s="1"/>
  <c r="K105" i="1"/>
  <c r="K105" i="8"/>
  <c r="K109" i="1"/>
  <c r="K109" i="8"/>
  <c r="I103" i="1"/>
  <c r="I103" i="8"/>
  <c r="I101" i="1"/>
  <c r="I101" i="8"/>
  <c r="I99" i="1"/>
  <c r="I99" i="8"/>
  <c r="I97" i="1"/>
  <c r="I97" i="8"/>
  <c r="I95" i="1"/>
  <c r="I95" i="8"/>
  <c r="I93" i="1"/>
  <c r="I93" i="8"/>
  <c r="K71" i="1"/>
  <c r="K71" i="8"/>
  <c r="K65" i="1"/>
  <c r="K65" i="8"/>
  <c r="G59" i="1"/>
  <c r="G59" i="8"/>
  <c r="I55" i="1"/>
  <c r="I55" i="8"/>
  <c r="B51" i="1"/>
  <c r="B51" i="8"/>
  <c r="K47" i="1"/>
  <c r="K47" i="8"/>
  <c r="I45" i="1"/>
  <c r="I45" i="8"/>
  <c r="K39" i="1"/>
  <c r="K39" i="8"/>
  <c r="B37" i="1"/>
  <c r="B37" i="8"/>
  <c r="I35" i="1"/>
  <c r="I35" i="8"/>
  <c r="I105" i="1"/>
  <c r="I105" i="8"/>
  <c r="N20" i="6"/>
  <c r="E31" i="3" s="1"/>
  <c r="F31" i="3" s="1"/>
  <c r="N92" i="6"/>
  <c r="E103" i="3" s="1"/>
  <c r="N95" i="6"/>
  <c r="E106" i="3" s="1"/>
  <c r="N96" i="6"/>
  <c r="E107" i="3" s="1"/>
  <c r="N99" i="6"/>
  <c r="E110" i="3" s="1"/>
  <c r="N103" i="6"/>
  <c r="E114" i="3" s="1"/>
  <c r="N89" i="6"/>
  <c r="E100" i="3" s="1"/>
  <c r="N58" i="6"/>
  <c r="E69" i="3" s="1"/>
  <c r="N91" i="6"/>
  <c r="E102" i="3" s="1"/>
  <c r="N98" i="6"/>
  <c r="E109" i="3" s="1"/>
  <c r="N102" i="6"/>
  <c r="E113" i="3" s="1"/>
  <c r="N36" i="6"/>
  <c r="E47" i="3" s="1"/>
  <c r="F47" i="3" s="1"/>
  <c r="N35" i="6"/>
  <c r="E46" i="3" s="1"/>
  <c r="F46" i="3" s="1"/>
  <c r="N90" i="6"/>
  <c r="E101" i="3" s="1"/>
  <c r="N101" i="6"/>
  <c r="E112" i="3" s="1"/>
  <c r="N93" i="6"/>
  <c r="E104" i="3" s="1"/>
  <c r="N94" i="6"/>
  <c r="E105" i="3" s="1"/>
  <c r="N97" i="6"/>
  <c r="E108" i="3" s="1"/>
  <c r="N100" i="6"/>
  <c r="E111" i="3" s="1"/>
  <c r="G103" i="1"/>
  <c r="G103" i="8"/>
  <c r="G101" i="1"/>
  <c r="G101" i="8"/>
  <c r="G99" i="1"/>
  <c r="G99" i="8"/>
  <c r="G97" i="1"/>
  <c r="G97" i="8"/>
  <c r="G95" i="1"/>
  <c r="G95" i="8"/>
  <c r="G93" i="1"/>
  <c r="G93" i="8"/>
  <c r="G37" i="1"/>
  <c r="G37" i="8"/>
  <c r="N39" i="6"/>
  <c r="E50" i="3" s="1"/>
  <c r="F50" i="3" s="1"/>
  <c r="B103" i="1"/>
  <c r="B103" i="8"/>
  <c r="B101" i="1"/>
  <c r="B101" i="8"/>
  <c r="B99" i="1"/>
  <c r="B99" i="8"/>
  <c r="B97" i="1"/>
  <c r="B97" i="8"/>
  <c r="B95" i="1"/>
  <c r="B95" i="8"/>
  <c r="B93" i="1"/>
  <c r="B93" i="8"/>
  <c r="I79" i="1"/>
  <c r="I79" i="8"/>
  <c r="K73" i="1"/>
  <c r="K73" i="8"/>
  <c r="G67" i="1"/>
  <c r="G67" i="8"/>
  <c r="K59" i="1"/>
  <c r="K59" i="8"/>
  <c r="B55" i="1"/>
  <c r="B55" i="8"/>
  <c r="K51" i="1"/>
  <c r="K51" i="8"/>
  <c r="I49" i="1"/>
  <c r="I49" i="8"/>
  <c r="K45" i="1"/>
  <c r="K45" i="8"/>
  <c r="I43" i="1"/>
  <c r="I43" i="8"/>
  <c r="K37" i="1"/>
  <c r="K37" i="8"/>
  <c r="B35" i="1"/>
  <c r="B35" i="8"/>
  <c r="I33" i="1"/>
  <c r="N72" i="6"/>
  <c r="E83" i="3" s="1"/>
  <c r="J83" i="3" s="1"/>
  <c r="G41" i="1"/>
  <c r="G41" i="8"/>
  <c r="I75" i="1"/>
  <c r="I75" i="8"/>
  <c r="I67" i="1"/>
  <c r="I67" i="8"/>
  <c r="I59" i="1"/>
  <c r="I59" i="8"/>
  <c r="G51" i="1"/>
  <c r="G51" i="8"/>
  <c r="G43" i="1"/>
  <c r="G43" i="8"/>
  <c r="G33" i="1"/>
  <c r="N78" i="6"/>
  <c r="E89" i="3" s="1"/>
  <c r="J89" i="3" s="1"/>
  <c r="N83" i="6"/>
  <c r="E94" i="3" s="1"/>
  <c r="N64" i="6"/>
  <c r="E75" i="3" s="1"/>
  <c r="J75" i="3" s="1"/>
  <c r="N4" i="6"/>
  <c r="E15" i="3" s="1"/>
  <c r="N74" i="6"/>
  <c r="E85" i="3" s="1"/>
  <c r="J85" i="3" s="1"/>
  <c r="N77" i="6"/>
  <c r="E88" i="3" s="1"/>
  <c r="J88" i="3" s="1"/>
  <c r="N44" i="6"/>
  <c r="E55" i="3" s="1"/>
  <c r="F55" i="3" s="1"/>
  <c r="A31" i="6"/>
  <c r="B42" i="3" s="1"/>
  <c r="N51" i="6"/>
  <c r="E62" i="3" s="1"/>
  <c r="F62" i="3" s="1"/>
  <c r="B105" i="1"/>
  <c r="B105" i="8"/>
  <c r="B107" i="1"/>
  <c r="B107" i="8"/>
  <c r="K31" i="1"/>
  <c r="B31" i="1"/>
  <c r="I31" i="1"/>
  <c r="G31" i="1"/>
  <c r="G25" i="1"/>
  <c r="K25" i="1"/>
  <c r="B25" i="1"/>
  <c r="I25" i="1"/>
  <c r="I21" i="1"/>
  <c r="G21" i="1"/>
  <c r="K21" i="1"/>
  <c r="B21" i="1"/>
  <c r="K19" i="1"/>
  <c r="I19" i="1"/>
  <c r="G19" i="1"/>
  <c r="N67" i="3"/>
  <c r="F48" i="3"/>
  <c r="N23" i="6"/>
  <c r="E34" i="3" s="1"/>
  <c r="M34" i="3" s="1"/>
  <c r="N19" i="6"/>
  <c r="E30" i="3" s="1"/>
  <c r="A16" i="6"/>
  <c r="B27" i="3" s="1"/>
  <c r="N17" i="6"/>
  <c r="E28" i="3" s="1"/>
  <c r="M28" i="3" s="1"/>
  <c r="N16" i="6"/>
  <c r="E27" i="3" s="1"/>
  <c r="N27" i="3" s="1"/>
  <c r="N27" i="6"/>
  <c r="E38" i="3" s="1"/>
  <c r="N10" i="6"/>
  <c r="N34" i="6"/>
  <c r="E45" i="3" s="1"/>
  <c r="M45" i="3" s="1"/>
  <c r="N26" i="6"/>
  <c r="E37" i="3" s="1"/>
  <c r="N37" i="3" s="1"/>
  <c r="A4" i="6"/>
  <c r="B15" i="3" s="1"/>
  <c r="K8" i="3" s="1"/>
  <c r="N25" i="6"/>
  <c r="E36" i="3" s="1"/>
  <c r="N24" i="6"/>
  <c r="E35" i="3" s="1"/>
  <c r="N21" i="6"/>
  <c r="E32" i="3" s="1"/>
  <c r="N11" i="6"/>
  <c r="N9" i="6"/>
  <c r="N33" i="6"/>
  <c r="E44" i="3" s="1"/>
  <c r="N29" i="6"/>
  <c r="E40" i="3" s="1"/>
  <c r="N32" i="6"/>
  <c r="E43" i="3" s="1"/>
  <c r="N22" i="6"/>
  <c r="E33" i="3" s="1"/>
  <c r="N14" i="6"/>
  <c r="N15" i="6"/>
  <c r="E26" i="3" s="1"/>
  <c r="F26" i="3" s="1"/>
  <c r="N31" i="6"/>
  <c r="E42" i="3" s="1"/>
  <c r="N18" i="6"/>
  <c r="E29" i="3" s="1"/>
  <c r="N30" i="6"/>
  <c r="E41" i="3" s="1"/>
  <c r="N12" i="6"/>
  <c r="N28" i="6"/>
  <c r="E39" i="3" s="1"/>
  <c r="N13" i="6"/>
  <c r="A9" i="6"/>
  <c r="B20" i="3" s="1"/>
  <c r="A8" i="6"/>
  <c r="B19" i="3" s="1"/>
  <c r="A7" i="6"/>
  <c r="B18" i="3" s="1"/>
  <c r="A6" i="6"/>
  <c r="B17" i="3" s="1"/>
  <c r="A5" i="6"/>
  <c r="B16" i="3" s="1"/>
  <c r="F97" i="6"/>
  <c r="B111" i="9" s="1"/>
  <c r="H97" i="6"/>
  <c r="I111" i="9" s="1"/>
  <c r="G97" i="6"/>
  <c r="G111" i="9" s="1"/>
  <c r="I97" i="6"/>
  <c r="K111" i="9" s="1"/>
  <c r="F27" i="6"/>
  <c r="B41" i="9" s="1"/>
  <c r="I55" i="6"/>
  <c r="K69" i="9" s="1"/>
  <c r="I47" i="6"/>
  <c r="K61" i="9" s="1"/>
  <c r="H43" i="6"/>
  <c r="I57" i="9" s="1"/>
  <c r="I27" i="6"/>
  <c r="K41" i="9" s="1"/>
  <c r="H27" i="6"/>
  <c r="I41" i="9" s="1"/>
  <c r="G65" i="6"/>
  <c r="G79" i="9" s="1"/>
  <c r="G63" i="6"/>
  <c r="G77" i="9" s="1"/>
  <c r="G61" i="6"/>
  <c r="G75" i="9" s="1"/>
  <c r="G59" i="6"/>
  <c r="G73" i="9" s="1"/>
  <c r="G55" i="6"/>
  <c r="G69" i="9" s="1"/>
  <c r="G51" i="6"/>
  <c r="G65" i="9" s="1"/>
  <c r="G47" i="6"/>
  <c r="G61" i="9" s="1"/>
  <c r="F43" i="6"/>
  <c r="B57" i="9" s="1"/>
  <c r="F39" i="6"/>
  <c r="B53" i="9" s="1"/>
  <c r="F35" i="6"/>
  <c r="B49" i="9" s="1"/>
  <c r="F31" i="6"/>
  <c r="B45" i="9" s="1"/>
  <c r="I77" i="6"/>
  <c r="K91" i="9" s="1"/>
  <c r="G77" i="6"/>
  <c r="G91" i="9" s="1"/>
  <c r="H77" i="6"/>
  <c r="I91" i="9" s="1"/>
  <c r="F77" i="6"/>
  <c r="B91" i="9" s="1"/>
  <c r="I69" i="6"/>
  <c r="K83" i="9" s="1"/>
  <c r="G69" i="6"/>
  <c r="G83" i="9" s="1"/>
  <c r="H69" i="6"/>
  <c r="I83" i="9" s="1"/>
  <c r="F69" i="6"/>
  <c r="B83" i="9" s="1"/>
  <c r="I73" i="6"/>
  <c r="K87" i="9" s="1"/>
  <c r="G73" i="6"/>
  <c r="G87" i="9" s="1"/>
  <c r="H73" i="6"/>
  <c r="I87" i="9" s="1"/>
  <c r="F73" i="6"/>
  <c r="B87" i="9" s="1"/>
  <c r="I15" i="6"/>
  <c r="K29" i="9" s="1"/>
  <c r="G15" i="6"/>
  <c r="G29" i="9" s="1"/>
  <c r="H15" i="6"/>
  <c r="I29" i="9" s="1"/>
  <c r="F15" i="6"/>
  <c r="B29" i="9" s="1"/>
  <c r="I9" i="6"/>
  <c r="K23" i="9" s="1"/>
  <c r="G9" i="6"/>
  <c r="G23" i="9" s="1"/>
  <c r="H9" i="6"/>
  <c r="I23" i="9" s="1"/>
  <c r="F9" i="6"/>
  <c r="B23" i="9" s="1"/>
  <c r="I75" i="6"/>
  <c r="K89" i="9" s="1"/>
  <c r="G75" i="6"/>
  <c r="G89" i="9" s="1"/>
  <c r="F75" i="6"/>
  <c r="B89" i="9" s="1"/>
  <c r="H75" i="6"/>
  <c r="I89" i="9" s="1"/>
  <c r="I71" i="6"/>
  <c r="K85" i="9" s="1"/>
  <c r="G71" i="6"/>
  <c r="G85" i="9" s="1"/>
  <c r="F71" i="6"/>
  <c r="B85" i="9" s="1"/>
  <c r="H71" i="6"/>
  <c r="I85" i="9" s="1"/>
  <c r="I67" i="6"/>
  <c r="K81" i="9" s="1"/>
  <c r="G67" i="6"/>
  <c r="G81" i="9" s="1"/>
  <c r="F67" i="6"/>
  <c r="B81" i="9" s="1"/>
  <c r="H67" i="6"/>
  <c r="I81" i="9" s="1"/>
  <c r="H13" i="6"/>
  <c r="I27" i="9" s="1"/>
  <c r="F13" i="6"/>
  <c r="B27" i="9" s="1"/>
  <c r="I13" i="6"/>
  <c r="K27" i="9" s="1"/>
  <c r="G13" i="6"/>
  <c r="G27" i="9" s="1"/>
  <c r="Q17" i="3"/>
  <c r="Q25" i="3"/>
  <c r="P61" i="3"/>
  <c r="P14" i="3"/>
  <c r="Q60" i="3"/>
  <c r="Q59" i="3"/>
  <c r="Q58" i="3"/>
  <c r="Q57" i="3"/>
  <c r="N53" i="3"/>
  <c r="M53" i="3"/>
  <c r="L53" i="3"/>
  <c r="J53" i="3"/>
  <c r="W51" i="3"/>
  <c r="N48" i="3"/>
  <c r="L48" i="3"/>
  <c r="Q29" i="3"/>
  <c r="Q27" i="3"/>
  <c r="Q23" i="3"/>
  <c r="N14" i="3"/>
  <c r="M14" i="3"/>
  <c r="L14" i="3"/>
  <c r="J14" i="3"/>
  <c r="AD4" i="3"/>
  <c r="AC4" i="3"/>
  <c r="AC2" i="3"/>
  <c r="AI4" i="3" s="1"/>
  <c r="N57" i="3" l="1"/>
  <c r="M68" i="3"/>
  <c r="N46" i="3"/>
  <c r="W66" i="3"/>
  <c r="L68" i="3"/>
  <c r="W46" i="3"/>
  <c r="F68" i="3"/>
  <c r="J48" i="3"/>
  <c r="M87" i="3"/>
  <c r="W85" i="3"/>
  <c r="F87" i="3"/>
  <c r="F81" i="3"/>
  <c r="W55" i="3"/>
  <c r="L78" i="3"/>
  <c r="M50" i="3"/>
  <c r="L61" i="3"/>
  <c r="N86" i="3"/>
  <c r="L62" i="3"/>
  <c r="N68" i="3"/>
  <c r="N50" i="3"/>
  <c r="J56" i="3"/>
  <c r="F78" i="3"/>
  <c r="L56" i="3"/>
  <c r="N71" i="3"/>
  <c r="F67" i="3"/>
  <c r="M71" i="3"/>
  <c r="W79" i="3"/>
  <c r="J71" i="3"/>
  <c r="L67" i="3"/>
  <c r="M56" i="3"/>
  <c r="N56" i="3"/>
  <c r="L71" i="3"/>
  <c r="N78" i="3"/>
  <c r="L81" i="3"/>
  <c r="W69" i="3"/>
  <c r="J78" i="3"/>
  <c r="W65" i="3"/>
  <c r="J81" i="3"/>
  <c r="W44" i="3"/>
  <c r="J50" i="3"/>
  <c r="L57" i="3"/>
  <c r="F56" i="3"/>
  <c r="W76" i="3"/>
  <c r="M67" i="3"/>
  <c r="M81" i="3"/>
  <c r="W48" i="3"/>
  <c r="J57" i="3"/>
  <c r="L50" i="3"/>
  <c r="M57" i="3"/>
  <c r="M16" i="3"/>
  <c r="W57" i="3"/>
  <c r="N84" i="3"/>
  <c r="M84" i="3"/>
  <c r="M49" i="3"/>
  <c r="W47" i="3"/>
  <c r="L49" i="3"/>
  <c r="M52" i="3"/>
  <c r="J61" i="3"/>
  <c r="W50" i="3"/>
  <c r="N52" i="3"/>
  <c r="W84" i="3"/>
  <c r="F59" i="3"/>
  <c r="M74" i="3"/>
  <c r="W82" i="3"/>
  <c r="J59" i="3"/>
  <c r="W72" i="3"/>
  <c r="L84" i="3"/>
  <c r="N49" i="3"/>
  <c r="F97" i="3"/>
  <c r="L74" i="3"/>
  <c r="F84" i="3"/>
  <c r="N59" i="3"/>
  <c r="N74" i="3"/>
  <c r="J49" i="3"/>
  <c r="F73" i="3"/>
  <c r="F74" i="3"/>
  <c r="F66" i="3"/>
  <c r="W93" i="3"/>
  <c r="W78" i="3"/>
  <c r="F80" i="3"/>
  <c r="N62" i="3"/>
  <c r="W59" i="3"/>
  <c r="N89" i="3"/>
  <c r="F77" i="3"/>
  <c r="J52" i="3"/>
  <c r="J54" i="3"/>
  <c r="L59" i="3"/>
  <c r="M61" i="3"/>
  <c r="M86" i="3"/>
  <c r="N66" i="3"/>
  <c r="L52" i="3"/>
  <c r="N54" i="3"/>
  <c r="N61" i="3"/>
  <c r="N16" i="3"/>
  <c r="F86" i="3"/>
  <c r="J66" i="3"/>
  <c r="W60" i="3"/>
  <c r="M89" i="3"/>
  <c r="W64" i="3"/>
  <c r="W70" i="3"/>
  <c r="J72" i="3"/>
  <c r="N90" i="3"/>
  <c r="M90" i="3"/>
  <c r="F89" i="3"/>
  <c r="F15" i="3"/>
  <c r="L66" i="3"/>
  <c r="W53" i="3"/>
  <c r="L60" i="3"/>
  <c r="M96" i="3"/>
  <c r="W58" i="3"/>
  <c r="M60" i="3"/>
  <c r="L96" i="3"/>
  <c r="N60" i="3"/>
  <c r="F70" i="3"/>
  <c r="F96" i="3"/>
  <c r="M80" i="3"/>
  <c r="J96" i="3"/>
  <c r="M47" i="3"/>
  <c r="J60" i="3"/>
  <c r="W94" i="3"/>
  <c r="M85" i="3"/>
  <c r="N77" i="3"/>
  <c r="J46" i="3"/>
  <c r="L86" i="3"/>
  <c r="N80" i="3"/>
  <c r="N87" i="3"/>
  <c r="F85" i="3"/>
  <c r="W75" i="3"/>
  <c r="J93" i="3"/>
  <c r="L54" i="3"/>
  <c r="M46" i="3"/>
  <c r="W52" i="3"/>
  <c r="M54" i="3"/>
  <c r="J62" i="3"/>
  <c r="L80" i="3"/>
  <c r="J87" i="3"/>
  <c r="W87" i="3"/>
  <c r="M77" i="3"/>
  <c r="W63" i="3"/>
  <c r="M72" i="3"/>
  <c r="L90" i="3"/>
  <c r="F51" i="3"/>
  <c r="L72" i="3"/>
  <c r="J65" i="3"/>
  <c r="F64" i="3"/>
  <c r="J51" i="3"/>
  <c r="F72" i="3"/>
  <c r="W62" i="3"/>
  <c r="L51" i="3"/>
  <c r="W88" i="3"/>
  <c r="F90" i="3"/>
  <c r="N19" i="3"/>
  <c r="W49" i="3"/>
  <c r="M51" i="3"/>
  <c r="M82" i="3"/>
  <c r="W73" i="3"/>
  <c r="L46" i="3"/>
  <c r="M62" i="3"/>
  <c r="W96" i="3"/>
  <c r="F79" i="3"/>
  <c r="N94" i="3"/>
  <c r="L77" i="3"/>
  <c r="L76" i="3"/>
  <c r="J63" i="3"/>
  <c r="F82" i="3"/>
  <c r="W97" i="3"/>
  <c r="M65" i="3"/>
  <c r="L63" i="3"/>
  <c r="L82" i="3"/>
  <c r="M99" i="3"/>
  <c r="L65" i="3"/>
  <c r="L85" i="3"/>
  <c r="N31" i="3"/>
  <c r="W61" i="3"/>
  <c r="M63" i="3"/>
  <c r="L99" i="3"/>
  <c r="F65" i="3"/>
  <c r="W83" i="3"/>
  <c r="N15" i="3"/>
  <c r="N63" i="3"/>
  <c r="N99" i="3"/>
  <c r="J64" i="3"/>
  <c r="N85" i="3"/>
  <c r="N82" i="3"/>
  <c r="J99" i="3"/>
  <c r="M64" i="3"/>
  <c r="J82" i="3"/>
  <c r="L64" i="3"/>
  <c r="N45" i="3"/>
  <c r="M55" i="3"/>
  <c r="M58" i="3"/>
  <c r="W45" i="3"/>
  <c r="J73" i="3"/>
  <c r="J97" i="3"/>
  <c r="L83" i="3"/>
  <c r="N92" i="3"/>
  <c r="J91" i="3"/>
  <c r="M95" i="3"/>
  <c r="W68" i="3"/>
  <c r="W77" i="3"/>
  <c r="N83" i="3"/>
  <c r="F92" i="3"/>
  <c r="N76" i="3"/>
  <c r="M93" i="3"/>
  <c r="N55" i="3"/>
  <c r="N58" i="3"/>
  <c r="M70" i="3"/>
  <c r="J79" i="3"/>
  <c r="L75" i="3"/>
  <c r="N75" i="3"/>
  <c r="M91" i="3"/>
  <c r="N91" i="3"/>
  <c r="F76" i="3"/>
  <c r="W91" i="3"/>
  <c r="N70" i="3"/>
  <c r="M79" i="3"/>
  <c r="M75" i="3"/>
  <c r="F75" i="3"/>
  <c r="W89" i="3"/>
  <c r="F91" i="3"/>
  <c r="J76" i="3"/>
  <c r="L93" i="3"/>
  <c r="N47" i="3"/>
  <c r="J47" i="3"/>
  <c r="J55" i="3"/>
  <c r="J58" i="3"/>
  <c r="L47" i="3"/>
  <c r="L55" i="3"/>
  <c r="W56" i="3"/>
  <c r="L58" i="3"/>
  <c r="L70" i="3"/>
  <c r="N79" i="3"/>
  <c r="F88" i="3"/>
  <c r="M76" i="3"/>
  <c r="F93" i="3"/>
  <c r="B81" i="1"/>
  <c r="B81" i="8"/>
  <c r="B89" i="1"/>
  <c r="B89" i="8"/>
  <c r="I91" i="1"/>
  <c r="I91" i="8"/>
  <c r="G65" i="1"/>
  <c r="G65" i="8"/>
  <c r="G77" i="1"/>
  <c r="G77" i="8"/>
  <c r="K111" i="1"/>
  <c r="K111" i="8"/>
  <c r="N111" i="3"/>
  <c r="M111" i="3"/>
  <c r="J111" i="3"/>
  <c r="F111" i="3"/>
  <c r="L111" i="3"/>
  <c r="W109" i="3"/>
  <c r="L113" i="3"/>
  <c r="F113" i="3"/>
  <c r="J113" i="3"/>
  <c r="M113" i="3"/>
  <c r="W111" i="3"/>
  <c r="N113" i="3"/>
  <c r="F106" i="3"/>
  <c r="L106" i="3"/>
  <c r="J106" i="3"/>
  <c r="N106" i="3"/>
  <c r="M106" i="3"/>
  <c r="W104" i="3"/>
  <c r="I81" i="1"/>
  <c r="I81" i="8"/>
  <c r="I85" i="1"/>
  <c r="I85" i="8"/>
  <c r="I89" i="1"/>
  <c r="I89" i="8"/>
  <c r="B87" i="1"/>
  <c r="B87" i="8"/>
  <c r="B83" i="1"/>
  <c r="B83" i="8"/>
  <c r="B91" i="1"/>
  <c r="B91" i="8"/>
  <c r="B45" i="1"/>
  <c r="B45" i="8"/>
  <c r="G61" i="1"/>
  <c r="G61" i="8"/>
  <c r="G75" i="1"/>
  <c r="G75" i="8"/>
  <c r="K41" i="1"/>
  <c r="K41" i="8"/>
  <c r="B41" i="1"/>
  <c r="B41" i="8"/>
  <c r="B111" i="1"/>
  <c r="B111" i="8"/>
  <c r="N98" i="3"/>
  <c r="M98" i="3"/>
  <c r="N73" i="3"/>
  <c r="L97" i="3"/>
  <c r="N88" i="3"/>
  <c r="L88" i="3"/>
  <c r="F94" i="3"/>
  <c r="L89" i="3"/>
  <c r="W81" i="3"/>
  <c r="W90" i="3"/>
  <c r="L95" i="3"/>
  <c r="M104" i="3"/>
  <c r="F104" i="3"/>
  <c r="W102" i="3"/>
  <c r="J104" i="3"/>
  <c r="L104" i="3"/>
  <c r="N104" i="3"/>
  <c r="L69" i="3"/>
  <c r="J69" i="3"/>
  <c r="N69" i="3"/>
  <c r="W67" i="3"/>
  <c r="F69" i="3"/>
  <c r="M69" i="3"/>
  <c r="L107" i="3"/>
  <c r="W105" i="3"/>
  <c r="M107" i="3"/>
  <c r="J107" i="3"/>
  <c r="N107" i="3"/>
  <c r="F107" i="3"/>
  <c r="I83" i="1"/>
  <c r="I83" i="8"/>
  <c r="N17" i="3"/>
  <c r="G81" i="1"/>
  <c r="G81" i="8"/>
  <c r="G85" i="1"/>
  <c r="G85" i="8"/>
  <c r="G89" i="1"/>
  <c r="G89" i="8"/>
  <c r="G87" i="1"/>
  <c r="G87" i="8"/>
  <c r="G83" i="1"/>
  <c r="G83" i="8"/>
  <c r="G91" i="1"/>
  <c r="G91" i="8"/>
  <c r="B53" i="1"/>
  <c r="B53" i="8"/>
  <c r="G69" i="1"/>
  <c r="G69" i="8"/>
  <c r="G79" i="1"/>
  <c r="G79" i="8"/>
  <c r="K61" i="1"/>
  <c r="K61" i="8"/>
  <c r="G111" i="1"/>
  <c r="G111" i="8"/>
  <c r="L98" i="3"/>
  <c r="W71" i="3"/>
  <c r="L73" i="3"/>
  <c r="W95" i="3"/>
  <c r="M97" i="3"/>
  <c r="M88" i="3"/>
  <c r="M83" i="3"/>
  <c r="F83" i="3"/>
  <c r="J92" i="3"/>
  <c r="L92" i="3"/>
  <c r="J95" i="3"/>
  <c r="F95" i="3"/>
  <c r="M108" i="3"/>
  <c r="N108" i="3"/>
  <c r="W106" i="3"/>
  <c r="J108" i="3"/>
  <c r="F108" i="3"/>
  <c r="L108" i="3"/>
  <c r="F101" i="3"/>
  <c r="J101" i="3"/>
  <c r="M101" i="3"/>
  <c r="N101" i="3"/>
  <c r="L101" i="3"/>
  <c r="W99" i="3"/>
  <c r="L109" i="3"/>
  <c r="W107" i="3"/>
  <c r="F109" i="3"/>
  <c r="M109" i="3"/>
  <c r="J109" i="3"/>
  <c r="N109" i="3"/>
  <c r="M114" i="3"/>
  <c r="N114" i="3"/>
  <c r="W112" i="3"/>
  <c r="L114" i="3"/>
  <c r="J114" i="3"/>
  <c r="F114" i="3"/>
  <c r="F103" i="3"/>
  <c r="W101" i="3"/>
  <c r="L103" i="3"/>
  <c r="J103" i="3"/>
  <c r="M103" i="3"/>
  <c r="N103" i="3"/>
  <c r="B85" i="1"/>
  <c r="B85" i="8"/>
  <c r="I87" i="1"/>
  <c r="I87" i="8"/>
  <c r="B49" i="1"/>
  <c r="B49" i="8"/>
  <c r="I57" i="1"/>
  <c r="I57" i="8"/>
  <c r="F112" i="3"/>
  <c r="L112" i="3"/>
  <c r="J112" i="3"/>
  <c r="W110" i="3"/>
  <c r="M112" i="3"/>
  <c r="N112" i="3"/>
  <c r="W98" i="3"/>
  <c r="F100" i="3"/>
  <c r="N100" i="3"/>
  <c r="J100" i="3"/>
  <c r="M100" i="3"/>
  <c r="L100" i="3"/>
  <c r="N18" i="3"/>
  <c r="K81" i="1"/>
  <c r="K81" i="8"/>
  <c r="K85" i="1"/>
  <c r="K85" i="8"/>
  <c r="K89" i="1"/>
  <c r="K89" i="8"/>
  <c r="K87" i="1"/>
  <c r="K87" i="8"/>
  <c r="K83" i="1"/>
  <c r="K83" i="8"/>
  <c r="K91" i="1"/>
  <c r="K91" i="8"/>
  <c r="B57" i="1"/>
  <c r="B57" i="8"/>
  <c r="G73" i="1"/>
  <c r="G73" i="8"/>
  <c r="I41" i="1"/>
  <c r="I41" i="8"/>
  <c r="K69" i="1"/>
  <c r="K69" i="8"/>
  <c r="I111" i="1"/>
  <c r="I111" i="8"/>
  <c r="J98" i="3"/>
  <c r="W86" i="3"/>
  <c r="M105" i="3"/>
  <c r="L105" i="3"/>
  <c r="J105" i="3"/>
  <c r="N105" i="3"/>
  <c r="F105" i="3"/>
  <c r="W103" i="3"/>
  <c r="J102" i="3"/>
  <c r="L102" i="3"/>
  <c r="M102" i="3"/>
  <c r="W100" i="3"/>
  <c r="F102" i="3"/>
  <c r="N102" i="3"/>
  <c r="F110" i="3"/>
  <c r="L110" i="3"/>
  <c r="N110" i="3"/>
  <c r="M110" i="3"/>
  <c r="J110" i="3"/>
  <c r="W108" i="3"/>
  <c r="N28" i="3"/>
  <c r="L45" i="3"/>
  <c r="J45" i="3"/>
  <c r="W43" i="3"/>
  <c r="I29" i="1"/>
  <c r="G29" i="1"/>
  <c r="K29" i="1"/>
  <c r="B29" i="1"/>
  <c r="B27" i="1"/>
  <c r="I27" i="1"/>
  <c r="G27" i="1"/>
  <c r="K27" i="1"/>
  <c r="G23" i="1"/>
  <c r="K23" i="1"/>
  <c r="B23" i="1"/>
  <c r="I23" i="1"/>
  <c r="N34" i="3"/>
  <c r="N26" i="3"/>
  <c r="E24" i="3"/>
  <c r="F24" i="3" s="1"/>
  <c r="E20" i="3"/>
  <c r="F20" i="3" s="1"/>
  <c r="E21" i="3"/>
  <c r="F21" i="3" s="1"/>
  <c r="E22" i="3"/>
  <c r="F22" i="3" s="1"/>
  <c r="E23" i="3"/>
  <c r="F23" i="3" s="1"/>
  <c r="E25" i="3"/>
  <c r="F25" i="3" s="1"/>
  <c r="S58" i="3"/>
  <c r="AC58" i="3"/>
  <c r="F33" i="3"/>
  <c r="F36" i="3"/>
  <c r="M36" i="3"/>
  <c r="S17" i="3"/>
  <c r="AC17" i="3"/>
  <c r="F39" i="3"/>
  <c r="F42" i="3"/>
  <c r="F43" i="3"/>
  <c r="F38" i="3"/>
  <c r="F30" i="3"/>
  <c r="S60" i="3"/>
  <c r="AC60" i="3"/>
  <c r="S27" i="3"/>
  <c r="AC27" i="3"/>
  <c r="N36" i="3"/>
  <c r="S59" i="3"/>
  <c r="AC59" i="3"/>
  <c r="F40" i="3"/>
  <c r="F32" i="3"/>
  <c r="F37" i="3"/>
  <c r="F27" i="3"/>
  <c r="F34" i="3"/>
  <c r="S23" i="3"/>
  <c r="AC23" i="3"/>
  <c r="S25" i="3"/>
  <c r="AC25" i="3"/>
  <c r="F29" i="3"/>
  <c r="N29" i="3"/>
  <c r="S29" i="3"/>
  <c r="AC29" i="3"/>
  <c r="S57" i="3"/>
  <c r="AC57" i="3"/>
  <c r="F41" i="3"/>
  <c r="F44" i="3"/>
  <c r="F35" i="3"/>
  <c r="F45" i="3"/>
  <c r="F28" i="3"/>
  <c r="M40" i="3"/>
  <c r="N32" i="3"/>
  <c r="M32" i="3"/>
  <c r="N40" i="3"/>
  <c r="M26" i="3"/>
  <c r="M38" i="3"/>
  <c r="N38" i="3"/>
  <c r="N42" i="3"/>
  <c r="N39" i="3"/>
  <c r="M43" i="3"/>
  <c r="Q14" i="3"/>
  <c r="Q16" i="3"/>
  <c r="W41" i="3"/>
  <c r="M42" i="3"/>
  <c r="N43" i="3"/>
  <c r="J43" i="3"/>
  <c r="W42" i="3"/>
  <c r="J44" i="3"/>
  <c r="N35" i="3"/>
  <c r="N41" i="3"/>
  <c r="M44" i="3"/>
  <c r="N30" i="3"/>
  <c r="L44" i="3"/>
  <c r="M30" i="3"/>
  <c r="N33" i="3"/>
  <c r="N44" i="3"/>
  <c r="G98" i="6"/>
  <c r="I98" i="6"/>
  <c r="F98" i="6"/>
  <c r="H98" i="6"/>
  <c r="B50" i="6"/>
  <c r="C61" i="3" s="1"/>
  <c r="K61" i="3" s="1"/>
  <c r="P17" i="3"/>
  <c r="R17" i="3" s="1"/>
  <c r="P30" i="3"/>
  <c r="R30" i="3" s="1"/>
  <c r="P26" i="3"/>
  <c r="R26" i="3" s="1"/>
  <c r="P60" i="3"/>
  <c r="Y60" i="3" s="1"/>
  <c r="Z60" i="3" s="1"/>
  <c r="P58" i="3"/>
  <c r="R58" i="3" s="1"/>
  <c r="P28" i="3"/>
  <c r="R28" i="3" s="1"/>
  <c r="P24" i="3"/>
  <c r="R24" i="3" s="1"/>
  <c r="L43" i="3"/>
  <c r="P18" i="3"/>
  <c r="R18" i="3" s="1"/>
  <c r="P45" i="3"/>
  <c r="R45" i="3" s="1"/>
  <c r="P43" i="3"/>
  <c r="R43" i="3" s="1"/>
  <c r="P41" i="3"/>
  <c r="R41" i="3" s="1"/>
  <c r="P39" i="3"/>
  <c r="R39" i="3" s="1"/>
  <c r="P37" i="3"/>
  <c r="R37" i="3" s="1"/>
  <c r="P35" i="3"/>
  <c r="R35" i="3" s="1"/>
  <c r="P33" i="3"/>
  <c r="R33" i="3" s="1"/>
  <c r="P31" i="3"/>
  <c r="R31" i="3" s="1"/>
  <c r="P29" i="3"/>
  <c r="R29" i="3" s="1"/>
  <c r="P27" i="3"/>
  <c r="X27" i="3" s="1"/>
  <c r="P25" i="3"/>
  <c r="X25" i="3" s="1"/>
  <c r="P23" i="3"/>
  <c r="X23" i="3" s="1"/>
  <c r="P19" i="3"/>
  <c r="R19" i="3" s="1"/>
  <c r="P16" i="3"/>
  <c r="AD5" i="3"/>
  <c r="AE4" i="3"/>
  <c r="R14" i="3"/>
  <c r="W27" i="3"/>
  <c r="R61" i="3"/>
  <c r="Y59" i="3"/>
  <c r="X59" i="3"/>
  <c r="R59" i="3"/>
  <c r="U58" i="3" l="1"/>
  <c r="X29" i="3"/>
  <c r="M22" i="3"/>
  <c r="N20" i="3"/>
  <c r="N23" i="3"/>
  <c r="N25" i="3"/>
  <c r="N22" i="3"/>
  <c r="N21" i="3"/>
  <c r="Y29" i="3"/>
  <c r="Z29" i="3" s="1"/>
  <c r="M24" i="3"/>
  <c r="N24" i="3"/>
  <c r="S16" i="3"/>
  <c r="T17" i="3" s="1"/>
  <c r="AC16" i="3"/>
  <c r="Y14" i="3"/>
  <c r="AC14" i="3"/>
  <c r="X58" i="3"/>
  <c r="X14" i="3"/>
  <c r="Y17" i="3"/>
  <c r="Y16" i="3"/>
  <c r="X60" i="3"/>
  <c r="R25" i="3"/>
  <c r="V25" i="3" s="1"/>
  <c r="S14" i="3"/>
  <c r="R60" i="3"/>
  <c r="V60" i="3" s="1"/>
  <c r="Y25" i="3"/>
  <c r="Z25" i="3" s="1"/>
  <c r="Y58" i="3"/>
  <c r="Z58" i="3" s="1"/>
  <c r="R23" i="3"/>
  <c r="W21" i="3" s="1"/>
  <c r="A51" i="6"/>
  <c r="B62" i="3" s="1"/>
  <c r="P62" i="3" s="1"/>
  <c r="R27" i="3"/>
  <c r="W25" i="3" s="1"/>
  <c r="Y27" i="3"/>
  <c r="Z27" i="3" s="1"/>
  <c r="X17" i="3"/>
  <c r="F99" i="6"/>
  <c r="B113" i="9" s="1"/>
  <c r="H99" i="6"/>
  <c r="I113" i="9" s="1"/>
  <c r="G99" i="6"/>
  <c r="G113" i="9" s="1"/>
  <c r="I99" i="6"/>
  <c r="K113" i="9" s="1"/>
  <c r="X16" i="3"/>
  <c r="R16" i="3"/>
  <c r="P15" i="3"/>
  <c r="R15" i="3" s="1"/>
  <c r="Y23" i="3"/>
  <c r="Z23" i="3" s="1"/>
  <c r="P34" i="3"/>
  <c r="P38" i="3"/>
  <c r="P42" i="3"/>
  <c r="P46" i="3"/>
  <c r="P47" i="3"/>
  <c r="P51" i="3"/>
  <c r="P55" i="3"/>
  <c r="P50" i="3"/>
  <c r="P52" i="3"/>
  <c r="P54" i="3"/>
  <c r="P56" i="3"/>
  <c r="Q15" i="3"/>
  <c r="AC15" i="3" s="1"/>
  <c r="Z59" i="3"/>
  <c r="P32" i="3"/>
  <c r="P36" i="3"/>
  <c r="P40" i="3"/>
  <c r="P44" i="3"/>
  <c r="P48" i="3"/>
  <c r="P49" i="3"/>
  <c r="P53" i="3"/>
  <c r="P57" i="3"/>
  <c r="Q18" i="3"/>
  <c r="AC18" i="3" s="1"/>
  <c r="U17" i="3"/>
  <c r="Q22" i="3"/>
  <c r="AC22" i="3" s="1"/>
  <c r="Q24" i="3"/>
  <c r="AC24" i="3" s="1"/>
  <c r="U23" i="3"/>
  <c r="Q26" i="3"/>
  <c r="AC26" i="3" s="1"/>
  <c r="U25" i="3"/>
  <c r="Q28" i="3"/>
  <c r="AC28" i="3" s="1"/>
  <c r="T28" i="3"/>
  <c r="Q30" i="3"/>
  <c r="AC30" i="3" s="1"/>
  <c r="U29" i="3"/>
  <c r="Q32" i="3"/>
  <c r="Q34" i="3"/>
  <c r="Q36" i="3"/>
  <c r="Q38" i="3"/>
  <c r="Q40" i="3"/>
  <c r="Q42" i="3"/>
  <c r="Q44" i="3"/>
  <c r="T58" i="3"/>
  <c r="V29" i="3"/>
  <c r="T18" i="3"/>
  <c r="V59" i="3"/>
  <c r="T59" i="3"/>
  <c r="U57" i="3"/>
  <c r="W23" i="3"/>
  <c r="W19" i="3"/>
  <c r="W14" i="3"/>
  <c r="U16" i="3" l="1"/>
  <c r="V27" i="3"/>
  <c r="AF2" i="3"/>
  <c r="K113" i="1"/>
  <c r="K113" i="8"/>
  <c r="G113" i="1"/>
  <c r="G113" i="8"/>
  <c r="I113" i="1"/>
  <c r="I113" i="8"/>
  <c r="B113" i="1"/>
  <c r="B113" i="8"/>
  <c r="Z17" i="3"/>
  <c r="S42" i="3"/>
  <c r="AC42" i="3"/>
  <c r="U59" i="3"/>
  <c r="AA59" i="3" s="1"/>
  <c r="T60" i="3"/>
  <c r="S32" i="3"/>
  <c r="T33" i="3" s="1"/>
  <c r="AC32" i="3"/>
  <c r="S34" i="3"/>
  <c r="T35" i="3" s="1"/>
  <c r="AC34" i="3"/>
  <c r="S40" i="3"/>
  <c r="T41" i="3" s="1"/>
  <c r="AC40" i="3"/>
  <c r="S38" i="3"/>
  <c r="AC38" i="3"/>
  <c r="Z14" i="3"/>
  <c r="S44" i="3"/>
  <c r="T45" i="3" s="1"/>
  <c r="AC44" i="3"/>
  <c r="S36" i="3"/>
  <c r="AC36" i="3"/>
  <c r="Z16" i="3"/>
  <c r="V16" i="3"/>
  <c r="R62" i="3"/>
  <c r="Q61" i="3"/>
  <c r="AC61" i="3" s="1"/>
  <c r="G100" i="6"/>
  <c r="I100" i="6"/>
  <c r="F100" i="6"/>
  <c r="H100" i="6"/>
  <c r="B51" i="6"/>
  <c r="C62" i="3" s="1"/>
  <c r="K62" i="3" s="1"/>
  <c r="W16" i="3"/>
  <c r="V18" i="3"/>
  <c r="T24" i="3"/>
  <c r="T26" i="3"/>
  <c r="U14" i="3"/>
  <c r="T15" i="3"/>
  <c r="T30" i="3"/>
  <c r="U27" i="3"/>
  <c r="S30" i="3"/>
  <c r="X30" i="3"/>
  <c r="Y30" i="3"/>
  <c r="Z30" i="3" s="1"/>
  <c r="S28" i="3"/>
  <c r="Y28" i="3"/>
  <c r="Z28" i="3" s="1"/>
  <c r="X28" i="3"/>
  <c r="S26" i="3"/>
  <c r="Y26" i="3"/>
  <c r="Z26" i="3" s="1"/>
  <c r="X26" i="3"/>
  <c r="S24" i="3"/>
  <c r="X24" i="3"/>
  <c r="Y24" i="3"/>
  <c r="S22" i="3"/>
  <c r="S18" i="3"/>
  <c r="Y18" i="3"/>
  <c r="X18" i="3"/>
  <c r="Q56" i="3"/>
  <c r="X56" i="3" s="1"/>
  <c r="Q52" i="3"/>
  <c r="Q48" i="3"/>
  <c r="X48" i="3" s="1"/>
  <c r="Q47" i="3"/>
  <c r="Q43" i="3"/>
  <c r="AC43" i="3" s="1"/>
  <c r="Q39" i="3"/>
  <c r="AC39" i="3" s="1"/>
  <c r="Q35" i="3"/>
  <c r="AC35" i="3" s="1"/>
  <c r="Q31" i="3"/>
  <c r="AC31" i="3" s="1"/>
  <c r="S15" i="3"/>
  <c r="Y15" i="3"/>
  <c r="X15" i="3"/>
  <c r="Q55" i="3"/>
  <c r="Q53" i="3"/>
  <c r="Q51" i="3"/>
  <c r="Q49" i="3"/>
  <c r="Q54" i="3"/>
  <c r="Q50" i="3"/>
  <c r="Q46" i="3"/>
  <c r="Q45" i="3"/>
  <c r="AC45" i="3" s="1"/>
  <c r="Q41" i="3"/>
  <c r="AC41" i="3" s="1"/>
  <c r="Q37" i="3"/>
  <c r="AC37" i="3" s="1"/>
  <c r="T37" i="3"/>
  <c r="Q33" i="3"/>
  <c r="AC33" i="3" s="1"/>
  <c r="Y57" i="3"/>
  <c r="Z57" i="3" s="1"/>
  <c r="R57" i="3"/>
  <c r="X57" i="3"/>
  <c r="R53" i="3"/>
  <c r="R49" i="3"/>
  <c r="R48" i="3"/>
  <c r="Y44" i="3"/>
  <c r="Z44" i="3" s="1"/>
  <c r="X44" i="3"/>
  <c r="R44" i="3"/>
  <c r="Y40" i="3"/>
  <c r="X40" i="3"/>
  <c r="R40" i="3"/>
  <c r="Y36" i="3"/>
  <c r="Z36" i="3" s="1"/>
  <c r="X36" i="3"/>
  <c r="R36" i="3"/>
  <c r="X32" i="3"/>
  <c r="Y32" i="3"/>
  <c r="Z32" i="3" s="1"/>
  <c r="R32" i="3"/>
  <c r="R56" i="3"/>
  <c r="R54" i="3"/>
  <c r="R52" i="3"/>
  <c r="R50" i="3"/>
  <c r="R55" i="3"/>
  <c r="R51" i="3"/>
  <c r="R47" i="3"/>
  <c r="R46" i="3"/>
  <c r="X42" i="3"/>
  <c r="R42" i="3"/>
  <c r="Y42" i="3"/>
  <c r="Y38" i="3"/>
  <c r="R38" i="3"/>
  <c r="X38" i="3"/>
  <c r="X34" i="3"/>
  <c r="R34" i="3"/>
  <c r="Y34" i="3"/>
  <c r="Z34" i="3" s="1"/>
  <c r="AA14" i="3" l="1"/>
  <c r="S46" i="3"/>
  <c r="U46" i="3" s="1"/>
  <c r="AC46" i="3"/>
  <c r="S54" i="3"/>
  <c r="V56" i="3" s="1"/>
  <c r="AC54" i="3"/>
  <c r="S55" i="3"/>
  <c r="T56" i="3" s="1"/>
  <c r="AC55" i="3"/>
  <c r="S56" i="3"/>
  <c r="U56" i="3" s="1"/>
  <c r="AC56" i="3"/>
  <c r="S51" i="3"/>
  <c r="U51" i="3" s="1"/>
  <c r="AC51" i="3"/>
  <c r="S48" i="3"/>
  <c r="V50" i="3" s="1"/>
  <c r="AC48" i="3"/>
  <c r="S50" i="3"/>
  <c r="U50" i="3" s="1"/>
  <c r="AC50" i="3"/>
  <c r="S53" i="3"/>
  <c r="T54" i="3" s="1"/>
  <c r="AC53" i="3"/>
  <c r="S52" i="3"/>
  <c r="U52" i="3" s="1"/>
  <c r="AC52" i="3"/>
  <c r="U34" i="3"/>
  <c r="S49" i="3"/>
  <c r="T50" i="3" s="1"/>
  <c r="AC49" i="3"/>
  <c r="S47" i="3"/>
  <c r="T48" i="3" s="1"/>
  <c r="AC47" i="3"/>
  <c r="Y47" i="3"/>
  <c r="Z47" i="3" s="1"/>
  <c r="Y49" i="3"/>
  <c r="Z49" i="3" s="1"/>
  <c r="Y54" i="3"/>
  <c r="Z54" i="3" s="1"/>
  <c r="Y52" i="3"/>
  <c r="Z52" i="3" s="1"/>
  <c r="Y56" i="3"/>
  <c r="Z56" i="3" s="1"/>
  <c r="Y48" i="3"/>
  <c r="Z48" i="3" s="1"/>
  <c r="X53" i="3"/>
  <c r="Y55" i="3"/>
  <c r="Z55" i="3" s="1"/>
  <c r="X46" i="3"/>
  <c r="X50" i="3"/>
  <c r="X54" i="3"/>
  <c r="S61" i="3"/>
  <c r="X61" i="3"/>
  <c r="Y61" i="3"/>
  <c r="Z61" i="3" s="1"/>
  <c r="X52" i="3"/>
  <c r="A52" i="6"/>
  <c r="B63" i="3" s="1"/>
  <c r="P63" i="3" s="1"/>
  <c r="V61" i="3"/>
  <c r="T61" i="3"/>
  <c r="U60" i="3"/>
  <c r="AA60" i="3" s="1"/>
  <c r="F101" i="6"/>
  <c r="B115" i="9" s="1"/>
  <c r="H101" i="6"/>
  <c r="I115" i="9" s="1"/>
  <c r="G101" i="6"/>
  <c r="G115" i="9" s="1"/>
  <c r="I101" i="6"/>
  <c r="K115" i="9" s="1"/>
  <c r="Z38" i="3"/>
  <c r="Y50" i="3"/>
  <c r="Z50" i="3" s="1"/>
  <c r="Y46" i="3"/>
  <c r="Z46" i="3" s="1"/>
  <c r="X47" i="3"/>
  <c r="X55" i="3"/>
  <c r="X49" i="3"/>
  <c r="Y53" i="3"/>
  <c r="Z53" i="3" s="1"/>
  <c r="Y51" i="3"/>
  <c r="Z51" i="3" s="1"/>
  <c r="X51" i="3"/>
  <c r="Z18" i="3"/>
  <c r="Z24" i="3"/>
  <c r="Z42" i="3"/>
  <c r="W32" i="3"/>
  <c r="V34" i="3"/>
  <c r="V42" i="3"/>
  <c r="W40" i="3"/>
  <c r="V46" i="3"/>
  <c r="V36" i="3"/>
  <c r="W34" i="3"/>
  <c r="Z40" i="3"/>
  <c r="V44" i="3"/>
  <c r="S45" i="3"/>
  <c r="U45" i="3" s="1"/>
  <c r="X45" i="3"/>
  <c r="Y45" i="3"/>
  <c r="Z45" i="3" s="1"/>
  <c r="W15" i="3"/>
  <c r="U15" i="3"/>
  <c r="T16" i="3"/>
  <c r="AA16" i="3" s="1"/>
  <c r="J16" i="3" s="1"/>
  <c r="V17" i="3"/>
  <c r="S31" i="3"/>
  <c r="T32" i="3" s="1"/>
  <c r="X31" i="3"/>
  <c r="Y31" i="3"/>
  <c r="Z31" i="3" s="1"/>
  <c r="S35" i="3"/>
  <c r="X35" i="3"/>
  <c r="Y35" i="3"/>
  <c r="Z35" i="3" s="1"/>
  <c r="S39" i="3"/>
  <c r="T40" i="3" s="1"/>
  <c r="Y39" i="3"/>
  <c r="Z39" i="3" s="1"/>
  <c r="X39" i="3"/>
  <c r="S43" i="3"/>
  <c r="X43" i="3"/>
  <c r="Y43" i="3"/>
  <c r="Z43" i="3" s="1"/>
  <c r="W20" i="3"/>
  <c r="T25" i="3"/>
  <c r="AA25" i="3" s="1"/>
  <c r="J25" i="3" s="1"/>
  <c r="L25" i="3" s="1"/>
  <c r="M25" i="3" s="1"/>
  <c r="U24" i="3"/>
  <c r="V26" i="3"/>
  <c r="W24" i="3"/>
  <c r="U28" i="3"/>
  <c r="T29" i="3"/>
  <c r="V30" i="3"/>
  <c r="W28" i="3"/>
  <c r="U32" i="3"/>
  <c r="V38" i="3"/>
  <c r="W36" i="3"/>
  <c r="V32" i="3"/>
  <c r="V40" i="3"/>
  <c r="W38" i="3"/>
  <c r="S33" i="3"/>
  <c r="U33" i="3" s="1"/>
  <c r="Y33" i="3"/>
  <c r="Z33" i="3" s="1"/>
  <c r="X33" i="3"/>
  <c r="S37" i="3"/>
  <c r="Y37" i="3"/>
  <c r="Z37" i="3" s="1"/>
  <c r="X37" i="3"/>
  <c r="S41" i="3"/>
  <c r="T42" i="3" s="1"/>
  <c r="X41" i="3"/>
  <c r="Y41" i="3"/>
  <c r="U55" i="3"/>
  <c r="Z15" i="3"/>
  <c r="V31" i="3"/>
  <c r="W29" i="3"/>
  <c r="U38" i="3"/>
  <c r="T39" i="3"/>
  <c r="U42" i="3"/>
  <c r="T43" i="3"/>
  <c r="W22" i="3"/>
  <c r="T23" i="3"/>
  <c r="V24" i="3"/>
  <c r="U22" i="3"/>
  <c r="V28" i="3"/>
  <c r="T27" i="3"/>
  <c r="AA27" i="3" s="1"/>
  <c r="J27" i="3" s="1"/>
  <c r="L27" i="3" s="1"/>
  <c r="M27" i="3" s="1"/>
  <c r="U26" i="3"/>
  <c r="W26" i="3"/>
  <c r="U30" i="3"/>
  <c r="W30" i="3"/>
  <c r="T31" i="3"/>
  <c r="U36" i="3"/>
  <c r="U44" i="3"/>
  <c r="U40" i="3"/>
  <c r="V55" i="3" l="1"/>
  <c r="V49" i="3"/>
  <c r="U47" i="3"/>
  <c r="T57" i="3"/>
  <c r="V58" i="3"/>
  <c r="AA58" i="3" s="1"/>
  <c r="V57" i="3"/>
  <c r="V52" i="3"/>
  <c r="T51" i="3"/>
  <c r="U53" i="3"/>
  <c r="T52" i="3"/>
  <c r="T49" i="3"/>
  <c r="V54" i="3"/>
  <c r="T55" i="3"/>
  <c r="V53" i="3"/>
  <c r="U48" i="3"/>
  <c r="V48" i="3"/>
  <c r="T53" i="3"/>
  <c r="T47" i="3"/>
  <c r="K115" i="1"/>
  <c r="K115" i="8"/>
  <c r="G115" i="1"/>
  <c r="G115" i="8"/>
  <c r="I115" i="1"/>
  <c r="I115" i="8"/>
  <c r="B115" i="1"/>
  <c r="B115" i="8"/>
  <c r="V51" i="3"/>
  <c r="U49" i="3"/>
  <c r="AG16" i="3"/>
  <c r="AD16" i="3"/>
  <c r="U54" i="3"/>
  <c r="Q62" i="3"/>
  <c r="AC62" i="3" s="1"/>
  <c r="R63" i="3"/>
  <c r="U61" i="3"/>
  <c r="AA61" i="3" s="1"/>
  <c r="G102" i="6"/>
  <c r="I102" i="6"/>
  <c r="F102" i="6"/>
  <c r="H102" i="6"/>
  <c r="B52" i="6"/>
  <c r="C63" i="3" s="1"/>
  <c r="K63" i="3" s="1"/>
  <c r="Z41" i="3"/>
  <c r="AA15" i="3"/>
  <c r="J15" i="3" s="1"/>
  <c r="L15" i="3" s="1"/>
  <c r="AA30" i="3"/>
  <c r="J30" i="3" s="1"/>
  <c r="L30" i="3" s="1"/>
  <c r="AA26" i="3"/>
  <c r="J26" i="3" s="1"/>
  <c r="L26" i="3" s="1"/>
  <c r="V39" i="3"/>
  <c r="W37" i="3"/>
  <c r="U37" i="3"/>
  <c r="AA28" i="3"/>
  <c r="J28" i="3" s="1"/>
  <c r="L28" i="3" s="1"/>
  <c r="AA29" i="3"/>
  <c r="J29" i="3" s="1"/>
  <c r="L29" i="3" s="1"/>
  <c r="M29" i="3" s="1"/>
  <c r="AA24" i="3"/>
  <c r="J24" i="3" s="1"/>
  <c r="L24" i="3" s="1"/>
  <c r="U43" i="3"/>
  <c r="V45" i="3"/>
  <c r="AA45" i="3" s="1"/>
  <c r="V37" i="3"/>
  <c r="U35" i="3"/>
  <c r="W35" i="3"/>
  <c r="T44" i="3"/>
  <c r="AA44" i="3" s="1"/>
  <c r="AA40" i="3"/>
  <c r="J40" i="3" s="1"/>
  <c r="L40" i="3" s="1"/>
  <c r="T36" i="3"/>
  <c r="AA36" i="3" s="1"/>
  <c r="J36" i="3" s="1"/>
  <c r="L36" i="3" s="1"/>
  <c r="AA32" i="3"/>
  <c r="J32" i="3" s="1"/>
  <c r="L32" i="3" s="1"/>
  <c r="AA56" i="3"/>
  <c r="AA42" i="3"/>
  <c r="J42" i="3" s="1"/>
  <c r="L42" i="3" s="1"/>
  <c r="V43" i="3"/>
  <c r="U41" i="3"/>
  <c r="V35" i="3"/>
  <c r="W33" i="3"/>
  <c r="T38" i="3"/>
  <c r="AA38" i="3" s="1"/>
  <c r="J38" i="3" s="1"/>
  <c r="L38" i="3" s="1"/>
  <c r="U39" i="3"/>
  <c r="V41" i="3"/>
  <c r="W39" i="3"/>
  <c r="V33" i="3"/>
  <c r="U31" i="3"/>
  <c r="W31" i="3"/>
  <c r="L16" i="3"/>
  <c r="AA50" i="3"/>
  <c r="T46" i="3"/>
  <c r="AA46" i="3" s="1"/>
  <c r="T34" i="3"/>
  <c r="AA34" i="3" s="1"/>
  <c r="J34" i="3" s="1"/>
  <c r="L34" i="3" s="1"/>
  <c r="V47" i="3"/>
  <c r="AA52" i="3" l="1"/>
  <c r="AA55" i="3"/>
  <c r="AA57" i="3"/>
  <c r="AA51" i="3"/>
  <c r="AA47" i="3"/>
  <c r="AA53" i="3"/>
  <c r="AA48" i="3"/>
  <c r="AA54" i="3"/>
  <c r="AA49" i="3"/>
  <c r="AG15" i="3"/>
  <c r="AD15" i="3"/>
  <c r="AA33" i="3"/>
  <c r="J33" i="3" s="1"/>
  <c r="L33" i="3" s="1"/>
  <c r="M33" i="3" s="1"/>
  <c r="A53" i="6"/>
  <c r="B64" i="3" s="1"/>
  <c r="P64" i="3" s="1"/>
  <c r="S62" i="3"/>
  <c r="Y62" i="3"/>
  <c r="Z62" i="3" s="1"/>
  <c r="X62" i="3"/>
  <c r="V62" i="3"/>
  <c r="T62" i="3"/>
  <c r="F103" i="6"/>
  <c r="H103" i="6"/>
  <c r="I117" i="9" s="1"/>
  <c r="G103" i="6"/>
  <c r="G117" i="9" s="1"/>
  <c r="I103" i="6"/>
  <c r="K117" i="9" s="1"/>
  <c r="AA37" i="3"/>
  <c r="J37" i="3" s="1"/>
  <c r="L37" i="3" s="1"/>
  <c r="M37" i="3" s="1"/>
  <c r="AA41" i="3"/>
  <c r="J41" i="3" s="1"/>
  <c r="L41" i="3" s="1"/>
  <c r="M41" i="3" s="1"/>
  <c r="AA35" i="3"/>
  <c r="J35" i="3" s="1"/>
  <c r="L35" i="3" s="1"/>
  <c r="M35" i="3" s="1"/>
  <c r="AA31" i="3"/>
  <c r="J31" i="3" s="1"/>
  <c r="L31" i="3" s="1"/>
  <c r="M31" i="3" s="1"/>
  <c r="AA39" i="3"/>
  <c r="J39" i="3" s="1"/>
  <c r="L39" i="3" s="1"/>
  <c r="M39" i="3" s="1"/>
  <c r="AA43" i="3"/>
  <c r="B117" i="1" l="1"/>
  <c r="B117" i="9"/>
  <c r="R64" i="3"/>
  <c r="B117" i="8"/>
  <c r="K117" i="1"/>
  <c r="K117" i="8"/>
  <c r="I117" i="1"/>
  <c r="I117" i="8"/>
  <c r="G117" i="1"/>
  <c r="G117" i="8"/>
  <c r="M15" i="3"/>
  <c r="T63" i="3"/>
  <c r="Q63" i="3"/>
  <c r="AC63" i="3" s="1"/>
  <c r="V63" i="3"/>
  <c r="G104" i="6"/>
  <c r="I104" i="6"/>
  <c r="F104" i="6"/>
  <c r="H104" i="6"/>
  <c r="B53" i="6"/>
  <c r="J22" i="3"/>
  <c r="L22" i="3"/>
  <c r="J23" i="3"/>
  <c r="L23" i="3"/>
  <c r="M23" i="3"/>
  <c r="M19" i="3"/>
  <c r="A54" i="6" l="1"/>
  <c r="B65" i="3" s="1"/>
  <c r="P65" i="3" s="1"/>
  <c r="C64" i="3"/>
  <c r="K64" i="3" s="1"/>
  <c r="S63" i="3"/>
  <c r="X63" i="3"/>
  <c r="Y63" i="3"/>
  <c r="Z63" i="3" s="1"/>
  <c r="U62" i="3"/>
  <c r="AA62" i="3" s="1"/>
  <c r="F105" i="6"/>
  <c r="B119" i="9" s="1"/>
  <c r="H105" i="6"/>
  <c r="I119" i="9" s="1"/>
  <c r="G105" i="6"/>
  <c r="G119" i="9" s="1"/>
  <c r="I105" i="6"/>
  <c r="K119" i="9" s="1"/>
  <c r="U18" i="3"/>
  <c r="I119" i="1" l="1"/>
  <c r="I119" i="8"/>
  <c r="G119" i="1"/>
  <c r="G119" i="8"/>
  <c r="B119" i="1"/>
  <c r="B119" i="8"/>
  <c r="K119" i="1"/>
  <c r="K119" i="8"/>
  <c r="Q64" i="3"/>
  <c r="V64" i="3"/>
  <c r="R65" i="3"/>
  <c r="T19" i="3"/>
  <c r="W17" i="3"/>
  <c r="AA17" i="3" s="1"/>
  <c r="J17" i="3" s="1"/>
  <c r="V19" i="3"/>
  <c r="G106" i="6"/>
  <c r="I106" i="6"/>
  <c r="F106" i="6"/>
  <c r="H106" i="6"/>
  <c r="B54" i="6"/>
  <c r="P20" i="3"/>
  <c r="R20" i="3" s="1"/>
  <c r="W18" i="3" s="1"/>
  <c r="AA18" i="3" s="1"/>
  <c r="J18" i="3" s="1"/>
  <c r="Q19" i="3"/>
  <c r="AC19" i="3" s="1"/>
  <c r="P22" i="3"/>
  <c r="P21" i="3"/>
  <c r="U63" i="3" l="1"/>
  <c r="AA63" i="3" s="1"/>
  <c r="T64" i="3"/>
  <c r="A55" i="6"/>
  <c r="B66" i="3" s="1"/>
  <c r="P66" i="3" s="1"/>
  <c r="C65" i="3"/>
  <c r="K65" i="3" s="1"/>
  <c r="AC64" i="3"/>
  <c r="S64" i="3"/>
  <c r="Y64" i="3"/>
  <c r="Z64" i="3" s="1"/>
  <c r="X64" i="3"/>
  <c r="AD18" i="3"/>
  <c r="L18" i="3"/>
  <c r="M18" i="3" s="1"/>
  <c r="AG18" i="3"/>
  <c r="AG17" i="3"/>
  <c r="L17" i="3"/>
  <c r="F107" i="6"/>
  <c r="B121" i="9" s="1"/>
  <c r="H107" i="6"/>
  <c r="I121" i="9" s="1"/>
  <c r="G107" i="6"/>
  <c r="G121" i="9" s="1"/>
  <c r="I107" i="6"/>
  <c r="K121" i="9" s="1"/>
  <c r="S19" i="3"/>
  <c r="X19" i="3"/>
  <c r="Y19" i="3"/>
  <c r="M17" i="3"/>
  <c r="R22" i="3"/>
  <c r="X22" i="3"/>
  <c r="Y22" i="3"/>
  <c r="Z22" i="3" s="1"/>
  <c r="R21" i="3"/>
  <c r="Q21" i="3"/>
  <c r="Q20" i="3"/>
  <c r="AC20" i="3" s="1"/>
  <c r="G121" i="1" l="1"/>
  <c r="G121" i="8"/>
  <c r="I121" i="1"/>
  <c r="I121" i="8"/>
  <c r="Q65" i="3"/>
  <c r="V65" i="3"/>
  <c r="R66" i="3"/>
  <c r="B121" i="1"/>
  <c r="B121" i="8"/>
  <c r="K121" i="1"/>
  <c r="K121" i="8"/>
  <c r="S21" i="3"/>
  <c r="V23" i="3" s="1"/>
  <c r="AA23" i="3" s="1"/>
  <c r="AC21" i="3"/>
  <c r="Z19" i="3"/>
  <c r="G108" i="6"/>
  <c r="I108" i="6"/>
  <c r="F108" i="6"/>
  <c r="H108" i="6"/>
  <c r="B55" i="6"/>
  <c r="V20" i="3"/>
  <c r="T20" i="3"/>
  <c r="U19" i="3"/>
  <c r="S20" i="3"/>
  <c r="U20" i="3" s="1"/>
  <c r="Y20" i="3"/>
  <c r="X20" i="3"/>
  <c r="X21" i="3"/>
  <c r="V21" i="3"/>
  <c r="Y21" i="3"/>
  <c r="Z21" i="3" s="1"/>
  <c r="A56" i="6" l="1"/>
  <c r="B67" i="3" s="1"/>
  <c r="P67" i="3" s="1"/>
  <c r="C66" i="3"/>
  <c r="K66" i="3" s="1"/>
  <c r="AC65" i="3"/>
  <c r="S65" i="3"/>
  <c r="X65" i="3"/>
  <c r="Y65" i="3"/>
  <c r="Z65" i="3" s="1"/>
  <c r="U64" i="3"/>
  <c r="AA64" i="3" s="1"/>
  <c r="T65" i="3"/>
  <c r="AA19" i="3"/>
  <c r="J19" i="3" s="1"/>
  <c r="U21" i="3"/>
  <c r="T22" i="3"/>
  <c r="Z20" i="3"/>
  <c r="AA20" i="3" s="1"/>
  <c r="J20" i="3" s="1"/>
  <c r="F109" i="6"/>
  <c r="B123" i="9" s="1"/>
  <c r="H109" i="6"/>
  <c r="I123" i="9" s="1"/>
  <c r="G109" i="6"/>
  <c r="G123" i="9" s="1"/>
  <c r="I109" i="6"/>
  <c r="K123" i="9" s="1"/>
  <c r="V22" i="3"/>
  <c r="T21" i="3"/>
  <c r="L19" i="3"/>
  <c r="G123" i="1" l="1"/>
  <c r="G123" i="8"/>
  <c r="I123" i="1"/>
  <c r="I123" i="8"/>
  <c r="B123" i="1"/>
  <c r="B123" i="8"/>
  <c r="K123" i="1"/>
  <c r="K123" i="8"/>
  <c r="Q66" i="3"/>
  <c r="T66" i="3"/>
  <c r="R67" i="3"/>
  <c r="AA21" i="3"/>
  <c r="J21" i="3" s="1"/>
  <c r="L21" i="3" s="1"/>
  <c r="M21" i="3" s="1"/>
  <c r="AG20" i="3"/>
  <c r="AG11" i="3" s="1"/>
  <c r="AG12" i="3" s="1"/>
  <c r="AD20" i="3"/>
  <c r="AD11" i="3" s="1"/>
  <c r="AD12" i="3" s="1"/>
  <c r="AA22" i="3"/>
  <c r="L20" i="3"/>
  <c r="M20" i="3" s="1"/>
  <c r="G110" i="6"/>
  <c r="I110" i="6"/>
  <c r="F110" i="6"/>
  <c r="H110" i="6"/>
  <c r="B56" i="6"/>
  <c r="U65" i="3" l="1"/>
  <c r="AA65" i="3" s="1"/>
  <c r="AC66" i="3"/>
  <c r="S66" i="3"/>
  <c r="Y66" i="3"/>
  <c r="Z66" i="3" s="1"/>
  <c r="X66" i="3"/>
  <c r="A57" i="6"/>
  <c r="B68" i="3" s="1"/>
  <c r="P68" i="3" s="1"/>
  <c r="C67" i="3"/>
  <c r="K67" i="3" s="1"/>
  <c r="V66" i="3"/>
  <c r="F111" i="6"/>
  <c r="B125" i="9" s="1"/>
  <c r="H111" i="6"/>
  <c r="I125" i="9" s="1"/>
  <c r="G111" i="6"/>
  <c r="G125" i="9" s="1"/>
  <c r="I111" i="6"/>
  <c r="K125" i="9" s="1"/>
  <c r="Q67" i="3" l="1"/>
  <c r="R68" i="3"/>
  <c r="B125" i="1"/>
  <c r="B125" i="8"/>
  <c r="K125" i="1"/>
  <c r="K125" i="8"/>
  <c r="U66" i="3"/>
  <c r="AA66" i="3" s="1"/>
  <c r="I125" i="1"/>
  <c r="I125" i="8"/>
  <c r="G125" i="1"/>
  <c r="G125" i="8"/>
  <c r="G112" i="6"/>
  <c r="I112" i="6"/>
  <c r="F112" i="6"/>
  <c r="H112" i="6"/>
  <c r="B57" i="6"/>
  <c r="A58" i="6" l="1"/>
  <c r="B69" i="3" s="1"/>
  <c r="P69" i="3" s="1"/>
  <c r="C68" i="3"/>
  <c r="K68" i="3" s="1"/>
  <c r="T67" i="3"/>
  <c r="V67" i="3"/>
  <c r="S67" i="3"/>
  <c r="AC67" i="3"/>
  <c r="X67" i="3"/>
  <c r="Y67" i="3"/>
  <c r="Z67" i="3" s="1"/>
  <c r="F113" i="6"/>
  <c r="B127" i="9" s="1"/>
  <c r="H113" i="6"/>
  <c r="I127" i="9" s="1"/>
  <c r="G113" i="6"/>
  <c r="G127" i="9" s="1"/>
  <c r="I113" i="6"/>
  <c r="K127" i="9" s="1"/>
  <c r="K42" i="6"/>
  <c r="K16" i="6"/>
  <c r="K32" i="6"/>
  <c r="K36" i="6"/>
  <c r="K14" i="6"/>
  <c r="K18" i="6"/>
  <c r="K8" i="6"/>
  <c r="K60" i="6"/>
  <c r="K54" i="6"/>
  <c r="K40" i="6"/>
  <c r="K28" i="6"/>
  <c r="K6" i="6"/>
  <c r="K64" i="6"/>
  <c r="K44" i="6"/>
  <c r="K58" i="6"/>
  <c r="K10" i="6"/>
  <c r="K52" i="6"/>
  <c r="K50" i="6"/>
  <c r="K12" i="6"/>
  <c r="K38" i="6"/>
  <c r="K48" i="6"/>
  <c r="K20" i="6"/>
  <c r="K56" i="6"/>
  <c r="K34" i="6"/>
  <c r="K30" i="6"/>
  <c r="K46" i="6"/>
  <c r="K62" i="6"/>
  <c r="K127" i="1" l="1"/>
  <c r="K127" i="8"/>
  <c r="G127" i="1"/>
  <c r="G127" i="8"/>
  <c r="I127" i="1"/>
  <c r="I127" i="8"/>
  <c r="Q68" i="3"/>
  <c r="U67" i="3"/>
  <c r="AA67" i="3" s="1"/>
  <c r="B127" i="1"/>
  <c r="B127" i="8"/>
  <c r="R69" i="3"/>
  <c r="G114" i="6"/>
  <c r="I114" i="6"/>
  <c r="F114" i="6"/>
  <c r="H114" i="6"/>
  <c r="B58" i="6"/>
  <c r="AC68" i="3" l="1"/>
  <c r="S68" i="3"/>
  <c r="Y68" i="3"/>
  <c r="Z68" i="3" s="1"/>
  <c r="X68" i="3"/>
  <c r="A59" i="6"/>
  <c r="B70" i="3" s="1"/>
  <c r="P70" i="3" s="1"/>
  <c r="C69" i="3"/>
  <c r="K69" i="3" s="1"/>
  <c r="V68" i="3"/>
  <c r="T68" i="3"/>
  <c r="F115" i="6"/>
  <c r="B129" i="9" s="1"/>
  <c r="H115" i="6"/>
  <c r="I129" i="9" s="1"/>
  <c r="G115" i="6"/>
  <c r="G129" i="9" s="1"/>
  <c r="I115" i="6"/>
  <c r="K129" i="9" s="1"/>
  <c r="I129" i="1" l="1"/>
  <c r="I129" i="8"/>
  <c r="Q69" i="3"/>
  <c r="R70" i="3"/>
  <c r="B129" i="1"/>
  <c r="B129" i="8"/>
  <c r="K129" i="1"/>
  <c r="K129" i="8"/>
  <c r="G129" i="1"/>
  <c r="G129" i="8"/>
  <c r="T69" i="3"/>
  <c r="G116" i="6"/>
  <c r="I116" i="6"/>
  <c r="F116" i="6"/>
  <c r="H116" i="6"/>
  <c r="B59" i="6"/>
  <c r="X69" i="3" l="1"/>
  <c r="S69" i="3"/>
  <c r="AC69" i="3"/>
  <c r="Y69" i="3"/>
  <c r="Z69" i="3" s="1"/>
  <c r="V69" i="3"/>
  <c r="A60" i="6"/>
  <c r="B71" i="3" s="1"/>
  <c r="P71" i="3" s="1"/>
  <c r="C70" i="3"/>
  <c r="K70" i="3" s="1"/>
  <c r="U68" i="3"/>
  <c r="AA68" i="3" s="1"/>
  <c r="F117" i="6"/>
  <c r="B131" i="9" s="1"/>
  <c r="H117" i="6"/>
  <c r="I131" i="9" s="1"/>
  <c r="G117" i="6"/>
  <c r="G131" i="9" s="1"/>
  <c r="I117" i="6"/>
  <c r="K131" i="9" s="1"/>
  <c r="K131" i="1" l="1"/>
  <c r="K131" i="8"/>
  <c r="G131" i="1"/>
  <c r="G131" i="8"/>
  <c r="B131" i="1"/>
  <c r="B131" i="8"/>
  <c r="I131" i="1"/>
  <c r="I131" i="8"/>
  <c r="Q70" i="3"/>
  <c r="T70" i="3"/>
  <c r="R71" i="3"/>
  <c r="G118" i="6"/>
  <c r="I118" i="6"/>
  <c r="F118" i="6"/>
  <c r="H118" i="6"/>
  <c r="B60" i="6"/>
  <c r="V70" i="3" l="1"/>
  <c r="AC70" i="3"/>
  <c r="S70" i="3"/>
  <c r="X70" i="3"/>
  <c r="Y70" i="3"/>
  <c r="Z70" i="3" s="1"/>
  <c r="A61" i="6"/>
  <c r="B72" i="3" s="1"/>
  <c r="P72" i="3" s="1"/>
  <c r="C71" i="3"/>
  <c r="K71" i="3" s="1"/>
  <c r="U69" i="3"/>
  <c r="AA69" i="3" s="1"/>
  <c r="F119" i="6"/>
  <c r="B133" i="9" s="1"/>
  <c r="H119" i="6"/>
  <c r="I133" i="9" s="1"/>
  <c r="G119" i="6"/>
  <c r="G133" i="9" s="1"/>
  <c r="I119" i="6"/>
  <c r="K133" i="9" s="1"/>
  <c r="Q71" i="3" l="1"/>
  <c r="T71" i="3"/>
  <c r="R72" i="3"/>
  <c r="G133" i="1"/>
  <c r="G133" i="8"/>
  <c r="B133" i="1"/>
  <c r="B133" i="8"/>
  <c r="I133" i="1"/>
  <c r="I133" i="8"/>
  <c r="K133" i="1"/>
  <c r="K133" i="8"/>
  <c r="G120" i="6"/>
  <c r="I120" i="6"/>
  <c r="F120" i="6"/>
  <c r="H120" i="6"/>
  <c r="B61" i="6"/>
  <c r="U70" i="3" l="1"/>
  <c r="AA70" i="3" s="1"/>
  <c r="A62" i="6"/>
  <c r="B73" i="3" s="1"/>
  <c r="P73" i="3" s="1"/>
  <c r="C72" i="3"/>
  <c r="K72" i="3" s="1"/>
  <c r="V71" i="3"/>
  <c r="AC71" i="3"/>
  <c r="S71" i="3"/>
  <c r="X71" i="3"/>
  <c r="Y71" i="3"/>
  <c r="Z71" i="3" s="1"/>
  <c r="F121" i="6"/>
  <c r="B135" i="9" s="1"/>
  <c r="H121" i="6"/>
  <c r="I135" i="9" s="1"/>
  <c r="G121" i="6"/>
  <c r="G135" i="9" s="1"/>
  <c r="I121" i="6"/>
  <c r="K135" i="9" s="1"/>
  <c r="K135" i="1" l="1"/>
  <c r="K135" i="8"/>
  <c r="B135" i="1"/>
  <c r="B135" i="8"/>
  <c r="Q72" i="3"/>
  <c r="V72" i="3"/>
  <c r="R73" i="3"/>
  <c r="G135" i="1"/>
  <c r="G135" i="8"/>
  <c r="I135" i="1"/>
  <c r="I135" i="8"/>
  <c r="G122" i="6"/>
  <c r="I122" i="6"/>
  <c r="F122" i="6"/>
  <c r="H122" i="6"/>
  <c r="B62" i="6"/>
  <c r="U71" i="3" l="1"/>
  <c r="AA71" i="3" s="1"/>
  <c r="S72" i="3"/>
  <c r="AC72" i="3"/>
  <c r="Y72" i="3"/>
  <c r="Z72" i="3" s="1"/>
  <c r="X72" i="3"/>
  <c r="A63" i="6"/>
  <c r="B74" i="3" s="1"/>
  <c r="P74" i="3" s="1"/>
  <c r="C73" i="3"/>
  <c r="K73" i="3" s="1"/>
  <c r="T72" i="3"/>
  <c r="F123" i="6"/>
  <c r="B137" i="9" s="1"/>
  <c r="H123" i="6"/>
  <c r="I137" i="9" s="1"/>
  <c r="G123" i="6"/>
  <c r="G137" i="9" s="1"/>
  <c r="I123" i="6"/>
  <c r="K137" i="9" s="1"/>
  <c r="R74" i="3" l="1"/>
  <c r="Q73" i="3"/>
  <c r="V73" i="3"/>
  <c r="B137" i="1"/>
  <c r="B137" i="8"/>
  <c r="G137" i="1"/>
  <c r="G137" i="8"/>
  <c r="I137" i="1"/>
  <c r="I137" i="8"/>
  <c r="K137" i="1"/>
  <c r="K137" i="8"/>
  <c r="G124" i="6"/>
  <c r="I124" i="6"/>
  <c r="F124" i="6"/>
  <c r="H124" i="6"/>
  <c r="B63" i="6"/>
  <c r="T73" i="3" l="1"/>
  <c r="A64" i="6"/>
  <c r="B75" i="3" s="1"/>
  <c r="P75" i="3" s="1"/>
  <c r="C74" i="3"/>
  <c r="K74" i="3" s="1"/>
  <c r="U72" i="3"/>
  <c r="AA72" i="3" s="1"/>
  <c r="X73" i="3"/>
  <c r="S73" i="3"/>
  <c r="AC73" i="3"/>
  <c r="Y73" i="3"/>
  <c r="Z73" i="3" s="1"/>
  <c r="F125" i="6"/>
  <c r="H125" i="6"/>
  <c r="I139" i="9" s="1"/>
  <c r="G125" i="6"/>
  <c r="G139" i="9" s="1"/>
  <c r="I125" i="6"/>
  <c r="K139" i="9" s="1"/>
  <c r="B139" i="1" l="1"/>
  <c r="B139" i="9"/>
  <c r="G139" i="1"/>
  <c r="G139" i="8"/>
  <c r="K139" i="1"/>
  <c r="K139" i="8"/>
  <c r="I139" i="1"/>
  <c r="I139" i="8"/>
  <c r="B139" i="8"/>
  <c r="Q74" i="3"/>
  <c r="V74" i="3"/>
  <c r="R75" i="3"/>
  <c r="G126" i="6"/>
  <c r="I126" i="6"/>
  <c r="F126" i="6"/>
  <c r="H126" i="6"/>
  <c r="B64" i="6"/>
  <c r="T74" i="3" l="1"/>
  <c r="S74" i="3"/>
  <c r="AC74" i="3"/>
  <c r="X74" i="3"/>
  <c r="Y74" i="3"/>
  <c r="Z74" i="3" s="1"/>
  <c r="A65" i="6"/>
  <c r="B76" i="3" s="1"/>
  <c r="P76" i="3" s="1"/>
  <c r="C75" i="3"/>
  <c r="K75" i="3" s="1"/>
  <c r="U73" i="3"/>
  <c r="AA73" i="3" s="1"/>
  <c r="F127" i="6"/>
  <c r="B141" i="9" s="1"/>
  <c r="H127" i="6"/>
  <c r="I141" i="9" s="1"/>
  <c r="G127" i="6"/>
  <c r="G141" i="9" s="1"/>
  <c r="I127" i="6"/>
  <c r="K141" i="9" s="1"/>
  <c r="R76" i="3" l="1"/>
  <c r="U74" i="3"/>
  <c r="AA74" i="3" s="1"/>
  <c r="Q75" i="3"/>
  <c r="I141" i="1"/>
  <c r="I141" i="8"/>
  <c r="B141" i="1"/>
  <c r="B141" i="8"/>
  <c r="G141" i="1"/>
  <c r="G141" i="8"/>
  <c r="K141" i="1"/>
  <c r="K141" i="8"/>
  <c r="G128" i="6"/>
  <c r="I128" i="6"/>
  <c r="F128" i="6"/>
  <c r="H128" i="6"/>
  <c r="B65" i="6"/>
  <c r="AC75" i="3" l="1"/>
  <c r="S75" i="3"/>
  <c r="Y75" i="3"/>
  <c r="Z75" i="3" s="1"/>
  <c r="X75" i="3"/>
  <c r="A66" i="6"/>
  <c r="B77" i="3" s="1"/>
  <c r="P77" i="3" s="1"/>
  <c r="C76" i="3"/>
  <c r="K76" i="3" s="1"/>
  <c r="V75" i="3"/>
  <c r="T75" i="3"/>
  <c r="F129" i="6"/>
  <c r="B143" i="9" s="1"/>
  <c r="H129" i="6"/>
  <c r="I143" i="9" s="1"/>
  <c r="G129" i="6"/>
  <c r="G143" i="9" s="1"/>
  <c r="I129" i="6"/>
  <c r="K143" i="9" s="1"/>
  <c r="Q76" i="3" l="1"/>
  <c r="V76" i="3"/>
  <c r="R77" i="3"/>
  <c r="I143" i="1"/>
  <c r="I143" i="8"/>
  <c r="B143" i="1"/>
  <c r="B143" i="8"/>
  <c r="K143" i="1"/>
  <c r="K143" i="8"/>
  <c r="G143" i="1"/>
  <c r="G143" i="8"/>
  <c r="G130" i="6"/>
  <c r="I130" i="6"/>
  <c r="F130" i="6"/>
  <c r="H130" i="6"/>
  <c r="B66" i="6"/>
  <c r="U75" i="3" l="1"/>
  <c r="AA75" i="3" s="1"/>
  <c r="T76" i="3"/>
  <c r="A67" i="6"/>
  <c r="B78" i="3" s="1"/>
  <c r="P78" i="3" s="1"/>
  <c r="C77" i="3"/>
  <c r="K77" i="3" s="1"/>
  <c r="AC76" i="3"/>
  <c r="S76" i="3"/>
  <c r="X76" i="3"/>
  <c r="Y76" i="3"/>
  <c r="Z76" i="3" s="1"/>
  <c r="F131" i="6"/>
  <c r="B145" i="9" s="1"/>
  <c r="H131" i="6"/>
  <c r="I145" i="9" s="1"/>
  <c r="G131" i="6"/>
  <c r="G145" i="9" s="1"/>
  <c r="I131" i="6"/>
  <c r="K145" i="9" s="1"/>
  <c r="V77" i="3" l="1"/>
  <c r="Q77" i="3"/>
  <c r="R78" i="3"/>
  <c r="K145" i="1"/>
  <c r="K145" i="8"/>
  <c r="G145" i="1"/>
  <c r="G145" i="8"/>
  <c r="I145" i="1"/>
  <c r="I145" i="8"/>
  <c r="B145" i="1"/>
  <c r="B145" i="8"/>
  <c r="G132" i="6"/>
  <c r="I132" i="6"/>
  <c r="F132" i="6"/>
  <c r="H132" i="6"/>
  <c r="B67" i="6"/>
  <c r="U76" i="3" l="1"/>
  <c r="AA76" i="3" s="1"/>
  <c r="T77" i="3"/>
  <c r="S77" i="3"/>
  <c r="AC77" i="3"/>
  <c r="Y77" i="3"/>
  <c r="Z77" i="3" s="1"/>
  <c r="X77" i="3"/>
  <c r="A68" i="6"/>
  <c r="B79" i="3" s="1"/>
  <c r="P79" i="3" s="1"/>
  <c r="C78" i="3"/>
  <c r="K78" i="3" s="1"/>
  <c r="F133" i="6"/>
  <c r="B147" i="9" s="1"/>
  <c r="H133" i="6"/>
  <c r="I147" i="9" s="1"/>
  <c r="G133" i="6"/>
  <c r="G147" i="9" s="1"/>
  <c r="I133" i="6"/>
  <c r="K147" i="9" s="1"/>
  <c r="V78" i="3" l="1"/>
  <c r="Q78" i="3"/>
  <c r="K147" i="1"/>
  <c r="K147" i="8"/>
  <c r="G147" i="1"/>
  <c r="G147" i="8"/>
  <c r="I147" i="1"/>
  <c r="I147" i="8"/>
  <c r="R79" i="3"/>
  <c r="B147" i="1"/>
  <c r="B147" i="8"/>
  <c r="G134" i="6"/>
  <c r="I134" i="6"/>
  <c r="F134" i="6"/>
  <c r="H134" i="6"/>
  <c r="B68" i="6"/>
  <c r="U77" i="3" l="1"/>
  <c r="AA77" i="3" s="1"/>
  <c r="T78" i="3"/>
  <c r="AC78" i="3"/>
  <c r="S78" i="3"/>
  <c r="X78" i="3"/>
  <c r="Y78" i="3"/>
  <c r="Z78" i="3" s="1"/>
  <c r="A69" i="6"/>
  <c r="B80" i="3" s="1"/>
  <c r="P80" i="3" s="1"/>
  <c r="C79" i="3"/>
  <c r="K79" i="3" s="1"/>
  <c r="F135" i="6"/>
  <c r="B149" i="9" s="1"/>
  <c r="H135" i="6"/>
  <c r="I149" i="9" s="1"/>
  <c r="G135" i="6"/>
  <c r="G149" i="9" s="1"/>
  <c r="I135" i="6"/>
  <c r="K149" i="9" s="1"/>
  <c r="V79" i="3" l="1"/>
  <c r="Q79" i="3"/>
  <c r="R80" i="3"/>
  <c r="I149" i="1"/>
  <c r="I149" i="8"/>
  <c r="K149" i="1"/>
  <c r="K149" i="8"/>
  <c r="G149" i="1"/>
  <c r="G149" i="8"/>
  <c r="B149" i="1"/>
  <c r="B149" i="8"/>
  <c r="G136" i="6"/>
  <c r="I136" i="6"/>
  <c r="F136" i="6"/>
  <c r="H136" i="6"/>
  <c r="B69" i="6"/>
  <c r="U78" i="3" l="1"/>
  <c r="AA78" i="3" s="1"/>
  <c r="T79" i="3"/>
  <c r="AC79" i="3"/>
  <c r="S79" i="3"/>
  <c r="X79" i="3"/>
  <c r="Y79" i="3"/>
  <c r="Z79" i="3" s="1"/>
  <c r="A70" i="6"/>
  <c r="B81" i="3" s="1"/>
  <c r="P81" i="3" s="1"/>
  <c r="C80" i="3"/>
  <c r="K80" i="3" s="1"/>
  <c r="F137" i="6"/>
  <c r="B151" i="9" s="1"/>
  <c r="H137" i="6"/>
  <c r="I151" i="9" s="1"/>
  <c r="G137" i="6"/>
  <c r="G151" i="9" s="1"/>
  <c r="I137" i="6"/>
  <c r="K151" i="9" s="1"/>
  <c r="B151" i="1" l="1"/>
  <c r="B151" i="8"/>
  <c r="K151" i="1"/>
  <c r="K151" i="8"/>
  <c r="V80" i="3"/>
  <c r="Q80" i="3"/>
  <c r="G151" i="1"/>
  <c r="G151" i="8"/>
  <c r="R81" i="3"/>
  <c r="I151" i="1"/>
  <c r="I151" i="8"/>
  <c r="G138" i="6"/>
  <c r="I138" i="6"/>
  <c r="F138" i="6"/>
  <c r="H138" i="6"/>
  <c r="B70" i="6"/>
  <c r="T80" i="3" l="1"/>
  <c r="AC80" i="3"/>
  <c r="S80" i="3"/>
  <c r="Y80" i="3"/>
  <c r="Z80" i="3" s="1"/>
  <c r="X80" i="3"/>
  <c r="A71" i="6"/>
  <c r="B82" i="3" s="1"/>
  <c r="P82" i="3" s="1"/>
  <c r="C81" i="3"/>
  <c r="K81" i="3" s="1"/>
  <c r="U79" i="3"/>
  <c r="AA79" i="3" s="1"/>
  <c r="F139" i="6"/>
  <c r="B153" i="9" s="1"/>
  <c r="H139" i="6"/>
  <c r="I153" i="9" s="1"/>
  <c r="G139" i="6"/>
  <c r="G153" i="9" s="1"/>
  <c r="I139" i="6"/>
  <c r="K153" i="9" s="1"/>
  <c r="U80" i="3" l="1"/>
  <c r="AA80" i="3" s="1"/>
  <c r="Q81" i="3"/>
  <c r="I153" i="1"/>
  <c r="I153" i="8"/>
  <c r="R82" i="3"/>
  <c r="B153" i="1"/>
  <c r="B153" i="8"/>
  <c r="G153" i="1"/>
  <c r="G153" i="8"/>
  <c r="K153" i="1"/>
  <c r="K153" i="8"/>
  <c r="G140" i="6"/>
  <c r="I140" i="6"/>
  <c r="F140" i="6"/>
  <c r="H140" i="6"/>
  <c r="B71" i="6"/>
  <c r="A72" i="6" l="1"/>
  <c r="B83" i="3" s="1"/>
  <c r="P83" i="3" s="1"/>
  <c r="C82" i="3"/>
  <c r="K82" i="3" s="1"/>
  <c r="S81" i="3"/>
  <c r="AC81" i="3"/>
  <c r="Y81" i="3"/>
  <c r="Z81" i="3" s="1"/>
  <c r="X81" i="3"/>
  <c r="T81" i="3"/>
  <c r="V81" i="3"/>
  <c r="F141" i="6"/>
  <c r="B155" i="9" s="1"/>
  <c r="H141" i="6"/>
  <c r="I155" i="9" s="1"/>
  <c r="G141" i="6"/>
  <c r="G155" i="9" s="1"/>
  <c r="I141" i="6"/>
  <c r="K155" i="9" s="1"/>
  <c r="G155" i="1" l="1"/>
  <c r="G155" i="8"/>
  <c r="I155" i="1"/>
  <c r="I155" i="8"/>
  <c r="B155" i="1"/>
  <c r="B155" i="8"/>
  <c r="K155" i="1"/>
  <c r="K155" i="8"/>
  <c r="V82" i="3"/>
  <c r="Q82" i="3"/>
  <c r="R83" i="3"/>
  <c r="G142" i="6"/>
  <c r="I142" i="6"/>
  <c r="F142" i="6"/>
  <c r="H142" i="6"/>
  <c r="B72" i="6"/>
  <c r="A73" i="6" l="1"/>
  <c r="B84" i="3" s="1"/>
  <c r="P84" i="3" s="1"/>
  <c r="C83" i="3"/>
  <c r="K83" i="3" s="1"/>
  <c r="U81" i="3"/>
  <c r="AA81" i="3" s="1"/>
  <c r="T82" i="3"/>
  <c r="AC82" i="3"/>
  <c r="S82" i="3"/>
  <c r="Y82" i="3"/>
  <c r="Z82" i="3" s="1"/>
  <c r="X82" i="3"/>
  <c r="F143" i="6"/>
  <c r="B157" i="9" s="1"/>
  <c r="H143" i="6"/>
  <c r="I157" i="9" s="1"/>
  <c r="G143" i="6"/>
  <c r="G157" i="9" s="1"/>
  <c r="I143" i="6"/>
  <c r="K157" i="9" s="1"/>
  <c r="G157" i="1" l="1"/>
  <c r="G157" i="8"/>
  <c r="K157" i="1"/>
  <c r="K157" i="8"/>
  <c r="I157" i="1"/>
  <c r="I157" i="8"/>
  <c r="B157" i="1"/>
  <c r="B157" i="8"/>
  <c r="Q83" i="3"/>
  <c r="R84" i="3"/>
  <c r="G144" i="6"/>
  <c r="I144" i="6"/>
  <c r="F144" i="6"/>
  <c r="H144" i="6"/>
  <c r="B73" i="6"/>
  <c r="T83" i="3" l="1"/>
  <c r="V83" i="3"/>
  <c r="AC83" i="3"/>
  <c r="S83" i="3"/>
  <c r="X83" i="3"/>
  <c r="Y83" i="3"/>
  <c r="Z83" i="3" s="1"/>
  <c r="U82" i="3"/>
  <c r="AA82" i="3" s="1"/>
  <c r="A74" i="6"/>
  <c r="B85" i="3" s="1"/>
  <c r="P85" i="3" s="1"/>
  <c r="C84" i="3"/>
  <c r="K84" i="3" s="1"/>
  <c r="F145" i="6"/>
  <c r="B159" i="9" s="1"/>
  <c r="H145" i="6"/>
  <c r="I159" i="9" s="1"/>
  <c r="G145" i="6"/>
  <c r="G159" i="9" s="1"/>
  <c r="I145" i="6"/>
  <c r="K159" i="9" s="1"/>
  <c r="B159" i="1" l="1"/>
  <c r="B159" i="8"/>
  <c r="Q84" i="3"/>
  <c r="K159" i="1"/>
  <c r="K159" i="8"/>
  <c r="G159" i="1"/>
  <c r="G159" i="8"/>
  <c r="R85" i="3"/>
  <c r="I159" i="1"/>
  <c r="I159" i="8"/>
  <c r="G146" i="6"/>
  <c r="I146" i="6"/>
  <c r="F146" i="6"/>
  <c r="H146" i="6"/>
  <c r="B74" i="6"/>
  <c r="A75" i="6" l="1"/>
  <c r="B86" i="3" s="1"/>
  <c r="P86" i="3" s="1"/>
  <c r="C85" i="3"/>
  <c r="K85" i="3" s="1"/>
  <c r="T84" i="3"/>
  <c r="V84" i="3"/>
  <c r="U83" i="3"/>
  <c r="AA83" i="3" s="1"/>
  <c r="AC84" i="3"/>
  <c r="S84" i="3"/>
  <c r="Y84" i="3"/>
  <c r="Z84" i="3" s="1"/>
  <c r="X84" i="3"/>
  <c r="F147" i="6"/>
  <c r="B161" i="9" s="1"/>
  <c r="H147" i="6"/>
  <c r="I161" i="9" s="1"/>
  <c r="G147" i="6"/>
  <c r="G161" i="9" s="1"/>
  <c r="I147" i="6"/>
  <c r="K161" i="9" s="1"/>
  <c r="B161" i="1" l="1"/>
  <c r="B161" i="8"/>
  <c r="I161" i="1"/>
  <c r="I161" i="8"/>
  <c r="K161" i="1"/>
  <c r="K161" i="8"/>
  <c r="G161" i="1"/>
  <c r="G161" i="8"/>
  <c r="Q85" i="3"/>
  <c r="V85" i="3"/>
  <c r="R86" i="3"/>
  <c r="G148" i="6"/>
  <c r="I148" i="6"/>
  <c r="F148" i="6"/>
  <c r="H148" i="6"/>
  <c r="B75" i="6"/>
  <c r="T85" i="3" l="1"/>
  <c r="AC85" i="3"/>
  <c r="S85" i="3"/>
  <c r="X85" i="3"/>
  <c r="Y85" i="3"/>
  <c r="Z85" i="3" s="1"/>
  <c r="A76" i="6"/>
  <c r="B87" i="3" s="1"/>
  <c r="P87" i="3" s="1"/>
  <c r="C86" i="3"/>
  <c r="K86" i="3" s="1"/>
  <c r="U84" i="3"/>
  <c r="AA84" i="3" s="1"/>
  <c r="F149" i="6"/>
  <c r="B163" i="9" s="1"/>
  <c r="H149" i="6"/>
  <c r="I163" i="9" s="1"/>
  <c r="G149" i="6"/>
  <c r="G163" i="9" s="1"/>
  <c r="I149" i="6"/>
  <c r="K163" i="9" s="1"/>
  <c r="K163" i="1" l="1"/>
  <c r="K163" i="8"/>
  <c r="G163" i="1"/>
  <c r="G163" i="8"/>
  <c r="I163" i="1"/>
  <c r="I163" i="8"/>
  <c r="B163" i="1"/>
  <c r="B163" i="8"/>
  <c r="U85" i="3"/>
  <c r="AA85" i="3" s="1"/>
  <c r="Q86" i="3"/>
  <c r="R87" i="3"/>
  <c r="G150" i="6"/>
  <c r="I150" i="6"/>
  <c r="F150" i="6"/>
  <c r="H150" i="6"/>
  <c r="B76" i="6"/>
  <c r="AC86" i="3" l="1"/>
  <c r="S86" i="3"/>
  <c r="X86" i="3"/>
  <c r="Y86" i="3"/>
  <c r="Z86" i="3" s="1"/>
  <c r="A77" i="6"/>
  <c r="B88" i="3" s="1"/>
  <c r="P88" i="3" s="1"/>
  <c r="C87" i="3"/>
  <c r="K87" i="3" s="1"/>
  <c r="V86" i="3"/>
  <c r="T86" i="3"/>
  <c r="F151" i="6"/>
  <c r="B165" i="9" s="1"/>
  <c r="H151" i="6"/>
  <c r="I165" i="9" s="1"/>
  <c r="G151" i="6"/>
  <c r="G165" i="9" s="1"/>
  <c r="I151" i="6"/>
  <c r="K165" i="9" s="1"/>
  <c r="I165" i="1" l="1"/>
  <c r="I165" i="8"/>
  <c r="G165" i="1"/>
  <c r="G165" i="8"/>
  <c r="B165" i="1"/>
  <c r="B165" i="8"/>
  <c r="K165" i="1"/>
  <c r="K165" i="8"/>
  <c r="Q87" i="3"/>
  <c r="R88" i="3"/>
  <c r="G152" i="6"/>
  <c r="I152" i="6"/>
  <c r="F152" i="6"/>
  <c r="H152" i="6"/>
  <c r="B77" i="6"/>
  <c r="V87" i="3" l="1"/>
  <c r="T87" i="3"/>
  <c r="AC87" i="3"/>
  <c r="S87" i="3"/>
  <c r="X87" i="3"/>
  <c r="Y87" i="3"/>
  <c r="Z87" i="3" s="1"/>
  <c r="A78" i="6"/>
  <c r="B89" i="3" s="1"/>
  <c r="P89" i="3" s="1"/>
  <c r="C88" i="3"/>
  <c r="K88" i="3" s="1"/>
  <c r="U86" i="3"/>
  <c r="AA86" i="3" s="1"/>
  <c r="F153" i="6"/>
  <c r="B167" i="9" s="1"/>
  <c r="H153" i="6"/>
  <c r="I167" i="9" s="1"/>
  <c r="G153" i="6"/>
  <c r="G167" i="9" s="1"/>
  <c r="I153" i="6"/>
  <c r="K167" i="9" s="1"/>
  <c r="K167" i="1" l="1"/>
  <c r="K167" i="8"/>
  <c r="G167" i="1"/>
  <c r="G167" i="8"/>
  <c r="I167" i="1"/>
  <c r="I167" i="8"/>
  <c r="B167" i="1"/>
  <c r="B167" i="8"/>
  <c r="V88" i="3"/>
  <c r="Q88" i="3"/>
  <c r="R89" i="3"/>
  <c r="G154" i="6"/>
  <c r="I154" i="6"/>
  <c r="F154" i="6"/>
  <c r="H154" i="6"/>
  <c r="B78" i="6"/>
  <c r="AC88" i="3" l="1"/>
  <c r="S88" i="3"/>
  <c r="Y88" i="3"/>
  <c r="Z88" i="3" s="1"/>
  <c r="X88" i="3"/>
  <c r="U87" i="3"/>
  <c r="AA87" i="3" s="1"/>
  <c r="A79" i="6"/>
  <c r="B90" i="3" s="1"/>
  <c r="P90" i="3" s="1"/>
  <c r="C89" i="3"/>
  <c r="K89" i="3" s="1"/>
  <c r="T88" i="3"/>
  <c r="F155" i="6"/>
  <c r="B169" i="9" s="1"/>
  <c r="H155" i="6"/>
  <c r="I169" i="9" s="1"/>
  <c r="G155" i="6"/>
  <c r="G169" i="9" s="1"/>
  <c r="I155" i="6"/>
  <c r="K169" i="9" s="1"/>
  <c r="V89" i="3" l="1"/>
  <c r="Q89" i="3"/>
  <c r="B169" i="1"/>
  <c r="B169" i="8"/>
  <c r="I169" i="1"/>
  <c r="I169" i="8"/>
  <c r="U88" i="3"/>
  <c r="AA88" i="3" s="1"/>
  <c r="R90" i="3"/>
  <c r="K169" i="1"/>
  <c r="K169" i="8"/>
  <c r="G169" i="1"/>
  <c r="G169" i="8"/>
  <c r="T89" i="3"/>
  <c r="G156" i="6"/>
  <c r="I156" i="6"/>
  <c r="F156" i="6"/>
  <c r="H156" i="6"/>
  <c r="B79" i="6"/>
  <c r="AC89" i="3" l="1"/>
  <c r="S89" i="3"/>
  <c r="X89" i="3"/>
  <c r="Y89" i="3"/>
  <c r="Z89" i="3" s="1"/>
  <c r="A80" i="6"/>
  <c r="B91" i="3" s="1"/>
  <c r="P91" i="3" s="1"/>
  <c r="C90" i="3"/>
  <c r="K90" i="3" s="1"/>
  <c r="F157" i="6"/>
  <c r="B171" i="9" s="1"/>
  <c r="H157" i="6"/>
  <c r="I171" i="9" s="1"/>
  <c r="G157" i="6"/>
  <c r="G171" i="9" s="1"/>
  <c r="I157" i="6"/>
  <c r="K171" i="9" s="1"/>
  <c r="B171" i="1" l="1"/>
  <c r="B171" i="8"/>
  <c r="I171" i="1"/>
  <c r="I171" i="8"/>
  <c r="K171" i="1"/>
  <c r="K171" i="8"/>
  <c r="G171" i="1"/>
  <c r="G171" i="8"/>
  <c r="Q90" i="3"/>
  <c r="R91" i="3"/>
  <c r="G158" i="6"/>
  <c r="I158" i="6"/>
  <c r="F158" i="6"/>
  <c r="H158" i="6"/>
  <c r="B80" i="6"/>
  <c r="AC90" i="3" l="1"/>
  <c r="S90" i="3"/>
  <c r="Y90" i="3"/>
  <c r="Z90" i="3" s="1"/>
  <c r="X90" i="3"/>
  <c r="V90" i="3"/>
  <c r="T90" i="3"/>
  <c r="A81" i="6"/>
  <c r="B92" i="3" s="1"/>
  <c r="P92" i="3" s="1"/>
  <c r="C91" i="3"/>
  <c r="K91" i="3" s="1"/>
  <c r="U89" i="3"/>
  <c r="AA89" i="3" s="1"/>
  <c r="F159" i="6"/>
  <c r="B173" i="9" s="1"/>
  <c r="H159" i="6"/>
  <c r="I173" i="9" s="1"/>
  <c r="G159" i="6"/>
  <c r="G173" i="9" s="1"/>
  <c r="I159" i="6"/>
  <c r="K173" i="9" s="1"/>
  <c r="I173" i="1" l="1"/>
  <c r="I173" i="8"/>
  <c r="B173" i="1"/>
  <c r="B173" i="8"/>
  <c r="K173" i="1"/>
  <c r="K173" i="8"/>
  <c r="G173" i="1"/>
  <c r="G173" i="8"/>
  <c r="Q91" i="3"/>
  <c r="V91" i="3"/>
  <c r="R92" i="3"/>
  <c r="G160" i="6"/>
  <c r="I160" i="6"/>
  <c r="H160" i="6"/>
  <c r="F160" i="6"/>
  <c r="B81" i="6"/>
  <c r="AC91" i="3" l="1"/>
  <c r="S91" i="3"/>
  <c r="X91" i="3"/>
  <c r="Y91" i="3"/>
  <c r="Z91" i="3" s="1"/>
  <c r="U90" i="3"/>
  <c r="AA90" i="3" s="1"/>
  <c r="A82" i="6"/>
  <c r="B93" i="3" s="1"/>
  <c r="P93" i="3" s="1"/>
  <c r="C92" i="3"/>
  <c r="K92" i="3" s="1"/>
  <c r="T91" i="3"/>
  <c r="F161" i="6"/>
  <c r="B175" i="9" s="1"/>
  <c r="H161" i="6"/>
  <c r="I175" i="9" s="1"/>
  <c r="I161" i="6"/>
  <c r="K175" i="9" s="1"/>
  <c r="G161" i="6"/>
  <c r="G175" i="9" s="1"/>
  <c r="R93" i="3" l="1"/>
  <c r="G175" i="1"/>
  <c r="G175" i="8"/>
  <c r="I175" i="1"/>
  <c r="I175" i="8"/>
  <c r="B175" i="1"/>
  <c r="B175" i="8"/>
  <c r="K175" i="1"/>
  <c r="K175" i="8"/>
  <c r="U91" i="3"/>
  <c r="AA91" i="3" s="1"/>
  <c r="Q92" i="3"/>
  <c r="G162" i="6"/>
  <c r="I162" i="6"/>
  <c r="H162" i="6"/>
  <c r="F162" i="6"/>
  <c r="B82" i="6"/>
  <c r="AC92" i="3" l="1"/>
  <c r="S92" i="3"/>
  <c r="Y92" i="3"/>
  <c r="Z92" i="3" s="1"/>
  <c r="X92" i="3"/>
  <c r="V92" i="3"/>
  <c r="T92" i="3"/>
  <c r="A83" i="6"/>
  <c r="B94" i="3" s="1"/>
  <c r="P94" i="3" s="1"/>
  <c r="C93" i="3"/>
  <c r="K93" i="3" s="1"/>
  <c r="F163" i="6"/>
  <c r="B177" i="9" s="1"/>
  <c r="H163" i="6"/>
  <c r="I177" i="9" s="1"/>
  <c r="I163" i="6"/>
  <c r="K177" i="9" s="1"/>
  <c r="G163" i="6"/>
  <c r="G177" i="9" s="1"/>
  <c r="V93" i="3" l="1"/>
  <c r="Q93" i="3"/>
  <c r="K177" i="1"/>
  <c r="K177" i="8"/>
  <c r="I177" i="1"/>
  <c r="I177" i="8"/>
  <c r="B177" i="1"/>
  <c r="B177" i="8"/>
  <c r="R94" i="3"/>
  <c r="G177" i="1"/>
  <c r="G177" i="8"/>
  <c r="T93" i="3"/>
  <c r="G164" i="6"/>
  <c r="I164" i="6"/>
  <c r="H164" i="6"/>
  <c r="F164" i="6"/>
  <c r="B83" i="6"/>
  <c r="U92" i="3" l="1"/>
  <c r="AC93" i="3"/>
  <c r="S93" i="3"/>
  <c r="X93" i="3"/>
  <c r="Y93" i="3"/>
  <c r="Z93" i="3" s="1"/>
  <c r="A84" i="6"/>
  <c r="B95" i="3" s="1"/>
  <c r="P95" i="3" s="1"/>
  <c r="C94" i="3"/>
  <c r="K94" i="3" s="1"/>
  <c r="W92" i="3" s="1"/>
  <c r="F165" i="6"/>
  <c r="B179" i="9" s="1"/>
  <c r="H165" i="6"/>
  <c r="I179" i="9" s="1"/>
  <c r="I165" i="6"/>
  <c r="K179" i="9" s="1"/>
  <c r="G165" i="6"/>
  <c r="G179" i="9" s="1"/>
  <c r="AA92" i="3" l="1"/>
  <c r="G179" i="1"/>
  <c r="G179" i="8"/>
  <c r="V94" i="3"/>
  <c r="Q94" i="3"/>
  <c r="K179" i="1"/>
  <c r="K179" i="8"/>
  <c r="I179" i="1"/>
  <c r="I179" i="8"/>
  <c r="R95" i="3"/>
  <c r="B179" i="1"/>
  <c r="B179" i="8"/>
  <c r="G166" i="6"/>
  <c r="H166" i="6"/>
  <c r="F166" i="6"/>
  <c r="I166" i="6"/>
  <c r="B84" i="6"/>
  <c r="U93" i="3" l="1"/>
  <c r="AA93" i="3" s="1"/>
  <c r="T94" i="3"/>
  <c r="S94" i="3"/>
  <c r="AC94" i="3"/>
  <c r="Y94" i="3"/>
  <c r="Z94" i="3" s="1"/>
  <c r="X94" i="3"/>
  <c r="A85" i="6"/>
  <c r="B96" i="3" s="1"/>
  <c r="P96" i="3" s="1"/>
  <c r="C95" i="3"/>
  <c r="K95" i="3" s="1"/>
  <c r="G167" i="6"/>
  <c r="G181" i="9" s="1"/>
  <c r="I167" i="6"/>
  <c r="K181" i="9" s="1"/>
  <c r="F167" i="6"/>
  <c r="B181" i="9" s="1"/>
  <c r="H167" i="6"/>
  <c r="I181" i="9" s="1"/>
  <c r="Q95" i="3" l="1"/>
  <c r="V95" i="3"/>
  <c r="I181" i="1"/>
  <c r="I181" i="8"/>
  <c r="R96" i="3"/>
  <c r="K181" i="1"/>
  <c r="K181" i="8"/>
  <c r="B181" i="1"/>
  <c r="B181" i="8"/>
  <c r="G181" i="1"/>
  <c r="G181" i="8"/>
  <c r="F168" i="6"/>
  <c r="H168" i="6"/>
  <c r="G168" i="6"/>
  <c r="I168" i="6"/>
  <c r="B85" i="6"/>
  <c r="T95" i="3" l="1"/>
  <c r="U94" i="3"/>
  <c r="AA94" i="3" s="1"/>
  <c r="J94" i="3" s="1"/>
  <c r="A86" i="6"/>
  <c r="B97" i="3" s="1"/>
  <c r="P97" i="3" s="1"/>
  <c r="C96" i="3"/>
  <c r="K96" i="3" s="1"/>
  <c r="AC95" i="3"/>
  <c r="S95" i="3"/>
  <c r="X95" i="3"/>
  <c r="Y95" i="3"/>
  <c r="Z95" i="3" s="1"/>
  <c r="G169" i="6"/>
  <c r="G183" i="9" s="1"/>
  <c r="I169" i="6"/>
  <c r="K183" i="9" s="1"/>
  <c r="F169" i="6"/>
  <c r="B183" i="9" s="1"/>
  <c r="H169" i="6"/>
  <c r="I183" i="9" s="1"/>
  <c r="L94" i="3" l="1"/>
  <c r="J9" i="3"/>
  <c r="G183" i="1"/>
  <c r="G183" i="8"/>
  <c r="I183" i="1"/>
  <c r="I183" i="8"/>
  <c r="B183" i="1"/>
  <c r="B183" i="8"/>
  <c r="K183" i="1"/>
  <c r="K183" i="8"/>
  <c r="V96" i="3"/>
  <c r="Q96" i="3"/>
  <c r="R97" i="3"/>
  <c r="F170" i="6"/>
  <c r="H170" i="6"/>
  <c r="G170" i="6"/>
  <c r="I170" i="6"/>
  <c r="B86" i="6"/>
  <c r="M94" i="3" l="1"/>
  <c r="E3" i="3"/>
  <c r="A87" i="6"/>
  <c r="B98" i="3" s="1"/>
  <c r="P98" i="3" s="1"/>
  <c r="C97" i="3"/>
  <c r="K97" i="3" s="1"/>
  <c r="U95" i="3"/>
  <c r="AA95" i="3" s="1"/>
  <c r="AC96" i="3"/>
  <c r="S96" i="3"/>
  <c r="X96" i="3"/>
  <c r="Y96" i="3"/>
  <c r="Z96" i="3" s="1"/>
  <c r="T96" i="3"/>
  <c r="G171" i="6"/>
  <c r="G185" i="9" s="1"/>
  <c r="I171" i="6"/>
  <c r="K185" i="9" s="1"/>
  <c r="F171" i="6"/>
  <c r="B185" i="9" s="1"/>
  <c r="H171" i="6"/>
  <c r="I185" i="9" s="1"/>
  <c r="E5" i="3" l="1"/>
  <c r="AE2" i="3"/>
  <c r="B185" i="1"/>
  <c r="B185" i="8"/>
  <c r="K185" i="1"/>
  <c r="K185" i="8"/>
  <c r="G185" i="1"/>
  <c r="G185" i="8"/>
  <c r="I185" i="1"/>
  <c r="I185" i="8"/>
  <c r="Q97" i="3"/>
  <c r="V97" i="3"/>
  <c r="R98" i="3"/>
  <c r="F172" i="6"/>
  <c r="H172" i="6"/>
  <c r="G172" i="6"/>
  <c r="I172" i="6"/>
  <c r="B87" i="6"/>
  <c r="AG2" i="3" l="1"/>
  <c r="N3" i="3"/>
  <c r="I3" i="3" s="1"/>
  <c r="J3" i="3" s="1"/>
  <c r="L3" i="3" s="1"/>
  <c r="N5" i="3"/>
  <c r="I5" i="3" s="1"/>
  <c r="J5" i="3" s="1"/>
  <c r="L5" i="3" s="1"/>
  <c r="U96" i="3"/>
  <c r="AA96" i="3" s="1"/>
  <c r="AC97" i="3"/>
  <c r="S97" i="3"/>
  <c r="Y97" i="3"/>
  <c r="Z97" i="3" s="1"/>
  <c r="X97" i="3"/>
  <c r="A88" i="6"/>
  <c r="B99" i="3" s="1"/>
  <c r="P99" i="3" s="1"/>
  <c r="C98" i="3"/>
  <c r="K98" i="3" s="1"/>
  <c r="T97" i="3"/>
  <c r="G173" i="6"/>
  <c r="G187" i="9" s="1"/>
  <c r="I173" i="6"/>
  <c r="K187" i="9" s="1"/>
  <c r="F173" i="6"/>
  <c r="B187" i="9" s="1"/>
  <c r="H173" i="6"/>
  <c r="I187" i="9" s="1"/>
  <c r="N4" i="3" l="1"/>
  <c r="I4" i="3" s="1"/>
  <c r="J4" i="3" s="1"/>
  <c r="L4" i="3" s="1"/>
  <c r="L6" i="3" s="1"/>
  <c r="C7" i="3" s="1"/>
  <c r="F7" i="3" s="1"/>
  <c r="G10" i="3" s="1"/>
  <c r="I187" i="1"/>
  <c r="I187" i="8"/>
  <c r="B187" i="1"/>
  <c r="B187" i="8"/>
  <c r="K187" i="1"/>
  <c r="K187" i="8"/>
  <c r="G187" i="1"/>
  <c r="G187" i="8"/>
  <c r="Q98" i="3"/>
  <c r="R99" i="3"/>
  <c r="F174" i="6"/>
  <c r="H174" i="6"/>
  <c r="G174" i="6"/>
  <c r="I174" i="6"/>
  <c r="B88" i="6"/>
  <c r="C8" i="3" l="1"/>
  <c r="F9" i="3" s="1"/>
  <c r="C10" i="3" s="1"/>
  <c r="AC98" i="3"/>
  <c r="S98" i="3"/>
  <c r="X98" i="3"/>
  <c r="Y98" i="3"/>
  <c r="Z98" i="3" s="1"/>
  <c r="V98" i="3"/>
  <c r="T98" i="3"/>
  <c r="A89" i="6"/>
  <c r="B100" i="3" s="1"/>
  <c r="P100" i="3" s="1"/>
  <c r="C99" i="3"/>
  <c r="K99" i="3" s="1"/>
  <c r="U97" i="3"/>
  <c r="AA97" i="3" s="1"/>
  <c r="G175" i="6"/>
  <c r="G189" i="9" s="1"/>
  <c r="I175" i="6"/>
  <c r="K189" i="9" s="1"/>
  <c r="F175" i="6"/>
  <c r="B189" i="9" s="1"/>
  <c r="H175" i="6"/>
  <c r="I189" i="9" s="1"/>
  <c r="I189" i="1" l="1"/>
  <c r="I189" i="8"/>
  <c r="K189" i="1"/>
  <c r="K189" i="8"/>
  <c r="G189" i="1"/>
  <c r="G189" i="8"/>
  <c r="B189" i="1"/>
  <c r="B189" i="8"/>
  <c r="Q99" i="3"/>
  <c r="V99" i="3"/>
  <c r="R100" i="3"/>
  <c r="F176" i="6"/>
  <c r="H176" i="6"/>
  <c r="G176" i="6"/>
  <c r="I176" i="6"/>
  <c r="B89" i="6"/>
  <c r="U98" i="3" l="1"/>
  <c r="AA98" i="3" s="1"/>
  <c r="AC99" i="3"/>
  <c r="S99" i="3"/>
  <c r="Y99" i="3"/>
  <c r="Z99" i="3" s="1"/>
  <c r="X99" i="3"/>
  <c r="A90" i="6"/>
  <c r="B101" i="3" s="1"/>
  <c r="P101" i="3" s="1"/>
  <c r="C100" i="3"/>
  <c r="K100" i="3" s="1"/>
  <c r="T99" i="3"/>
  <c r="A91" i="6"/>
  <c r="B102" i="3" s="1"/>
  <c r="P102" i="3" s="1"/>
  <c r="G177" i="6"/>
  <c r="G191" i="9" s="1"/>
  <c r="I177" i="6"/>
  <c r="K191" i="9" s="1"/>
  <c r="F177" i="6"/>
  <c r="B191" i="9" s="1"/>
  <c r="H177" i="6"/>
  <c r="I191" i="9" s="1"/>
  <c r="R101" i="3" l="1"/>
  <c r="V101" i="3" s="1"/>
  <c r="X101" i="3"/>
  <c r="Y101" i="3"/>
  <c r="Z101" i="3" s="1"/>
  <c r="Y102" i="3"/>
  <c r="Z102" i="3" s="1"/>
  <c r="X102" i="3"/>
  <c r="R102" i="3"/>
  <c r="I191" i="1"/>
  <c r="I191" i="8"/>
  <c r="B191" i="1"/>
  <c r="B191" i="8"/>
  <c r="G191" i="1"/>
  <c r="G191" i="8"/>
  <c r="K191" i="1"/>
  <c r="K191" i="8"/>
  <c r="Q100" i="3"/>
  <c r="U99" i="3"/>
  <c r="AA99" i="3" s="1"/>
  <c r="A92" i="6"/>
  <c r="B103" i="3" s="1"/>
  <c r="P103" i="3" s="1"/>
  <c r="F178" i="6"/>
  <c r="H178" i="6"/>
  <c r="G178" i="6"/>
  <c r="I178" i="6"/>
  <c r="T100" i="3" l="1"/>
  <c r="R103" i="3"/>
  <c r="Y103" i="3"/>
  <c r="Z103" i="3" s="1"/>
  <c r="X103" i="3"/>
  <c r="S100" i="3"/>
  <c r="U100" i="3" s="1"/>
  <c r="AC100" i="3"/>
  <c r="L8" i="3" s="1"/>
  <c r="Y100" i="3"/>
  <c r="Z100" i="3" s="1"/>
  <c r="X100" i="3"/>
  <c r="T102" i="3"/>
  <c r="U101" i="3"/>
  <c r="AH4" i="3"/>
  <c r="AG4" i="3"/>
  <c r="AF4" i="3"/>
  <c r="V100" i="3"/>
  <c r="A93" i="6"/>
  <c r="B104" i="3" s="1"/>
  <c r="P104" i="3" s="1"/>
  <c r="G179" i="6"/>
  <c r="G193" i="9" s="1"/>
  <c r="I179" i="6"/>
  <c r="K193" i="9" s="1"/>
  <c r="F179" i="6"/>
  <c r="B193" i="9" s="1"/>
  <c r="H179" i="6"/>
  <c r="I193" i="9" s="1"/>
  <c r="T101" i="3" l="1"/>
  <c r="AA101" i="3" s="1"/>
  <c r="X104" i="3"/>
  <c r="R104" i="3"/>
  <c r="Y104" i="3"/>
  <c r="Z104" i="3" s="1"/>
  <c r="B193" i="1"/>
  <c r="B193" i="8"/>
  <c r="K193" i="1"/>
  <c r="K193" i="8"/>
  <c r="G193" i="1"/>
  <c r="G193" i="8"/>
  <c r="AI1" i="3"/>
  <c r="I193" i="1"/>
  <c r="I193" i="8"/>
  <c r="V102" i="3"/>
  <c r="AA100" i="3"/>
  <c r="K9" i="3"/>
  <c r="I9" i="3" s="1"/>
  <c r="L9" i="3"/>
  <c r="V103" i="3"/>
  <c r="T103" i="3"/>
  <c r="U102" i="3"/>
  <c r="A94" i="6"/>
  <c r="B105" i="3" s="1"/>
  <c r="P105" i="3" s="1"/>
  <c r="F180" i="6"/>
  <c r="H180" i="6"/>
  <c r="G180" i="6"/>
  <c r="I180" i="6"/>
  <c r="AA102" i="3" l="1"/>
  <c r="AH2" i="3"/>
  <c r="AC5" i="3" s="1"/>
  <c r="K10" i="3"/>
  <c r="U103" i="3"/>
  <c r="AA103" i="3" s="1"/>
  <c r="V104" i="3"/>
  <c r="T104" i="3"/>
  <c r="R105" i="3"/>
  <c r="Y105" i="3"/>
  <c r="Z105" i="3" s="1"/>
  <c r="X105" i="3"/>
  <c r="A95" i="6"/>
  <c r="B106" i="3" s="1"/>
  <c r="P106" i="3" s="1"/>
  <c r="G181" i="6"/>
  <c r="G195" i="9" s="1"/>
  <c r="I181" i="6"/>
  <c r="K195" i="9" s="1"/>
  <c r="F181" i="6"/>
  <c r="B195" i="9" s="1"/>
  <c r="H181" i="6"/>
  <c r="I195" i="9" s="1"/>
  <c r="T105" i="3" l="1"/>
  <c r="V105" i="3"/>
  <c r="U104" i="3"/>
  <c r="AA104" i="3" s="1"/>
  <c r="R106" i="3"/>
  <c r="X106" i="3"/>
  <c r="Y106" i="3"/>
  <c r="Z106" i="3" s="1"/>
  <c r="I195" i="1"/>
  <c r="I195" i="8"/>
  <c r="G195" i="1"/>
  <c r="G195" i="8"/>
  <c r="B195" i="1"/>
  <c r="B195" i="8"/>
  <c r="K195" i="1"/>
  <c r="K195" i="8"/>
  <c r="A96" i="6"/>
  <c r="B107" i="3" s="1"/>
  <c r="P107" i="3" s="1"/>
  <c r="F182" i="6"/>
  <c r="H182" i="6"/>
  <c r="G182" i="6"/>
  <c r="I182" i="6"/>
  <c r="R107" i="3" l="1"/>
  <c r="Y107" i="3"/>
  <c r="Z107" i="3" s="1"/>
  <c r="X107" i="3"/>
  <c r="U105" i="3"/>
  <c r="AA105" i="3" s="1"/>
  <c r="V106" i="3"/>
  <c r="T106" i="3"/>
  <c r="A97" i="6"/>
  <c r="B108" i="3" s="1"/>
  <c r="P108" i="3" s="1"/>
  <c r="G183" i="6"/>
  <c r="G197" i="9" s="1"/>
  <c r="I183" i="6"/>
  <c r="K197" i="9" s="1"/>
  <c r="F183" i="6"/>
  <c r="B197" i="9" s="1"/>
  <c r="H183" i="6"/>
  <c r="I197" i="9" s="1"/>
  <c r="R108" i="3" l="1"/>
  <c r="X108" i="3"/>
  <c r="Y108" i="3"/>
  <c r="Z108" i="3" s="1"/>
  <c r="B197" i="1"/>
  <c r="B197" i="8"/>
  <c r="K197" i="1"/>
  <c r="K197" i="8"/>
  <c r="I197" i="1"/>
  <c r="I197" i="8"/>
  <c r="G197" i="1"/>
  <c r="G197" i="8"/>
  <c r="T107" i="3"/>
  <c r="U106" i="3"/>
  <c r="AA106" i="3" s="1"/>
  <c r="V107" i="3"/>
  <c r="A98" i="6"/>
  <c r="B109" i="3" s="1"/>
  <c r="P109" i="3" s="1"/>
  <c r="F184" i="6"/>
  <c r="H184" i="6"/>
  <c r="G184" i="6"/>
  <c r="I184" i="6"/>
  <c r="K78" i="6" l="1"/>
  <c r="R109" i="3"/>
  <c r="X109" i="3"/>
  <c r="Y109" i="3"/>
  <c r="Z109" i="3" s="1"/>
  <c r="T108" i="3"/>
  <c r="V108" i="3"/>
  <c r="U107" i="3"/>
  <c r="AA107" i="3" s="1"/>
  <c r="A99" i="6"/>
  <c r="B110" i="3" s="1"/>
  <c r="P110" i="3" s="1"/>
  <c r="G185" i="6"/>
  <c r="G199" i="9" s="1"/>
  <c r="I185" i="6"/>
  <c r="K199" i="9" s="1"/>
  <c r="F185" i="6"/>
  <c r="B199" i="9" s="1"/>
  <c r="H185" i="6"/>
  <c r="I199" i="9" s="1"/>
  <c r="I199" i="1" l="1"/>
  <c r="I199" i="8"/>
  <c r="U108" i="3"/>
  <c r="AA108" i="3" s="1"/>
  <c r="V109" i="3"/>
  <c r="T109" i="3"/>
  <c r="B199" i="1"/>
  <c r="B199" i="8"/>
  <c r="K199" i="1"/>
  <c r="K80" i="6" s="1"/>
  <c r="K199" i="8"/>
  <c r="G199" i="1"/>
  <c r="G199" i="8"/>
  <c r="R110" i="3"/>
  <c r="X110" i="3"/>
  <c r="Y110" i="3"/>
  <c r="Z110" i="3" s="1"/>
  <c r="A100" i="6"/>
  <c r="B111" i="3" s="1"/>
  <c r="P111" i="3" s="1"/>
  <c r="F186" i="6"/>
  <c r="H186" i="6"/>
  <c r="G186" i="6"/>
  <c r="I186" i="6"/>
  <c r="R111" i="3" l="1"/>
  <c r="Y111" i="3"/>
  <c r="Z111" i="3" s="1"/>
  <c r="X111" i="3"/>
  <c r="U109" i="3"/>
  <c r="AA109" i="3" s="1"/>
  <c r="V110" i="3"/>
  <c r="T110" i="3"/>
  <c r="A101" i="6"/>
  <c r="B112" i="3" s="1"/>
  <c r="P112" i="3" s="1"/>
  <c r="G187" i="6"/>
  <c r="G201" i="9" s="1"/>
  <c r="I187" i="6"/>
  <c r="K201" i="9" s="1"/>
  <c r="F187" i="6"/>
  <c r="B201" i="9" s="1"/>
  <c r="H187" i="6"/>
  <c r="I201" i="9" s="1"/>
  <c r="R112" i="3" l="1"/>
  <c r="Y112" i="3"/>
  <c r="Z112" i="3" s="1"/>
  <c r="X112" i="3"/>
  <c r="B201" i="1"/>
  <c r="B201" i="8"/>
  <c r="K201" i="1"/>
  <c r="K201" i="8"/>
  <c r="T111" i="3"/>
  <c r="U110" i="3"/>
  <c r="AA110" i="3" s="1"/>
  <c r="V111" i="3"/>
  <c r="I201" i="1"/>
  <c r="I201" i="8"/>
  <c r="G201" i="1"/>
  <c r="G201" i="8"/>
  <c r="A102" i="6"/>
  <c r="B113" i="3" s="1"/>
  <c r="P113" i="3" s="1"/>
  <c r="F188" i="6"/>
  <c r="H188" i="6"/>
  <c r="G188" i="6"/>
  <c r="I188" i="6"/>
  <c r="K82" i="6" l="1"/>
  <c r="T112" i="3"/>
  <c r="U111" i="3"/>
  <c r="AA111" i="3" s="1"/>
  <c r="V112" i="3"/>
  <c r="R113" i="3"/>
  <c r="X113" i="3"/>
  <c r="Y113" i="3"/>
  <c r="Z113" i="3" s="1"/>
  <c r="A103" i="6"/>
  <c r="B114" i="3" s="1"/>
  <c r="P114" i="3" s="1"/>
  <c r="G189" i="6"/>
  <c r="G203" i="9" s="1"/>
  <c r="I189" i="6"/>
  <c r="K203" i="9" s="1"/>
  <c r="F189" i="6"/>
  <c r="B203" i="9" s="1"/>
  <c r="H189" i="6"/>
  <c r="I203" i="9" s="1"/>
  <c r="I203" i="1" l="1"/>
  <c r="I203" i="8"/>
  <c r="B203" i="1"/>
  <c r="B203" i="8"/>
  <c r="K203" i="1"/>
  <c r="K203" i="8"/>
  <c r="G203" i="1"/>
  <c r="G203" i="8"/>
  <c r="V113" i="3"/>
  <c r="T113" i="3"/>
  <c r="U112" i="3"/>
  <c r="AA112" i="3" s="1"/>
  <c r="R114" i="3"/>
  <c r="Y114" i="3"/>
  <c r="Z114" i="3" s="1"/>
  <c r="X114" i="3"/>
  <c r="A104" i="6"/>
  <c r="F190" i="6"/>
  <c r="H190" i="6"/>
  <c r="G190" i="6"/>
  <c r="I190" i="6"/>
  <c r="K84" i="6" l="1"/>
  <c r="U113" i="3"/>
  <c r="AA113" i="3" s="1"/>
  <c r="T114" i="3"/>
  <c r="V114" i="3"/>
  <c r="A105" i="6"/>
  <c r="G191" i="6"/>
  <c r="G205" i="9" s="1"/>
  <c r="I191" i="6"/>
  <c r="K205" i="9" s="1"/>
  <c r="F191" i="6"/>
  <c r="H191" i="6"/>
  <c r="I205" i="9" s="1"/>
  <c r="B205" i="1" l="1"/>
  <c r="B205" i="9"/>
  <c r="AA114" i="3"/>
  <c r="G205" i="1"/>
  <c r="G205" i="8"/>
  <c r="K205" i="1"/>
  <c r="K205" i="8"/>
  <c r="I205" i="1"/>
  <c r="I205" i="8"/>
  <c r="B205" i="8"/>
  <c r="A106" i="6"/>
  <c r="F192" i="6"/>
  <c r="H192" i="6"/>
  <c r="G192" i="6"/>
  <c r="I192" i="6"/>
  <c r="K86" i="6" l="1"/>
  <c r="A107" i="6"/>
  <c r="G193" i="6"/>
  <c r="G207" i="9" s="1"/>
  <c r="I193" i="6"/>
  <c r="K207" i="9" s="1"/>
  <c r="F193" i="6"/>
  <c r="B207" i="9" s="1"/>
  <c r="H193" i="6"/>
  <c r="I207" i="9" s="1"/>
  <c r="I207" i="1" l="1"/>
  <c r="I207" i="8"/>
  <c r="K207" i="1"/>
  <c r="K207" i="8"/>
  <c r="B207" i="1"/>
  <c r="B207" i="8"/>
  <c r="G207" i="1"/>
  <c r="G207" i="8"/>
  <c r="A108" i="6"/>
  <c r="F194" i="6"/>
  <c r="H194" i="6"/>
  <c r="G194" i="6"/>
  <c r="I194" i="6"/>
  <c r="K88" i="6" l="1"/>
  <c r="A109" i="6"/>
  <c r="G195" i="6"/>
  <c r="G209" i="9" s="1"/>
  <c r="I195" i="6"/>
  <c r="K209" i="9" s="1"/>
  <c r="F195" i="6"/>
  <c r="B209" i="9" s="1"/>
  <c r="H195" i="6"/>
  <c r="I209" i="9" s="1"/>
  <c r="B209" i="1" l="1"/>
  <c r="B209" i="8"/>
  <c r="I209" i="1"/>
  <c r="I209" i="8"/>
  <c r="K209" i="1"/>
  <c r="K209" i="8"/>
  <c r="G209" i="1"/>
  <c r="G209" i="8"/>
  <c r="A110" i="6"/>
  <c r="F196" i="6"/>
  <c r="H196" i="6"/>
  <c r="G196" i="6"/>
  <c r="I196" i="6"/>
  <c r="K90" i="6" l="1"/>
  <c r="A111" i="6"/>
  <c r="G197" i="6"/>
  <c r="G211" i="9" s="1"/>
  <c r="I197" i="6"/>
  <c r="K211" i="9" s="1"/>
  <c r="F197" i="6"/>
  <c r="B211" i="9" s="1"/>
  <c r="H197" i="6"/>
  <c r="I211" i="9" s="1"/>
  <c r="K211" i="1" l="1"/>
  <c r="K211" i="8"/>
  <c r="I211" i="1"/>
  <c r="I211" i="8"/>
  <c r="B211" i="1"/>
  <c r="B211" i="8"/>
  <c r="G211" i="1"/>
  <c r="G211" i="8"/>
  <c r="A112" i="6"/>
  <c r="F198" i="6"/>
  <c r="H198" i="6"/>
  <c r="G198" i="6"/>
  <c r="I198" i="6"/>
  <c r="K92" i="6" l="1"/>
  <c r="A113" i="6"/>
  <c r="G199" i="6"/>
  <c r="G213" i="9" s="1"/>
  <c r="I199" i="6"/>
  <c r="K213" i="9" s="1"/>
  <c r="F199" i="6"/>
  <c r="B213" i="9" s="1"/>
  <c r="H199" i="6"/>
  <c r="I213" i="9" s="1"/>
  <c r="K213" i="1" l="1"/>
  <c r="K213" i="8"/>
  <c r="I213" i="1"/>
  <c r="I213" i="8"/>
  <c r="B213" i="1"/>
  <c r="B213" i="8"/>
  <c r="G213" i="1"/>
  <c r="G213" i="8"/>
  <c r="A114" i="6"/>
  <c r="F200" i="6"/>
  <c r="H200" i="6"/>
  <c r="G200" i="6"/>
  <c r="I200" i="6"/>
  <c r="K94" i="6" l="1"/>
  <c r="A115" i="6"/>
  <c r="G201" i="6"/>
  <c r="G215" i="9" s="1"/>
  <c r="I201" i="6"/>
  <c r="K215" i="9" s="1"/>
  <c r="F201" i="6"/>
  <c r="B215" i="9" s="1"/>
  <c r="H201" i="6"/>
  <c r="I215" i="9" s="1"/>
  <c r="K215" i="1" l="1"/>
  <c r="K215" i="8"/>
  <c r="I215" i="1"/>
  <c r="I215" i="8"/>
  <c r="B215" i="1"/>
  <c r="B215" i="8"/>
  <c r="G215" i="8"/>
  <c r="G215" i="1"/>
  <c r="A116" i="6"/>
  <c r="F202" i="6"/>
  <c r="H202" i="6"/>
  <c r="G202" i="6"/>
  <c r="I202" i="6"/>
  <c r="K96" i="6" l="1"/>
  <c r="A117" i="6"/>
  <c r="G203" i="6"/>
  <c r="G217" i="9" s="1"/>
  <c r="I203" i="6"/>
  <c r="K217" i="9" s="1"/>
  <c r="F203" i="6"/>
  <c r="B217" i="9" s="1"/>
  <c r="H203" i="6"/>
  <c r="I217" i="9" s="1"/>
  <c r="K217" i="1" l="1"/>
  <c r="K217" i="8"/>
  <c r="I217" i="1"/>
  <c r="I217" i="8"/>
  <c r="B217" i="1"/>
  <c r="B217" i="8"/>
  <c r="G217" i="8"/>
  <c r="G217" i="1"/>
  <c r="A118" i="6"/>
  <c r="F204" i="6"/>
  <c r="H204" i="6"/>
  <c r="G204" i="6"/>
  <c r="I204" i="6"/>
  <c r="K98" i="6" l="1"/>
  <c r="A119" i="6"/>
  <c r="G205" i="6"/>
  <c r="I205" i="6"/>
  <c r="F205" i="6"/>
  <c r="H205" i="6"/>
  <c r="A120" i="6" l="1"/>
  <c r="F206" i="6"/>
  <c r="H206" i="6"/>
  <c r="G206" i="6"/>
  <c r="I206" i="6"/>
  <c r="A121" i="6" l="1"/>
  <c r="G207" i="6"/>
  <c r="I207" i="6"/>
  <c r="F207" i="6"/>
  <c r="H207" i="6"/>
  <c r="A122" i="6" l="1"/>
  <c r="F208" i="6"/>
  <c r="H208" i="6"/>
  <c r="G208" i="6"/>
  <c r="I208" i="6"/>
  <c r="A123" i="6" l="1"/>
  <c r="G209" i="6"/>
  <c r="I209" i="6"/>
  <c r="F209" i="6"/>
  <c r="H209" i="6"/>
  <c r="A124" i="6" l="1"/>
  <c r="F210" i="6"/>
  <c r="H210" i="6"/>
  <c r="G210" i="6"/>
  <c r="I210" i="6"/>
  <c r="A125" i="6" l="1"/>
  <c r="G211" i="6"/>
  <c r="I211" i="6"/>
  <c r="F211" i="6"/>
  <c r="H211" i="6"/>
  <c r="A126" i="6" l="1"/>
  <c r="F212" i="6"/>
  <c r="H212" i="6"/>
  <c r="I212" i="6"/>
  <c r="G212" i="6"/>
  <c r="A127" i="6" l="1"/>
  <c r="G213" i="6"/>
  <c r="I213" i="6"/>
  <c r="H213" i="6"/>
  <c r="F213" i="6"/>
  <c r="A128" i="6" l="1"/>
  <c r="F214" i="6"/>
  <c r="H214" i="6"/>
  <c r="I214" i="6"/>
  <c r="G214" i="6"/>
  <c r="A129" i="6" l="1"/>
  <c r="G215" i="6"/>
  <c r="I215" i="6"/>
  <c r="H215" i="6"/>
  <c r="F215" i="6"/>
  <c r="A130" i="6" l="1"/>
  <c r="F216" i="6"/>
  <c r="H216" i="6"/>
  <c r="I216" i="6"/>
  <c r="G216" i="6"/>
  <c r="A131" i="6" l="1"/>
  <c r="G217" i="6"/>
  <c r="I217" i="6"/>
  <c r="H217" i="6"/>
  <c r="F217" i="6"/>
  <c r="A132" i="6" l="1"/>
  <c r="F218" i="6"/>
  <c r="H218" i="6"/>
  <c r="I218" i="6"/>
  <c r="G218" i="6"/>
  <c r="A133" i="6" l="1"/>
  <c r="G219" i="6"/>
  <c r="I219" i="6"/>
  <c r="H219" i="6"/>
  <c r="F219" i="6"/>
  <c r="A134" i="6" l="1"/>
  <c r="F220" i="6"/>
  <c r="H220" i="6"/>
  <c r="I220" i="6"/>
  <c r="G220" i="6"/>
  <c r="A135" i="6" l="1"/>
  <c r="G221" i="6"/>
  <c r="I221" i="6"/>
  <c r="H221" i="6"/>
  <c r="F221" i="6"/>
  <c r="A136" i="6" l="1"/>
  <c r="F222" i="6"/>
  <c r="H222" i="6"/>
  <c r="I222" i="6"/>
  <c r="G222" i="6"/>
  <c r="A137" i="6" l="1"/>
  <c r="G223" i="6"/>
  <c r="I223" i="6"/>
  <c r="H223" i="6"/>
  <c r="F223" i="6"/>
  <c r="A138" i="6" l="1"/>
  <c r="F224" i="6"/>
  <c r="H224" i="6"/>
  <c r="I224" i="6"/>
  <c r="G224" i="6"/>
  <c r="A139" i="6" l="1"/>
  <c r="G225" i="6"/>
  <c r="I225" i="6"/>
  <c r="H225" i="6"/>
  <c r="F225" i="6"/>
  <c r="A140" i="6" l="1"/>
  <c r="F226" i="6"/>
  <c r="H226" i="6"/>
  <c r="I226" i="6"/>
  <c r="G226" i="6"/>
  <c r="A141" i="6" l="1"/>
  <c r="G227" i="6"/>
  <c r="I227" i="6"/>
  <c r="H227" i="6"/>
  <c r="F227" i="6"/>
  <c r="A142" i="6" l="1"/>
  <c r="F228" i="6"/>
  <c r="H228" i="6"/>
  <c r="I228" i="6"/>
  <c r="G228" i="6"/>
  <c r="A143" i="6" l="1"/>
  <c r="G229" i="6"/>
  <c r="I229" i="6"/>
  <c r="H229" i="6"/>
  <c r="F229" i="6"/>
  <c r="A144" i="6" l="1"/>
  <c r="F230" i="6"/>
  <c r="H230" i="6"/>
  <c r="I230" i="6"/>
  <c r="G230" i="6"/>
  <c r="A145" i="6" l="1"/>
  <c r="G231" i="6"/>
  <c r="I231" i="6"/>
  <c r="H231" i="6"/>
  <c r="F231" i="6"/>
  <c r="A146" i="6" l="1"/>
  <c r="F232" i="6"/>
  <c r="H232" i="6"/>
  <c r="I232" i="6"/>
  <c r="G232" i="6"/>
  <c r="A147" i="6" l="1"/>
  <c r="F233" i="6"/>
  <c r="H233" i="6"/>
  <c r="G233" i="6"/>
  <c r="I233" i="6"/>
  <c r="A148" i="6" l="1"/>
  <c r="G234" i="6"/>
  <c r="I234" i="6"/>
  <c r="F234" i="6"/>
  <c r="H234" i="6"/>
  <c r="A149" i="6" l="1"/>
  <c r="F235" i="6"/>
  <c r="H235" i="6"/>
  <c r="G235" i="6"/>
  <c r="I235" i="6"/>
  <c r="A150" i="6" l="1"/>
  <c r="G236" i="6"/>
  <c r="I236" i="6"/>
  <c r="F236" i="6"/>
  <c r="H236" i="6"/>
  <c r="A151" i="6" l="1"/>
  <c r="F237" i="6"/>
  <c r="H237" i="6"/>
  <c r="G237" i="6"/>
  <c r="I237" i="6"/>
  <c r="A152" i="6" l="1"/>
  <c r="G238" i="6"/>
  <c r="I238" i="6"/>
  <c r="F238" i="6"/>
  <c r="H238" i="6"/>
  <c r="A153" i="6" l="1"/>
  <c r="F239" i="6"/>
  <c r="H239" i="6"/>
  <c r="G239" i="6"/>
  <c r="I239" i="6"/>
  <c r="A154" i="6" l="1"/>
  <c r="G240" i="6"/>
  <c r="I240" i="6"/>
  <c r="F240" i="6"/>
  <c r="H240" i="6"/>
  <c r="A155" i="6" l="1"/>
  <c r="F241" i="6"/>
  <c r="H241" i="6"/>
  <c r="G241" i="6"/>
  <c r="I241" i="6"/>
  <c r="A156" i="6" l="1"/>
  <c r="G242" i="6"/>
  <c r="I242" i="6"/>
  <c r="F242" i="6"/>
  <c r="H242" i="6"/>
  <c r="A157" i="6" l="1"/>
  <c r="F243" i="6"/>
  <c r="H243" i="6"/>
  <c r="G243" i="6"/>
  <c r="I243" i="6"/>
  <c r="A158" i="6" l="1"/>
  <c r="G244" i="6"/>
  <c r="I244" i="6"/>
  <c r="F244" i="6"/>
  <c r="H244" i="6"/>
  <c r="A159" i="6" l="1"/>
  <c r="F245" i="6"/>
  <c r="H245" i="6"/>
  <c r="G245" i="6"/>
  <c r="I245" i="6"/>
  <c r="A160" i="6" l="1"/>
  <c r="G246" i="6"/>
  <c r="I246" i="6"/>
  <c r="F246" i="6"/>
  <c r="H246" i="6"/>
  <c r="A161" i="6" l="1"/>
  <c r="F247" i="6"/>
  <c r="H247" i="6"/>
  <c r="G247" i="6"/>
  <c r="I247" i="6"/>
  <c r="A162" i="6" l="1"/>
  <c r="G248" i="6"/>
  <c r="I248" i="6"/>
  <c r="F248" i="6"/>
  <c r="H248" i="6"/>
  <c r="A163" i="6" l="1"/>
  <c r="F249" i="6"/>
  <c r="H249" i="6"/>
  <c r="G249" i="6"/>
  <c r="I249" i="6"/>
  <c r="A164" i="6" l="1"/>
  <c r="G250" i="6"/>
  <c r="I250" i="6"/>
  <c r="F250" i="6"/>
  <c r="H250" i="6"/>
  <c r="A165" i="6" l="1"/>
  <c r="F251" i="6"/>
  <c r="H251" i="6"/>
  <c r="G251" i="6"/>
  <c r="I251" i="6"/>
  <c r="A166" i="6" l="1"/>
  <c r="G252" i="6"/>
  <c r="I252" i="6"/>
  <c r="F252" i="6"/>
  <c r="H252" i="6"/>
  <c r="A167" i="6" l="1"/>
  <c r="F253" i="6"/>
  <c r="H253" i="6"/>
  <c r="G253" i="6"/>
  <c r="I253" i="6"/>
  <c r="A168" i="6" l="1"/>
  <c r="G254" i="6"/>
  <c r="I254" i="6"/>
  <c r="F254" i="6"/>
  <c r="H254" i="6"/>
  <c r="A169" i="6" l="1"/>
  <c r="F255" i="6"/>
  <c r="H255" i="6"/>
  <c r="G255" i="6"/>
  <c r="I255" i="6"/>
  <c r="A170" i="6" l="1"/>
  <c r="G256" i="6"/>
  <c r="I256" i="6"/>
  <c r="F256" i="6"/>
  <c r="H256" i="6"/>
  <c r="A171" i="6" l="1"/>
  <c r="F257" i="6"/>
  <c r="H257" i="6"/>
  <c r="G257" i="6"/>
  <c r="I257" i="6"/>
  <c r="A172" i="6" l="1"/>
  <c r="G258" i="6"/>
  <c r="I258" i="6"/>
  <c r="F258" i="6"/>
  <c r="H258" i="6"/>
  <c r="A173" i="6" l="1"/>
  <c r="F259" i="6"/>
  <c r="H259" i="6"/>
  <c r="G259" i="6"/>
  <c r="I259" i="6"/>
  <c r="A174" i="6" l="1"/>
  <c r="G260" i="6"/>
  <c r="I260" i="6"/>
  <c r="F260" i="6"/>
  <c r="H260" i="6"/>
  <c r="A175" i="6" l="1"/>
  <c r="F261" i="6"/>
  <c r="H261" i="6"/>
  <c r="G261" i="6"/>
  <c r="I261" i="6"/>
  <c r="A176" i="6" l="1"/>
  <c r="G262" i="6"/>
  <c r="I262" i="6"/>
  <c r="F262" i="6"/>
  <c r="H262" i="6"/>
  <c r="A177" i="6" l="1"/>
  <c r="F263" i="6"/>
  <c r="H263" i="6"/>
  <c r="G263" i="6"/>
  <c r="I263" i="6"/>
  <c r="A178" i="6" l="1"/>
  <c r="G264" i="6"/>
  <c r="I264" i="6"/>
  <c r="F264" i="6"/>
  <c r="H264" i="6"/>
  <c r="A179" i="6" l="1"/>
  <c r="F265" i="6"/>
  <c r="H265" i="6"/>
  <c r="G265" i="6"/>
  <c r="I265" i="6"/>
  <c r="A180" i="6" l="1"/>
  <c r="G266" i="6"/>
  <c r="I266" i="6"/>
  <c r="F266" i="6"/>
  <c r="H266" i="6"/>
  <c r="A181" i="6" l="1"/>
  <c r="F267" i="6"/>
  <c r="H267" i="6"/>
  <c r="G267" i="6"/>
  <c r="I267" i="6"/>
  <c r="A182" i="6" l="1"/>
  <c r="G268" i="6"/>
  <c r="I268" i="6"/>
  <c r="F268" i="6"/>
  <c r="H268" i="6"/>
  <c r="A183" i="6" l="1"/>
  <c r="F269" i="6"/>
  <c r="H269" i="6"/>
  <c r="G269" i="6"/>
  <c r="I269" i="6"/>
  <c r="A184" i="6" l="1"/>
  <c r="G270" i="6"/>
  <c r="I270" i="6"/>
  <c r="F270" i="6"/>
  <c r="H270" i="6"/>
  <c r="A185" i="6" l="1"/>
  <c r="F271" i="6"/>
  <c r="H271" i="6"/>
  <c r="G271" i="6"/>
  <c r="I271" i="6"/>
  <c r="A186" i="6" l="1"/>
  <c r="G272" i="6"/>
  <c r="I272" i="6"/>
  <c r="F272" i="6"/>
  <c r="H272" i="6"/>
  <c r="A187" i="6" l="1"/>
  <c r="F273" i="6"/>
  <c r="H273" i="6"/>
  <c r="G273" i="6"/>
  <c r="I273" i="6"/>
  <c r="A188" i="6" l="1"/>
  <c r="G274" i="6"/>
  <c r="I274" i="6"/>
  <c r="F274" i="6"/>
  <c r="H274" i="6"/>
  <c r="A189" i="6" l="1"/>
  <c r="F275" i="6"/>
  <c r="H275" i="6"/>
  <c r="G275" i="6"/>
  <c r="I275" i="6"/>
  <c r="A190" i="6" l="1"/>
  <c r="G276" i="6"/>
  <c r="I276" i="6"/>
  <c r="F276" i="6"/>
  <c r="H276" i="6"/>
  <c r="A191" i="6" l="1"/>
  <c r="F277" i="6"/>
  <c r="H277" i="6"/>
  <c r="G277" i="6"/>
  <c r="I277" i="6"/>
  <c r="A192" i="6" l="1"/>
  <c r="G278" i="6"/>
  <c r="I278" i="6"/>
  <c r="F278" i="6"/>
  <c r="H278" i="6"/>
  <c r="A193" i="6" l="1"/>
  <c r="F279" i="6"/>
  <c r="H279" i="6"/>
  <c r="G279" i="6"/>
  <c r="I279" i="6"/>
  <c r="A194" i="6" l="1"/>
  <c r="G280" i="6"/>
  <c r="I280" i="6"/>
  <c r="F280" i="6"/>
  <c r="H280" i="6"/>
  <c r="A195" i="6" l="1"/>
  <c r="F281" i="6"/>
  <c r="H281" i="6"/>
  <c r="G281" i="6"/>
  <c r="I281" i="6"/>
  <c r="A196" i="6" l="1"/>
  <c r="G282" i="6"/>
  <c r="I282" i="6"/>
  <c r="F282" i="6"/>
  <c r="H282" i="6"/>
  <c r="A197" i="6" l="1"/>
  <c r="F283" i="6"/>
  <c r="H283" i="6"/>
  <c r="G283" i="6"/>
  <c r="I283" i="6"/>
  <c r="A198" i="6" l="1"/>
  <c r="G284" i="6"/>
  <c r="I284" i="6"/>
  <c r="F284" i="6"/>
  <c r="H284" i="6"/>
  <c r="A199" i="6" l="1"/>
  <c r="F285" i="6"/>
  <c r="H285" i="6"/>
  <c r="G285" i="6"/>
  <c r="I285" i="6"/>
  <c r="A200" i="6" l="1"/>
  <c r="G286" i="6"/>
  <c r="I286" i="6"/>
  <c r="F286" i="6"/>
  <c r="H286" i="6"/>
  <c r="A201" i="6" l="1"/>
  <c r="F287" i="6"/>
  <c r="H287" i="6"/>
  <c r="G287" i="6"/>
  <c r="I287" i="6"/>
  <c r="A202" i="6" l="1"/>
  <c r="G288" i="6"/>
  <c r="I288" i="6"/>
  <c r="F288" i="6"/>
  <c r="H288" i="6"/>
  <c r="A203" i="6" l="1"/>
  <c r="F289" i="6"/>
  <c r="H289" i="6"/>
  <c r="I289" i="6"/>
  <c r="G289" i="6"/>
  <c r="A204" i="6" l="1"/>
  <c r="G290" i="6"/>
  <c r="I290" i="6"/>
  <c r="H290" i="6"/>
  <c r="F290" i="6"/>
  <c r="A205" i="6" l="1"/>
  <c r="F291" i="6"/>
  <c r="H291" i="6"/>
  <c r="I291" i="6"/>
  <c r="G291" i="6"/>
  <c r="A206" i="6" l="1"/>
  <c r="G292" i="6"/>
  <c r="I292" i="6"/>
  <c r="H292" i="6"/>
  <c r="F292" i="6"/>
  <c r="A207" i="6" l="1"/>
  <c r="F293" i="6"/>
  <c r="H293" i="6"/>
  <c r="I293" i="6"/>
  <c r="G293" i="6"/>
  <c r="A208" i="6" l="1"/>
  <c r="G294" i="6"/>
  <c r="I294" i="6"/>
  <c r="H294" i="6"/>
  <c r="F294" i="6"/>
  <c r="A209" i="6" l="1"/>
  <c r="F295" i="6"/>
  <c r="H295" i="6"/>
  <c r="I295" i="6"/>
  <c r="G295" i="6"/>
  <c r="A210" i="6" l="1"/>
  <c r="G296" i="6"/>
  <c r="I296" i="6"/>
  <c r="H296" i="6"/>
  <c r="F296" i="6"/>
  <c r="A211" i="6" l="1"/>
  <c r="F297" i="6"/>
  <c r="H297" i="6"/>
  <c r="I297" i="6"/>
  <c r="G297" i="6"/>
  <c r="A212" i="6" l="1"/>
  <c r="G298" i="6"/>
  <c r="I298" i="6"/>
  <c r="H298" i="6"/>
  <c r="F298" i="6"/>
  <c r="A213" i="6" l="1"/>
  <c r="F299" i="6"/>
  <c r="H299" i="6"/>
  <c r="I299" i="6"/>
  <c r="G299" i="6"/>
  <c r="A214" i="6" l="1"/>
  <c r="G300" i="6"/>
  <c r="I300" i="6"/>
  <c r="H300" i="6"/>
  <c r="F300" i="6"/>
  <c r="A215" i="6" l="1"/>
  <c r="F301" i="6"/>
  <c r="H301" i="6"/>
  <c r="I301" i="6"/>
  <c r="G301" i="6"/>
  <c r="A216" i="6" l="1"/>
  <c r="G302" i="6"/>
  <c r="I302" i="6"/>
  <c r="H302" i="6"/>
  <c r="F302" i="6"/>
  <c r="A217" i="6" l="1"/>
  <c r="F303" i="6"/>
  <c r="H303" i="6"/>
  <c r="I303" i="6"/>
  <c r="G303" i="6"/>
  <c r="A218" i="6" l="1"/>
  <c r="G304" i="6"/>
  <c r="I304" i="6"/>
  <c r="H304" i="6"/>
  <c r="F304" i="6"/>
  <c r="A219" i="6" l="1"/>
  <c r="F305" i="6"/>
  <c r="H305" i="6"/>
  <c r="I305" i="6"/>
  <c r="G305" i="6"/>
  <c r="A220" i="6" l="1"/>
  <c r="G306" i="6"/>
  <c r="I306" i="6"/>
  <c r="H306" i="6"/>
  <c r="F306" i="6"/>
  <c r="A221" i="6" l="1"/>
  <c r="F307" i="6"/>
  <c r="H307" i="6"/>
  <c r="I307" i="6"/>
  <c r="G307" i="6"/>
  <c r="A222" i="6" l="1"/>
  <c r="G308" i="6"/>
  <c r="I308" i="6"/>
  <c r="F308" i="6"/>
  <c r="H308" i="6"/>
  <c r="A223" i="6" l="1"/>
  <c r="F309" i="6"/>
  <c r="H309" i="6"/>
  <c r="G309" i="6"/>
  <c r="I309" i="6"/>
  <c r="A224" i="6" l="1"/>
  <c r="G310" i="6"/>
  <c r="I310" i="6"/>
  <c r="F310" i="6"/>
  <c r="H310" i="6"/>
  <c r="A225" i="6" l="1"/>
  <c r="F311" i="6"/>
  <c r="H311" i="6"/>
  <c r="G311" i="6"/>
  <c r="I311" i="6"/>
  <c r="A226" i="6" l="1"/>
  <c r="G312" i="6"/>
  <c r="I312" i="6"/>
  <c r="F312" i="6"/>
  <c r="H312" i="6"/>
  <c r="A227" i="6" l="1"/>
  <c r="F313" i="6"/>
  <c r="H313" i="6"/>
  <c r="G313" i="6"/>
  <c r="I313" i="6"/>
  <c r="A228" i="6" l="1"/>
  <c r="G314" i="6"/>
  <c r="I314" i="6"/>
  <c r="F314" i="6"/>
  <c r="H314" i="6"/>
  <c r="A229" i="6" l="1"/>
  <c r="F315" i="6"/>
  <c r="H315" i="6"/>
  <c r="G315" i="6"/>
  <c r="I315" i="6"/>
  <c r="A230" i="6" l="1"/>
  <c r="G316" i="6"/>
  <c r="I316" i="6"/>
  <c r="F316" i="6"/>
  <c r="H316" i="6"/>
  <c r="A231" i="6" l="1"/>
  <c r="F317" i="6"/>
  <c r="H317" i="6"/>
  <c r="G317" i="6"/>
  <c r="I317" i="6"/>
  <c r="A232" i="6" l="1"/>
  <c r="G318" i="6"/>
  <c r="I318" i="6"/>
  <c r="F318" i="6"/>
  <c r="H318" i="6"/>
  <c r="A233" i="6" l="1"/>
  <c r="F319" i="6"/>
  <c r="H319" i="6"/>
  <c r="G319" i="6"/>
  <c r="I319" i="6"/>
  <c r="A234" i="6" l="1"/>
  <c r="G320" i="6"/>
  <c r="I320" i="6"/>
  <c r="F320" i="6"/>
  <c r="H320" i="6"/>
  <c r="A235" i="6" l="1"/>
  <c r="F321" i="6"/>
  <c r="H321" i="6"/>
  <c r="G321" i="6"/>
  <c r="I321" i="6"/>
  <c r="A236" i="6" l="1"/>
  <c r="G322" i="6"/>
  <c r="I322" i="6"/>
  <c r="F322" i="6"/>
  <c r="H322" i="6"/>
  <c r="A237" i="6" l="1"/>
  <c r="F323" i="6"/>
  <c r="H323" i="6"/>
  <c r="G323" i="6"/>
  <c r="I323" i="6"/>
  <c r="A238" i="6" l="1"/>
  <c r="G324" i="6"/>
  <c r="I324" i="6"/>
  <c r="F324" i="6"/>
  <c r="H324" i="6"/>
  <c r="A239" i="6" l="1"/>
  <c r="F325" i="6"/>
  <c r="H325" i="6"/>
  <c r="G325" i="6"/>
  <c r="I325" i="6"/>
  <c r="A240" i="6" l="1"/>
  <c r="G326" i="6"/>
  <c r="I326" i="6"/>
  <c r="F326" i="6"/>
  <c r="H326" i="6"/>
  <c r="A241" i="6" l="1"/>
  <c r="F327" i="6"/>
  <c r="H327" i="6"/>
  <c r="G327" i="6"/>
  <c r="I327" i="6"/>
  <c r="A242" i="6" l="1"/>
  <c r="G328" i="6"/>
  <c r="I328" i="6"/>
  <c r="F328" i="6"/>
  <c r="H328" i="6"/>
  <c r="A243" i="6" l="1"/>
  <c r="F329" i="6"/>
  <c r="H329" i="6"/>
  <c r="G329" i="6"/>
  <c r="I329" i="6"/>
  <c r="A244" i="6" l="1"/>
  <c r="G330" i="6"/>
  <c r="I330" i="6"/>
  <c r="F330" i="6"/>
  <c r="H330" i="6"/>
  <c r="A245" i="6" l="1"/>
  <c r="F331" i="6"/>
  <c r="H331" i="6"/>
  <c r="G331" i="6"/>
  <c r="I331" i="6"/>
  <c r="A246" i="6" l="1"/>
  <c r="G332" i="6"/>
  <c r="I332" i="6"/>
  <c r="F332" i="6"/>
  <c r="H332" i="6"/>
  <c r="A247" i="6" l="1"/>
  <c r="F333" i="6"/>
  <c r="H333" i="6"/>
  <c r="G333" i="6"/>
  <c r="I333" i="6"/>
  <c r="A248" i="6" l="1"/>
  <c r="G334" i="6"/>
  <c r="I334" i="6"/>
  <c r="F334" i="6"/>
  <c r="H334" i="6"/>
  <c r="A249" i="6" l="1"/>
  <c r="F335" i="6"/>
  <c r="H335" i="6"/>
  <c r="G335" i="6"/>
  <c r="I335" i="6"/>
  <c r="A250" i="6" l="1"/>
  <c r="G336" i="6"/>
  <c r="I336" i="6"/>
  <c r="F336" i="6"/>
  <c r="H336" i="6"/>
  <c r="A251" i="6" l="1"/>
  <c r="F337" i="6"/>
  <c r="H337" i="6"/>
  <c r="G337" i="6"/>
  <c r="I337" i="6"/>
  <c r="A252" i="6" l="1"/>
  <c r="G338" i="6"/>
  <c r="I338" i="6"/>
  <c r="F338" i="6"/>
  <c r="H338" i="6"/>
  <c r="A253" i="6" l="1"/>
  <c r="F339" i="6"/>
  <c r="H339" i="6"/>
  <c r="G339" i="6"/>
  <c r="I339" i="6"/>
  <c r="A254" i="6" l="1"/>
  <c r="G340" i="6"/>
  <c r="I340" i="6"/>
  <c r="F340" i="6"/>
  <c r="H340" i="6"/>
  <c r="A255" i="6" l="1"/>
  <c r="F341" i="6"/>
  <c r="H341" i="6"/>
  <c r="G341" i="6"/>
  <c r="I341" i="6"/>
  <c r="A256" i="6" l="1"/>
  <c r="G342" i="6"/>
  <c r="I342" i="6"/>
  <c r="F342" i="6"/>
  <c r="H342" i="6"/>
  <c r="A257" i="6" l="1"/>
  <c r="F343" i="6"/>
  <c r="H343" i="6"/>
  <c r="G343" i="6"/>
  <c r="I343" i="6"/>
  <c r="A258" i="6" l="1"/>
  <c r="G344" i="6"/>
  <c r="I344" i="6"/>
  <c r="F344" i="6"/>
  <c r="H344" i="6"/>
  <c r="A259" i="6" l="1"/>
  <c r="F345" i="6"/>
  <c r="H345" i="6"/>
  <c r="G345" i="6"/>
  <c r="I345" i="6"/>
  <c r="A260" i="6" l="1"/>
  <c r="G346" i="6"/>
  <c r="I346" i="6"/>
  <c r="F346" i="6"/>
  <c r="H346" i="6"/>
  <c r="A261" i="6" l="1"/>
  <c r="F347" i="6"/>
  <c r="H347" i="6"/>
  <c r="G347" i="6"/>
  <c r="I347" i="6"/>
  <c r="A262" i="6" l="1"/>
  <c r="G348" i="6"/>
  <c r="I348" i="6"/>
  <c r="F348" i="6"/>
  <c r="H348" i="6"/>
  <c r="A263" i="6" l="1"/>
  <c r="F349" i="6"/>
  <c r="H349" i="6"/>
  <c r="G349" i="6"/>
  <c r="I349" i="6"/>
  <c r="A264" i="6" l="1"/>
  <c r="G350" i="6"/>
  <c r="I350" i="6"/>
  <c r="F350" i="6"/>
  <c r="H350" i="6"/>
  <c r="A265" i="6" l="1"/>
  <c r="F351" i="6"/>
  <c r="H351" i="6"/>
  <c r="G351" i="6"/>
  <c r="I351" i="6"/>
  <c r="A266" i="6" l="1"/>
  <c r="G352" i="6"/>
  <c r="I352" i="6"/>
  <c r="F352" i="6"/>
  <c r="H352" i="6"/>
  <c r="A267" i="6" l="1"/>
  <c r="F353" i="6"/>
  <c r="H353" i="6"/>
  <c r="G353" i="6"/>
  <c r="I353" i="6"/>
  <c r="A268" i="6" l="1"/>
  <c r="G354" i="6"/>
  <c r="I354" i="6"/>
  <c r="F354" i="6"/>
  <c r="H354" i="6"/>
  <c r="A269" i="6" l="1"/>
  <c r="F355" i="6"/>
  <c r="H355" i="6"/>
  <c r="G355" i="6"/>
  <c r="I355" i="6"/>
  <c r="A270" i="6" l="1"/>
  <c r="G356" i="6"/>
  <c r="I356" i="6"/>
  <c r="F356" i="6"/>
  <c r="H356" i="6"/>
  <c r="A271" i="6" l="1"/>
  <c r="F357" i="6"/>
  <c r="H357" i="6"/>
  <c r="G357" i="6"/>
  <c r="I357" i="6"/>
  <c r="A272" i="6" l="1"/>
  <c r="G358" i="6"/>
  <c r="I358" i="6"/>
  <c r="F358" i="6"/>
  <c r="H358" i="6"/>
  <c r="A273" i="6" l="1"/>
  <c r="F359" i="6"/>
  <c r="H359" i="6"/>
  <c r="G359" i="6"/>
  <c r="I359" i="6"/>
  <c r="A274" i="6" l="1"/>
  <c r="G360" i="6"/>
  <c r="I360" i="6"/>
  <c r="F360" i="6"/>
  <c r="H360" i="6"/>
  <c r="A275" i="6" l="1"/>
  <c r="F361" i="6"/>
  <c r="H361" i="6"/>
  <c r="G361" i="6"/>
  <c r="I361" i="6"/>
  <c r="A276" i="6" l="1"/>
  <c r="G362" i="6"/>
  <c r="I362" i="6"/>
  <c r="F362" i="6"/>
  <c r="H362" i="6"/>
  <c r="A277" i="6" l="1"/>
  <c r="F363" i="6"/>
  <c r="H363" i="6"/>
  <c r="G363" i="6"/>
  <c r="I363" i="6"/>
  <c r="A278" i="6" l="1"/>
  <c r="G364" i="6"/>
  <c r="I364" i="6"/>
  <c r="F364" i="6"/>
  <c r="H364" i="6"/>
  <c r="A279" i="6" l="1"/>
  <c r="F365" i="6"/>
  <c r="H365" i="6"/>
  <c r="G365" i="6"/>
  <c r="I365" i="6"/>
  <c r="A280" i="6" l="1"/>
  <c r="G366" i="6"/>
  <c r="I366" i="6"/>
  <c r="F366" i="6"/>
  <c r="H366" i="6"/>
  <c r="A281" i="6" l="1"/>
  <c r="F367" i="6"/>
  <c r="H367" i="6"/>
  <c r="G367" i="6"/>
  <c r="I367" i="6"/>
  <c r="A282" i="6" l="1"/>
  <c r="G368" i="6"/>
  <c r="I368" i="6"/>
  <c r="F368" i="6"/>
  <c r="H368" i="6"/>
  <c r="A283" i="6" l="1"/>
  <c r="F369" i="6"/>
  <c r="H369" i="6"/>
  <c r="G369" i="6"/>
  <c r="I369" i="6"/>
  <c r="A284" i="6" l="1"/>
  <c r="G370" i="6"/>
  <c r="I370" i="6"/>
  <c r="F370" i="6"/>
  <c r="H370" i="6"/>
  <c r="A285" i="6" l="1"/>
  <c r="F371" i="6"/>
  <c r="H371" i="6"/>
  <c r="G371" i="6"/>
  <c r="I371" i="6"/>
  <c r="A286" i="6" l="1"/>
  <c r="G372" i="6"/>
  <c r="I372" i="6"/>
  <c r="F372" i="6"/>
  <c r="H372" i="6"/>
  <c r="A287" i="6" l="1"/>
  <c r="F373" i="6"/>
  <c r="H373" i="6"/>
  <c r="G373" i="6"/>
  <c r="I373" i="6"/>
  <c r="A288" i="6" l="1"/>
  <c r="G374" i="6"/>
  <c r="I374" i="6"/>
  <c r="F374" i="6"/>
  <c r="H374" i="6"/>
  <c r="A289" i="6" l="1"/>
  <c r="F375" i="6"/>
  <c r="H375" i="6"/>
  <c r="G375" i="6"/>
  <c r="I375" i="6"/>
  <c r="A290" i="6" l="1"/>
  <c r="G376" i="6"/>
  <c r="I376" i="6"/>
  <c r="F376" i="6"/>
  <c r="H376" i="6"/>
  <c r="A291" i="6" l="1"/>
  <c r="F377" i="6"/>
  <c r="H377" i="6"/>
  <c r="G377" i="6"/>
  <c r="I377" i="6"/>
  <c r="A292" i="6" l="1"/>
  <c r="G378" i="6"/>
  <c r="I378" i="6"/>
  <c r="F378" i="6"/>
  <c r="H378" i="6"/>
  <c r="A293" i="6" l="1"/>
  <c r="F379" i="6"/>
  <c r="H379" i="6"/>
  <c r="G379" i="6"/>
  <c r="I379" i="6"/>
  <c r="A294" i="6" l="1"/>
  <c r="G380" i="6"/>
  <c r="I380" i="6"/>
  <c r="F380" i="6"/>
  <c r="H380" i="6"/>
  <c r="A295" i="6" l="1"/>
  <c r="F381" i="6"/>
  <c r="H381" i="6"/>
  <c r="G381" i="6"/>
  <c r="I381" i="6"/>
  <c r="A296" i="6" l="1"/>
  <c r="G382" i="6"/>
  <c r="I382" i="6"/>
  <c r="F382" i="6"/>
  <c r="H382" i="6"/>
  <c r="A297" i="6" l="1"/>
  <c r="F383" i="6"/>
  <c r="H383" i="6"/>
  <c r="G383" i="6"/>
  <c r="I383" i="6"/>
  <c r="A298" i="6" l="1"/>
  <c r="G384" i="6"/>
  <c r="I384" i="6"/>
  <c r="F384" i="6"/>
  <c r="H384" i="6"/>
  <c r="A299" i="6" l="1"/>
  <c r="F385" i="6"/>
  <c r="H385" i="6"/>
  <c r="G385" i="6"/>
  <c r="I385" i="6"/>
  <c r="A300" i="6" l="1"/>
  <c r="G386" i="6"/>
  <c r="I386" i="6"/>
  <c r="F386" i="6"/>
  <c r="H386" i="6"/>
  <c r="A301" i="6" l="1"/>
  <c r="F387" i="6"/>
  <c r="H387" i="6"/>
  <c r="G387" i="6"/>
  <c r="I387" i="6"/>
  <c r="A302" i="6" l="1"/>
  <c r="G388" i="6"/>
  <c r="I388" i="6"/>
  <c r="F388" i="6"/>
  <c r="H388" i="6"/>
  <c r="A303" i="6" l="1"/>
  <c r="F389" i="6"/>
  <c r="H389" i="6"/>
  <c r="G389" i="6"/>
  <c r="I389" i="6"/>
  <c r="A304" i="6" l="1"/>
  <c r="G390" i="6"/>
  <c r="I390" i="6"/>
  <c r="F390" i="6"/>
  <c r="H390" i="6"/>
  <c r="A305" i="6" l="1"/>
  <c r="F391" i="6"/>
  <c r="H391" i="6"/>
  <c r="G391" i="6"/>
  <c r="I391" i="6"/>
  <c r="A306" i="6" l="1"/>
  <c r="G392" i="6"/>
  <c r="I392" i="6"/>
  <c r="F392" i="6"/>
  <c r="H392" i="6"/>
  <c r="A307" i="6" l="1"/>
  <c r="F393" i="6"/>
  <c r="H393" i="6"/>
  <c r="G393" i="6"/>
  <c r="I393" i="6"/>
  <c r="A308" i="6" l="1"/>
  <c r="G394" i="6"/>
  <c r="I394" i="6"/>
  <c r="F394" i="6"/>
  <c r="H394" i="6"/>
  <c r="F395" i="6" l="1"/>
  <c r="H395" i="6"/>
  <c r="A309" i="6"/>
  <c r="G395" i="6"/>
  <c r="I395" i="6"/>
  <c r="A310" i="6" l="1"/>
  <c r="G396" i="6"/>
  <c r="I396" i="6"/>
  <c r="F396" i="6"/>
  <c r="H396" i="6"/>
  <c r="F397" i="6" l="1"/>
  <c r="H397" i="6"/>
  <c r="A311" i="6"/>
  <c r="G397" i="6"/>
  <c r="I397" i="6"/>
  <c r="A312" i="6" l="1"/>
  <c r="G398" i="6"/>
  <c r="I398" i="6"/>
  <c r="F398" i="6"/>
  <c r="H398" i="6"/>
  <c r="F399" i="6" l="1"/>
  <c r="H399" i="6"/>
  <c r="A313" i="6"/>
  <c r="G399" i="6"/>
  <c r="I399" i="6"/>
  <c r="A314" i="6" l="1"/>
  <c r="G400" i="6"/>
  <c r="I400" i="6"/>
  <c r="F400" i="6"/>
  <c r="H400" i="6"/>
  <c r="F401" i="6" l="1"/>
  <c r="H401" i="6"/>
  <c r="A315" i="6"/>
  <c r="G401" i="6"/>
  <c r="I401" i="6"/>
  <c r="A316" i="6" l="1"/>
  <c r="G402" i="6"/>
  <c r="I402" i="6"/>
  <c r="F402" i="6"/>
  <c r="H402" i="6"/>
  <c r="F403" i="6" l="1"/>
  <c r="H403" i="6"/>
  <c r="A317" i="6"/>
  <c r="G403" i="6"/>
  <c r="I403" i="6"/>
  <c r="A318" i="6" l="1"/>
  <c r="G404" i="6"/>
  <c r="I404" i="6"/>
  <c r="F404" i="6"/>
  <c r="H404" i="6"/>
  <c r="F405" i="6" l="1"/>
  <c r="H405" i="6"/>
  <c r="A319" i="6"/>
  <c r="G405" i="6"/>
  <c r="I405" i="6"/>
  <c r="A320" i="6" l="1"/>
  <c r="G406" i="6"/>
  <c r="I406" i="6"/>
  <c r="F406" i="6"/>
  <c r="H406" i="6"/>
  <c r="F407" i="6" l="1"/>
  <c r="H407" i="6"/>
  <c r="A321" i="6"/>
  <c r="G407" i="6"/>
  <c r="I407" i="6"/>
  <c r="A322" i="6" l="1"/>
  <c r="G408" i="6"/>
  <c r="I408" i="6"/>
  <c r="F408" i="6"/>
  <c r="H408" i="6"/>
  <c r="F409" i="6" l="1"/>
  <c r="H409" i="6"/>
  <c r="A323" i="6"/>
  <c r="G409" i="6"/>
  <c r="I409" i="6"/>
  <c r="A324" i="6" l="1"/>
  <c r="G410" i="6"/>
  <c r="I410" i="6"/>
  <c r="F410" i="6"/>
  <c r="H410" i="6"/>
  <c r="F411" i="6" l="1"/>
  <c r="H411" i="6"/>
  <c r="A325" i="6"/>
  <c r="G411" i="6"/>
  <c r="I411" i="6"/>
  <c r="A326" i="6" l="1"/>
  <c r="G412" i="6"/>
  <c r="I412" i="6"/>
  <c r="F412" i="6"/>
  <c r="H412" i="6"/>
  <c r="F413" i="6" l="1"/>
  <c r="H413" i="6"/>
  <c r="A327" i="6"/>
  <c r="G413" i="6"/>
  <c r="I413" i="6"/>
  <c r="A328" i="6" l="1"/>
  <c r="G414" i="6"/>
  <c r="I414" i="6"/>
  <c r="F414" i="6"/>
  <c r="H414" i="6"/>
  <c r="F415" i="6" l="1"/>
  <c r="H415" i="6"/>
  <c r="A329" i="6"/>
  <c r="G415" i="6"/>
  <c r="I415" i="6"/>
  <c r="A330" i="6" l="1"/>
  <c r="G416" i="6"/>
  <c r="I416" i="6"/>
  <c r="F416" i="6"/>
  <c r="H416" i="6"/>
  <c r="F417" i="6" l="1"/>
  <c r="H417" i="6"/>
  <c r="A331" i="6"/>
  <c r="G417" i="6"/>
  <c r="I417" i="6"/>
  <c r="A332" i="6" l="1"/>
  <c r="G418" i="6"/>
  <c r="I418" i="6"/>
  <c r="F418" i="6"/>
  <c r="H418" i="6"/>
  <c r="F419" i="6" l="1"/>
  <c r="H419" i="6"/>
  <c r="A333" i="6"/>
  <c r="G419" i="6"/>
  <c r="I419" i="6"/>
  <c r="A334" i="6" l="1"/>
  <c r="G420" i="6"/>
  <c r="I420" i="6"/>
  <c r="F420" i="6"/>
  <c r="H420" i="6"/>
  <c r="F421" i="6" l="1"/>
  <c r="H421" i="6"/>
  <c r="A335" i="6"/>
  <c r="G421" i="6"/>
  <c r="I421" i="6"/>
  <c r="A336" i="6" l="1"/>
  <c r="G422" i="6"/>
  <c r="I422" i="6"/>
  <c r="F422" i="6"/>
  <c r="H422" i="6"/>
  <c r="F423" i="6" l="1"/>
  <c r="H423" i="6"/>
  <c r="A337" i="6"/>
  <c r="G423" i="6"/>
  <c r="I423" i="6"/>
  <c r="A338" i="6" l="1"/>
  <c r="G424" i="6"/>
  <c r="I424" i="6"/>
  <c r="F424" i="6"/>
  <c r="H424" i="6"/>
  <c r="F425" i="6" l="1"/>
  <c r="H425" i="6"/>
  <c r="A339" i="6"/>
  <c r="G425" i="6"/>
  <c r="I425" i="6"/>
  <c r="A340" i="6" l="1"/>
  <c r="G426" i="6"/>
  <c r="I426" i="6"/>
  <c r="F426" i="6"/>
  <c r="H426" i="6"/>
  <c r="A341" i="6" l="1"/>
  <c r="F427" i="6"/>
  <c r="H427" i="6"/>
  <c r="G427" i="6"/>
  <c r="I427" i="6"/>
  <c r="A342" i="6" l="1"/>
  <c r="G428" i="6"/>
  <c r="I428" i="6"/>
  <c r="F428" i="6"/>
  <c r="H428" i="6"/>
  <c r="A343" i="6" l="1"/>
  <c r="F429" i="6"/>
  <c r="H429" i="6"/>
  <c r="G429" i="6"/>
  <c r="I429" i="6"/>
  <c r="A344" i="6" l="1"/>
  <c r="G430" i="6"/>
  <c r="I430" i="6"/>
  <c r="F430" i="6"/>
  <c r="H430" i="6"/>
  <c r="A345" i="6" l="1"/>
  <c r="F431" i="6"/>
  <c r="H431" i="6"/>
  <c r="G431" i="6"/>
  <c r="I431" i="6"/>
  <c r="A346" i="6" l="1"/>
  <c r="G432" i="6"/>
  <c r="I432" i="6"/>
  <c r="F432" i="6"/>
  <c r="H432" i="6"/>
  <c r="A347" i="6" l="1"/>
  <c r="F433" i="6"/>
  <c r="H433" i="6"/>
  <c r="G433" i="6"/>
  <c r="I433" i="6"/>
  <c r="A348" i="6" l="1"/>
  <c r="G434" i="6"/>
  <c r="I434" i="6"/>
  <c r="F434" i="6"/>
  <c r="H434" i="6"/>
  <c r="A349" i="6" l="1"/>
  <c r="F435" i="6"/>
  <c r="H435" i="6"/>
  <c r="G435" i="6"/>
  <c r="I435" i="6"/>
  <c r="A350" i="6" l="1"/>
  <c r="G436" i="6"/>
  <c r="I436" i="6"/>
  <c r="F436" i="6"/>
  <c r="H436" i="6"/>
  <c r="A351" i="6" l="1"/>
  <c r="F437" i="6"/>
  <c r="H437" i="6"/>
  <c r="G437" i="6"/>
  <c r="I437" i="6"/>
  <c r="A352" i="6" l="1"/>
  <c r="G438" i="6"/>
  <c r="I438" i="6"/>
  <c r="F438" i="6"/>
  <c r="H438" i="6"/>
  <c r="A353" i="6" l="1"/>
  <c r="F439" i="6"/>
  <c r="H439" i="6"/>
  <c r="G439" i="6"/>
  <c r="I439" i="6"/>
  <c r="A354" i="6" l="1"/>
  <c r="G440" i="6"/>
  <c r="I440" i="6"/>
  <c r="F440" i="6"/>
  <c r="H440" i="6"/>
  <c r="A355" i="6" l="1"/>
  <c r="F441" i="6"/>
  <c r="H441" i="6"/>
  <c r="G441" i="6"/>
  <c r="I441" i="6"/>
  <c r="A356" i="6" l="1"/>
  <c r="G442" i="6"/>
  <c r="I442" i="6"/>
  <c r="F442" i="6"/>
  <c r="H442" i="6"/>
  <c r="A357" i="6" l="1"/>
  <c r="F443" i="6"/>
  <c r="H443" i="6"/>
  <c r="G443" i="6"/>
  <c r="I443" i="6"/>
  <c r="A358" i="6" l="1"/>
  <c r="G444" i="6"/>
  <c r="I444" i="6"/>
  <c r="F444" i="6"/>
  <c r="H444" i="6"/>
  <c r="A359" i="6" l="1"/>
  <c r="F445" i="6"/>
  <c r="H445" i="6"/>
  <c r="G445" i="6"/>
  <c r="I445" i="6"/>
  <c r="A360" i="6" l="1"/>
  <c r="G446" i="6"/>
  <c r="I446" i="6"/>
  <c r="F446" i="6"/>
  <c r="H446" i="6"/>
  <c r="A361" i="6" l="1"/>
  <c r="F447" i="6"/>
  <c r="H447" i="6"/>
  <c r="G447" i="6"/>
  <c r="I447" i="6"/>
  <c r="A362" i="6" l="1"/>
  <c r="G448" i="6"/>
  <c r="I448" i="6"/>
  <c r="F448" i="6"/>
  <c r="H448" i="6"/>
  <c r="A363" i="6" l="1"/>
  <c r="F449" i="6"/>
  <c r="H449" i="6"/>
  <c r="G449" i="6"/>
  <c r="I449" i="6"/>
  <c r="A364" i="6" l="1"/>
  <c r="G450" i="6"/>
  <c r="I450" i="6"/>
  <c r="F450" i="6"/>
  <c r="H450" i="6"/>
  <c r="A365" i="6" l="1"/>
  <c r="F451" i="6"/>
  <c r="H451" i="6"/>
  <c r="G451" i="6"/>
  <c r="I451" i="6"/>
  <c r="A366" i="6" l="1"/>
  <c r="G452" i="6"/>
  <c r="I452" i="6"/>
  <c r="F452" i="6"/>
  <c r="H452" i="6"/>
  <c r="A367" i="6" l="1"/>
  <c r="F453" i="6"/>
  <c r="H453" i="6"/>
  <c r="G453" i="6"/>
  <c r="I453" i="6"/>
  <c r="A368" i="6" l="1"/>
  <c r="G454" i="6"/>
  <c r="I454" i="6"/>
  <c r="F454" i="6"/>
  <c r="H454" i="6"/>
  <c r="A369" i="6" l="1"/>
  <c r="F455" i="6"/>
  <c r="H455" i="6"/>
  <c r="G455" i="6"/>
  <c r="I455" i="6"/>
  <c r="A370" i="6" l="1"/>
  <c r="G456" i="6"/>
  <c r="I456" i="6"/>
  <c r="F456" i="6"/>
  <c r="H456" i="6"/>
  <c r="A371" i="6" l="1"/>
  <c r="F457" i="6"/>
  <c r="H457" i="6"/>
  <c r="G457" i="6"/>
  <c r="I457" i="6"/>
  <c r="A372" i="6" l="1"/>
  <c r="G458" i="6"/>
  <c r="I458" i="6"/>
  <c r="F458" i="6"/>
  <c r="H458" i="6"/>
  <c r="A373" i="6" l="1"/>
  <c r="F459" i="6"/>
  <c r="H459" i="6"/>
  <c r="G459" i="6"/>
  <c r="I459" i="6"/>
  <c r="A374" i="6" l="1"/>
  <c r="G460" i="6"/>
  <c r="I460" i="6"/>
  <c r="F460" i="6"/>
  <c r="H460" i="6"/>
  <c r="A375" i="6" l="1"/>
  <c r="F461" i="6"/>
  <c r="H461" i="6"/>
  <c r="G461" i="6"/>
  <c r="I461" i="6"/>
  <c r="A376" i="6" l="1"/>
  <c r="G462" i="6"/>
  <c r="I462" i="6"/>
  <c r="F462" i="6"/>
  <c r="H462" i="6"/>
  <c r="A377" i="6" l="1"/>
  <c r="F463" i="6"/>
  <c r="H463" i="6"/>
  <c r="G463" i="6"/>
  <c r="I463" i="6"/>
  <c r="A378" i="6" l="1"/>
  <c r="G464" i="6"/>
  <c r="I464" i="6"/>
  <c r="F464" i="6"/>
  <c r="H464" i="6"/>
  <c r="A379" i="6" l="1"/>
  <c r="F465" i="6"/>
  <c r="H465" i="6"/>
  <c r="G465" i="6"/>
  <c r="I465" i="6"/>
  <c r="A380" i="6" l="1"/>
  <c r="G466" i="6"/>
  <c r="I466" i="6"/>
  <c r="F466" i="6"/>
  <c r="H466" i="6"/>
  <c r="A381" i="6" l="1"/>
  <c r="F467" i="6"/>
  <c r="H467" i="6"/>
  <c r="G467" i="6"/>
  <c r="I467" i="6"/>
  <c r="A382" i="6" l="1"/>
  <c r="G468" i="6"/>
  <c r="I468" i="6"/>
  <c r="F468" i="6"/>
  <c r="H468" i="6"/>
  <c r="A383" i="6" l="1"/>
  <c r="F469" i="6"/>
  <c r="H469" i="6"/>
  <c r="G469" i="6"/>
  <c r="I469" i="6"/>
  <c r="A384" i="6" l="1"/>
  <c r="G470" i="6"/>
  <c r="I470" i="6"/>
  <c r="F470" i="6"/>
  <c r="H470" i="6"/>
  <c r="A385" i="6" l="1"/>
  <c r="F471" i="6"/>
  <c r="H471" i="6"/>
  <c r="G471" i="6"/>
  <c r="I471" i="6"/>
  <c r="A386" i="6" l="1"/>
  <c r="G472" i="6"/>
  <c r="I472" i="6"/>
  <c r="F472" i="6"/>
  <c r="H472" i="6"/>
  <c r="A387" i="6" l="1"/>
  <c r="F473" i="6"/>
  <c r="H473" i="6"/>
  <c r="G473" i="6"/>
  <c r="I473" i="6"/>
  <c r="A388" i="6" l="1"/>
  <c r="G474" i="6"/>
  <c r="I474" i="6"/>
  <c r="F474" i="6"/>
  <c r="H474" i="6"/>
  <c r="A389" i="6" l="1"/>
  <c r="F475" i="6"/>
  <c r="H475" i="6"/>
  <c r="G475" i="6"/>
  <c r="I475" i="6"/>
  <c r="A390" i="6" l="1"/>
  <c r="G476" i="6"/>
  <c r="I476" i="6"/>
  <c r="F476" i="6"/>
  <c r="H476" i="6"/>
  <c r="A391" i="6" l="1"/>
  <c r="F477" i="6"/>
  <c r="H477" i="6"/>
  <c r="G477" i="6"/>
  <c r="I477" i="6"/>
  <c r="A392" i="6" l="1"/>
  <c r="G478" i="6"/>
  <c r="I478" i="6"/>
  <c r="F478" i="6"/>
  <c r="H478" i="6"/>
  <c r="A393" i="6" l="1"/>
  <c r="F479" i="6"/>
  <c r="H479" i="6"/>
  <c r="G479" i="6"/>
  <c r="I479" i="6"/>
  <c r="A394" i="6" l="1"/>
  <c r="G480" i="6"/>
  <c r="I480" i="6"/>
  <c r="F480" i="6"/>
  <c r="H480" i="6"/>
  <c r="A395" i="6" l="1"/>
  <c r="F481" i="6"/>
  <c r="H481" i="6"/>
  <c r="G481" i="6"/>
  <c r="I481" i="6"/>
  <c r="A396" i="6" l="1"/>
  <c r="G482" i="6"/>
  <c r="I482" i="6"/>
  <c r="F482" i="6"/>
  <c r="H482" i="6"/>
  <c r="A397" i="6" l="1"/>
  <c r="F483" i="6"/>
  <c r="H483" i="6"/>
  <c r="G483" i="6"/>
  <c r="I483" i="6"/>
  <c r="A398" i="6" l="1"/>
  <c r="G484" i="6"/>
  <c r="I484" i="6"/>
  <c r="F484" i="6"/>
  <c r="H484" i="6"/>
  <c r="F485" i="6" l="1"/>
  <c r="H485" i="6"/>
  <c r="A399" i="6"/>
  <c r="G485" i="6"/>
  <c r="I485" i="6"/>
  <c r="A400" i="6" l="1"/>
  <c r="G486" i="6"/>
  <c r="I486" i="6"/>
  <c r="F486" i="6"/>
  <c r="H486" i="6"/>
  <c r="F487" i="6" l="1"/>
  <c r="H487" i="6"/>
  <c r="A401" i="6"/>
  <c r="G487" i="6"/>
  <c r="I487" i="6"/>
  <c r="A402" i="6" l="1"/>
  <c r="G488" i="6"/>
  <c r="I488" i="6"/>
  <c r="F488" i="6"/>
  <c r="H488" i="6"/>
  <c r="F489" i="6" l="1"/>
  <c r="H489" i="6"/>
  <c r="A403" i="6"/>
  <c r="G489" i="6"/>
  <c r="I489" i="6"/>
  <c r="A404" i="6" l="1"/>
  <c r="G490" i="6"/>
  <c r="I490" i="6"/>
  <c r="F490" i="6"/>
  <c r="H490" i="6"/>
  <c r="F491" i="6" l="1"/>
  <c r="H491" i="6"/>
  <c r="A405" i="6"/>
  <c r="G491" i="6"/>
  <c r="I491" i="6"/>
  <c r="A406" i="6" l="1"/>
  <c r="G492" i="6"/>
  <c r="I492" i="6"/>
  <c r="F492" i="6"/>
  <c r="H492" i="6"/>
  <c r="F493" i="6" l="1"/>
  <c r="H493" i="6"/>
  <c r="A407" i="6"/>
  <c r="G493" i="6"/>
  <c r="I493" i="6"/>
  <c r="A408" i="6" l="1"/>
  <c r="G494" i="6"/>
  <c r="I494" i="6"/>
  <c r="F494" i="6"/>
  <c r="H494" i="6"/>
  <c r="F495" i="6" l="1"/>
  <c r="H495" i="6"/>
  <c r="A409" i="6"/>
  <c r="G495" i="6"/>
  <c r="I495" i="6"/>
  <c r="A410" i="6" l="1"/>
  <c r="G496" i="6"/>
  <c r="I496" i="6"/>
  <c r="F496" i="6"/>
  <c r="H496" i="6"/>
  <c r="F497" i="6" l="1"/>
  <c r="H497" i="6"/>
  <c r="A411" i="6"/>
  <c r="G497" i="6"/>
  <c r="I497" i="6"/>
  <c r="A412" i="6" l="1"/>
  <c r="G498" i="6"/>
  <c r="I498" i="6"/>
  <c r="F498" i="6"/>
  <c r="H498" i="6"/>
  <c r="F499" i="6" l="1"/>
  <c r="H499" i="6"/>
  <c r="A413" i="6"/>
  <c r="G499" i="6"/>
  <c r="I499" i="6"/>
  <c r="A414" i="6" l="1"/>
  <c r="G500" i="6"/>
  <c r="I500" i="6"/>
  <c r="F500" i="6"/>
  <c r="H500" i="6"/>
  <c r="F501" i="6" l="1"/>
  <c r="H501" i="6"/>
  <c r="A415" i="6"/>
  <c r="G501" i="6"/>
  <c r="I501" i="6"/>
  <c r="A416" i="6" l="1"/>
  <c r="G502" i="6"/>
  <c r="I502" i="6"/>
  <c r="F502" i="6"/>
  <c r="H502" i="6"/>
  <c r="F503" i="6" l="1"/>
  <c r="H503" i="6"/>
  <c r="A417" i="6"/>
  <c r="G503" i="6"/>
  <c r="I503" i="6"/>
  <c r="A418" i="6" l="1"/>
  <c r="G504" i="6"/>
  <c r="I504" i="6"/>
  <c r="F504" i="6"/>
  <c r="H504" i="6"/>
  <c r="F505" i="6" l="1"/>
  <c r="H505" i="6"/>
  <c r="A419" i="6"/>
  <c r="G505" i="6"/>
  <c r="I505" i="6"/>
  <c r="A420" i="6" l="1"/>
  <c r="G506" i="6"/>
  <c r="I506" i="6"/>
  <c r="F506" i="6"/>
  <c r="H506" i="6"/>
  <c r="F507" i="6" l="1"/>
  <c r="H507" i="6"/>
  <c r="A421" i="6"/>
  <c r="G507" i="6"/>
  <c r="I507" i="6"/>
  <c r="A422" i="6" l="1"/>
  <c r="G508" i="6"/>
  <c r="I508" i="6"/>
  <c r="F508" i="6"/>
  <c r="H508" i="6"/>
  <c r="F509" i="6" l="1"/>
  <c r="H509" i="6"/>
  <c r="A423" i="6"/>
  <c r="G509" i="6"/>
  <c r="I509" i="6"/>
  <c r="A424" i="6" l="1"/>
  <c r="G510" i="6"/>
  <c r="I510" i="6"/>
  <c r="F510" i="6"/>
  <c r="H510" i="6"/>
  <c r="F511" i="6" l="1"/>
  <c r="H511" i="6"/>
  <c r="A425" i="6"/>
  <c r="G511" i="6"/>
  <c r="I511" i="6"/>
  <c r="A426" i="6" l="1"/>
  <c r="G512" i="6"/>
  <c r="I512" i="6"/>
  <c r="F512" i="6"/>
  <c r="H512" i="6"/>
  <c r="F513" i="6" l="1"/>
  <c r="H513" i="6"/>
  <c r="A427" i="6"/>
  <c r="G513" i="6"/>
  <c r="I513" i="6"/>
  <c r="A428" i="6" l="1"/>
  <c r="G514" i="6"/>
  <c r="I514" i="6"/>
  <c r="F514" i="6"/>
  <c r="H514" i="6"/>
  <c r="F515" i="6" l="1"/>
  <c r="H515" i="6"/>
  <c r="A429" i="6"/>
  <c r="G515" i="6"/>
  <c r="I515" i="6"/>
  <c r="A430" i="6" l="1"/>
  <c r="G516" i="6"/>
  <c r="I516" i="6"/>
  <c r="F516" i="6"/>
  <c r="H516" i="6"/>
  <c r="F517" i="6" l="1"/>
  <c r="H517" i="6"/>
  <c r="A431" i="6"/>
  <c r="G517" i="6"/>
  <c r="I517" i="6"/>
  <c r="A432" i="6" l="1"/>
  <c r="G518" i="6"/>
  <c r="I518" i="6"/>
  <c r="F518" i="6"/>
  <c r="H518" i="6"/>
  <c r="F519" i="6" l="1"/>
  <c r="H519" i="6"/>
  <c r="A433" i="6"/>
  <c r="G519" i="6"/>
  <c r="I519" i="6"/>
  <c r="A434" i="6" l="1"/>
  <c r="G520" i="6"/>
  <c r="I520" i="6"/>
  <c r="F520" i="6"/>
  <c r="H520" i="6"/>
  <c r="F521" i="6" l="1"/>
  <c r="H521" i="6"/>
  <c r="A435" i="6"/>
  <c r="G521" i="6"/>
  <c r="I521" i="6"/>
  <c r="A436" i="6" l="1"/>
  <c r="G522" i="6"/>
  <c r="I522" i="6"/>
  <c r="F522" i="6"/>
  <c r="H522" i="6"/>
  <c r="F523" i="6" l="1"/>
  <c r="H523" i="6"/>
  <c r="A437" i="6"/>
  <c r="G523" i="6"/>
  <c r="I523" i="6"/>
  <c r="A438" i="6" l="1"/>
  <c r="G524" i="6"/>
  <c r="I524" i="6"/>
  <c r="F524" i="6"/>
  <c r="H524" i="6"/>
  <c r="F525" i="6" l="1"/>
  <c r="H525" i="6"/>
  <c r="A439" i="6"/>
  <c r="G525" i="6"/>
  <c r="I525" i="6"/>
  <c r="A440" i="6" l="1"/>
  <c r="G526" i="6"/>
  <c r="I526" i="6"/>
  <c r="F526" i="6"/>
  <c r="H526" i="6"/>
  <c r="F527" i="6" l="1"/>
  <c r="H527" i="6"/>
  <c r="A441" i="6"/>
  <c r="G527" i="6"/>
  <c r="I527" i="6"/>
  <c r="A442" i="6" l="1"/>
  <c r="G528" i="6"/>
  <c r="I528" i="6"/>
  <c r="F528" i="6"/>
  <c r="H528" i="6"/>
  <c r="F529" i="6" l="1"/>
  <c r="H529" i="6"/>
  <c r="A443" i="6"/>
  <c r="G529" i="6"/>
  <c r="I529" i="6"/>
  <c r="A444" i="6" l="1"/>
  <c r="G530" i="6"/>
  <c r="I530" i="6"/>
  <c r="F530" i="6"/>
  <c r="H530" i="6"/>
  <c r="F531" i="6" l="1"/>
  <c r="H531" i="6"/>
  <c r="A445" i="6"/>
  <c r="G531" i="6"/>
  <c r="I531" i="6"/>
  <c r="A446" i="6" l="1"/>
  <c r="G532" i="6"/>
  <c r="I532" i="6"/>
  <c r="F532" i="6"/>
  <c r="H532" i="6"/>
  <c r="F533" i="6" l="1"/>
  <c r="H533" i="6"/>
  <c r="A447" i="6"/>
  <c r="G533" i="6"/>
  <c r="I533" i="6"/>
  <c r="A448" i="6" l="1"/>
  <c r="G534" i="6"/>
  <c r="I534" i="6"/>
  <c r="F534" i="6"/>
  <c r="H534" i="6"/>
  <c r="F535" i="6" l="1"/>
  <c r="H535" i="6"/>
  <c r="A449" i="6"/>
  <c r="G535" i="6"/>
  <c r="I535" i="6"/>
  <c r="A450" i="6" l="1"/>
  <c r="G536" i="6"/>
  <c r="I536" i="6"/>
  <c r="F536" i="6"/>
  <c r="H536" i="6"/>
  <c r="F537" i="6" l="1"/>
  <c r="H537" i="6"/>
  <c r="A451" i="6"/>
  <c r="G537" i="6"/>
  <c r="I537" i="6"/>
  <c r="A452" i="6" l="1"/>
  <c r="G538" i="6"/>
  <c r="I538" i="6"/>
  <c r="F538" i="6"/>
  <c r="H538" i="6"/>
  <c r="F539" i="6" l="1"/>
  <c r="H539" i="6"/>
  <c r="A453" i="6"/>
  <c r="G539" i="6"/>
  <c r="I539" i="6"/>
  <c r="A454" i="6" l="1"/>
  <c r="G540" i="6"/>
  <c r="I540" i="6"/>
  <c r="F540" i="6"/>
  <c r="H540" i="6"/>
  <c r="F541" i="6" l="1"/>
  <c r="H541" i="6"/>
  <c r="A455" i="6"/>
  <c r="G541" i="6"/>
  <c r="I541" i="6"/>
  <c r="A456" i="6" l="1"/>
  <c r="G542" i="6"/>
  <c r="I542" i="6"/>
  <c r="F542" i="6"/>
  <c r="H542" i="6"/>
  <c r="F543" i="6" l="1"/>
  <c r="H543" i="6"/>
  <c r="A457" i="6"/>
  <c r="G543" i="6"/>
  <c r="I543" i="6"/>
  <c r="A458" i="6" l="1"/>
  <c r="G544" i="6"/>
  <c r="I544" i="6"/>
  <c r="F544" i="6"/>
  <c r="H544" i="6"/>
  <c r="F545" i="6" l="1"/>
  <c r="H545" i="6"/>
  <c r="A459" i="6"/>
  <c r="G545" i="6"/>
  <c r="I545" i="6"/>
  <c r="A460" i="6" l="1"/>
  <c r="G546" i="6"/>
  <c r="I546" i="6"/>
  <c r="F546" i="6"/>
  <c r="H546" i="6"/>
  <c r="F547" i="6" l="1"/>
  <c r="H547" i="6"/>
  <c r="A461" i="6"/>
  <c r="G547" i="6"/>
  <c r="I547" i="6"/>
  <c r="A462" i="6" l="1"/>
  <c r="G548" i="6"/>
  <c r="I548" i="6"/>
  <c r="F548" i="6"/>
  <c r="H548" i="6"/>
  <c r="F549" i="6" l="1"/>
  <c r="H549" i="6"/>
  <c r="A463" i="6"/>
  <c r="G549" i="6"/>
  <c r="I549" i="6"/>
  <c r="A464" i="6" l="1"/>
  <c r="G550" i="6"/>
  <c r="I550" i="6"/>
  <c r="F550" i="6"/>
  <c r="H550" i="6"/>
  <c r="F551" i="6" l="1"/>
  <c r="H551" i="6"/>
  <c r="A465" i="6"/>
  <c r="G551" i="6"/>
  <c r="I551" i="6"/>
  <c r="A466" i="6" l="1"/>
  <c r="G552" i="6"/>
  <c r="I552" i="6"/>
  <c r="F552" i="6"/>
  <c r="H552" i="6"/>
  <c r="F553" i="6" l="1"/>
  <c r="H553" i="6"/>
  <c r="A467" i="6"/>
  <c r="G553" i="6"/>
  <c r="I553" i="6"/>
  <c r="A468" i="6" l="1"/>
  <c r="G554" i="6"/>
  <c r="I554" i="6"/>
  <c r="F554" i="6"/>
  <c r="H554" i="6"/>
  <c r="F555" i="6" l="1"/>
  <c r="H555" i="6"/>
  <c r="A469" i="6"/>
  <c r="G555" i="6"/>
  <c r="I555" i="6"/>
  <c r="A470" i="6" l="1"/>
  <c r="G556" i="6"/>
  <c r="I556" i="6"/>
  <c r="F556" i="6"/>
  <c r="H556" i="6"/>
  <c r="F557" i="6" l="1"/>
  <c r="H557" i="6"/>
  <c r="A471" i="6"/>
  <c r="G557" i="6"/>
  <c r="I557" i="6"/>
  <c r="A472" i="6" l="1"/>
  <c r="G558" i="6"/>
  <c r="I558" i="6"/>
  <c r="F558" i="6"/>
  <c r="H558" i="6"/>
  <c r="F559" i="6" l="1"/>
  <c r="H559" i="6"/>
  <c r="A473" i="6"/>
  <c r="G559" i="6"/>
  <c r="I559" i="6"/>
  <c r="A474" i="6" l="1"/>
  <c r="G560" i="6"/>
  <c r="I560" i="6"/>
  <c r="F560" i="6"/>
  <c r="H560" i="6"/>
  <c r="F561" i="6" l="1"/>
  <c r="H561" i="6"/>
  <c r="A475" i="6"/>
  <c r="G561" i="6"/>
  <c r="I561" i="6"/>
  <c r="A476" i="6" l="1"/>
  <c r="G562" i="6"/>
  <c r="I562" i="6"/>
  <c r="F562" i="6"/>
  <c r="H562" i="6"/>
  <c r="F563" i="6" l="1"/>
  <c r="H563" i="6"/>
  <c r="A477" i="6"/>
  <c r="G563" i="6"/>
  <c r="I563" i="6"/>
  <c r="A478" i="6" l="1"/>
  <c r="G564" i="6"/>
  <c r="I564" i="6"/>
  <c r="F564" i="6"/>
  <c r="H564" i="6"/>
  <c r="F565" i="6" l="1"/>
  <c r="H565" i="6"/>
  <c r="A479" i="6"/>
  <c r="G565" i="6"/>
  <c r="I565" i="6"/>
  <c r="A480" i="6" l="1"/>
  <c r="G566" i="6"/>
  <c r="I566" i="6"/>
  <c r="F566" i="6"/>
  <c r="H566" i="6"/>
  <c r="F567" i="6" l="1"/>
  <c r="H567" i="6"/>
  <c r="A481" i="6"/>
  <c r="G567" i="6"/>
  <c r="I567" i="6"/>
  <c r="A482" i="6" l="1"/>
  <c r="G568" i="6"/>
  <c r="I568" i="6"/>
  <c r="F568" i="6"/>
  <c r="H568" i="6"/>
  <c r="F569" i="6" l="1"/>
  <c r="H569" i="6"/>
  <c r="A483" i="6"/>
  <c r="G569" i="6"/>
  <c r="I569" i="6"/>
  <c r="A484" i="6" l="1"/>
  <c r="G570" i="6"/>
  <c r="I570" i="6"/>
  <c r="F570" i="6"/>
  <c r="H570" i="6"/>
  <c r="F571" i="6" l="1"/>
  <c r="H571" i="6"/>
  <c r="A485" i="6"/>
  <c r="G571" i="6"/>
  <c r="I571" i="6"/>
  <c r="A486" i="6" l="1"/>
  <c r="G572" i="6"/>
  <c r="I572" i="6"/>
  <c r="F572" i="6"/>
  <c r="H572" i="6"/>
  <c r="F573" i="6" l="1"/>
  <c r="H573" i="6"/>
  <c r="A487" i="6"/>
  <c r="G573" i="6"/>
  <c r="I573" i="6"/>
  <c r="A488" i="6" l="1"/>
  <c r="G574" i="6"/>
  <c r="I574" i="6"/>
  <c r="F574" i="6"/>
  <c r="H574" i="6"/>
  <c r="F575" i="6" l="1"/>
  <c r="H575" i="6"/>
  <c r="A489" i="6"/>
  <c r="G575" i="6"/>
  <c r="I575" i="6"/>
  <c r="A490" i="6" l="1"/>
  <c r="G576" i="6"/>
  <c r="I576" i="6"/>
  <c r="F576" i="6"/>
  <c r="H576" i="6"/>
  <c r="F577" i="6" l="1"/>
  <c r="H577" i="6"/>
  <c r="A491" i="6"/>
  <c r="G577" i="6"/>
  <c r="I577" i="6"/>
  <c r="A492" i="6" l="1"/>
  <c r="G578" i="6"/>
  <c r="I578" i="6"/>
  <c r="F578" i="6"/>
  <c r="H578" i="6"/>
  <c r="F579" i="6" l="1"/>
  <c r="H579" i="6"/>
  <c r="A493" i="6"/>
  <c r="G579" i="6"/>
  <c r="I579" i="6"/>
  <c r="A494" i="6" l="1"/>
  <c r="G580" i="6"/>
  <c r="I580" i="6"/>
  <c r="F580" i="6"/>
  <c r="H580" i="6"/>
  <c r="F581" i="6" l="1"/>
  <c r="H581" i="6"/>
  <c r="A495" i="6"/>
  <c r="G581" i="6"/>
  <c r="I581" i="6"/>
  <c r="A496" i="6" l="1"/>
  <c r="G582" i="6"/>
  <c r="I582" i="6"/>
  <c r="F582" i="6"/>
  <c r="H582" i="6"/>
  <c r="F583" i="6" l="1"/>
  <c r="H583" i="6"/>
  <c r="A497" i="6"/>
  <c r="G583" i="6"/>
  <c r="I583" i="6"/>
  <c r="A498" i="6" l="1"/>
  <c r="G584" i="6"/>
  <c r="I584" i="6"/>
  <c r="F584" i="6"/>
  <c r="H584" i="6"/>
  <c r="F585" i="6" l="1"/>
  <c r="H585" i="6"/>
  <c r="A499" i="6"/>
  <c r="G585" i="6"/>
  <c r="I585" i="6"/>
  <c r="A500" i="6" l="1"/>
  <c r="G586" i="6"/>
  <c r="I586" i="6"/>
  <c r="F586" i="6"/>
  <c r="H586" i="6"/>
  <c r="F587" i="6" l="1"/>
  <c r="H587" i="6"/>
  <c r="A501" i="6"/>
  <c r="I587" i="6"/>
  <c r="G587" i="6"/>
  <c r="A502" i="6" l="1"/>
  <c r="G588" i="6"/>
  <c r="I588" i="6"/>
  <c r="H588" i="6"/>
  <c r="F588" i="6"/>
  <c r="F589" i="6" l="1"/>
  <c r="H589" i="6"/>
  <c r="A503" i="6"/>
  <c r="I589" i="6"/>
  <c r="G589" i="6"/>
  <c r="A504" i="6" l="1"/>
  <c r="G590" i="6"/>
  <c r="I590" i="6"/>
  <c r="H590" i="6"/>
  <c r="F590" i="6"/>
  <c r="F591" i="6" l="1"/>
  <c r="H591" i="6"/>
  <c r="A505" i="6"/>
  <c r="I591" i="6"/>
  <c r="G591" i="6"/>
  <c r="A506" i="6" l="1"/>
  <c r="G592" i="6"/>
  <c r="I592" i="6"/>
  <c r="H592" i="6"/>
  <c r="F592" i="6"/>
  <c r="F593" i="6" l="1"/>
  <c r="H593" i="6"/>
  <c r="A507" i="6"/>
  <c r="I593" i="6"/>
  <c r="G593" i="6"/>
  <c r="A508" i="6" l="1"/>
  <c r="F594" i="6"/>
  <c r="H594" i="6"/>
  <c r="G594" i="6"/>
  <c r="I594" i="6"/>
  <c r="A509" i="6" l="1"/>
  <c r="G595" i="6"/>
  <c r="I595" i="6"/>
  <c r="F595" i="6"/>
  <c r="H595" i="6"/>
  <c r="A510" i="6" l="1"/>
  <c r="F596" i="6"/>
  <c r="H596" i="6"/>
  <c r="G596" i="6"/>
  <c r="I596" i="6"/>
  <c r="A511" i="6" l="1"/>
  <c r="G597" i="6"/>
  <c r="I597" i="6"/>
  <c r="F597" i="6"/>
  <c r="H597" i="6"/>
  <c r="A512" i="6" l="1"/>
  <c r="F598" i="6"/>
  <c r="H598" i="6"/>
  <c r="G598" i="6"/>
  <c r="I598" i="6"/>
  <c r="A513" i="6" l="1"/>
  <c r="G599" i="6"/>
  <c r="I599" i="6"/>
  <c r="F599" i="6"/>
  <c r="H599" i="6"/>
  <c r="A514" i="6" l="1"/>
  <c r="F600" i="6"/>
  <c r="H600" i="6"/>
  <c r="G600" i="6"/>
  <c r="I600" i="6"/>
  <c r="A515" i="6" l="1"/>
  <c r="G601" i="6"/>
  <c r="I601" i="6"/>
  <c r="F601" i="6"/>
  <c r="H601" i="6"/>
  <c r="A516" i="6" l="1"/>
  <c r="F602" i="6"/>
  <c r="H602" i="6"/>
  <c r="G602" i="6"/>
  <c r="I602" i="6"/>
  <c r="A517" i="6" l="1"/>
  <c r="G603" i="6"/>
  <c r="I603" i="6"/>
  <c r="F603" i="6"/>
  <c r="H603" i="6"/>
  <c r="A518" i="6" l="1"/>
  <c r="F604" i="6"/>
  <c r="H604" i="6"/>
  <c r="G604" i="6"/>
  <c r="I604" i="6"/>
  <c r="A519" i="6" l="1"/>
  <c r="G605" i="6"/>
  <c r="I605" i="6"/>
  <c r="F605" i="6"/>
  <c r="H605" i="6"/>
  <c r="A520" i="6" l="1"/>
  <c r="F606" i="6"/>
  <c r="H606" i="6"/>
  <c r="G606" i="6"/>
  <c r="I606" i="6"/>
  <c r="A521" i="6" l="1"/>
  <c r="G607" i="6"/>
  <c r="I607" i="6"/>
  <c r="F607" i="6"/>
  <c r="H607" i="6"/>
  <c r="A522" i="6" l="1"/>
  <c r="F608" i="6"/>
  <c r="H608" i="6"/>
  <c r="G608" i="6"/>
  <c r="I608" i="6"/>
  <c r="A523" i="6" l="1"/>
  <c r="G609" i="6"/>
  <c r="I609" i="6"/>
  <c r="F609" i="6"/>
  <c r="H609" i="6"/>
  <c r="A524" i="6" l="1"/>
  <c r="F610" i="6"/>
  <c r="H610" i="6"/>
  <c r="G610" i="6"/>
  <c r="I610" i="6"/>
  <c r="A525" i="6" l="1"/>
  <c r="G611" i="6"/>
  <c r="I611" i="6"/>
  <c r="F611" i="6"/>
  <c r="H611" i="6"/>
  <c r="A526" i="6" l="1"/>
  <c r="F612" i="6"/>
  <c r="H612" i="6"/>
  <c r="G612" i="6"/>
  <c r="I612" i="6"/>
  <c r="A527" i="6" l="1"/>
  <c r="G613" i="6"/>
  <c r="I613" i="6"/>
  <c r="F613" i="6"/>
  <c r="H613" i="6"/>
  <c r="A528" i="6" l="1"/>
  <c r="F614" i="6"/>
  <c r="H614" i="6"/>
  <c r="G614" i="6"/>
  <c r="I614" i="6"/>
  <c r="A529" i="6" l="1"/>
  <c r="G615" i="6"/>
  <c r="I615" i="6"/>
  <c r="F615" i="6"/>
  <c r="H615" i="6"/>
  <c r="A530" i="6" l="1"/>
  <c r="F616" i="6"/>
  <c r="H616" i="6"/>
  <c r="G616" i="6"/>
  <c r="I616" i="6"/>
  <c r="A531" i="6" l="1"/>
  <c r="G617" i="6"/>
  <c r="I617" i="6"/>
  <c r="F617" i="6"/>
  <c r="H617" i="6"/>
  <c r="A532" i="6" l="1"/>
  <c r="F618" i="6"/>
  <c r="H618" i="6"/>
  <c r="G618" i="6"/>
  <c r="I618" i="6"/>
  <c r="A533" i="6" l="1"/>
  <c r="G619" i="6"/>
  <c r="I619" i="6"/>
  <c r="F619" i="6"/>
  <c r="H619" i="6"/>
  <c r="A534" i="6" l="1"/>
  <c r="F620" i="6"/>
  <c r="H620" i="6"/>
  <c r="G620" i="6"/>
  <c r="I620" i="6"/>
  <c r="A535" i="6" l="1"/>
  <c r="G621" i="6"/>
  <c r="I621" i="6"/>
  <c r="F621" i="6"/>
  <c r="H621" i="6"/>
  <c r="A536" i="6" l="1"/>
  <c r="F622" i="6"/>
  <c r="H622" i="6"/>
  <c r="G622" i="6"/>
  <c r="I622" i="6"/>
  <c r="A537" i="6" l="1"/>
  <c r="G623" i="6"/>
  <c r="I623" i="6"/>
  <c r="F623" i="6"/>
  <c r="H623" i="6"/>
  <c r="A538" i="6" l="1"/>
  <c r="F624" i="6"/>
  <c r="H624" i="6"/>
  <c r="G624" i="6"/>
  <c r="I624" i="6"/>
  <c r="A539" i="6" l="1"/>
  <c r="G625" i="6"/>
  <c r="I625" i="6"/>
  <c r="F625" i="6"/>
  <c r="H625" i="6"/>
  <c r="A540" i="6" l="1"/>
  <c r="F626" i="6"/>
  <c r="H626" i="6"/>
  <c r="G626" i="6"/>
  <c r="I626" i="6"/>
  <c r="A541" i="6" l="1"/>
  <c r="G627" i="6"/>
  <c r="I627" i="6"/>
  <c r="F627" i="6"/>
  <c r="H627" i="6"/>
  <c r="A542" i="6" l="1"/>
  <c r="F628" i="6"/>
  <c r="H628" i="6"/>
  <c r="G628" i="6"/>
  <c r="I628" i="6"/>
  <c r="A543" i="6" l="1"/>
  <c r="G629" i="6"/>
  <c r="I629" i="6"/>
  <c r="F629" i="6"/>
  <c r="H629" i="6"/>
  <c r="A544" i="6" l="1"/>
  <c r="F630" i="6"/>
  <c r="H630" i="6"/>
  <c r="G630" i="6"/>
  <c r="I630" i="6"/>
  <c r="A545" i="6" l="1"/>
  <c r="G631" i="6"/>
  <c r="I631" i="6"/>
  <c r="F631" i="6"/>
  <c r="H631" i="6"/>
  <c r="A546" i="6" l="1"/>
  <c r="F632" i="6"/>
  <c r="H632" i="6"/>
  <c r="G632" i="6"/>
  <c r="I632" i="6"/>
  <c r="A547" i="6" l="1"/>
  <c r="G633" i="6"/>
  <c r="I633" i="6"/>
  <c r="F633" i="6"/>
  <c r="H633" i="6"/>
  <c r="A548" i="6" l="1"/>
  <c r="F634" i="6"/>
  <c r="H634" i="6"/>
  <c r="G634" i="6"/>
  <c r="I634" i="6"/>
  <c r="A549" i="6" l="1"/>
  <c r="G635" i="6"/>
  <c r="I635" i="6"/>
  <c r="F635" i="6"/>
  <c r="H635" i="6"/>
  <c r="A550" i="6" l="1"/>
  <c r="F636" i="6"/>
  <c r="H636" i="6"/>
  <c r="G636" i="6"/>
  <c r="I636" i="6"/>
  <c r="A551" i="6" l="1"/>
  <c r="G637" i="6"/>
  <c r="I637" i="6"/>
  <c r="F637" i="6"/>
  <c r="H637" i="6"/>
  <c r="A552" i="6" l="1"/>
  <c r="F638" i="6"/>
  <c r="H638" i="6"/>
  <c r="G638" i="6"/>
  <c r="I638" i="6"/>
  <c r="A553" i="6" l="1"/>
  <c r="G639" i="6"/>
  <c r="I639" i="6"/>
  <c r="F639" i="6"/>
  <c r="H639" i="6"/>
  <c r="A554" i="6" l="1"/>
  <c r="F640" i="6"/>
  <c r="H640" i="6"/>
  <c r="G640" i="6"/>
  <c r="I640" i="6"/>
  <c r="A555" i="6" l="1"/>
  <c r="G641" i="6"/>
  <c r="I641" i="6"/>
  <c r="F641" i="6"/>
  <c r="H641" i="6"/>
  <c r="A556" i="6" l="1"/>
  <c r="F642" i="6"/>
  <c r="H642" i="6"/>
  <c r="G642" i="6"/>
  <c r="I642" i="6"/>
  <c r="A557" i="6" l="1"/>
  <c r="G643" i="6"/>
  <c r="I643" i="6"/>
  <c r="F643" i="6"/>
  <c r="H643" i="6"/>
  <c r="A558" i="6" l="1"/>
  <c r="F644" i="6"/>
  <c r="H644" i="6"/>
  <c r="G644" i="6"/>
  <c r="I644" i="6"/>
  <c r="A559" i="6" l="1"/>
  <c r="G645" i="6"/>
  <c r="I645" i="6"/>
  <c r="F645" i="6"/>
  <c r="H645" i="6"/>
  <c r="A560" i="6" l="1"/>
  <c r="F646" i="6"/>
  <c r="H646" i="6"/>
  <c r="G646" i="6"/>
  <c r="I646" i="6"/>
  <c r="A561" i="6" l="1"/>
  <c r="G647" i="6"/>
  <c r="I647" i="6"/>
  <c r="F647" i="6"/>
  <c r="H647" i="6"/>
  <c r="A562" i="6" l="1"/>
  <c r="F648" i="6"/>
  <c r="H648" i="6"/>
  <c r="G648" i="6"/>
  <c r="I648" i="6"/>
  <c r="A563" i="6" l="1"/>
  <c r="G649" i="6"/>
  <c r="I649" i="6"/>
  <c r="F649" i="6"/>
  <c r="H649" i="6"/>
  <c r="A564" i="6" l="1"/>
  <c r="F650" i="6"/>
  <c r="H650" i="6"/>
  <c r="G650" i="6"/>
  <c r="I650" i="6"/>
  <c r="A565" i="6" l="1"/>
  <c r="G651" i="6"/>
  <c r="I651" i="6"/>
  <c r="F651" i="6"/>
  <c r="H651" i="6"/>
  <c r="A566" i="6" l="1"/>
  <c r="F652" i="6"/>
  <c r="H652" i="6"/>
  <c r="G652" i="6"/>
  <c r="I652" i="6"/>
  <c r="A567" i="6" l="1"/>
  <c r="G653" i="6"/>
  <c r="I653" i="6"/>
  <c r="F653" i="6"/>
  <c r="H653" i="6"/>
  <c r="A568" i="6" l="1"/>
  <c r="F654" i="6"/>
  <c r="H654" i="6"/>
  <c r="G654" i="6"/>
  <c r="I654" i="6"/>
  <c r="A569" i="6" l="1"/>
  <c r="G655" i="6"/>
  <c r="I655" i="6"/>
  <c r="F655" i="6"/>
  <c r="H655" i="6"/>
  <c r="A570" i="6" l="1"/>
  <c r="F656" i="6"/>
  <c r="H656" i="6"/>
  <c r="G656" i="6"/>
  <c r="I656" i="6"/>
  <c r="A571" i="6" l="1"/>
  <c r="G657" i="6"/>
  <c r="I657" i="6"/>
  <c r="F657" i="6"/>
  <c r="H657" i="6"/>
  <c r="A572" i="6" l="1"/>
  <c r="F658" i="6"/>
  <c r="H658" i="6"/>
  <c r="G658" i="6"/>
  <c r="I658" i="6"/>
  <c r="A573" i="6" l="1"/>
  <c r="G659" i="6"/>
  <c r="I659" i="6"/>
  <c r="F659" i="6"/>
  <c r="H659" i="6"/>
  <c r="A574" i="6" l="1"/>
  <c r="F660" i="6"/>
  <c r="H660" i="6"/>
  <c r="G660" i="6"/>
  <c r="I660" i="6"/>
  <c r="A575" i="6" l="1"/>
  <c r="G661" i="6"/>
  <c r="I661" i="6"/>
  <c r="F661" i="6"/>
  <c r="H661" i="6"/>
  <c r="A576" i="6" l="1"/>
  <c r="F662" i="6"/>
  <c r="H662" i="6"/>
  <c r="G662" i="6"/>
  <c r="I662" i="6"/>
  <c r="A577" i="6" l="1"/>
  <c r="G663" i="6"/>
  <c r="I663" i="6"/>
  <c r="F663" i="6"/>
  <c r="H663" i="6"/>
  <c r="A578" i="6" l="1"/>
  <c r="F664" i="6"/>
  <c r="H664" i="6"/>
  <c r="G664" i="6"/>
  <c r="I664" i="6"/>
  <c r="A579" i="6" l="1"/>
  <c r="G665" i="6"/>
  <c r="I665" i="6"/>
  <c r="F665" i="6"/>
  <c r="H665" i="6"/>
  <c r="A580" i="6" l="1"/>
  <c r="F666" i="6"/>
  <c r="H666" i="6"/>
  <c r="G666" i="6"/>
  <c r="I666" i="6"/>
  <c r="A581" i="6" l="1"/>
  <c r="G667" i="6"/>
  <c r="I667" i="6"/>
  <c r="F667" i="6"/>
  <c r="H667" i="6"/>
  <c r="A582" i="6" l="1"/>
  <c r="F668" i="6"/>
  <c r="H668" i="6"/>
  <c r="G668" i="6"/>
  <c r="I668" i="6"/>
  <c r="A583" i="6" l="1"/>
  <c r="G669" i="6"/>
  <c r="I669" i="6"/>
  <c r="F669" i="6"/>
  <c r="H669" i="6"/>
  <c r="A584" i="6" l="1"/>
  <c r="F670" i="6"/>
  <c r="H670" i="6"/>
  <c r="G670" i="6"/>
  <c r="I670" i="6"/>
  <c r="A585" i="6" l="1"/>
  <c r="G671" i="6"/>
  <c r="I671" i="6"/>
  <c r="F671" i="6"/>
  <c r="H671" i="6"/>
  <c r="A586" i="6" l="1"/>
  <c r="F672" i="6"/>
  <c r="H672" i="6"/>
  <c r="G672" i="6"/>
  <c r="I672" i="6"/>
  <c r="A587" i="6" l="1"/>
  <c r="G673" i="6"/>
  <c r="I673" i="6"/>
  <c r="F673" i="6"/>
  <c r="H673" i="6"/>
  <c r="A588" i="6" l="1"/>
  <c r="F674" i="6"/>
  <c r="H674" i="6"/>
  <c r="G674" i="6"/>
  <c r="I674" i="6"/>
  <c r="A589" i="6" l="1"/>
  <c r="G675" i="6"/>
  <c r="I675" i="6"/>
  <c r="F675" i="6"/>
  <c r="H675" i="6"/>
  <c r="A590" i="6" l="1"/>
  <c r="F676" i="6"/>
  <c r="H676" i="6"/>
  <c r="G676" i="6"/>
  <c r="I676" i="6"/>
  <c r="A591" i="6" l="1"/>
  <c r="G677" i="6"/>
  <c r="I677" i="6"/>
  <c r="F677" i="6"/>
  <c r="H677" i="6"/>
  <c r="A592" i="6" l="1"/>
  <c r="F678" i="6"/>
  <c r="H678" i="6"/>
  <c r="G678" i="6"/>
  <c r="I678" i="6"/>
  <c r="A593" i="6" l="1"/>
  <c r="G679" i="6"/>
  <c r="I679" i="6"/>
  <c r="F679" i="6"/>
  <c r="H679" i="6"/>
  <c r="A594" i="6" l="1"/>
  <c r="F680" i="6"/>
  <c r="H680" i="6"/>
  <c r="G680" i="6"/>
  <c r="I680" i="6"/>
  <c r="A595" i="6" l="1"/>
  <c r="G681" i="6"/>
  <c r="I681" i="6"/>
  <c r="F681" i="6"/>
  <c r="H681" i="6"/>
  <c r="F682" i="6" l="1"/>
  <c r="H682" i="6"/>
  <c r="A596" i="6"/>
  <c r="G682" i="6"/>
  <c r="I682" i="6"/>
  <c r="A597" i="6" l="1"/>
  <c r="G683" i="6"/>
  <c r="I683" i="6"/>
  <c r="F683" i="6"/>
  <c r="H683" i="6"/>
  <c r="F684" i="6" l="1"/>
  <c r="H684" i="6"/>
  <c r="A598" i="6"/>
  <c r="G684" i="6"/>
  <c r="I684" i="6"/>
  <c r="A599" i="6" l="1"/>
  <c r="G685" i="6"/>
  <c r="I685" i="6"/>
  <c r="F685" i="6"/>
  <c r="H685" i="6"/>
  <c r="F686" i="6" l="1"/>
  <c r="H686" i="6"/>
  <c r="A600" i="6"/>
  <c r="G686" i="6"/>
  <c r="I686" i="6"/>
  <c r="A601" i="6" l="1"/>
  <c r="G687" i="6"/>
  <c r="I687" i="6"/>
  <c r="F687" i="6"/>
  <c r="H687" i="6"/>
  <c r="F688" i="6" l="1"/>
  <c r="H688" i="6"/>
  <c r="A602" i="6"/>
  <c r="G688" i="6"/>
  <c r="I688" i="6"/>
  <c r="A603" i="6" l="1"/>
  <c r="G689" i="6"/>
  <c r="I689" i="6"/>
  <c r="F689" i="6"/>
  <c r="H689" i="6"/>
  <c r="F690" i="6" l="1"/>
  <c r="H690" i="6"/>
  <c r="A604" i="6"/>
  <c r="G690" i="6"/>
  <c r="I690" i="6"/>
  <c r="A605" i="6" l="1"/>
  <c r="G691" i="6"/>
  <c r="I691" i="6"/>
  <c r="F691" i="6"/>
  <c r="H691" i="6"/>
  <c r="F692" i="6" l="1"/>
  <c r="H692" i="6"/>
  <c r="A606" i="6"/>
  <c r="G692" i="6"/>
  <c r="I692" i="6"/>
  <c r="A607" i="6" l="1"/>
  <c r="G693" i="6"/>
  <c r="I693" i="6"/>
  <c r="F693" i="6"/>
  <c r="H693" i="6"/>
  <c r="F694" i="6" l="1"/>
  <c r="H694" i="6"/>
  <c r="A608" i="6"/>
  <c r="G694" i="6"/>
  <c r="I694" i="6"/>
  <c r="A609" i="6" l="1"/>
  <c r="G695" i="6"/>
  <c r="I695" i="6"/>
  <c r="F695" i="6"/>
  <c r="H695" i="6"/>
  <c r="F696" i="6" l="1"/>
  <c r="H696" i="6"/>
  <c r="A610" i="6"/>
  <c r="G696" i="6"/>
  <c r="I696" i="6"/>
  <c r="A611" i="6" l="1"/>
  <c r="G697" i="6"/>
  <c r="I697" i="6"/>
  <c r="F697" i="6"/>
  <c r="H697" i="6"/>
  <c r="F698" i="6" l="1"/>
  <c r="H698" i="6"/>
  <c r="A612" i="6"/>
  <c r="G698" i="6"/>
  <c r="I698" i="6"/>
  <c r="A613" i="6" l="1"/>
  <c r="G699" i="6"/>
  <c r="I699" i="6"/>
  <c r="F699" i="6"/>
  <c r="H699" i="6"/>
  <c r="F700" i="6" l="1"/>
  <c r="H700" i="6"/>
  <c r="A614" i="6"/>
  <c r="G700" i="6"/>
  <c r="I700" i="6"/>
  <c r="A615" i="6" l="1"/>
  <c r="G701" i="6"/>
  <c r="I701" i="6"/>
  <c r="F701" i="6"/>
  <c r="H701" i="6"/>
  <c r="F702" i="6" l="1"/>
  <c r="H702" i="6"/>
  <c r="A616" i="6"/>
  <c r="G702" i="6"/>
  <c r="I702" i="6"/>
  <c r="A617" i="6" l="1"/>
  <c r="G703" i="6"/>
  <c r="I703" i="6"/>
  <c r="F703" i="6"/>
  <c r="H703" i="6"/>
  <c r="F704" i="6" l="1"/>
  <c r="H704" i="6"/>
  <c r="A618" i="6"/>
  <c r="G704" i="6"/>
  <c r="I704" i="6"/>
  <c r="A619" i="6" l="1"/>
  <c r="G705" i="6"/>
  <c r="I705" i="6"/>
  <c r="F705" i="6"/>
  <c r="H705" i="6"/>
  <c r="F706" i="6" l="1"/>
  <c r="H706" i="6"/>
  <c r="A620" i="6"/>
  <c r="G706" i="6"/>
  <c r="I706" i="6"/>
  <c r="A621" i="6" l="1"/>
  <c r="G707" i="6"/>
  <c r="I707" i="6"/>
  <c r="F707" i="6"/>
  <c r="H707" i="6"/>
  <c r="F708" i="6" l="1"/>
  <c r="H708" i="6"/>
  <c r="A622" i="6"/>
  <c r="G708" i="6"/>
  <c r="I708" i="6"/>
  <c r="A623" i="6" l="1"/>
  <c r="G709" i="6"/>
  <c r="I709" i="6"/>
  <c r="F709" i="6"/>
  <c r="H709" i="6"/>
  <c r="F710" i="6" l="1"/>
  <c r="H710" i="6"/>
  <c r="A624" i="6"/>
  <c r="G710" i="6"/>
  <c r="I710" i="6"/>
  <c r="A625" i="6" l="1"/>
  <c r="G711" i="6"/>
  <c r="I711" i="6"/>
  <c r="F711" i="6"/>
  <c r="H711" i="6"/>
  <c r="F712" i="6" l="1"/>
  <c r="H712" i="6"/>
  <c r="A626" i="6"/>
  <c r="G712" i="6"/>
  <c r="I712" i="6"/>
  <c r="A627" i="6" l="1"/>
  <c r="G713" i="6"/>
  <c r="I713" i="6"/>
  <c r="F713" i="6"/>
  <c r="H713" i="6"/>
  <c r="F714" i="6" l="1"/>
  <c r="H714" i="6"/>
  <c r="A628" i="6"/>
  <c r="G714" i="6"/>
  <c r="I714" i="6"/>
  <c r="A629" i="6" l="1"/>
  <c r="G715" i="6"/>
  <c r="I715" i="6"/>
  <c r="F715" i="6"/>
  <c r="H715" i="6"/>
  <c r="F716" i="6" l="1"/>
  <c r="H716" i="6"/>
  <c r="A630" i="6"/>
  <c r="G716" i="6"/>
  <c r="I716" i="6"/>
  <c r="A631" i="6" l="1"/>
  <c r="G717" i="6"/>
  <c r="I717" i="6"/>
  <c r="F717" i="6"/>
  <c r="H717" i="6"/>
  <c r="F718" i="6" l="1"/>
  <c r="H718" i="6"/>
  <c r="A632" i="6"/>
  <c r="G718" i="6"/>
  <c r="I718" i="6"/>
  <c r="A633" i="6" l="1"/>
  <c r="G719" i="6"/>
  <c r="I719" i="6"/>
  <c r="F719" i="6"/>
  <c r="H719" i="6"/>
  <c r="F720" i="6" l="1"/>
  <c r="H720" i="6"/>
  <c r="A634" i="6"/>
  <c r="G720" i="6"/>
  <c r="I720" i="6"/>
  <c r="A635" i="6" l="1"/>
  <c r="G721" i="6"/>
  <c r="I721" i="6"/>
  <c r="F721" i="6"/>
  <c r="H721" i="6"/>
  <c r="F722" i="6" l="1"/>
  <c r="H722" i="6"/>
  <c r="A636" i="6"/>
  <c r="G722" i="6"/>
  <c r="I722" i="6"/>
  <c r="A637" i="6" l="1"/>
  <c r="G723" i="6"/>
  <c r="I723" i="6"/>
  <c r="F723" i="6"/>
  <c r="H723" i="6"/>
  <c r="F724" i="6" l="1"/>
  <c r="H724" i="6"/>
  <c r="A638" i="6"/>
  <c r="G724" i="6"/>
  <c r="I724" i="6"/>
  <c r="A639" i="6" l="1"/>
  <c r="G725" i="6"/>
  <c r="I725" i="6"/>
  <c r="F725" i="6"/>
  <c r="H725" i="6"/>
  <c r="F726" i="6" l="1"/>
  <c r="H726" i="6"/>
  <c r="A640" i="6"/>
  <c r="G726" i="6"/>
  <c r="I726" i="6"/>
  <c r="A641" i="6" l="1"/>
  <c r="G727" i="6"/>
  <c r="I727" i="6"/>
  <c r="F727" i="6"/>
  <c r="H727" i="6"/>
  <c r="F728" i="6" l="1"/>
  <c r="H728" i="6"/>
  <c r="A642" i="6"/>
  <c r="G728" i="6"/>
  <c r="I728" i="6"/>
  <c r="A643" i="6" l="1"/>
  <c r="G729" i="6"/>
  <c r="I729" i="6"/>
  <c r="F729" i="6"/>
  <c r="H729" i="6"/>
  <c r="F730" i="6" l="1"/>
  <c r="H730" i="6"/>
  <c r="A644" i="6"/>
  <c r="G730" i="6"/>
  <c r="I730" i="6"/>
  <c r="A645" i="6" l="1"/>
  <c r="G731" i="6"/>
  <c r="I731" i="6"/>
  <c r="F731" i="6"/>
  <c r="H731" i="6"/>
  <c r="F732" i="6" l="1"/>
  <c r="H732" i="6"/>
  <c r="A646" i="6"/>
  <c r="G732" i="6"/>
  <c r="I732" i="6"/>
  <c r="A647" i="6" l="1"/>
  <c r="G733" i="6"/>
  <c r="I733" i="6"/>
  <c r="F733" i="6"/>
  <c r="H733" i="6"/>
  <c r="F734" i="6" l="1"/>
  <c r="H734" i="6"/>
  <c r="A648" i="6"/>
  <c r="G734" i="6"/>
  <c r="I734" i="6"/>
  <c r="A649" i="6" l="1"/>
  <c r="G735" i="6"/>
  <c r="I735" i="6"/>
  <c r="F735" i="6"/>
  <c r="H735" i="6"/>
  <c r="F736" i="6" l="1"/>
  <c r="H736" i="6"/>
  <c r="A650" i="6"/>
  <c r="G736" i="6"/>
  <c r="I736" i="6"/>
  <c r="A651" i="6" l="1"/>
  <c r="G737" i="6"/>
  <c r="I737" i="6"/>
  <c r="F737" i="6"/>
  <c r="H737" i="6"/>
  <c r="F738" i="6" l="1"/>
  <c r="H738" i="6"/>
  <c r="A652" i="6"/>
  <c r="G738" i="6"/>
  <c r="I738" i="6"/>
  <c r="A653" i="6" l="1"/>
  <c r="G739" i="6"/>
  <c r="I739" i="6"/>
  <c r="F739" i="6"/>
  <c r="H739" i="6"/>
  <c r="F740" i="6" l="1"/>
  <c r="H740" i="6"/>
  <c r="A654" i="6"/>
  <c r="G740" i="6"/>
  <c r="I740" i="6"/>
  <c r="A655" i="6" l="1"/>
  <c r="G741" i="6"/>
  <c r="I741" i="6"/>
  <c r="F741" i="6"/>
  <c r="H741" i="6"/>
  <c r="F742" i="6" l="1"/>
  <c r="H742" i="6"/>
  <c r="A656" i="6"/>
  <c r="G742" i="6"/>
  <c r="I742" i="6"/>
  <c r="A657" i="6" l="1"/>
  <c r="G743" i="6"/>
  <c r="I743" i="6"/>
  <c r="F743" i="6"/>
  <c r="H743" i="6"/>
  <c r="F744" i="6" l="1"/>
  <c r="H744" i="6"/>
  <c r="A658" i="6"/>
  <c r="G744" i="6"/>
  <c r="I744" i="6"/>
  <c r="A659" i="6" l="1"/>
  <c r="G745" i="6"/>
  <c r="I745" i="6"/>
  <c r="F745" i="6"/>
  <c r="H745" i="6"/>
  <c r="F746" i="6" l="1"/>
  <c r="H746" i="6"/>
  <c r="A660" i="6"/>
  <c r="G746" i="6"/>
  <c r="I746" i="6"/>
  <c r="A661" i="6" l="1"/>
  <c r="G747" i="6"/>
  <c r="I747" i="6"/>
  <c r="F747" i="6"/>
  <c r="H747" i="6"/>
  <c r="F748" i="6" l="1"/>
  <c r="H748" i="6"/>
  <c r="A662" i="6"/>
  <c r="G748" i="6"/>
  <c r="I748" i="6"/>
  <c r="A663" i="6" l="1"/>
  <c r="G749" i="6"/>
  <c r="I749" i="6"/>
  <c r="F749" i="6"/>
  <c r="H749" i="6"/>
  <c r="F750" i="6" l="1"/>
  <c r="H750" i="6"/>
  <c r="A664" i="6"/>
  <c r="G750" i="6"/>
  <c r="I750" i="6"/>
  <c r="A665" i="6" l="1"/>
  <c r="G751" i="6"/>
  <c r="I751" i="6"/>
  <c r="F751" i="6"/>
  <c r="H751" i="6"/>
  <c r="A666" i="6" l="1"/>
  <c r="A667" i="6" l="1"/>
  <c r="A668" i="6" l="1"/>
  <c r="A669" i="6" l="1"/>
  <c r="A670" i="6" l="1"/>
  <c r="A671" i="6" l="1"/>
  <c r="A672" i="6" l="1"/>
  <c r="A673" i="6" l="1"/>
  <c r="A674" i="6" l="1"/>
  <c r="A675" i="6" l="1"/>
  <c r="A676" i="6" l="1"/>
  <c r="A677" i="6" l="1"/>
  <c r="A678" i="6" l="1"/>
  <c r="A679" i="6" l="1"/>
  <c r="A680" i="6" l="1"/>
  <c r="A681" i="6" l="1"/>
  <c r="A682" i="6" l="1"/>
  <c r="A683" i="6" l="1"/>
  <c r="A684" i="6" l="1"/>
  <c r="A685" i="6" l="1"/>
  <c r="A686" i="6" l="1"/>
  <c r="A687" i="6" l="1"/>
  <c r="A688" i="6" l="1"/>
  <c r="A689" i="6" l="1"/>
  <c r="A690" i="6" l="1"/>
  <c r="A691" i="6" l="1"/>
  <c r="A692" i="6" l="1"/>
  <c r="A693" i="6" l="1"/>
  <c r="A694" i="6" l="1"/>
  <c r="A695" i="6" l="1"/>
  <c r="A696" i="6" l="1"/>
  <c r="A697" i="6" l="1"/>
  <c r="A698" i="6" l="1"/>
  <c r="A699" i="6" l="1"/>
  <c r="A700" i="6" l="1"/>
  <c r="A701" i="6" l="1"/>
  <c r="A702" i="6" l="1"/>
  <c r="A703" i="6" l="1"/>
  <c r="A704" i="6" l="1"/>
  <c r="A705" i="6" l="1"/>
  <c r="A706" i="6" l="1"/>
  <c r="A707" i="6" l="1"/>
  <c r="A708" i="6" l="1"/>
  <c r="A709" i="6" l="1"/>
  <c r="A710" i="6" l="1"/>
  <c r="A711" i="6" l="1"/>
  <c r="A712" i="6" l="1"/>
  <c r="A713" i="6" l="1"/>
  <c r="A714" i="6" l="1"/>
  <c r="A715" i="6" l="1"/>
  <c r="A716" i="6" l="1"/>
  <c r="A717" i="6" l="1"/>
  <c r="A718" i="6" l="1"/>
  <c r="A719" i="6" l="1"/>
  <c r="A72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5" authorId="0" shapeId="0" xr:uid="{9339EF83-795A-44C9-903E-317D013F4F56}">
      <text>
        <r>
          <rPr>
            <b/>
            <sz val="9"/>
            <color indexed="81"/>
            <rFont val="MS P ゴシック"/>
            <family val="3"/>
            <charset val="128"/>
          </rPr>
          <t>スマホ等で撮影した写真も貼付可能です。
・最近6カ月以内に撮影
・正面，無帽，無背景
・白黒でも可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5" authorId="0" shapeId="0" xr:uid="{3498E326-58E9-42C5-B3C5-80F535967F2E}">
      <text>
        <r>
          <rPr>
            <b/>
            <sz val="9"/>
            <color indexed="81"/>
            <rFont val="MS P ゴシック"/>
            <family val="3"/>
            <charset val="128"/>
          </rPr>
          <t>スマホ等で撮影した写真も貼付可能です。
・最近6カ月以内に撮影
・正面，無帽，無背景
・白黒でも可</t>
        </r>
      </text>
    </comment>
  </commentList>
</comments>
</file>

<file path=xl/sharedStrings.xml><?xml version="1.0" encoding="utf-8"?>
<sst xmlns="http://schemas.openxmlformats.org/spreadsheetml/2006/main" count="3077" uniqueCount="251">
  <si>
    <t>ふりがな</t>
    <phoneticPr fontId="1"/>
  </si>
  <si>
    <t>現住所</t>
    <rPh sb="0" eb="3">
      <t>ゲンジュウショ</t>
    </rPh>
    <phoneticPr fontId="1"/>
  </si>
  <si>
    <t>（〒</t>
    <phoneticPr fontId="1"/>
  </si>
  <si>
    <t>連絡先</t>
    <rPh sb="0" eb="3">
      <t>レンラクサキ</t>
    </rPh>
    <phoneticPr fontId="1"/>
  </si>
  <si>
    <t>（現住所と異なる場合のみ記入）</t>
    <rPh sb="1" eb="4">
      <t>ゲンジュウショ</t>
    </rPh>
    <rPh sb="5" eb="6">
      <t>コト</t>
    </rPh>
    <rPh sb="8" eb="10">
      <t>バアイ</t>
    </rPh>
    <rPh sb="12" eb="14">
      <t>キニュウ</t>
    </rPh>
    <phoneticPr fontId="1"/>
  </si>
  <si>
    <t>・</t>
    <phoneticPr fontId="1"/>
  </si>
  <si>
    <t>）</t>
    <phoneticPr fontId="1"/>
  </si>
  <si>
    <t>年</t>
    <rPh sb="0" eb="1">
      <t>ネン</t>
    </rPh>
    <phoneticPr fontId="1"/>
  </si>
  <si>
    <t>月</t>
    <rPh sb="0" eb="1">
      <t>ツキ</t>
    </rPh>
    <phoneticPr fontId="1"/>
  </si>
  <si>
    <t>日</t>
    <rPh sb="0" eb="1">
      <t>ヒ</t>
    </rPh>
    <phoneticPr fontId="1"/>
  </si>
  <si>
    <t>から</t>
    <phoneticPr fontId="1"/>
  </si>
  <si>
    <t>まで</t>
    <phoneticPr fontId="1"/>
  </si>
  <si>
    <t>履歴事項（学歴，職歴の区分をせず，年月日順に記入のこと）</t>
    <rPh sb="0" eb="2">
      <t>リレキ</t>
    </rPh>
    <rPh sb="2" eb="4">
      <t>ジコウ</t>
    </rPh>
    <rPh sb="5" eb="7">
      <t>ガクレキ</t>
    </rPh>
    <rPh sb="8" eb="10">
      <t>ショクレキ</t>
    </rPh>
    <rPh sb="11" eb="13">
      <t>クブン</t>
    </rPh>
    <rPh sb="17" eb="20">
      <t>ネンガッピ</t>
    </rPh>
    <rPh sb="20" eb="21">
      <t>ジュン</t>
    </rPh>
    <rPh sb="22" eb="24">
      <t>キニュウ</t>
    </rPh>
    <phoneticPr fontId="1"/>
  </si>
  <si>
    <t>発令庁</t>
    <rPh sb="0" eb="2">
      <t>ハツレイ</t>
    </rPh>
    <rPh sb="2" eb="3">
      <t>チョウ</t>
    </rPh>
    <phoneticPr fontId="1"/>
  </si>
  <si>
    <t>-</t>
    <phoneticPr fontId="1"/>
  </si>
  <si>
    <t>性別</t>
    <rPh sb="0" eb="1">
      <t>セイ</t>
    </rPh>
    <rPh sb="1" eb="2">
      <t>ベツ</t>
    </rPh>
    <phoneticPr fontId="1"/>
  </si>
  <si>
    <t>生年月日</t>
    <rPh sb="0" eb="2">
      <t>セイネン</t>
    </rPh>
    <rPh sb="2" eb="4">
      <t>ガッピ</t>
    </rPh>
    <phoneticPr fontId="1"/>
  </si>
  <si>
    <t>（年齢）</t>
    <rPh sb="1" eb="3">
      <t>ネンレイ</t>
    </rPh>
    <phoneticPr fontId="1"/>
  </si>
  <si>
    <t>電話</t>
    <rPh sb="0" eb="2">
      <t>デンワ</t>
    </rPh>
    <phoneticPr fontId="1"/>
  </si>
  <si>
    <t>氏　名</t>
    <rPh sb="0" eb="1">
      <t>シ</t>
    </rPh>
    <rPh sb="2" eb="3">
      <t>メイ</t>
    </rPh>
    <phoneticPr fontId="1"/>
  </si>
  <si>
    <t>氏　名</t>
    <rPh sb="0" eb="1">
      <t>シ</t>
    </rPh>
    <rPh sb="2" eb="3">
      <t>メイ</t>
    </rPh>
    <phoneticPr fontId="1"/>
  </si>
  <si>
    <t>賞　　　罰</t>
    <rPh sb="0" eb="1">
      <t>ショウ</t>
    </rPh>
    <rPh sb="4" eb="5">
      <t>バチ</t>
    </rPh>
    <phoneticPr fontId="1"/>
  </si>
  <si>
    <t>履　　歴　　書</t>
    <phoneticPr fontId="1"/>
  </si>
  <si>
    <t>歳）</t>
    <phoneticPr fontId="1"/>
  </si>
  <si>
    <t>（満</t>
    <rPh sb="1" eb="2">
      <t>マン</t>
    </rPh>
    <phoneticPr fontId="1"/>
  </si>
  <si>
    <t>住　所</t>
    <rPh sb="0" eb="1">
      <t>ジュウ</t>
    </rPh>
    <rPh sb="2" eb="3">
      <t>ショ</t>
    </rPh>
    <phoneticPr fontId="1"/>
  </si>
  <si>
    <t>令和</t>
    <rPh sb="0" eb="1">
      <t>レイ</t>
    </rPh>
    <rPh sb="1" eb="2">
      <t>ワ</t>
    </rPh>
    <phoneticPr fontId="1"/>
  </si>
  <si>
    <t>身分</t>
    <rPh sb="0" eb="2">
      <t>ミブン</t>
    </rPh>
    <phoneticPr fontId="1"/>
  </si>
  <si>
    <t>仙台市子供未来局児童相談所　嘱託職員</t>
    <rPh sb="0" eb="3">
      <t>センダイシ</t>
    </rPh>
    <rPh sb="3" eb="5">
      <t>コドモ</t>
    </rPh>
    <rPh sb="5" eb="7">
      <t>ミライ</t>
    </rPh>
    <rPh sb="7" eb="8">
      <t>キョク</t>
    </rPh>
    <rPh sb="8" eb="10">
      <t>ジドウ</t>
    </rPh>
    <rPh sb="10" eb="12">
      <t>ソウダン</t>
    </rPh>
    <rPh sb="12" eb="13">
      <t>ジョ</t>
    </rPh>
    <rPh sb="14" eb="16">
      <t>ショクタク</t>
    </rPh>
    <rPh sb="16" eb="18">
      <t>ショクイン</t>
    </rPh>
    <phoneticPr fontId="1"/>
  </si>
  <si>
    <t>丸森町立○○　小学校　正規教員</t>
    <rPh sb="0" eb="2">
      <t>マルモリ</t>
    </rPh>
    <rPh sb="2" eb="4">
      <t>チョウリツ</t>
    </rPh>
    <rPh sb="7" eb="10">
      <t>ショウガッコウ</t>
    </rPh>
    <rPh sb="11" eb="13">
      <t>セイキ</t>
    </rPh>
    <rPh sb="13" eb="15">
      <t>キョウイン</t>
    </rPh>
    <phoneticPr fontId="1"/>
  </si>
  <si>
    <t>仙台市立　○○小学校　非常勤講師</t>
    <rPh sb="0" eb="4">
      <t>センダイシリツ</t>
    </rPh>
    <rPh sb="7" eb="10">
      <t>ショウガッコウ</t>
    </rPh>
    <rPh sb="11" eb="14">
      <t>ヒジョウキン</t>
    </rPh>
    <rPh sb="14" eb="16">
      <t>コウシ</t>
    </rPh>
    <phoneticPr fontId="1"/>
  </si>
  <si>
    <t>在家庭</t>
    <rPh sb="0" eb="1">
      <t>ザイ</t>
    </rPh>
    <rPh sb="1" eb="3">
      <t>カテイ</t>
    </rPh>
    <phoneticPr fontId="1"/>
  </si>
  <si>
    <t>必ず選択して下さい</t>
    <rPh sb="0" eb="1">
      <t>カナラ</t>
    </rPh>
    <rPh sb="2" eb="4">
      <t>センタク</t>
    </rPh>
    <rPh sb="6" eb="7">
      <t>クダ</t>
    </rPh>
    <phoneticPr fontId="1"/>
  </si>
  <si>
    <t>常勤講師</t>
    <rPh sb="0" eb="2">
      <t>ジョウキン</t>
    </rPh>
    <rPh sb="2" eb="4">
      <t>コウシ</t>
    </rPh>
    <phoneticPr fontId="1"/>
  </si>
  <si>
    <t>非常勤講師</t>
    <rPh sb="0" eb="3">
      <t>ヒジョウキン</t>
    </rPh>
    <rPh sb="3" eb="5">
      <t>コウシ</t>
    </rPh>
    <phoneticPr fontId="1"/>
  </si>
  <si>
    <t>正規教員</t>
    <rPh sb="0" eb="2">
      <t>セイキ</t>
    </rPh>
    <rPh sb="2" eb="4">
      <t>キョウイン</t>
    </rPh>
    <phoneticPr fontId="1"/>
  </si>
  <si>
    <t>その他</t>
    <rPh sb="2" eb="3">
      <t>タ</t>
    </rPh>
    <phoneticPr fontId="1"/>
  </si>
  <si>
    <t>元号</t>
    <rPh sb="0" eb="2">
      <t>ゲンゴウ</t>
    </rPh>
    <phoneticPr fontId="1"/>
  </si>
  <si>
    <t>昭和</t>
    <rPh sb="0" eb="2">
      <t>ショウワ</t>
    </rPh>
    <phoneticPr fontId="1"/>
  </si>
  <si>
    <t>平成</t>
    <rPh sb="0" eb="2">
      <t>ヘイセイ</t>
    </rPh>
    <phoneticPr fontId="1"/>
  </si>
  <si>
    <t>令和</t>
    <rPh sb="0" eb="2">
      <t>レイワ</t>
    </rPh>
    <phoneticPr fontId="1"/>
  </si>
  <si>
    <t>始期年月日</t>
    <rPh sb="0" eb="2">
      <t>シキ</t>
    </rPh>
    <rPh sb="2" eb="5">
      <t>ネンガッピ</t>
    </rPh>
    <phoneticPr fontId="1"/>
  </si>
  <si>
    <t>終期年月日</t>
    <rPh sb="0" eb="2">
      <t>シュウキ</t>
    </rPh>
    <rPh sb="2" eb="5">
      <t>ネンガッピ</t>
    </rPh>
    <phoneticPr fontId="1"/>
  </si>
  <si>
    <t>・</t>
    <phoneticPr fontId="1"/>
  </si>
  <si>
    <t>・</t>
    <phoneticPr fontId="1"/>
  </si>
  <si>
    <t>氏名</t>
    <rPh sb="0" eb="2">
      <t>シメイ</t>
    </rPh>
    <phoneticPr fontId="8"/>
  </si>
  <si>
    <t>職種</t>
    <rPh sb="0" eb="2">
      <t>ショクシュ</t>
    </rPh>
    <phoneticPr fontId="8"/>
  </si>
  <si>
    <t>AA</t>
    <phoneticPr fontId="8"/>
  </si>
  <si>
    <t>査定月数
合計</t>
    <rPh sb="0" eb="2">
      <t>サテイ</t>
    </rPh>
    <rPh sb="2" eb="4">
      <t>ツキスウ</t>
    </rPh>
    <rPh sb="5" eb="7">
      <t>ゴウケイ</t>
    </rPh>
    <phoneticPr fontId="8"/>
  </si>
  <si>
    <t>修学調整
年数</t>
    <rPh sb="0" eb="2">
      <t>シュウガク</t>
    </rPh>
    <rPh sb="2" eb="4">
      <t>チョウセイ</t>
    </rPh>
    <rPh sb="5" eb="7">
      <t>ネンスウ</t>
    </rPh>
    <phoneticPr fontId="8"/>
  </si>
  <si>
    <t>調整後
月数</t>
    <rPh sb="0" eb="2">
      <t>チョウセイ</t>
    </rPh>
    <rPh sb="2" eb="3">
      <t>ゴ</t>
    </rPh>
    <rPh sb="4" eb="6">
      <t>ツキスウ</t>
    </rPh>
    <phoneticPr fontId="8"/>
  </si>
  <si>
    <t>最終学歴</t>
    <rPh sb="0" eb="2">
      <t>サイシュウ</t>
    </rPh>
    <rPh sb="2" eb="4">
      <t>ガクレキ</t>
    </rPh>
    <phoneticPr fontId="8"/>
  </si>
  <si>
    <t>基準号俸</t>
    <rPh sb="0" eb="2">
      <t>キジュン</t>
    </rPh>
    <rPh sb="2" eb="4">
      <t>ゴウホウ</t>
    </rPh>
    <phoneticPr fontId="8"/>
  </si>
  <si>
    <t>教（二）</t>
    <rPh sb="2" eb="3">
      <t>ニ</t>
    </rPh>
    <phoneticPr fontId="8"/>
  </si>
  <si>
    <t>（専攻科注意）</t>
  </si>
  <si>
    <t>査定月数合計</t>
    <rPh sb="0" eb="2">
      <t>サテイ</t>
    </rPh>
    <rPh sb="2" eb="4">
      <t>ツキスウ</t>
    </rPh>
    <rPh sb="4" eb="6">
      <t>ゴウケイ</t>
    </rPh>
    <phoneticPr fontId="8"/>
  </si>
  <si>
    <t>60月まで</t>
    <rPh sb="2" eb="3">
      <t>ツキ</t>
    </rPh>
    <phoneticPr fontId="8"/>
  </si>
  <si>
    <t>* 1/12</t>
    <phoneticPr fontId="8"/>
  </si>
  <si>
    <t>100/100</t>
    <phoneticPr fontId="8"/>
  </si>
  <si>
    <t>80/100</t>
    <phoneticPr fontId="8"/>
  </si>
  <si>
    <t>50/100</t>
    <phoneticPr fontId="8"/>
  </si>
  <si>
    <t>↓修士なら</t>
    <rPh sb="1" eb="3">
      <t>シュウシ</t>
    </rPh>
    <phoneticPr fontId="8"/>
  </si>
  <si>
    <t>修学調整年数</t>
    <rPh sb="0" eb="2">
      <t>シュウガク</t>
    </rPh>
    <rPh sb="2" eb="4">
      <t>チョウセイ</t>
    </rPh>
    <rPh sb="4" eb="6">
      <t>ネンスウ</t>
    </rPh>
    <phoneticPr fontId="8"/>
  </si>
  <si>
    <t>61月～120月まで</t>
    <rPh sb="2" eb="3">
      <t>ツキ</t>
    </rPh>
    <rPh sb="7" eb="8">
      <t>ツキ</t>
    </rPh>
    <phoneticPr fontId="8"/>
  </si>
  <si>
    <t>* 1/15</t>
    <phoneticPr fontId="8"/>
  </si>
  <si>
    <t>121月～</t>
    <rPh sb="3" eb="4">
      <t>ツキ</t>
    </rPh>
    <phoneticPr fontId="8"/>
  </si>
  <si>
    <t>* 1/18</t>
    <phoneticPr fontId="8"/>
  </si>
  <si>
    <t>合計</t>
    <rPh sb="0" eb="2">
      <t>ゴウケイ</t>
    </rPh>
    <phoneticPr fontId="8"/>
  </si>
  <si>
    <t>加算年数</t>
    <rPh sb="0" eb="2">
      <t>カサン</t>
    </rPh>
    <rPh sb="2" eb="4">
      <t>ネンスウ</t>
    </rPh>
    <phoneticPr fontId="8"/>
  </si>
  <si>
    <t>加算号俸</t>
    <rPh sb="0" eb="2">
      <t>カサン</t>
    </rPh>
    <rPh sb="2" eb="4">
      <t>ゴウホウ</t>
    </rPh>
    <phoneticPr fontId="8"/>
  </si>
  <si>
    <t>残月数</t>
    <rPh sb="0" eb="1">
      <t>ザン</t>
    </rPh>
    <rPh sb="1" eb="3">
      <t>ツキスウ</t>
    </rPh>
    <phoneticPr fontId="8"/>
  </si>
  <si>
    <t>※年換算×４号俸</t>
    <rPh sb="1" eb="2">
      <t>ネン</t>
    </rPh>
    <rPh sb="2" eb="4">
      <t>カンサン</t>
    </rPh>
    <rPh sb="6" eb="8">
      <t>ゴウホウ</t>
    </rPh>
    <phoneticPr fontId="8"/>
  </si>
  <si>
    <t>履歴月数</t>
    <rPh sb="0" eb="2">
      <t>リレキ</t>
    </rPh>
    <rPh sb="2" eb="4">
      <t>ツキスウ</t>
    </rPh>
    <phoneticPr fontId="8"/>
  </si>
  <si>
    <t>換算月数</t>
    <rPh sb="0" eb="2">
      <t>カンサン</t>
    </rPh>
    <rPh sb="2" eb="4">
      <t>ツキスウ</t>
    </rPh>
    <phoneticPr fontId="8"/>
  </si>
  <si>
    <t>持ち月</t>
    <rPh sb="0" eb="1">
      <t>モ</t>
    </rPh>
    <rPh sb="2" eb="3">
      <t>ツキ</t>
    </rPh>
    <phoneticPr fontId="8"/>
  </si>
  <si>
    <t>月数ＯＫ？→</t>
    <rPh sb="0" eb="2">
      <t>ツキスウ</t>
    </rPh>
    <phoneticPr fontId="8"/>
  </si>
  <si>
    <t>履歴事項</t>
    <rPh sb="0" eb="2">
      <t>リレキ</t>
    </rPh>
    <rPh sb="2" eb="4">
      <t>ジコウ</t>
    </rPh>
    <phoneticPr fontId="8"/>
  </si>
  <si>
    <t>チェック</t>
    <phoneticPr fontId="8"/>
  </si>
  <si>
    <t>履歴年月日
始</t>
    <rPh sb="0" eb="2">
      <t>リレキ</t>
    </rPh>
    <rPh sb="2" eb="5">
      <t>ネンガッピ</t>
    </rPh>
    <rPh sb="6" eb="7">
      <t>ハジ</t>
    </rPh>
    <phoneticPr fontId="8"/>
  </si>
  <si>
    <t>履歴年月日
終</t>
    <rPh sb="0" eb="2">
      <t>リレキ</t>
    </rPh>
    <rPh sb="2" eb="5">
      <t>ネンガッピ</t>
    </rPh>
    <rPh sb="6" eb="7">
      <t>オワ</t>
    </rPh>
    <phoneticPr fontId="8"/>
  </si>
  <si>
    <t>仙台市</t>
    <rPh sb="0" eb="3">
      <t>センダイシ</t>
    </rPh>
    <phoneticPr fontId="8"/>
  </si>
  <si>
    <t>コード</t>
    <phoneticPr fontId="8"/>
  </si>
  <si>
    <t>特約の
割り落とし</t>
    <rPh sb="0" eb="2">
      <t>トクヤク</t>
    </rPh>
    <rPh sb="4" eb="5">
      <t>ワ</t>
    </rPh>
    <rPh sb="6" eb="7">
      <t>オ</t>
    </rPh>
    <phoneticPr fontId="8"/>
  </si>
  <si>
    <t>換算率</t>
    <rPh sb="0" eb="2">
      <t>カンサン</t>
    </rPh>
    <rPh sb="2" eb="3">
      <t>リツ</t>
    </rPh>
    <phoneticPr fontId="8"/>
  </si>
  <si>
    <t>査定月数</t>
    <rPh sb="0" eb="2">
      <t>サテイ</t>
    </rPh>
    <rPh sb="2" eb="4">
      <t>ツキスウ</t>
    </rPh>
    <phoneticPr fontId="8"/>
  </si>
  <si>
    <t>200.202
月数</t>
    <rPh sb="8" eb="10">
      <t>ツキスウ</t>
    </rPh>
    <phoneticPr fontId="8"/>
  </si>
  <si>
    <t>210.211
250月数</t>
    <rPh sb="11" eb="13">
      <t>ツキスウ</t>
    </rPh>
    <phoneticPr fontId="8"/>
  </si>
  <si>
    <t>仙台市歴のみ</t>
    <rPh sb="0" eb="3">
      <t>センダイシ</t>
    </rPh>
    <rPh sb="3" eb="4">
      <t>レキ</t>
    </rPh>
    <phoneticPr fontId="8"/>
  </si>
  <si>
    <t>高校</t>
    <rPh sb="0" eb="2">
      <t>コウコウ</t>
    </rPh>
    <phoneticPr fontId="8"/>
  </si>
  <si>
    <t>始終期年月日</t>
    <rPh sb="0" eb="2">
      <t>シジュウ</t>
    </rPh>
    <rPh sb="2" eb="3">
      <t>キ</t>
    </rPh>
    <rPh sb="3" eb="6">
      <t>ネンガッピ</t>
    </rPh>
    <phoneticPr fontId="1"/>
  </si>
  <si>
    <t>仙台市</t>
    <rPh sb="0" eb="3">
      <t>センダイシ</t>
    </rPh>
    <phoneticPr fontId="1"/>
  </si>
  <si>
    <t>仙台市教育委員会</t>
    <rPh sb="0" eb="3">
      <t>センダイシ</t>
    </rPh>
    <rPh sb="3" eb="5">
      <t>キョウイク</t>
    </rPh>
    <rPh sb="5" eb="8">
      <t>イインカイ</t>
    </rPh>
    <phoneticPr fontId="1"/>
  </si>
  <si>
    <t>宮城県</t>
    <rPh sb="0" eb="3">
      <t>ミヤギケン</t>
    </rPh>
    <phoneticPr fontId="1"/>
  </si>
  <si>
    <t>宮城県教育委員会</t>
    <rPh sb="0" eb="3">
      <t>ミヤギケン</t>
    </rPh>
    <rPh sb="3" eb="5">
      <t>キョウイク</t>
    </rPh>
    <rPh sb="5" eb="8">
      <t>イインカイ</t>
    </rPh>
    <phoneticPr fontId="1"/>
  </si>
  <si>
    <t>年月日分割モジュール</t>
    <rPh sb="0" eb="3">
      <t>ネンガッピ</t>
    </rPh>
    <rPh sb="3" eb="5">
      <t>ブンカツ</t>
    </rPh>
    <phoneticPr fontId="1"/>
  </si>
  <si>
    <t>年月日横並びモジュール</t>
    <rPh sb="0" eb="3">
      <t>ネンガッピ</t>
    </rPh>
    <rPh sb="3" eb="5">
      <t>ヨコナラ</t>
    </rPh>
    <phoneticPr fontId="1"/>
  </si>
  <si>
    <t>↓"仙台市"を</t>
  </si>
  <si>
    <t>含む場合カウント</t>
  </si>
  <si>
    <t>職歴コード</t>
    <rPh sb="0" eb="2">
      <t>ショクレキ</t>
    </rPh>
    <phoneticPr fontId="1"/>
  </si>
  <si>
    <t>履歴事項</t>
    <rPh sb="0" eb="2">
      <t>リレキ</t>
    </rPh>
    <rPh sb="2" eb="4">
      <t>ジコウ</t>
    </rPh>
    <phoneticPr fontId="1"/>
  </si>
  <si>
    <t>履歴事項編集モジュール</t>
    <rPh sb="0" eb="2">
      <t>リレキ</t>
    </rPh>
    <rPh sb="2" eb="4">
      <t>ジコウ</t>
    </rPh>
    <rPh sb="4" eb="6">
      <t>ヘンシュウ</t>
    </rPh>
    <phoneticPr fontId="1"/>
  </si>
  <si>
    <t>年</t>
    <phoneticPr fontId="1"/>
  </si>
  <si>
    <t>年月日表示変換モジュール</t>
    <rPh sb="0" eb="3">
      <t>ネンガッピ</t>
    </rPh>
    <rPh sb="3" eb="5">
      <t>ヒョウジ</t>
    </rPh>
    <rPh sb="5" eb="7">
      <t>ヘンカン</t>
    </rPh>
    <phoneticPr fontId="1"/>
  </si>
  <si>
    <t>・</t>
    <phoneticPr fontId="1"/>
  </si>
  <si>
    <t>年</t>
    <rPh sb="0" eb="1">
      <t>ネン</t>
    </rPh>
    <phoneticPr fontId="1"/>
  </si>
  <si>
    <t>月</t>
    <rPh sb="0" eb="1">
      <t>ツキ</t>
    </rPh>
    <phoneticPr fontId="1"/>
  </si>
  <si>
    <t>日</t>
    <rPh sb="0" eb="1">
      <t>ヒ</t>
    </rPh>
    <phoneticPr fontId="1"/>
  </si>
  <si>
    <t>賞罰</t>
    <rPh sb="0" eb="2">
      <t>ショウバツ</t>
    </rPh>
    <phoneticPr fontId="1"/>
  </si>
  <si>
    <t>（</t>
    <phoneticPr fontId="1"/>
  </si>
  <si>
    <t>）</t>
    <phoneticPr fontId="1"/>
  </si>
  <si>
    <t>無</t>
    <rPh sb="0" eb="1">
      <t>ナ</t>
    </rPh>
    <phoneticPr fontId="1"/>
  </si>
  <si>
    <t>有</t>
    <rPh sb="0" eb="1">
      <t>アリ</t>
    </rPh>
    <phoneticPr fontId="1"/>
  </si>
  <si>
    <t>職員番号</t>
    <rPh sb="0" eb="2">
      <t>ショクイン</t>
    </rPh>
    <rPh sb="2" eb="4">
      <t>バンゴウ</t>
    </rPh>
    <phoneticPr fontId="8"/>
  </si>
  <si>
    <t>性別</t>
    <rPh sb="0" eb="2">
      <t>セイベツ</t>
    </rPh>
    <phoneticPr fontId="1"/>
  </si>
  <si>
    <t>男</t>
    <rPh sb="0" eb="1">
      <t>オトコ</t>
    </rPh>
    <phoneticPr fontId="1"/>
  </si>
  <si>
    <t>女</t>
    <rPh sb="0" eb="1">
      <t>オンナ</t>
    </rPh>
    <phoneticPr fontId="1"/>
  </si>
  <si>
    <t>コード</t>
    <phoneticPr fontId="8"/>
  </si>
  <si>
    <t>大分類</t>
    <rPh sb="0" eb="3">
      <t>ダイブンルイ</t>
    </rPh>
    <phoneticPr fontId="8"/>
  </si>
  <si>
    <t>中分類</t>
    <rPh sb="0" eb="1">
      <t>チュウ</t>
    </rPh>
    <rPh sb="1" eb="3">
      <t>ブンルイ</t>
    </rPh>
    <phoneticPr fontId="8"/>
  </si>
  <si>
    <t>大学院</t>
    <rPh sb="0" eb="3">
      <t>ダイガクイン</t>
    </rPh>
    <phoneticPr fontId="8"/>
  </si>
  <si>
    <t>博士課程・博士課程後期（学位取得）</t>
    <rPh sb="0" eb="2">
      <t>ハカセ</t>
    </rPh>
    <rPh sb="2" eb="4">
      <t>カテイ</t>
    </rPh>
    <rPh sb="5" eb="7">
      <t>ハカセ</t>
    </rPh>
    <rPh sb="7" eb="9">
      <t>カテイ</t>
    </rPh>
    <rPh sb="9" eb="11">
      <t>コウキ</t>
    </rPh>
    <rPh sb="12" eb="14">
      <t>ガクイ</t>
    </rPh>
    <rPh sb="14" eb="16">
      <t>シュトク</t>
    </rPh>
    <phoneticPr fontId="8"/>
  </si>
  <si>
    <t>博士課程・博士課程後期（中退・学位なし）</t>
    <rPh sb="0" eb="2">
      <t>ハカセ</t>
    </rPh>
    <rPh sb="2" eb="4">
      <t>カテイ</t>
    </rPh>
    <rPh sb="12" eb="14">
      <t>チュウタイ</t>
    </rPh>
    <rPh sb="15" eb="17">
      <t>ガクイ</t>
    </rPh>
    <phoneticPr fontId="8"/>
  </si>
  <si>
    <t>修士課程・博士課程前期（学位取得）</t>
    <rPh sb="0" eb="2">
      <t>シュウシ</t>
    </rPh>
    <rPh sb="2" eb="4">
      <t>カテイ</t>
    </rPh>
    <rPh sb="5" eb="7">
      <t>ハカセ</t>
    </rPh>
    <rPh sb="7" eb="9">
      <t>カテイ</t>
    </rPh>
    <rPh sb="9" eb="11">
      <t>ゼンキ</t>
    </rPh>
    <rPh sb="12" eb="14">
      <t>ガクイ</t>
    </rPh>
    <rPh sb="14" eb="16">
      <t>シュトク</t>
    </rPh>
    <phoneticPr fontId="8"/>
  </si>
  <si>
    <t>修士課程・博士課程前期（中退・学位なし）</t>
    <rPh sb="0" eb="2">
      <t>シュウシ</t>
    </rPh>
    <rPh sb="2" eb="4">
      <t>カテイ</t>
    </rPh>
    <rPh sb="5" eb="7">
      <t>ハカセ</t>
    </rPh>
    <rPh sb="7" eb="9">
      <t>カテイ</t>
    </rPh>
    <rPh sb="9" eb="11">
      <t>ゼンキ</t>
    </rPh>
    <rPh sb="15" eb="17">
      <t>ガクイ</t>
    </rPh>
    <phoneticPr fontId="8"/>
  </si>
  <si>
    <t>専攻科</t>
    <rPh sb="0" eb="2">
      <t>センコウ</t>
    </rPh>
    <rPh sb="2" eb="3">
      <t>カ</t>
    </rPh>
    <phoneticPr fontId="8"/>
  </si>
  <si>
    <t>課程年月数を超えた部分</t>
    <rPh sb="0" eb="2">
      <t>カテイ</t>
    </rPh>
    <rPh sb="2" eb="3">
      <t>ネン</t>
    </rPh>
    <rPh sb="3" eb="5">
      <t>ツキスウ</t>
    </rPh>
    <rPh sb="6" eb="7">
      <t>コ</t>
    </rPh>
    <rPh sb="9" eb="11">
      <t>ブブン</t>
    </rPh>
    <phoneticPr fontId="8"/>
  </si>
  <si>
    <t>大学</t>
    <rPh sb="0" eb="2">
      <t>ダイガク</t>
    </rPh>
    <phoneticPr fontId="8"/>
  </si>
  <si>
    <t>正規の課程</t>
    <rPh sb="0" eb="2">
      <t>セイキ</t>
    </rPh>
    <rPh sb="3" eb="5">
      <t>カテイ</t>
    </rPh>
    <phoneticPr fontId="8"/>
  </si>
  <si>
    <t>研究生（研究証明書等で確認すること）</t>
    <rPh sb="0" eb="3">
      <t>ケンキュウセイ</t>
    </rPh>
    <rPh sb="4" eb="6">
      <t>ケンキュウ</t>
    </rPh>
    <rPh sb="6" eb="8">
      <t>ショウメイ</t>
    </rPh>
    <rPh sb="8" eb="9">
      <t>ショ</t>
    </rPh>
    <rPh sb="9" eb="10">
      <t>トウ</t>
    </rPh>
    <rPh sb="11" eb="13">
      <t>カクニン</t>
    </rPh>
    <phoneticPr fontId="8"/>
  </si>
  <si>
    <t>４年制大学２回目入学</t>
    <rPh sb="1" eb="3">
      <t>ネンセイ</t>
    </rPh>
    <rPh sb="3" eb="5">
      <t>ダイガク</t>
    </rPh>
    <rPh sb="6" eb="8">
      <t>カイメ</t>
    </rPh>
    <rPh sb="8" eb="10">
      <t>ニュウガク</t>
    </rPh>
    <phoneticPr fontId="8"/>
  </si>
  <si>
    <t>同上（同一学部・単位取得せず中退）</t>
    <rPh sb="0" eb="1">
      <t>ドウ</t>
    </rPh>
    <rPh sb="1" eb="2">
      <t>ジョウ</t>
    </rPh>
    <rPh sb="3" eb="5">
      <t>ドウイツ</t>
    </rPh>
    <rPh sb="5" eb="7">
      <t>ガクブ</t>
    </rPh>
    <rPh sb="8" eb="10">
      <t>タンイ</t>
    </rPh>
    <rPh sb="10" eb="12">
      <t>シュトク</t>
    </rPh>
    <rPh sb="14" eb="16">
      <t>チュウタイ</t>
    </rPh>
    <phoneticPr fontId="8"/>
  </si>
  <si>
    <t>聴講生・履修生</t>
    <rPh sb="0" eb="3">
      <t>チョウコウセイ</t>
    </rPh>
    <rPh sb="4" eb="6">
      <t>リシュウ</t>
    </rPh>
    <rPh sb="6" eb="7">
      <t>セイ</t>
    </rPh>
    <phoneticPr fontId="8"/>
  </si>
  <si>
    <t>課程年月数を超えた部分（落第等）</t>
    <rPh sb="0" eb="2">
      <t>カテイ</t>
    </rPh>
    <rPh sb="2" eb="3">
      <t>ネン</t>
    </rPh>
    <rPh sb="3" eb="5">
      <t>ツキスウ</t>
    </rPh>
    <rPh sb="6" eb="7">
      <t>コ</t>
    </rPh>
    <rPh sb="9" eb="11">
      <t>ブブン</t>
    </rPh>
    <rPh sb="12" eb="14">
      <t>ラクダイ</t>
    </rPh>
    <rPh sb="14" eb="15">
      <t>トウ</t>
    </rPh>
    <phoneticPr fontId="8"/>
  </si>
  <si>
    <t>外国留学（在学中休学して留学）</t>
    <rPh sb="0" eb="2">
      <t>ガイコク</t>
    </rPh>
    <rPh sb="2" eb="4">
      <t>リュウガク</t>
    </rPh>
    <rPh sb="5" eb="8">
      <t>ザイガクチュウ</t>
    </rPh>
    <rPh sb="8" eb="10">
      <t>キュウガク</t>
    </rPh>
    <rPh sb="12" eb="14">
      <t>リュウガク</t>
    </rPh>
    <phoneticPr fontId="8"/>
  </si>
  <si>
    <t>短大</t>
    <rPh sb="0" eb="2">
      <t>タンダイ</t>
    </rPh>
    <phoneticPr fontId="8"/>
  </si>
  <si>
    <t>高専の短大相当分</t>
    <rPh sb="0" eb="2">
      <t>コウセン</t>
    </rPh>
    <rPh sb="3" eb="5">
      <t>タンダイ</t>
    </rPh>
    <rPh sb="5" eb="7">
      <t>ソウトウ</t>
    </rPh>
    <rPh sb="7" eb="8">
      <t>ブン</t>
    </rPh>
    <phoneticPr fontId="8"/>
  </si>
  <si>
    <t>２年制大学２回目入学（他学部）</t>
    <rPh sb="1" eb="3">
      <t>ネンセイ</t>
    </rPh>
    <rPh sb="3" eb="5">
      <t>ダイガク</t>
    </rPh>
    <rPh sb="6" eb="8">
      <t>カイメ</t>
    </rPh>
    <rPh sb="8" eb="10">
      <t>ニュウガク</t>
    </rPh>
    <rPh sb="11" eb="12">
      <t>タ</t>
    </rPh>
    <rPh sb="12" eb="14">
      <t>ガクブ</t>
    </rPh>
    <phoneticPr fontId="8"/>
  </si>
  <si>
    <t>その他</t>
    <rPh sb="2" eb="3">
      <t>タ</t>
    </rPh>
    <phoneticPr fontId="8"/>
  </si>
  <si>
    <t>高専５年卒業後４年制大学に入り直した場合〔高専（２年）＋大学在学期間－４年の期間〕</t>
    <rPh sb="0" eb="2">
      <t>コウセン</t>
    </rPh>
    <rPh sb="3" eb="4">
      <t>ネン</t>
    </rPh>
    <rPh sb="4" eb="7">
      <t>ソツギョウゴ</t>
    </rPh>
    <rPh sb="8" eb="10">
      <t>ネンセイ</t>
    </rPh>
    <rPh sb="10" eb="12">
      <t>ダイガク</t>
    </rPh>
    <rPh sb="13" eb="14">
      <t>ハイ</t>
    </rPh>
    <rPh sb="15" eb="16">
      <t>ナオ</t>
    </rPh>
    <rPh sb="18" eb="20">
      <t>バアイ</t>
    </rPh>
    <rPh sb="21" eb="23">
      <t>コウセン</t>
    </rPh>
    <rPh sb="25" eb="26">
      <t>ネン</t>
    </rPh>
    <rPh sb="28" eb="30">
      <t>ダイガク</t>
    </rPh>
    <rPh sb="30" eb="32">
      <t>ザイガク</t>
    </rPh>
    <rPh sb="32" eb="34">
      <t>キカン</t>
    </rPh>
    <rPh sb="36" eb="37">
      <t>ネン</t>
    </rPh>
    <rPh sb="38" eb="40">
      <t>キカン</t>
    </rPh>
    <phoneticPr fontId="8"/>
  </si>
  <si>
    <t>各種学校</t>
    <rPh sb="0" eb="2">
      <t>カクシュ</t>
    </rPh>
    <rPh sb="2" eb="4">
      <t>ガッコウ</t>
    </rPh>
    <phoneticPr fontId="8"/>
  </si>
  <si>
    <t>予備校</t>
    <rPh sb="0" eb="3">
      <t>ヨビコウ</t>
    </rPh>
    <phoneticPr fontId="8"/>
  </si>
  <si>
    <t>教員</t>
    <rPh sb="0" eb="2">
      <t>キョウイン</t>
    </rPh>
    <phoneticPr fontId="8"/>
  </si>
  <si>
    <t>国立・他県・私立の教諭・養教（１条学校）</t>
    <rPh sb="0" eb="2">
      <t>コクリツ</t>
    </rPh>
    <rPh sb="3" eb="5">
      <t>タケン</t>
    </rPh>
    <rPh sb="6" eb="8">
      <t>シリツ</t>
    </rPh>
    <rPh sb="9" eb="11">
      <t>キョウユ</t>
    </rPh>
    <rPh sb="12" eb="13">
      <t>オサム</t>
    </rPh>
    <rPh sb="13" eb="14">
      <t>キョウ</t>
    </rPh>
    <rPh sb="16" eb="17">
      <t>ジョウ</t>
    </rPh>
    <rPh sb="17" eb="19">
      <t>ガッコウ</t>
    </rPh>
    <phoneticPr fontId="8"/>
  </si>
  <si>
    <t>臨時的任用教育職員（県内外）</t>
    <rPh sb="0" eb="3">
      <t>リンジテキ</t>
    </rPh>
    <rPh sb="3" eb="5">
      <t>ニンヨウ</t>
    </rPh>
    <rPh sb="5" eb="7">
      <t>キョウイク</t>
    </rPh>
    <rPh sb="7" eb="9">
      <t>ショクイン</t>
    </rPh>
    <rPh sb="10" eb="11">
      <t>ケン</t>
    </rPh>
    <rPh sb="11" eb="13">
      <t>ナイガイ</t>
    </rPh>
    <phoneticPr fontId="8"/>
  </si>
  <si>
    <t>各種学校の正規教諭</t>
    <rPh sb="0" eb="2">
      <t>カクシュ</t>
    </rPh>
    <rPh sb="2" eb="4">
      <t>ガッコウ</t>
    </rPh>
    <rPh sb="5" eb="7">
      <t>セイキ</t>
    </rPh>
    <rPh sb="7" eb="9">
      <t>キョウユ</t>
    </rPh>
    <phoneticPr fontId="8"/>
  </si>
  <si>
    <t>高校・小中の非常勤講師　Ａ　週１０時間超</t>
    <rPh sb="0" eb="2">
      <t>コウコウ</t>
    </rPh>
    <rPh sb="3" eb="5">
      <t>コナカ</t>
    </rPh>
    <rPh sb="6" eb="9">
      <t>ヒジョウキン</t>
    </rPh>
    <rPh sb="9" eb="11">
      <t>コウシ</t>
    </rPh>
    <rPh sb="14" eb="15">
      <t>シュウ</t>
    </rPh>
    <rPh sb="17" eb="19">
      <t>ジカン</t>
    </rPh>
    <rPh sb="19" eb="20">
      <t>コ</t>
    </rPh>
    <phoneticPr fontId="8"/>
  </si>
  <si>
    <t>高校・小中の非常勤講師　Ｂ　週５～１０時間</t>
    <rPh sb="0" eb="2">
      <t>コウコウ</t>
    </rPh>
    <rPh sb="3" eb="5">
      <t>コナカ</t>
    </rPh>
    <rPh sb="6" eb="9">
      <t>ヒジョウキン</t>
    </rPh>
    <rPh sb="9" eb="11">
      <t>コウシ</t>
    </rPh>
    <rPh sb="14" eb="15">
      <t>シュウ</t>
    </rPh>
    <rPh sb="19" eb="21">
      <t>ジカン</t>
    </rPh>
    <phoneticPr fontId="8"/>
  </si>
  <si>
    <t>高校・小中の非常勤講師　Ｃ　週０～４時間超</t>
    <rPh sb="0" eb="2">
      <t>コウコウ</t>
    </rPh>
    <rPh sb="3" eb="5">
      <t>コナカ</t>
    </rPh>
    <rPh sb="6" eb="9">
      <t>ヒジョウキン</t>
    </rPh>
    <rPh sb="9" eb="11">
      <t>コウシ</t>
    </rPh>
    <rPh sb="14" eb="15">
      <t>シュウ</t>
    </rPh>
    <rPh sb="18" eb="20">
      <t>ジカン</t>
    </rPh>
    <rPh sb="20" eb="21">
      <t>コ</t>
    </rPh>
    <phoneticPr fontId="8"/>
  </si>
  <si>
    <t>予備校（正職員）</t>
    <rPh sb="0" eb="3">
      <t>ヨビコウ</t>
    </rPh>
    <rPh sb="4" eb="5">
      <t>セイ</t>
    </rPh>
    <rPh sb="5" eb="7">
      <t>ショクイン</t>
    </rPh>
    <phoneticPr fontId="8"/>
  </si>
  <si>
    <t>予備校講師（週３日以上勤務）</t>
    <rPh sb="0" eb="3">
      <t>ヨビコウ</t>
    </rPh>
    <rPh sb="3" eb="5">
      <t>コウシ</t>
    </rPh>
    <rPh sb="6" eb="7">
      <t>シュウ</t>
    </rPh>
    <rPh sb="8" eb="9">
      <t>ニチ</t>
    </rPh>
    <rPh sb="9" eb="11">
      <t>イジョウ</t>
    </rPh>
    <rPh sb="11" eb="13">
      <t>キンム</t>
    </rPh>
    <phoneticPr fontId="8"/>
  </si>
  <si>
    <t>公務員</t>
    <rPh sb="0" eb="3">
      <t>コウムイン</t>
    </rPh>
    <phoneticPr fontId="8"/>
  </si>
  <si>
    <t>宮城県職員</t>
    <rPh sb="0" eb="3">
      <t>ミヤギケン</t>
    </rPh>
    <rPh sb="3" eb="5">
      <t>ショクイン</t>
    </rPh>
    <phoneticPr fontId="8"/>
  </si>
  <si>
    <t>国家公務員、地方公務員、公共企業体、
政府関係機関</t>
    <rPh sb="0" eb="2">
      <t>コッカ</t>
    </rPh>
    <rPh sb="2" eb="5">
      <t>コウムイン</t>
    </rPh>
    <rPh sb="6" eb="8">
      <t>チホウ</t>
    </rPh>
    <rPh sb="8" eb="11">
      <t>コウムイン</t>
    </rPh>
    <rPh sb="12" eb="14">
      <t>コウキョウ</t>
    </rPh>
    <rPh sb="14" eb="16">
      <t>キギョウ</t>
    </rPh>
    <rPh sb="16" eb="17">
      <t>カラダ</t>
    </rPh>
    <rPh sb="19" eb="21">
      <t>セイフ</t>
    </rPh>
    <rPh sb="21" eb="23">
      <t>カンケイ</t>
    </rPh>
    <rPh sb="23" eb="25">
      <t>キカン</t>
    </rPh>
    <phoneticPr fontId="8"/>
  </si>
  <si>
    <t>ＮＴＴ、ＪＲ、ＪＴ　旧公社時在職分</t>
    <rPh sb="10" eb="11">
      <t>キュウ</t>
    </rPh>
    <rPh sb="11" eb="13">
      <t>コウシャ</t>
    </rPh>
    <rPh sb="13" eb="14">
      <t>ジ</t>
    </rPh>
    <rPh sb="14" eb="16">
      <t>ザイショク</t>
    </rPh>
    <rPh sb="16" eb="17">
      <t>ブン</t>
    </rPh>
    <phoneticPr fontId="8"/>
  </si>
  <si>
    <t>ＮＴＴ、ＪＲ、ＪＴ　民間移行後在職分</t>
    <rPh sb="10" eb="12">
      <t>ミンカン</t>
    </rPh>
    <rPh sb="12" eb="14">
      <t>イコウ</t>
    </rPh>
    <rPh sb="14" eb="15">
      <t>ゴ</t>
    </rPh>
    <rPh sb="15" eb="17">
      <t>ザイショク</t>
    </rPh>
    <rPh sb="17" eb="18">
      <t>ブン</t>
    </rPh>
    <phoneticPr fontId="8"/>
  </si>
  <si>
    <t>自衛隊自衛官</t>
    <rPh sb="0" eb="3">
      <t>ジエイタイ</t>
    </rPh>
    <rPh sb="3" eb="6">
      <t>ジエイカン</t>
    </rPh>
    <phoneticPr fontId="8"/>
  </si>
  <si>
    <t>民間歴</t>
    <rPh sb="0" eb="2">
      <t>ミンカン</t>
    </rPh>
    <rPh sb="2" eb="3">
      <t>レキ</t>
    </rPh>
    <phoneticPr fontId="8"/>
  </si>
  <si>
    <t>国・県・市町村の外郭団体の正規職員（養護施設等を含む）　職務に関連する場合</t>
    <rPh sb="0" eb="1">
      <t>クニ</t>
    </rPh>
    <rPh sb="2" eb="3">
      <t>ケン</t>
    </rPh>
    <rPh sb="4" eb="7">
      <t>シチョウソン</t>
    </rPh>
    <rPh sb="8" eb="10">
      <t>ガイカク</t>
    </rPh>
    <rPh sb="10" eb="12">
      <t>ダンタイ</t>
    </rPh>
    <rPh sb="13" eb="15">
      <t>セイキ</t>
    </rPh>
    <rPh sb="15" eb="17">
      <t>ショクイン</t>
    </rPh>
    <rPh sb="18" eb="20">
      <t>ヨウゴ</t>
    </rPh>
    <rPh sb="20" eb="22">
      <t>シセツ</t>
    </rPh>
    <rPh sb="22" eb="23">
      <t>トウ</t>
    </rPh>
    <rPh sb="24" eb="25">
      <t>フク</t>
    </rPh>
    <rPh sb="28" eb="30">
      <t>ショクム</t>
    </rPh>
    <rPh sb="31" eb="33">
      <t>カンレン</t>
    </rPh>
    <rPh sb="35" eb="37">
      <t>バアイ</t>
    </rPh>
    <phoneticPr fontId="8"/>
  </si>
  <si>
    <t>国・県・市町村の外郭団体の正規職員（養護施設等を含む）　職務に関連しない場合</t>
    <rPh sb="0" eb="1">
      <t>クニ</t>
    </rPh>
    <rPh sb="2" eb="3">
      <t>ケン</t>
    </rPh>
    <rPh sb="4" eb="7">
      <t>シチョウソン</t>
    </rPh>
    <rPh sb="8" eb="10">
      <t>ガイカク</t>
    </rPh>
    <rPh sb="10" eb="12">
      <t>ダンタイ</t>
    </rPh>
    <rPh sb="13" eb="15">
      <t>セイキ</t>
    </rPh>
    <rPh sb="15" eb="17">
      <t>ショクイン</t>
    </rPh>
    <rPh sb="18" eb="20">
      <t>ヨウゴ</t>
    </rPh>
    <rPh sb="20" eb="22">
      <t>シセツ</t>
    </rPh>
    <rPh sb="22" eb="23">
      <t>トウ</t>
    </rPh>
    <rPh sb="24" eb="25">
      <t>フク</t>
    </rPh>
    <rPh sb="28" eb="30">
      <t>ショクム</t>
    </rPh>
    <rPh sb="31" eb="33">
      <t>カンレン</t>
    </rPh>
    <rPh sb="36" eb="38">
      <t>バアイ</t>
    </rPh>
    <phoneticPr fontId="8"/>
  </si>
  <si>
    <t>民間企業の正職員</t>
    <rPh sb="0" eb="2">
      <t>ミンカン</t>
    </rPh>
    <rPh sb="2" eb="4">
      <t>キギョウ</t>
    </rPh>
    <rPh sb="5" eb="6">
      <t>セイ</t>
    </rPh>
    <rPh sb="6" eb="8">
      <t>ショクイン</t>
    </rPh>
    <phoneticPr fontId="8"/>
  </si>
  <si>
    <t>農協の職員</t>
    <rPh sb="0" eb="2">
      <t>ノウキョウ</t>
    </rPh>
    <rPh sb="3" eb="5">
      <t>ショクイン</t>
    </rPh>
    <phoneticPr fontId="8"/>
  </si>
  <si>
    <t>学習塾　職員・講師（職員と同様の勤務形態）</t>
    <rPh sb="0" eb="2">
      <t>ガクシュウ</t>
    </rPh>
    <rPh sb="2" eb="3">
      <t>ジュク</t>
    </rPh>
    <rPh sb="4" eb="6">
      <t>ショクイン</t>
    </rPh>
    <rPh sb="7" eb="9">
      <t>コウシ</t>
    </rPh>
    <rPh sb="10" eb="12">
      <t>ショクイン</t>
    </rPh>
    <rPh sb="13" eb="15">
      <t>ドウヨウ</t>
    </rPh>
    <rPh sb="16" eb="18">
      <t>キンム</t>
    </rPh>
    <rPh sb="18" eb="20">
      <t>ケイタイ</t>
    </rPh>
    <phoneticPr fontId="8"/>
  </si>
  <si>
    <t>学習塾　職員・講師（講師　週３日×８ｈ　ｏｒ　週２４時間以上）</t>
    <rPh sb="0" eb="2">
      <t>ガクシュウ</t>
    </rPh>
    <rPh sb="2" eb="3">
      <t>ジュク</t>
    </rPh>
    <rPh sb="4" eb="6">
      <t>ショクイン</t>
    </rPh>
    <rPh sb="7" eb="9">
      <t>コウシ</t>
    </rPh>
    <rPh sb="10" eb="12">
      <t>コウシ</t>
    </rPh>
    <rPh sb="13" eb="14">
      <t>シュウ</t>
    </rPh>
    <rPh sb="15" eb="16">
      <t>ニチ</t>
    </rPh>
    <rPh sb="23" eb="24">
      <t>シュウ</t>
    </rPh>
    <rPh sb="26" eb="30">
      <t>ジカンイジョウ</t>
    </rPh>
    <phoneticPr fontId="8"/>
  </si>
  <si>
    <t>学習塾　職員・講師（自宅）</t>
    <rPh sb="0" eb="2">
      <t>ガクシュウ</t>
    </rPh>
    <rPh sb="2" eb="3">
      <t>ジュク</t>
    </rPh>
    <rPh sb="4" eb="6">
      <t>ショクイン</t>
    </rPh>
    <rPh sb="7" eb="9">
      <t>コウシ</t>
    </rPh>
    <rPh sb="10" eb="12">
      <t>ジタク</t>
    </rPh>
    <phoneticPr fontId="8"/>
  </si>
  <si>
    <t>家庭教師</t>
    <rPh sb="0" eb="2">
      <t>カテイ</t>
    </rPh>
    <rPh sb="2" eb="4">
      <t>キョウシ</t>
    </rPh>
    <phoneticPr fontId="8"/>
  </si>
  <si>
    <t>アルバイト・臨時職員</t>
    <rPh sb="6" eb="8">
      <t>リンジ</t>
    </rPh>
    <rPh sb="8" eb="10">
      <t>ショクイン</t>
    </rPh>
    <phoneticPr fontId="8"/>
  </si>
  <si>
    <t>地方公共団体・国公共企業体　常勤</t>
    <rPh sb="0" eb="2">
      <t>チホウ</t>
    </rPh>
    <rPh sb="2" eb="4">
      <t>コウキョウ</t>
    </rPh>
    <rPh sb="4" eb="6">
      <t>ダンタイ</t>
    </rPh>
    <rPh sb="7" eb="8">
      <t>クニ</t>
    </rPh>
    <rPh sb="8" eb="10">
      <t>コウキョウ</t>
    </rPh>
    <rPh sb="10" eb="12">
      <t>キギョウ</t>
    </rPh>
    <rPh sb="12" eb="13">
      <t>タイ</t>
    </rPh>
    <rPh sb="14" eb="16">
      <t>ジョウキン</t>
    </rPh>
    <phoneticPr fontId="8"/>
  </si>
  <si>
    <t>地方公共団体・国公共企業体　非常勤</t>
    <rPh sb="0" eb="2">
      <t>チホウ</t>
    </rPh>
    <rPh sb="2" eb="4">
      <t>コウキョウ</t>
    </rPh>
    <rPh sb="4" eb="6">
      <t>ダンタイ</t>
    </rPh>
    <rPh sb="7" eb="8">
      <t>クニ</t>
    </rPh>
    <rPh sb="8" eb="10">
      <t>コウキョウ</t>
    </rPh>
    <rPh sb="10" eb="12">
      <t>キギョウ</t>
    </rPh>
    <rPh sb="12" eb="13">
      <t>タイ</t>
    </rPh>
    <rPh sb="14" eb="17">
      <t>ヒジョウキン</t>
    </rPh>
    <phoneticPr fontId="8"/>
  </si>
  <si>
    <t>民間　週５日×８ｈ　ｏｒ　週４０時間以上　ｏｒ　正職員同様</t>
    <rPh sb="0" eb="2">
      <t>ミンカン</t>
    </rPh>
    <rPh sb="3" eb="4">
      <t>シュウ</t>
    </rPh>
    <rPh sb="5" eb="6">
      <t>ニチ</t>
    </rPh>
    <rPh sb="13" eb="14">
      <t>シュウ</t>
    </rPh>
    <rPh sb="16" eb="20">
      <t>ジカンイジョウ</t>
    </rPh>
    <rPh sb="24" eb="27">
      <t>セイショクイン</t>
    </rPh>
    <rPh sb="27" eb="29">
      <t>ドウヨウ</t>
    </rPh>
    <phoneticPr fontId="8"/>
  </si>
  <si>
    <t>民間　週３日×８ｈ　ｏｒ　週２４時間以上</t>
    <rPh sb="0" eb="2">
      <t>ミンカン</t>
    </rPh>
    <rPh sb="3" eb="4">
      <t>シュウ</t>
    </rPh>
    <rPh sb="5" eb="6">
      <t>ニチ</t>
    </rPh>
    <rPh sb="13" eb="14">
      <t>シュウ</t>
    </rPh>
    <rPh sb="16" eb="20">
      <t>ジカンイジョウ</t>
    </rPh>
    <phoneticPr fontId="8"/>
  </si>
  <si>
    <t>国・県・市町村の外郭団体の臨時職員等（養護施設等を含む）　週５日×８ｈ　ｏｒ　週４０時間以上　ｏｒ　正職員同様</t>
    <rPh sb="0" eb="1">
      <t>クニ</t>
    </rPh>
    <rPh sb="2" eb="3">
      <t>ケン</t>
    </rPh>
    <rPh sb="4" eb="7">
      <t>シチョウソン</t>
    </rPh>
    <rPh sb="8" eb="10">
      <t>ガイカク</t>
    </rPh>
    <rPh sb="10" eb="12">
      <t>ダンタイ</t>
    </rPh>
    <rPh sb="13" eb="15">
      <t>リンジ</t>
    </rPh>
    <rPh sb="15" eb="17">
      <t>ショクイン</t>
    </rPh>
    <rPh sb="17" eb="18">
      <t>トウ</t>
    </rPh>
    <rPh sb="19" eb="21">
      <t>ヨウゴ</t>
    </rPh>
    <rPh sb="21" eb="23">
      <t>シセツ</t>
    </rPh>
    <rPh sb="23" eb="24">
      <t>トウ</t>
    </rPh>
    <rPh sb="25" eb="26">
      <t>フク</t>
    </rPh>
    <phoneticPr fontId="8"/>
  </si>
  <si>
    <t>国・県・市町村の外郭団体の臨時職員等（養護施設等を含む）　週３日×８ｈ　ｏｒ　週２４時間以上</t>
    <rPh sb="0" eb="1">
      <t>クニ</t>
    </rPh>
    <rPh sb="2" eb="3">
      <t>ケン</t>
    </rPh>
    <rPh sb="4" eb="7">
      <t>シチョウソン</t>
    </rPh>
    <rPh sb="8" eb="10">
      <t>ガイカク</t>
    </rPh>
    <rPh sb="10" eb="12">
      <t>ダンタイ</t>
    </rPh>
    <rPh sb="13" eb="15">
      <t>リンジ</t>
    </rPh>
    <rPh sb="15" eb="17">
      <t>ショクイン</t>
    </rPh>
    <rPh sb="17" eb="18">
      <t>トウ</t>
    </rPh>
    <rPh sb="19" eb="21">
      <t>ヨウゴ</t>
    </rPh>
    <rPh sb="21" eb="23">
      <t>シセツ</t>
    </rPh>
    <rPh sb="23" eb="24">
      <t>トウ</t>
    </rPh>
    <rPh sb="25" eb="26">
      <t>フク</t>
    </rPh>
    <phoneticPr fontId="8"/>
  </si>
  <si>
    <t>自営業</t>
    <rPh sb="0" eb="3">
      <t>ジエイギョウ</t>
    </rPh>
    <phoneticPr fontId="8"/>
  </si>
  <si>
    <t>雇用人扱い（雇用関係が明確な場合）</t>
    <rPh sb="0" eb="2">
      <t>コヨウ</t>
    </rPh>
    <rPh sb="2" eb="3">
      <t>ニン</t>
    </rPh>
    <rPh sb="3" eb="4">
      <t>アツカ</t>
    </rPh>
    <rPh sb="6" eb="8">
      <t>コヨウ</t>
    </rPh>
    <rPh sb="8" eb="10">
      <t>カンケイ</t>
    </rPh>
    <rPh sb="11" eb="13">
      <t>メイカク</t>
    </rPh>
    <rPh sb="14" eb="16">
      <t>バアイ</t>
    </rPh>
    <phoneticPr fontId="8"/>
  </si>
  <si>
    <t>経営者（使用者）</t>
    <rPh sb="0" eb="3">
      <t>ケイエイシャ</t>
    </rPh>
    <rPh sb="4" eb="7">
      <t>シヨウシャ</t>
    </rPh>
    <phoneticPr fontId="8"/>
  </si>
  <si>
    <t>看護士・保健師</t>
    <rPh sb="0" eb="3">
      <t>カンゴシ</t>
    </rPh>
    <rPh sb="4" eb="7">
      <t>ホケンシ</t>
    </rPh>
    <phoneticPr fontId="8"/>
  </si>
  <si>
    <t>国公立の病院　正職員</t>
    <rPh sb="0" eb="1">
      <t>コク</t>
    </rPh>
    <rPh sb="1" eb="3">
      <t>コウリツ</t>
    </rPh>
    <rPh sb="4" eb="6">
      <t>ビョウイン</t>
    </rPh>
    <rPh sb="7" eb="10">
      <t>セイショクイン</t>
    </rPh>
    <phoneticPr fontId="8"/>
  </si>
  <si>
    <t>国公立の病院　臨時職員</t>
    <rPh sb="0" eb="1">
      <t>コク</t>
    </rPh>
    <rPh sb="1" eb="3">
      <t>コウリツ</t>
    </rPh>
    <rPh sb="4" eb="6">
      <t>ビョウイン</t>
    </rPh>
    <rPh sb="7" eb="9">
      <t>リンジ</t>
    </rPh>
    <rPh sb="9" eb="11">
      <t>ショクイン</t>
    </rPh>
    <phoneticPr fontId="8"/>
  </si>
  <si>
    <t>その他の病院　正職員</t>
    <rPh sb="2" eb="3">
      <t>タ</t>
    </rPh>
    <rPh sb="4" eb="6">
      <t>ビョウイン</t>
    </rPh>
    <rPh sb="7" eb="10">
      <t>セイショクイン</t>
    </rPh>
    <phoneticPr fontId="8"/>
  </si>
  <si>
    <t>その他の病院　臨時職員</t>
    <rPh sb="2" eb="3">
      <t>タ</t>
    </rPh>
    <rPh sb="4" eb="6">
      <t>ビョウイン</t>
    </rPh>
    <rPh sb="7" eb="9">
      <t>リンジ</t>
    </rPh>
    <rPh sb="9" eb="11">
      <t>ショクイン</t>
    </rPh>
    <phoneticPr fontId="8"/>
  </si>
  <si>
    <t>青年海外協力隊　教師</t>
    <rPh sb="0" eb="2">
      <t>セイネン</t>
    </rPh>
    <rPh sb="2" eb="4">
      <t>カイガイ</t>
    </rPh>
    <rPh sb="4" eb="7">
      <t>キョウリョクタイ</t>
    </rPh>
    <rPh sb="8" eb="10">
      <t>キョウシ</t>
    </rPh>
    <phoneticPr fontId="8"/>
  </si>
  <si>
    <t>青年海外協力隊　その他</t>
    <rPh sb="0" eb="2">
      <t>セイネン</t>
    </rPh>
    <rPh sb="2" eb="4">
      <t>カイガイ</t>
    </rPh>
    <rPh sb="4" eb="7">
      <t>キョウリョクタイ</t>
    </rPh>
    <rPh sb="10" eb="11">
      <t>タ</t>
    </rPh>
    <phoneticPr fontId="8"/>
  </si>
  <si>
    <t>　　０　　その他の期間</t>
    <rPh sb="7" eb="8">
      <t>タ</t>
    </rPh>
    <rPh sb="9" eb="11">
      <t>キカン</t>
    </rPh>
    <phoneticPr fontId="8"/>
  </si>
  <si>
    <t>　　１　　その他の期間</t>
    <rPh sb="7" eb="8">
      <t>タ</t>
    </rPh>
    <rPh sb="9" eb="11">
      <t>キカン</t>
    </rPh>
    <phoneticPr fontId="8"/>
  </si>
  <si>
    <t>　　２　　その他の期間</t>
    <rPh sb="7" eb="8">
      <t>タ</t>
    </rPh>
    <rPh sb="9" eb="11">
      <t>キカン</t>
    </rPh>
    <phoneticPr fontId="8"/>
  </si>
  <si>
    <t>　　３　　その他の期間</t>
    <rPh sb="7" eb="8">
      <t>タ</t>
    </rPh>
    <rPh sb="9" eb="11">
      <t>キカン</t>
    </rPh>
    <phoneticPr fontId="8"/>
  </si>
  <si>
    <t>　　４　　その他の期間</t>
    <rPh sb="7" eb="8">
      <t>タ</t>
    </rPh>
    <rPh sb="9" eb="11">
      <t>キカン</t>
    </rPh>
    <phoneticPr fontId="8"/>
  </si>
  <si>
    <t>　　５　　その他の期間</t>
    <rPh sb="7" eb="8">
      <t>タ</t>
    </rPh>
    <rPh sb="9" eb="11">
      <t>キカン</t>
    </rPh>
    <phoneticPr fontId="8"/>
  </si>
  <si>
    <t>　　６　　その他の期間</t>
    <rPh sb="7" eb="8">
      <t>タ</t>
    </rPh>
    <rPh sb="9" eb="11">
      <t>キカン</t>
    </rPh>
    <phoneticPr fontId="8"/>
  </si>
  <si>
    <t>在家庭</t>
    <rPh sb="0" eb="1">
      <t>ザイ</t>
    </rPh>
    <rPh sb="1" eb="2">
      <t>イエ</t>
    </rPh>
    <rPh sb="2" eb="3">
      <t>ニワ</t>
    </rPh>
    <phoneticPr fontId="8"/>
  </si>
  <si>
    <t>看護助産学校</t>
    <rPh sb="0" eb="2">
      <t>カンゴ</t>
    </rPh>
    <rPh sb="2" eb="4">
      <t>ジョサン</t>
    </rPh>
    <rPh sb="4" eb="6">
      <t>ガッコウ</t>
    </rPh>
    <phoneticPr fontId="8"/>
  </si>
  <si>
    <t>ビジネス専門学校</t>
    <rPh sb="4" eb="6">
      <t>センモン</t>
    </rPh>
    <rPh sb="6" eb="8">
      <t>ガッコウ</t>
    </rPh>
    <phoneticPr fontId="8"/>
  </si>
  <si>
    <t>簿記専門学校</t>
    <rPh sb="0" eb="2">
      <t>ボキ</t>
    </rPh>
    <rPh sb="2" eb="4">
      <t>センモン</t>
    </rPh>
    <rPh sb="4" eb="6">
      <t>ガッコウ</t>
    </rPh>
    <phoneticPr fontId="8"/>
  </si>
  <si>
    <t>法律専門学校</t>
    <rPh sb="0" eb="2">
      <t>ホウリツ</t>
    </rPh>
    <rPh sb="2" eb="4">
      <t>センモン</t>
    </rPh>
    <rPh sb="4" eb="6">
      <t>ガッコウ</t>
    </rPh>
    <phoneticPr fontId="8"/>
  </si>
  <si>
    <t>経理専門学校</t>
    <rPh sb="0" eb="2">
      <t>ケイリ</t>
    </rPh>
    <rPh sb="2" eb="4">
      <t>センモン</t>
    </rPh>
    <rPh sb="4" eb="6">
      <t>ガッコウ</t>
    </rPh>
    <phoneticPr fontId="8"/>
  </si>
  <si>
    <t>職務に関係しない専門学校</t>
    <rPh sb="0" eb="2">
      <t>ショクム</t>
    </rPh>
    <rPh sb="3" eb="5">
      <t>カンケイ</t>
    </rPh>
    <rPh sb="8" eb="10">
      <t>センモン</t>
    </rPh>
    <rPh sb="10" eb="12">
      <t>ガッコウ</t>
    </rPh>
    <phoneticPr fontId="8"/>
  </si>
  <si>
    <t>代替学校事務職員</t>
    <rPh sb="0" eb="2">
      <t>ダイタイ</t>
    </rPh>
    <rPh sb="2" eb="4">
      <t>ガッコウ</t>
    </rPh>
    <rPh sb="4" eb="6">
      <t>ジム</t>
    </rPh>
    <rPh sb="6" eb="8">
      <t>ショクイン</t>
    </rPh>
    <phoneticPr fontId="8"/>
  </si>
  <si>
    <t>臨時的任用教育職員</t>
    <rPh sb="0" eb="3">
      <t>リンジテキ</t>
    </rPh>
    <rPh sb="3" eb="5">
      <t>ニンヨウ</t>
    </rPh>
    <rPh sb="5" eb="7">
      <t>キョウイク</t>
    </rPh>
    <rPh sb="7" eb="9">
      <t>ショクイン</t>
    </rPh>
    <phoneticPr fontId="8"/>
  </si>
  <si>
    <t>非常勤講師</t>
    <rPh sb="0" eb="3">
      <t>ヒジョウキン</t>
    </rPh>
    <rPh sb="3" eb="5">
      <t>コウシ</t>
    </rPh>
    <phoneticPr fontId="8"/>
  </si>
  <si>
    <t>週２０時間以上～４０時間未満</t>
    <rPh sb="0" eb="1">
      <t>シュウ</t>
    </rPh>
    <rPh sb="3" eb="5">
      <t>ジカン</t>
    </rPh>
    <rPh sb="5" eb="7">
      <t>イジョウ</t>
    </rPh>
    <rPh sb="10" eb="12">
      <t>ジカン</t>
    </rPh>
    <rPh sb="12" eb="14">
      <t>ミマン</t>
    </rPh>
    <phoneticPr fontId="8"/>
  </si>
  <si>
    <t>週２０時間未満</t>
    <rPh sb="0" eb="1">
      <t>シュウ</t>
    </rPh>
    <rPh sb="3" eb="5">
      <t>ジカン</t>
    </rPh>
    <rPh sb="5" eb="7">
      <t>ミマン</t>
    </rPh>
    <phoneticPr fontId="8"/>
  </si>
  <si>
    <t>市町村の１種・２種臨時職員</t>
    <rPh sb="0" eb="3">
      <t>シチョウソン</t>
    </rPh>
    <rPh sb="5" eb="6">
      <t>シュ</t>
    </rPh>
    <rPh sb="8" eb="9">
      <t>シュ</t>
    </rPh>
    <rPh sb="9" eb="11">
      <t>リンジ</t>
    </rPh>
    <rPh sb="11" eb="13">
      <t>ショクイン</t>
    </rPh>
    <phoneticPr fontId="8"/>
  </si>
  <si>
    <t>臨時職員</t>
    <rPh sb="0" eb="2">
      <t>リンジ</t>
    </rPh>
    <rPh sb="2" eb="4">
      <t>ショクイン</t>
    </rPh>
    <phoneticPr fontId="8"/>
  </si>
  <si>
    <t>週４０時間以上</t>
    <rPh sb="0" eb="1">
      <t>シュウ</t>
    </rPh>
    <rPh sb="3" eb="5">
      <t>ジカン</t>
    </rPh>
    <rPh sb="5" eb="7">
      <t>イジョウ</t>
    </rPh>
    <phoneticPr fontId="8"/>
  </si>
  <si>
    <t>嘱託職員</t>
    <rPh sb="0" eb="2">
      <t>ショクタク</t>
    </rPh>
    <rPh sb="2" eb="4">
      <t>ショクイン</t>
    </rPh>
    <phoneticPr fontId="8"/>
  </si>
  <si>
    <t>国・他の地方公共団体・公共企業体職員</t>
    <rPh sb="0" eb="1">
      <t>クニ</t>
    </rPh>
    <rPh sb="2" eb="3">
      <t>タ</t>
    </rPh>
    <rPh sb="4" eb="6">
      <t>チホウ</t>
    </rPh>
    <rPh sb="6" eb="8">
      <t>コウキョウ</t>
    </rPh>
    <rPh sb="8" eb="10">
      <t>ダンタイ</t>
    </rPh>
    <rPh sb="11" eb="13">
      <t>コウキョウ</t>
    </rPh>
    <rPh sb="13" eb="15">
      <t>キギョウ</t>
    </rPh>
    <rPh sb="15" eb="16">
      <t>タイ</t>
    </rPh>
    <rPh sb="16" eb="18">
      <t>ショクイン</t>
    </rPh>
    <phoneticPr fontId="8"/>
  </si>
  <si>
    <t>正職員・正職同様（１年超）</t>
    <rPh sb="0" eb="1">
      <t>セイ</t>
    </rPh>
    <rPh sb="1" eb="3">
      <t>ショクイン</t>
    </rPh>
    <rPh sb="4" eb="5">
      <t>セイ</t>
    </rPh>
    <rPh sb="5" eb="6">
      <t>ショク</t>
    </rPh>
    <rPh sb="6" eb="8">
      <t>ドウヨウ</t>
    </rPh>
    <rPh sb="10" eb="11">
      <t>ネン</t>
    </rPh>
    <rPh sb="11" eb="12">
      <t>チョウ</t>
    </rPh>
    <phoneticPr fontId="8"/>
  </si>
  <si>
    <t>正職同様（～１年）</t>
    <rPh sb="0" eb="1">
      <t>セイ</t>
    </rPh>
    <rPh sb="1" eb="2">
      <t>ショク</t>
    </rPh>
    <rPh sb="2" eb="4">
      <t>ドウヨウ</t>
    </rPh>
    <rPh sb="7" eb="8">
      <t>ネン</t>
    </rPh>
    <phoneticPr fontId="8"/>
  </si>
  <si>
    <t>正職にやや満たない（１年超）</t>
    <rPh sb="0" eb="1">
      <t>セイ</t>
    </rPh>
    <rPh sb="1" eb="2">
      <t>ショク</t>
    </rPh>
    <rPh sb="5" eb="6">
      <t>ミ</t>
    </rPh>
    <rPh sb="11" eb="12">
      <t>ネン</t>
    </rPh>
    <rPh sb="12" eb="13">
      <t>チョウ</t>
    </rPh>
    <phoneticPr fontId="8"/>
  </si>
  <si>
    <t>正職にやや満たない（～１年）</t>
    <rPh sb="0" eb="1">
      <t>セイ</t>
    </rPh>
    <rPh sb="1" eb="2">
      <t>ショク</t>
    </rPh>
    <rPh sb="5" eb="6">
      <t>ミ</t>
    </rPh>
    <rPh sb="12" eb="13">
      <t>ネン</t>
    </rPh>
    <phoneticPr fontId="8"/>
  </si>
  <si>
    <t>正職に満たない</t>
    <rPh sb="0" eb="1">
      <t>セイ</t>
    </rPh>
    <rPh sb="1" eb="2">
      <t>ショク</t>
    </rPh>
    <rPh sb="3" eb="4">
      <t>ミ</t>
    </rPh>
    <phoneticPr fontId="8"/>
  </si>
  <si>
    <t>民間企業職員</t>
    <rPh sb="0" eb="2">
      <t>ミンカン</t>
    </rPh>
    <rPh sb="2" eb="4">
      <t>キギョウ</t>
    </rPh>
    <rPh sb="4" eb="6">
      <t>ショクイン</t>
    </rPh>
    <phoneticPr fontId="8"/>
  </si>
  <si>
    <t>郵便外務</t>
    <rPh sb="0" eb="2">
      <t>ユウビン</t>
    </rPh>
    <rPh sb="2" eb="4">
      <t>ガイム</t>
    </rPh>
    <phoneticPr fontId="8"/>
  </si>
  <si>
    <t>アルバイト</t>
    <phoneticPr fontId="8"/>
  </si>
  <si>
    <t>アルバイト</t>
    <phoneticPr fontId="8"/>
  </si>
  <si>
    <t>仙台市立　○○小学校　休職代替講師</t>
    <rPh sb="0" eb="4">
      <t>センダイシリツ</t>
    </rPh>
    <rPh sb="7" eb="8">
      <t>ショウ</t>
    </rPh>
    <rPh sb="11" eb="13">
      <t>キュウショク</t>
    </rPh>
    <rPh sb="13" eb="15">
      <t>ダイタイ</t>
    </rPh>
    <rPh sb="15" eb="17">
      <t>コウシ</t>
    </rPh>
    <phoneticPr fontId="1"/>
  </si>
  <si>
    <t>981</t>
    <phoneticPr fontId="1"/>
  </si>
  <si>
    <t>0011</t>
    <phoneticPr fontId="1"/>
  </si>
  <si>
    <t>090</t>
    <phoneticPr fontId="1"/>
  </si>
  <si>
    <t>1234</t>
    <phoneticPr fontId="1"/>
  </si>
  <si>
    <t>5678</t>
    <phoneticPr fontId="1"/>
  </si>
  <si>
    <t>宮城県仙台市青葉区上杉1-5-12-1401</t>
    <rPh sb="0" eb="3">
      <t>ミヤギケン</t>
    </rPh>
    <rPh sb="3" eb="6">
      <t>センダイシ</t>
    </rPh>
    <rPh sb="6" eb="9">
      <t>アオバク</t>
    </rPh>
    <rPh sb="9" eb="11">
      <t>カミスギ</t>
    </rPh>
    <phoneticPr fontId="1"/>
  </si>
  <si>
    <t>選択して下さい</t>
    <rPh sb="0" eb="2">
      <t>センタク</t>
    </rPh>
    <rPh sb="4" eb="5">
      <t>クダ</t>
    </rPh>
    <phoneticPr fontId="1"/>
  </si>
  <si>
    <t>教（一）</t>
    <rPh sb="2" eb="3">
      <t>イチ</t>
    </rPh>
    <phoneticPr fontId="8"/>
  </si>
  <si>
    <t>貼り付け先</t>
    <rPh sb="0" eb="1">
      <t>ハ</t>
    </rPh>
    <rPh sb="2" eb="3">
      <t>ツ</t>
    </rPh>
    <rPh sb="4" eb="5">
      <t>サキ</t>
    </rPh>
    <phoneticPr fontId="1"/>
  </si>
  <si>
    <t>講師</t>
    <rPh sb="0" eb="2">
      <t>コウシ</t>
    </rPh>
    <phoneticPr fontId="8"/>
  </si>
  <si>
    <t>↓削除不可</t>
    <rPh sb="1" eb="3">
      <t>サクジョ</t>
    </rPh>
    <rPh sb="3" eb="5">
      <t>フカ</t>
    </rPh>
    <phoneticPr fontId="1"/>
  </si>
  <si>
    <t>市・県</t>
    <rPh sb="0" eb="1">
      <t>シ</t>
    </rPh>
    <rPh sb="2" eb="3">
      <t>ケン</t>
    </rPh>
    <phoneticPr fontId="1"/>
  </si>
  <si>
    <t>使用していないはず</t>
    <rPh sb="0" eb="2">
      <t>シヨウ</t>
    </rPh>
    <phoneticPr fontId="1"/>
  </si>
  <si>
    <t>履歴事項
コード換算</t>
    <rPh sb="0" eb="2">
      <t>リレキ</t>
    </rPh>
    <rPh sb="2" eb="4">
      <t>ジコウ</t>
    </rPh>
    <rPh sb="8" eb="10">
      <t>カンサン</t>
    </rPh>
    <phoneticPr fontId="8"/>
  </si>
  <si>
    <t>履歴事項
履歴書から</t>
    <rPh sb="0" eb="2">
      <t>リレキ</t>
    </rPh>
    <rPh sb="2" eb="4">
      <t>ジコウ</t>
    </rPh>
    <rPh sb="5" eb="8">
      <t>リレキショ</t>
    </rPh>
    <phoneticPr fontId="1"/>
  </si>
  <si>
    <t>○○大学</t>
    <rPh sb="2" eb="4">
      <t>ダイガク</t>
    </rPh>
    <phoneticPr fontId="1"/>
  </si>
  <si>
    <t>（臨時的任用職員，会計年度任用職員）</t>
    <rPh sb="1" eb="4">
      <t>リンジテキ</t>
    </rPh>
    <rPh sb="4" eb="6">
      <t>ニンヨウ</t>
    </rPh>
    <rPh sb="6" eb="8">
      <t>ショクイン</t>
    </rPh>
    <rPh sb="9" eb="13">
      <t>カイケイネンド</t>
    </rPh>
    <rPh sb="13" eb="17">
      <t>ニンヨウショクイン</t>
    </rPh>
    <phoneticPr fontId="1"/>
  </si>
  <si>
    <t>　　以下のとおり相違ありません。</t>
    <rPh sb="2" eb="4">
      <t>イカ</t>
    </rPh>
    <rPh sb="8" eb="10">
      <t>ソウイ</t>
    </rPh>
    <phoneticPr fontId="1"/>
  </si>
  <si>
    <t>印</t>
    <rPh sb="0" eb="1">
      <t>イン</t>
    </rPh>
    <phoneticPr fontId="1"/>
  </si>
  <si>
    <t>公立学校共済組合の
管理番号（10桁）</t>
    <rPh sb="0" eb="2">
      <t>コウリツ</t>
    </rPh>
    <rPh sb="2" eb="4">
      <t>ガッコウ</t>
    </rPh>
    <rPh sb="4" eb="6">
      <t>キョウサイ</t>
    </rPh>
    <rPh sb="6" eb="8">
      <t>クミアイ</t>
    </rPh>
    <rPh sb="10" eb="12">
      <t>カンリ</t>
    </rPh>
    <rPh sb="12" eb="14">
      <t>バンゴウ</t>
    </rPh>
    <rPh sb="17" eb="18">
      <t>ケタ</t>
    </rPh>
    <phoneticPr fontId="1"/>
  </si>
  <si>
    <t>株式会社○○　事務職員（正規職員）</t>
    <rPh sb="0" eb="4">
      <t>カブシキガイシャ</t>
    </rPh>
    <rPh sb="7" eb="11">
      <t>ジムショクイン</t>
    </rPh>
    <rPh sb="12" eb="16">
      <t>セイキショクイン</t>
    </rPh>
    <phoneticPr fontId="1"/>
  </si>
  <si>
    <r>
      <t xml:space="preserve">写　真
</t>
    </r>
    <r>
      <rPr>
        <sz val="8"/>
        <color theme="1"/>
        <rFont val="ＭＳ 明朝"/>
        <family val="1"/>
        <charset val="128"/>
      </rPr>
      <t>上半身，正面，脱帽で
３ヶ月以内に撮影したもの</t>
    </r>
    <r>
      <rPr>
        <sz val="9"/>
        <color theme="1"/>
        <rFont val="ＭＳ 明朝"/>
        <family val="1"/>
        <charset val="128"/>
      </rPr>
      <t xml:space="preserve">
(4.5cm×3.5cm）</t>
    </r>
    <rPh sb="0" eb="1">
      <t>シャ</t>
    </rPh>
    <rPh sb="2" eb="3">
      <t>マコト</t>
    </rPh>
    <rPh sb="5" eb="8">
      <t>ジョウハンシン</t>
    </rPh>
    <rPh sb="9" eb="11">
      <t>ショウメン</t>
    </rPh>
    <rPh sb="12" eb="14">
      <t>ダツボウ</t>
    </rPh>
    <rPh sb="18" eb="19">
      <t>ゲツ</t>
    </rPh>
    <rPh sb="19" eb="21">
      <t>イナイ</t>
    </rPh>
    <rPh sb="22" eb="24">
      <t>サツエイ</t>
    </rPh>
    <phoneticPr fontId="1"/>
  </si>
  <si>
    <t>※専攻科調整</t>
    <rPh sb="1" eb="4">
      <t>センコウカ</t>
    </rPh>
    <rPh sb="4" eb="6">
      <t>チョウセイ</t>
    </rPh>
    <phoneticPr fontId="8"/>
  </si>
  <si>
    <t>調整後月数（専攻科調整含む）</t>
    <rPh sb="0" eb="2">
      <t>チョウセイ</t>
    </rPh>
    <rPh sb="2" eb="3">
      <t>ゴ</t>
    </rPh>
    <rPh sb="3" eb="5">
      <t>ツキスウ</t>
    </rPh>
    <rPh sb="6" eb="9">
      <t>センコウカ</t>
    </rPh>
    <rPh sb="9" eb="11">
      <t>チョウセイ</t>
    </rPh>
    <rPh sb="11" eb="12">
      <t>フク</t>
    </rPh>
    <phoneticPr fontId="8"/>
  </si>
  <si>
    <t>博士</t>
  </si>
  <si>
    <t>（　期間が重複するもの　）</t>
    <rPh sb="2" eb="4">
      <t>キカン</t>
    </rPh>
    <rPh sb="5" eb="7">
      <t>チョウフク</t>
    </rPh>
    <phoneticPr fontId="1"/>
  </si>
  <si>
    <t>－</t>
    <phoneticPr fontId="1"/>
  </si>
  <si>
    <t>○○○○高等学校　卒業
高等学校卒業程度認定試験合格</t>
    <rPh sb="9" eb="11">
      <t>ソツギョウ</t>
    </rPh>
    <rPh sb="12" eb="14">
      <t>コウトウ</t>
    </rPh>
    <rPh sb="14" eb="16">
      <t>ガッコウ</t>
    </rPh>
    <rPh sb="16" eb="18">
      <t>ソツギョウ</t>
    </rPh>
    <rPh sb="18" eb="20">
      <t>テイド</t>
    </rPh>
    <rPh sb="20" eb="22">
      <t>ニンテイ</t>
    </rPh>
    <rPh sb="22" eb="24">
      <t>シケン</t>
    </rPh>
    <rPh sb="24" eb="26">
      <t>ゴウカク</t>
    </rPh>
    <phoneticPr fontId="1"/>
  </si>
  <si>
    <t>仙台　花子</t>
    <rPh sb="0" eb="2">
      <t>センダイ</t>
    </rPh>
    <rPh sb="3" eb="5">
      <t>ハナコ</t>
    </rPh>
    <phoneticPr fontId="1"/>
  </si>
  <si>
    <t>せんだい　はなこ</t>
    <phoneticPr fontId="1"/>
  </si>
  <si>
    <t>有・無</t>
    <rPh sb="0" eb="1">
      <t>ユウ</t>
    </rPh>
    <rPh sb="2" eb="3">
      <t>ナシ</t>
    </rPh>
    <phoneticPr fontId="1"/>
  </si>
  <si>
    <t>（様式３号）</t>
    <rPh sb="1" eb="3">
      <t>ヨウシキ</t>
    </rPh>
    <rPh sb="4" eb="5">
      <t>ゴウ</t>
    </rPh>
    <phoneticPr fontId="1"/>
  </si>
  <si>
    <t>仙台市立　○○小学校　育休代替</t>
    <rPh sb="0" eb="4">
      <t>センダイシリツ</t>
    </rPh>
    <rPh sb="7" eb="10">
      <t>ショウガッコウ</t>
    </rPh>
    <rPh sb="11" eb="15">
      <t>イクキュウダイタイ</t>
    </rPh>
    <phoneticPr fontId="1"/>
  </si>
  <si>
    <r>
      <t xml:space="preserve">写　真
</t>
    </r>
    <r>
      <rPr>
        <sz val="8"/>
        <color theme="1"/>
        <rFont val="ＭＳ 明朝"/>
        <family val="1"/>
        <charset val="128"/>
      </rPr>
      <t>上半身，正面，脱帽で
３ヶ月以内に撮影したもの</t>
    </r>
    <r>
      <rPr>
        <sz val="9"/>
        <color theme="1"/>
        <rFont val="ＭＳ 明朝"/>
        <family val="1"/>
        <charset val="128"/>
      </rPr>
      <t xml:space="preserve">
(4.5cm×3.5cm）</t>
    </r>
    <phoneticPr fontId="1"/>
  </si>
  <si>
    <t>ここを選択</t>
    <rPh sb="3" eb="5">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</si>
</sst>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yy"/>
    <numFmt numFmtId="179" formatCode="0.0_ "/>
    <numFmt numFmtId="180" formatCode="0.0_);[Red]\(0.0\)"/>
    <numFmt numFmtId="181" formatCode="0.00_ "/>
    <numFmt numFmtId="182" formatCode="[$-411]ge\.m\.d;@"/>
  </numFmts>
  <fonts count="3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明朝"/>
      <family val="1"/>
      <charset val="128"/>
    </font>
    <font>
      <sz val="9"/>
      <color theme="1"/>
      <name val="ＭＳ 明朝"/>
      <family val="1"/>
      <charset val="128"/>
    </font>
    <font>
      <sz val="8"/>
      <color theme="1"/>
      <name val="ＭＳ 明朝"/>
      <family val="1"/>
      <charset val="128"/>
    </font>
    <font>
      <sz val="20"/>
      <color theme="1"/>
      <name val="ＭＳ 明朝"/>
      <family val="1"/>
      <charset val="128"/>
    </font>
    <font>
      <sz val="11"/>
      <color theme="1"/>
      <name val="ＭＳ Ｐゴシック"/>
      <family val="3"/>
      <charset val="128"/>
      <scheme val="minor"/>
    </font>
    <font>
      <sz val="6"/>
      <name val="ＭＳ Ｐゴシック"/>
      <family val="3"/>
      <charset val="128"/>
    </font>
    <font>
      <sz val="18"/>
      <color theme="1"/>
      <name val="HGPｺﾞｼｯｸM"/>
      <family val="3"/>
      <charset val="128"/>
    </font>
    <font>
      <sz val="9"/>
      <color theme="1"/>
      <name val="HGPｺﾞｼｯｸM"/>
      <family val="3"/>
      <charset val="128"/>
    </font>
    <font>
      <sz val="11"/>
      <color theme="1"/>
      <name val="HGPｺﾞｼｯｸM"/>
      <family val="3"/>
      <charset val="128"/>
    </font>
    <font>
      <sz val="8"/>
      <color theme="1"/>
      <name val="HGPｺﾞｼｯｸM"/>
      <family val="3"/>
      <charset val="128"/>
    </font>
    <font>
      <sz val="10"/>
      <color theme="1"/>
      <name val="HGPｺﾞｼｯｸM"/>
      <family val="3"/>
      <charset val="128"/>
    </font>
    <font>
      <sz val="11"/>
      <name val="ＭＳ Ｐゴシック"/>
      <family val="3"/>
      <charset val="128"/>
    </font>
    <font>
      <sz val="11"/>
      <name val="ＭＳ Ｐ明朝"/>
      <family val="1"/>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b/>
      <sz val="12"/>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9"/>
      <name val="ＭＳ 明朝"/>
      <family val="1"/>
      <charset val="128"/>
    </font>
    <font>
      <sz val="10"/>
      <name val="ＭＳ Ｐゴシック"/>
      <family val="3"/>
      <charset val="128"/>
    </font>
    <font>
      <sz val="9"/>
      <name val="ＭＳ Ｐゴシック"/>
      <family val="3"/>
      <charset val="128"/>
    </font>
    <font>
      <sz val="11"/>
      <color rgb="FFFF0000"/>
      <name val="ＭＳ Ｐゴシック"/>
      <family val="2"/>
      <charset val="128"/>
      <scheme val="minor"/>
    </font>
    <font>
      <sz val="11"/>
      <color rgb="FFFF0000"/>
      <name val="ＭＳ 明朝"/>
      <family val="1"/>
      <charset val="128"/>
    </font>
    <font>
      <sz val="9"/>
      <color rgb="FFFF0000"/>
      <name val="ＭＳ 明朝"/>
      <family val="1"/>
      <charset val="128"/>
    </font>
    <font>
      <sz val="12"/>
      <color rgb="FFFF0000"/>
      <name val="ＭＳ 明朝"/>
      <family val="1"/>
      <charset val="128"/>
    </font>
    <font>
      <b/>
      <sz val="9"/>
      <color indexed="81"/>
      <name val="MS P ゴシック"/>
      <family val="3"/>
      <charset val="128"/>
    </font>
    <font>
      <sz val="9"/>
      <color theme="1"/>
      <name val="ＭＳ Ｐ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theme="8" tint="0.59999389629810485"/>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style="dotted">
        <color indexed="64"/>
      </right>
      <top/>
      <bottom/>
      <diagonal/>
    </border>
    <border>
      <left style="medium">
        <color indexed="64"/>
      </left>
      <right style="dotted">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hair">
        <color indexed="64"/>
      </left>
      <right style="dotted">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bottom/>
      <diagonal/>
    </border>
    <border>
      <left/>
      <right style="thin">
        <color indexed="64"/>
      </right>
      <top/>
      <bottom/>
      <diagonal/>
    </border>
    <border>
      <left style="thin">
        <color indexed="64"/>
      </left>
      <right style="dotted">
        <color indexed="64"/>
      </right>
      <top/>
      <bottom/>
      <diagonal/>
    </border>
    <border>
      <left style="thin">
        <color indexed="64"/>
      </left>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medium">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0" fontId="7" fillId="0" borderId="0">
      <alignment vertical="center"/>
    </xf>
    <xf numFmtId="0" fontId="14" fillId="0" borderId="0">
      <alignment vertical="center"/>
    </xf>
  </cellStyleXfs>
  <cellXfs count="455">
    <xf numFmtId="0" fontId="0" fillId="0" borderId="0" xfId="0">
      <alignment vertical="center"/>
    </xf>
    <xf numFmtId="0" fontId="2" fillId="0" borderId="16" xfId="0" applyFont="1" applyBorder="1">
      <alignment vertical="center"/>
    </xf>
    <xf numFmtId="0" fontId="2" fillId="0" borderId="16" xfId="0" applyFont="1" applyBorder="1" applyAlignment="1">
      <alignment vertical="top"/>
    </xf>
    <xf numFmtId="177" fontId="0" fillId="0" borderId="0" xfId="0" applyNumberFormat="1">
      <alignment vertical="center"/>
    </xf>
    <xf numFmtId="57" fontId="0" fillId="0" borderId="0" xfId="0" applyNumberFormat="1">
      <alignment vertical="center"/>
    </xf>
    <xf numFmtId="177" fontId="0" fillId="0" borderId="0" xfId="0" applyNumberFormat="1" applyAlignment="1">
      <alignment horizontal="right" vertical="center"/>
    </xf>
    <xf numFmtId="0" fontId="0" fillId="0" borderId="0" xfId="0" quotePrefix="1">
      <alignment vertical="center"/>
    </xf>
    <xf numFmtId="31" fontId="0" fillId="0" borderId="0" xfId="0" applyNumberFormat="1">
      <alignment vertical="center"/>
    </xf>
    <xf numFmtId="178" fontId="0" fillId="0" borderId="0" xfId="0" applyNumberFormat="1">
      <alignment vertical="center"/>
    </xf>
    <xf numFmtId="177" fontId="0" fillId="0" borderId="0" xfId="0" quotePrefix="1" applyNumberFormat="1">
      <alignment vertical="center"/>
    </xf>
    <xf numFmtId="0" fontId="7" fillId="0" borderId="0" xfId="1" applyAlignment="1">
      <alignment horizontal="center" vertical="center"/>
    </xf>
    <xf numFmtId="0" fontId="7" fillId="0" borderId="46" xfId="1" applyBorder="1" applyAlignment="1">
      <alignment horizontal="center" vertical="center"/>
    </xf>
    <xf numFmtId="0" fontId="7" fillId="3" borderId="47" xfId="1" applyFill="1" applyBorder="1" applyAlignment="1" applyProtection="1">
      <alignment horizontal="center" vertical="center"/>
      <protection locked="0"/>
    </xf>
    <xf numFmtId="0" fontId="7" fillId="0" borderId="49" xfId="1" applyBorder="1" applyAlignment="1">
      <alignment horizontal="center" vertical="center"/>
    </xf>
    <xf numFmtId="0" fontId="7" fillId="0" borderId="46" xfId="1" applyBorder="1" applyAlignment="1">
      <alignment horizontal="center" vertical="center" wrapText="1"/>
    </xf>
    <xf numFmtId="0" fontId="7" fillId="0" borderId="0" xfId="1">
      <alignment vertical="center"/>
    </xf>
    <xf numFmtId="0" fontId="9" fillId="5" borderId="0" xfId="1" applyFont="1" applyFill="1" applyAlignment="1">
      <alignment horizontal="center" vertical="center"/>
    </xf>
    <xf numFmtId="0" fontId="10" fillId="5" borderId="16" xfId="1" applyFont="1" applyFill="1" applyBorder="1" applyAlignment="1">
      <alignment horizontal="center" vertical="center" wrapText="1"/>
    </xf>
    <xf numFmtId="0" fontId="11" fillId="5" borderId="0" xfId="1" applyFont="1" applyFill="1">
      <alignment vertical="center"/>
    </xf>
    <xf numFmtId="0" fontId="7" fillId="0" borderId="54" xfId="1" applyBorder="1" applyAlignment="1">
      <alignment horizontal="center" vertical="center"/>
    </xf>
    <xf numFmtId="0" fontId="7" fillId="3" borderId="55" xfId="1" applyFill="1" applyBorder="1" applyAlignment="1" applyProtection="1">
      <alignment horizontal="center" vertical="center"/>
      <protection locked="0"/>
    </xf>
    <xf numFmtId="0" fontId="7" fillId="4" borderId="32" xfId="1" applyFill="1" applyBorder="1" applyAlignment="1" applyProtection="1">
      <alignment horizontal="center" vertical="center"/>
      <protection locked="0"/>
    </xf>
    <xf numFmtId="0" fontId="7" fillId="0" borderId="31" xfId="1" applyBorder="1">
      <alignment vertical="center"/>
    </xf>
    <xf numFmtId="0" fontId="7" fillId="0" borderId="32" xfId="1" applyBorder="1">
      <alignment vertical="center"/>
    </xf>
    <xf numFmtId="0" fontId="7" fillId="0" borderId="33" xfId="1" applyBorder="1">
      <alignment vertical="center"/>
    </xf>
    <xf numFmtId="179" fontId="7" fillId="0" borderId="54" xfId="1" applyNumberFormat="1" applyBorder="1" applyAlignment="1">
      <alignment horizontal="center" vertical="center"/>
    </xf>
    <xf numFmtId="176" fontId="7" fillId="0" borderId="56" xfId="1" applyNumberFormat="1" applyBorder="1" applyAlignment="1">
      <alignment horizontal="center" vertical="center"/>
    </xf>
    <xf numFmtId="0" fontId="11" fillId="0" borderId="16" xfId="1" applyFont="1" applyBorder="1">
      <alignment vertical="center"/>
    </xf>
    <xf numFmtId="0" fontId="7" fillId="5" borderId="0" xfId="1" applyFill="1">
      <alignment vertical="center"/>
    </xf>
    <xf numFmtId="0" fontId="11" fillId="5" borderId="16" xfId="1" applyFont="1" applyFill="1" applyBorder="1">
      <alignment vertical="center"/>
    </xf>
    <xf numFmtId="0" fontId="12" fillId="5" borderId="0" xfId="1" applyFont="1" applyFill="1">
      <alignment vertical="center"/>
    </xf>
    <xf numFmtId="0" fontId="7" fillId="4" borderId="48" xfId="1" applyFill="1" applyBorder="1" applyAlignment="1">
      <alignment horizontal="center" vertical="center"/>
    </xf>
    <xf numFmtId="0" fontId="7" fillId="0" borderId="47" xfId="1" applyBorder="1" applyAlignment="1">
      <alignment horizontal="center" vertical="center"/>
    </xf>
    <xf numFmtId="57" fontId="7" fillId="0" borderId="48" xfId="1" applyNumberFormat="1" applyBorder="1" applyAlignment="1">
      <alignment horizontal="center" vertical="center"/>
    </xf>
    <xf numFmtId="0" fontId="13" fillId="5" borderId="0" xfId="1" applyFont="1" applyFill="1">
      <alignment vertical="center"/>
    </xf>
    <xf numFmtId="0" fontId="7" fillId="4" borderId="2" xfId="1" applyFill="1" applyBorder="1" applyAlignment="1">
      <alignment horizontal="center" vertical="center"/>
    </xf>
    <xf numFmtId="0" fontId="7" fillId="0" borderId="27" xfId="1" applyBorder="1" applyAlignment="1">
      <alignment horizontal="center" vertical="center"/>
    </xf>
    <xf numFmtId="0" fontId="7" fillId="0" borderId="26" xfId="1" applyBorder="1" applyAlignment="1">
      <alignment horizontal="center" vertical="center"/>
    </xf>
    <xf numFmtId="0" fontId="7" fillId="0" borderId="2" xfId="1" applyBorder="1" applyAlignment="1">
      <alignment horizontal="center" vertical="center"/>
    </xf>
    <xf numFmtId="0" fontId="11" fillId="2" borderId="63" xfId="1" applyFont="1" applyFill="1" applyBorder="1">
      <alignment vertical="center"/>
    </xf>
    <xf numFmtId="0" fontId="12" fillId="2" borderId="64" xfId="1" applyFont="1" applyFill="1" applyBorder="1">
      <alignment vertical="center"/>
    </xf>
    <xf numFmtId="0" fontId="11" fillId="2" borderId="64" xfId="1" applyFont="1" applyFill="1" applyBorder="1">
      <alignment vertical="center"/>
    </xf>
    <xf numFmtId="176" fontId="11" fillId="2" borderId="64" xfId="1" applyNumberFormat="1" applyFont="1" applyFill="1" applyBorder="1">
      <alignment vertical="center"/>
    </xf>
    <xf numFmtId="0" fontId="11" fillId="2" borderId="65" xfId="1" applyFont="1" applyFill="1" applyBorder="1">
      <alignment vertical="center"/>
    </xf>
    <xf numFmtId="0" fontId="7" fillId="4" borderId="56" xfId="1" applyFill="1" applyBorder="1" applyAlignment="1">
      <alignment horizontal="center" vertical="center"/>
    </xf>
    <xf numFmtId="0" fontId="7" fillId="0" borderId="55" xfId="1" applyBorder="1" applyAlignment="1">
      <alignment horizontal="center" vertical="center"/>
    </xf>
    <xf numFmtId="0" fontId="7" fillId="0" borderId="69" xfId="1" applyBorder="1" applyAlignment="1">
      <alignment horizontal="center" vertical="center"/>
    </xf>
    <xf numFmtId="0" fontId="7" fillId="0" borderId="56" xfId="1" applyBorder="1" applyAlignment="1">
      <alignment horizontal="center" vertical="center"/>
    </xf>
    <xf numFmtId="0" fontId="11" fillId="2" borderId="0" xfId="1" applyFont="1" applyFill="1">
      <alignment vertical="center"/>
    </xf>
    <xf numFmtId="0" fontId="7" fillId="4" borderId="0" xfId="1" applyFill="1" applyAlignment="1">
      <alignment horizontal="center" vertical="center"/>
    </xf>
    <xf numFmtId="177" fontId="7" fillId="0" borderId="0" xfId="1" applyNumberFormat="1" applyAlignment="1">
      <alignment horizontal="right" vertical="center" indent="1"/>
    </xf>
    <xf numFmtId="0" fontId="7" fillId="0" borderId="65" xfId="1" applyBorder="1" applyAlignment="1">
      <alignment horizontal="center" vertical="center"/>
    </xf>
    <xf numFmtId="0" fontId="15" fillId="0" borderId="0" xfId="2" applyFont="1" applyAlignment="1">
      <alignment horizontal="center" vertical="center"/>
    </xf>
    <xf numFmtId="176" fontId="16" fillId="0" borderId="0" xfId="1" applyNumberFormat="1" applyFont="1" applyAlignment="1">
      <alignment horizontal="center" vertical="center"/>
    </xf>
    <xf numFmtId="0" fontId="16" fillId="0" borderId="0" xfId="1" applyFont="1" applyAlignment="1">
      <alignment horizontal="center" vertical="center"/>
    </xf>
    <xf numFmtId="0" fontId="7" fillId="4" borderId="18" xfId="1" applyFill="1" applyBorder="1" applyAlignment="1">
      <alignment horizontal="center" vertical="center"/>
    </xf>
    <xf numFmtId="176" fontId="7" fillId="0" borderId="17" xfId="1" applyNumberFormat="1" applyBorder="1" applyAlignment="1">
      <alignment horizontal="center" vertical="center"/>
    </xf>
    <xf numFmtId="0" fontId="7" fillId="0" borderId="20" xfId="1" applyBorder="1" applyAlignment="1">
      <alignment horizontal="center" vertical="center"/>
    </xf>
    <xf numFmtId="180" fontId="7" fillId="0" borderId="0" xfId="1" applyNumberFormat="1" applyAlignment="1">
      <alignment horizontal="right" vertical="center" indent="1"/>
    </xf>
    <xf numFmtId="0" fontId="7" fillId="0" borderId="57" xfId="1" applyBorder="1" applyAlignment="1">
      <alignment horizontal="center" vertical="center"/>
    </xf>
    <xf numFmtId="0" fontId="7" fillId="0" borderId="58" xfId="1" applyBorder="1" applyAlignment="1">
      <alignment horizontal="center" vertical="center"/>
    </xf>
    <xf numFmtId="57" fontId="7" fillId="0" borderId="57" xfId="1" applyNumberFormat="1" applyBorder="1" applyAlignment="1">
      <alignment horizontal="center" vertical="center"/>
    </xf>
    <xf numFmtId="0" fontId="7" fillId="0" borderId="30" xfId="1" applyBorder="1" applyAlignment="1">
      <alignment horizontal="center" vertical="center"/>
    </xf>
    <xf numFmtId="0" fontId="7" fillId="0" borderId="22" xfId="1" applyBorder="1" applyAlignment="1">
      <alignment horizontal="center" vertical="center"/>
    </xf>
    <xf numFmtId="0" fontId="7" fillId="0" borderId="28" xfId="1" applyBorder="1" applyAlignment="1">
      <alignment horizontal="center" vertical="center"/>
    </xf>
    <xf numFmtId="0" fontId="7" fillId="0" borderId="29" xfId="1" applyBorder="1" applyAlignment="1">
      <alignment horizontal="center" vertical="center"/>
    </xf>
    <xf numFmtId="0" fontId="7" fillId="0" borderId="66" xfId="1" applyBorder="1" applyAlignment="1">
      <alignment horizontal="center" vertical="center"/>
    </xf>
    <xf numFmtId="0" fontId="7" fillId="0" borderId="67" xfId="1" applyBorder="1" applyAlignment="1">
      <alignment horizontal="center" vertical="center"/>
    </xf>
    <xf numFmtId="0" fontId="7" fillId="0" borderId="73" xfId="1" applyBorder="1" applyAlignment="1">
      <alignment horizontal="center" vertical="center"/>
    </xf>
    <xf numFmtId="0" fontId="20" fillId="0" borderId="0" xfId="1" applyFont="1" applyAlignment="1">
      <alignment horizontal="center" vertical="center"/>
    </xf>
    <xf numFmtId="0" fontId="7" fillId="0" borderId="74" xfId="1" applyBorder="1" applyAlignment="1">
      <alignment horizontal="center" vertical="center"/>
    </xf>
    <xf numFmtId="0" fontId="7" fillId="0" borderId="75" xfId="1" applyBorder="1" applyAlignment="1">
      <alignment horizontal="center" vertical="center" wrapText="1"/>
    </xf>
    <xf numFmtId="0" fontId="22" fillId="4" borderId="76" xfId="1" applyFont="1" applyFill="1" applyBorder="1" applyAlignment="1">
      <alignment horizontal="center" vertical="center" wrapText="1"/>
    </xf>
    <xf numFmtId="0" fontId="7" fillId="0" borderId="76" xfId="1" applyBorder="1" applyAlignment="1">
      <alignment horizontal="center" vertical="center"/>
    </xf>
    <xf numFmtId="0" fontId="7" fillId="0" borderId="77" xfId="1" applyBorder="1" applyAlignment="1">
      <alignment horizontal="center" vertical="center" wrapText="1"/>
    </xf>
    <xf numFmtId="0" fontId="7" fillId="6" borderId="75" xfId="1" applyFill="1" applyBorder="1" applyAlignment="1">
      <alignment horizontal="center" vertical="center"/>
    </xf>
    <xf numFmtId="0" fontId="7" fillId="0" borderId="75" xfId="1" applyBorder="1" applyAlignment="1">
      <alignment horizontal="center" vertical="center"/>
    </xf>
    <xf numFmtId="0" fontId="7" fillId="0" borderId="59" xfId="1" applyBorder="1" applyAlignment="1">
      <alignment horizontal="center" vertical="center"/>
    </xf>
    <xf numFmtId="0" fontId="7" fillId="0" borderId="0" xfId="1" applyAlignment="1">
      <alignment horizontal="center" vertical="center" wrapText="1"/>
    </xf>
    <xf numFmtId="0" fontId="7" fillId="0" borderId="78" xfId="1" applyBorder="1">
      <alignment vertical="center"/>
    </xf>
    <xf numFmtId="0" fontId="22" fillId="0" borderId="16" xfId="1" applyFont="1" applyBorder="1">
      <alignment vertical="center"/>
    </xf>
    <xf numFmtId="0" fontId="7" fillId="0" borderId="79" xfId="1" applyBorder="1" applyAlignment="1">
      <alignment horizontal="center" vertical="center"/>
    </xf>
    <xf numFmtId="57" fontId="7" fillId="3" borderId="80" xfId="1" applyNumberFormat="1" applyFill="1" applyBorder="1" applyAlignment="1" applyProtection="1">
      <alignment horizontal="center" vertical="center"/>
      <protection locked="0"/>
    </xf>
    <xf numFmtId="177" fontId="22" fillId="4" borderId="81" xfId="1" applyNumberFormat="1" applyFont="1" applyFill="1" applyBorder="1" applyAlignment="1" applyProtection="1">
      <alignment horizontal="center" vertical="center"/>
      <protection locked="0"/>
    </xf>
    <xf numFmtId="0" fontId="7" fillId="6" borderId="81" xfId="1" applyFill="1" applyBorder="1">
      <alignment vertical="center"/>
    </xf>
    <xf numFmtId="0" fontId="7" fillId="6" borderId="82" xfId="1" applyFill="1" applyBorder="1">
      <alignment vertical="center"/>
    </xf>
    <xf numFmtId="0" fontId="7" fillId="6" borderId="80" xfId="1" applyFill="1" applyBorder="1">
      <alignment vertical="center"/>
    </xf>
    <xf numFmtId="179" fontId="7" fillId="0" borderId="80" xfId="1" applyNumberFormat="1" applyBorder="1">
      <alignment vertical="center"/>
    </xf>
    <xf numFmtId="179" fontId="7" fillId="0" borderId="61" xfId="1" applyNumberFormat="1" applyBorder="1">
      <alignment vertical="center"/>
    </xf>
    <xf numFmtId="57" fontId="7" fillId="0" borderId="0" xfId="1" applyNumberFormat="1">
      <alignment vertical="center"/>
    </xf>
    <xf numFmtId="0" fontId="7" fillId="0" borderId="83" xfId="1" applyBorder="1">
      <alignment vertical="center"/>
    </xf>
    <xf numFmtId="177" fontId="22" fillId="4" borderId="80" xfId="1" applyNumberFormat="1" applyFont="1" applyFill="1" applyBorder="1" applyAlignment="1" applyProtection="1">
      <alignment horizontal="center" vertical="center"/>
      <protection locked="0"/>
    </xf>
    <xf numFmtId="0" fontId="7" fillId="3" borderId="80" xfId="1" applyFill="1" applyBorder="1" applyProtection="1">
      <alignment vertical="center"/>
      <protection locked="0"/>
    </xf>
    <xf numFmtId="0" fontId="7" fillId="3" borderId="82" xfId="1" applyFill="1" applyBorder="1" applyAlignment="1" applyProtection="1">
      <alignment vertical="center" shrinkToFit="1"/>
      <protection locked="0"/>
    </xf>
    <xf numFmtId="0" fontId="7" fillId="0" borderId="84" xfId="1" applyBorder="1">
      <alignment vertical="center"/>
    </xf>
    <xf numFmtId="0" fontId="7" fillId="0" borderId="16" xfId="1" applyBorder="1">
      <alignment vertical="center"/>
    </xf>
    <xf numFmtId="0" fontId="7" fillId="0" borderId="24" xfId="1" applyBorder="1" applyAlignment="1">
      <alignment horizontal="center" vertical="center"/>
    </xf>
    <xf numFmtId="0" fontId="7" fillId="4" borderId="0" xfId="1" applyFill="1">
      <alignment vertical="center"/>
    </xf>
    <xf numFmtId="57" fontId="0" fillId="0" borderId="0" xfId="0" applyNumberFormat="1" applyAlignment="1">
      <alignment horizontal="right" vertical="center"/>
    </xf>
    <xf numFmtId="0" fontId="0" fillId="0" borderId="86" xfId="0" applyBorder="1">
      <alignmen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0" fillId="0" borderId="87" xfId="0" applyBorder="1">
      <alignment vertical="center"/>
    </xf>
    <xf numFmtId="0" fontId="0" fillId="0" borderId="16" xfId="0" applyBorder="1">
      <alignment vertical="center"/>
    </xf>
    <xf numFmtId="57" fontId="0" fillId="0" borderId="16" xfId="0" applyNumberFormat="1" applyBorder="1">
      <alignment vertical="center"/>
    </xf>
    <xf numFmtId="0" fontId="0" fillId="0" borderId="0" xfId="0" applyAlignment="1">
      <alignment horizontal="center" vertical="center"/>
    </xf>
    <xf numFmtId="0" fontId="20" fillId="2" borderId="16" xfId="1" applyFont="1" applyFill="1" applyBorder="1" applyAlignment="1">
      <alignment horizontal="center" vertical="center"/>
    </xf>
    <xf numFmtId="0" fontId="7" fillId="2" borderId="16" xfId="1" applyFill="1" applyBorder="1">
      <alignment vertical="center"/>
    </xf>
    <xf numFmtId="181" fontId="7" fillId="2" borderId="16" xfId="1" applyNumberFormat="1" applyFill="1" applyBorder="1">
      <alignment vertical="center"/>
    </xf>
    <xf numFmtId="0" fontId="24" fillId="2" borderId="16" xfId="1" applyFont="1" applyFill="1" applyBorder="1" applyAlignment="1">
      <alignment vertical="center" wrapText="1"/>
    </xf>
    <xf numFmtId="0" fontId="7" fillId="2" borderId="16" xfId="1" applyFill="1" applyBorder="1" applyAlignment="1">
      <alignment vertical="center" wrapText="1"/>
    </xf>
    <xf numFmtId="0" fontId="25" fillId="2" borderId="16" xfId="1" applyFont="1" applyFill="1" applyBorder="1" applyAlignment="1">
      <alignment vertical="center" wrapText="1"/>
    </xf>
    <xf numFmtId="0" fontId="20" fillId="0" borderId="16" xfId="1" applyFont="1" applyBorder="1" applyAlignment="1">
      <alignment horizontal="center" vertical="center"/>
    </xf>
    <xf numFmtId="181" fontId="7" fillId="0" borderId="16" xfId="1" applyNumberFormat="1" applyBorder="1">
      <alignment vertical="center"/>
    </xf>
    <xf numFmtId="181" fontId="7" fillId="0" borderId="0" xfId="1" applyNumberFormat="1">
      <alignment vertical="center"/>
    </xf>
    <xf numFmtId="57" fontId="26" fillId="0" borderId="0" xfId="0" applyNumberFormat="1" applyFont="1" applyAlignment="1">
      <alignment horizontal="right" vertical="center"/>
    </xf>
    <xf numFmtId="177" fontId="26" fillId="0" borderId="0" xfId="0" quotePrefix="1" applyNumberFormat="1" applyFont="1">
      <alignment vertical="center"/>
    </xf>
    <xf numFmtId="0" fontId="26" fillId="0" borderId="0" xfId="0" quotePrefix="1" applyFont="1">
      <alignment vertical="center"/>
    </xf>
    <xf numFmtId="0" fontId="26" fillId="0" borderId="0" xfId="0" applyFont="1">
      <alignment vertical="center"/>
    </xf>
    <xf numFmtId="179" fontId="7" fillId="0" borderId="59" xfId="1" applyNumberFormat="1" applyBorder="1" applyAlignment="1">
      <alignment horizontal="center" vertical="center"/>
    </xf>
    <xf numFmtId="57" fontId="22" fillId="3" borderId="80" xfId="1" applyNumberFormat="1" applyFont="1" applyFill="1" applyBorder="1" applyAlignment="1" applyProtection="1">
      <alignment horizontal="center" vertical="center"/>
      <protection locked="0"/>
    </xf>
    <xf numFmtId="0" fontId="22" fillId="4" borderId="48" xfId="1" applyFont="1" applyFill="1" applyBorder="1" applyAlignment="1" applyProtection="1">
      <alignment horizontal="center" vertical="center"/>
      <protection locked="0"/>
    </xf>
    <xf numFmtId="0" fontId="0" fillId="7" borderId="0" xfId="0" applyFill="1">
      <alignment vertical="center"/>
    </xf>
    <xf numFmtId="0" fontId="0" fillId="8" borderId="0" xfId="0" applyFill="1">
      <alignment vertical="center"/>
    </xf>
    <xf numFmtId="177" fontId="0" fillId="8" borderId="0" xfId="0" applyNumberFormat="1" applyFill="1" applyAlignment="1">
      <alignment horizontal="right" vertical="center"/>
    </xf>
    <xf numFmtId="177" fontId="0" fillId="8" borderId="0" xfId="0" quotePrefix="1" applyNumberFormat="1" applyFill="1" applyAlignment="1">
      <alignment horizontal="right" vertical="center"/>
    </xf>
    <xf numFmtId="14" fontId="7" fillId="0" borderId="0" xfId="1" applyNumberFormat="1">
      <alignment vertical="center"/>
    </xf>
    <xf numFmtId="176" fontId="7" fillId="0" borderId="0" xfId="1" applyNumberFormat="1">
      <alignment vertical="center"/>
    </xf>
    <xf numFmtId="182" fontId="22" fillId="0" borderId="51" xfId="1" applyNumberFormat="1" applyFont="1" applyBorder="1" applyAlignment="1">
      <alignment horizontal="center" vertical="center"/>
    </xf>
    <xf numFmtId="57" fontId="0" fillId="7" borderId="0" xfId="0" applyNumberFormat="1" applyFill="1">
      <alignment vertical="center"/>
    </xf>
    <xf numFmtId="177" fontId="26" fillId="7" borderId="0" xfId="0" quotePrefix="1" applyNumberFormat="1" applyFont="1" applyFill="1">
      <alignment vertical="center"/>
    </xf>
    <xf numFmtId="0" fontId="7" fillId="0" borderId="48" xfId="1" applyBorder="1" applyAlignment="1">
      <alignment horizontal="center" vertical="center"/>
    </xf>
    <xf numFmtId="0" fontId="7" fillId="3" borderId="48" xfId="1" applyFill="1" applyBorder="1" applyAlignment="1" applyProtection="1">
      <alignment horizontal="center" vertical="center"/>
      <protection locked="0"/>
    </xf>
    <xf numFmtId="0" fontId="7" fillId="6" borderId="98" xfId="1" applyFill="1" applyBorder="1" applyAlignment="1">
      <alignment vertical="center" shrinkToFit="1"/>
    </xf>
    <xf numFmtId="0" fontId="7" fillId="0" borderId="98" xfId="1" applyBorder="1" applyAlignment="1">
      <alignment vertical="center" shrinkToFit="1"/>
    </xf>
    <xf numFmtId="0" fontId="7" fillId="0" borderId="97" xfId="1" applyBorder="1" applyAlignment="1">
      <alignment horizontal="center" vertical="center" wrapText="1"/>
    </xf>
    <xf numFmtId="0" fontId="2" fillId="0" borderId="0" xfId="0" applyFont="1" applyProtection="1">
      <alignment vertical="center"/>
      <protection locked="0"/>
    </xf>
    <xf numFmtId="0" fontId="29" fillId="0" borderId="0" xfId="0" applyFont="1" applyAlignment="1" applyProtection="1">
      <alignment vertical="top"/>
      <protection locked="0"/>
    </xf>
    <xf numFmtId="0" fontId="29" fillId="0" borderId="0" xfId="0" applyFont="1" applyProtection="1">
      <alignment vertical="center"/>
      <protection locked="0"/>
    </xf>
    <xf numFmtId="0" fontId="27" fillId="0" borderId="0" xfId="0" applyFont="1" applyProtection="1">
      <alignment vertical="center"/>
      <protection locked="0"/>
    </xf>
    <xf numFmtId="0" fontId="5" fillId="0" borderId="0" xfId="0" applyFont="1" applyProtection="1">
      <alignment vertical="center"/>
      <protection locked="0"/>
    </xf>
    <xf numFmtId="0" fontId="3"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8" fillId="0" borderId="0" xfId="0" applyFont="1" applyProtection="1">
      <alignment vertical="center"/>
      <protection locked="0"/>
    </xf>
    <xf numFmtId="0" fontId="4" fillId="0" borderId="0" xfId="0" applyFont="1" applyProtection="1">
      <alignment vertical="center"/>
      <protection locked="0"/>
    </xf>
    <xf numFmtId="0" fontId="3" fillId="0" borderId="31" xfId="0" applyFont="1" applyBorder="1" applyAlignment="1" applyProtection="1">
      <alignment horizontal="center" vertical="center"/>
      <protection locked="0"/>
    </xf>
    <xf numFmtId="0" fontId="4" fillId="0" borderId="5" xfId="0" applyFont="1" applyBorder="1" applyProtection="1">
      <alignment vertical="center"/>
      <protection locked="0"/>
    </xf>
    <xf numFmtId="0" fontId="2" fillId="0" borderId="10" xfId="0" applyFont="1" applyBorder="1" applyProtection="1">
      <alignment vertical="center"/>
      <protection locked="0"/>
    </xf>
    <xf numFmtId="0" fontId="4" fillId="0" borderId="3" xfId="0" applyFont="1" applyBorder="1" applyProtection="1">
      <alignment vertical="center"/>
      <protection locked="0"/>
    </xf>
    <xf numFmtId="0" fontId="4" fillId="0" borderId="10" xfId="0" applyFont="1" applyBorder="1" applyAlignment="1" applyProtection="1">
      <alignment horizontal="right" vertical="center"/>
      <protection locked="0"/>
    </xf>
    <xf numFmtId="0" fontId="4" fillId="0" borderId="9" xfId="0" applyFont="1" applyBorder="1" applyProtection="1">
      <alignment vertical="center"/>
      <protection locked="0"/>
    </xf>
    <xf numFmtId="0" fontId="2" fillId="2" borderId="0" xfId="0" applyFont="1" applyFill="1" applyProtection="1">
      <alignment vertical="center"/>
      <protection locked="0"/>
    </xf>
    <xf numFmtId="0" fontId="4" fillId="0" borderId="30" xfId="0" applyFont="1" applyBorder="1" applyProtection="1">
      <alignment vertical="center"/>
      <protection locked="0"/>
    </xf>
    <xf numFmtId="0" fontId="4" fillId="0" borderId="0" xfId="0" applyFont="1" applyAlignment="1" applyProtection="1">
      <alignment horizontal="center" vertical="center"/>
      <protection locked="0"/>
    </xf>
    <xf numFmtId="0" fontId="4" fillId="0" borderId="22"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Protection="1">
      <alignment vertical="center"/>
      <protection locked="0"/>
    </xf>
    <xf numFmtId="0" fontId="4" fillId="0" borderId="36" xfId="0" applyFont="1" applyBorder="1" applyAlignment="1" applyProtection="1">
      <alignment vertical="center" shrinkToFit="1"/>
      <protection locked="0"/>
    </xf>
    <xf numFmtId="0" fontId="4" fillId="0" borderId="2" xfId="0" applyFont="1" applyBorder="1" applyProtection="1">
      <alignment vertical="center"/>
      <protection locked="0"/>
    </xf>
    <xf numFmtId="0" fontId="4" fillId="0" borderId="36" xfId="0" applyFont="1" applyBorder="1" applyProtection="1">
      <alignment vertical="center"/>
      <protection locked="0"/>
    </xf>
    <xf numFmtId="0" fontId="4" fillId="0" borderId="5"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2" borderId="0" xfId="0" applyFont="1" applyFill="1" applyProtection="1">
      <alignment vertical="center"/>
      <protection locked="0"/>
    </xf>
    <xf numFmtId="0" fontId="2" fillId="0" borderId="0" xfId="0" applyFont="1" applyAlignment="1" applyProtection="1">
      <alignment vertical="top"/>
      <protection locked="0"/>
    </xf>
    <xf numFmtId="0" fontId="4" fillId="0" borderId="5" xfId="0" applyFont="1" applyBorder="1" applyAlignment="1" applyProtection="1">
      <alignment horizontal="right" vertical="center" shrinkToFit="1"/>
      <protection locked="0"/>
    </xf>
    <xf numFmtId="0" fontId="4" fillId="0" borderId="3" xfId="0" applyFont="1" applyBorder="1" applyAlignment="1" applyProtection="1">
      <alignment horizontal="right" vertical="center" shrinkToFit="1"/>
      <protection locked="0"/>
    </xf>
    <xf numFmtId="0" fontId="4" fillId="0" borderId="32" xfId="0" applyFont="1" applyBorder="1" applyAlignment="1" applyProtection="1">
      <alignment horizontal="right" vertical="center" shrinkToFit="1"/>
      <protection locked="0"/>
    </xf>
    <xf numFmtId="0" fontId="4" fillId="0" borderId="32" xfId="0" applyFont="1" applyBorder="1" applyAlignment="1" applyProtection="1">
      <alignment vertical="center" shrinkToFit="1"/>
      <protection locked="0"/>
    </xf>
    <xf numFmtId="0" fontId="3" fillId="0" borderId="0" xfId="0" applyFont="1" applyAlignment="1">
      <alignment horizontal="center" vertical="center"/>
    </xf>
    <xf numFmtId="0" fontId="4" fillId="0" borderId="0" xfId="0" applyFont="1" applyAlignment="1">
      <alignment vertical="center" shrinkToFit="1"/>
    </xf>
    <xf numFmtId="0" fontId="4" fillId="0" borderId="0" xfId="0" applyFont="1">
      <alignment vertical="center"/>
    </xf>
    <xf numFmtId="0" fontId="2" fillId="0" borderId="10" xfId="0" applyFont="1" applyBorder="1">
      <alignment vertical="center"/>
    </xf>
    <xf numFmtId="0" fontId="4" fillId="0" borderId="3" xfId="0" applyFont="1" applyBorder="1">
      <alignment vertical="center"/>
    </xf>
    <xf numFmtId="0" fontId="4" fillId="0" borderId="10" xfId="0" applyFont="1" applyBorder="1" applyAlignment="1">
      <alignment horizontal="right" vertical="center"/>
    </xf>
    <xf numFmtId="0" fontId="4" fillId="0" borderId="0" xfId="0" applyFont="1" applyAlignment="1">
      <alignment horizontal="center" vertical="center"/>
    </xf>
    <xf numFmtId="0" fontId="4" fillId="0" borderId="5" xfId="0" applyFont="1" applyBorder="1">
      <alignment vertical="center"/>
    </xf>
    <xf numFmtId="0" fontId="4" fillId="0" borderId="9" xfId="0" applyFont="1" applyBorder="1">
      <alignment vertical="center"/>
    </xf>
    <xf numFmtId="0" fontId="4" fillId="0" borderId="30" xfId="0" applyFont="1" applyBorder="1">
      <alignment vertical="center"/>
    </xf>
    <xf numFmtId="0" fontId="4" fillId="0" borderId="22"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2" xfId="0" applyFont="1" applyBorder="1" applyAlignment="1">
      <alignment horizontal="center" vertical="center"/>
    </xf>
    <xf numFmtId="0" fontId="4" fillId="0" borderId="33" xfId="0" applyFont="1" applyBorder="1">
      <alignment vertical="center"/>
    </xf>
    <xf numFmtId="0" fontId="5" fillId="0" borderId="0" xfId="0" applyFont="1">
      <alignment vertical="center"/>
    </xf>
    <xf numFmtId="0" fontId="4" fillId="0" borderId="89" xfId="0" applyFont="1" applyBorder="1" applyProtection="1">
      <alignment vertical="center"/>
      <protection locked="0"/>
    </xf>
    <xf numFmtId="0" fontId="3" fillId="0" borderId="32" xfId="0" applyFont="1" applyBorder="1" applyAlignment="1" applyProtection="1">
      <alignment horizontal="center" vertical="center"/>
      <protection locked="0"/>
    </xf>
    <xf numFmtId="179" fontId="7" fillId="3" borderId="56" xfId="1" applyNumberFormat="1" applyFill="1" applyBorder="1" applyAlignment="1">
      <alignment horizontal="center" vertical="center"/>
    </xf>
    <xf numFmtId="0" fontId="2" fillId="0" borderId="0" xfId="0" applyFont="1" applyAlignment="1" applyProtection="1">
      <alignment horizontal="right" vertical="center"/>
      <protection locked="0"/>
    </xf>
    <xf numFmtId="0" fontId="7" fillId="0" borderId="61" xfId="1" applyBorder="1" applyAlignment="1">
      <alignment horizontal="center" vertical="center"/>
    </xf>
    <xf numFmtId="0" fontId="7" fillId="0" borderId="68" xfId="1" applyBorder="1" applyAlignment="1">
      <alignment horizontal="center" vertical="center"/>
    </xf>
    <xf numFmtId="0" fontId="4" fillId="0" borderId="0" xfId="0" applyFont="1" applyAlignment="1" applyProtection="1">
      <alignment vertical="center" shrinkToFit="1"/>
      <protection locked="0"/>
    </xf>
    <xf numFmtId="0" fontId="4" fillId="0" borderId="5" xfId="0" applyFont="1" applyBorder="1" applyAlignment="1">
      <alignment horizontal="right" vertical="center" shrinkToFit="1"/>
    </xf>
    <xf numFmtId="0" fontId="4" fillId="0" borderId="5" xfId="0" applyFont="1" applyBorder="1" applyAlignment="1">
      <alignment vertical="center" shrinkToFit="1"/>
    </xf>
    <xf numFmtId="0" fontId="4" fillId="0" borderId="6" xfId="0" applyFont="1" applyBorder="1" applyProtection="1">
      <alignment vertical="center"/>
      <protection locked="0"/>
    </xf>
    <xf numFmtId="0" fontId="4" fillId="0" borderId="0" xfId="0" applyFont="1" applyAlignment="1">
      <alignment horizontal="right" vertical="center" shrinkToFit="1"/>
    </xf>
    <xf numFmtId="0" fontId="29" fillId="0" borderId="0" xfId="0" applyFont="1" applyAlignment="1" applyProtection="1">
      <alignment horizontal="center" vertical="center"/>
      <protection locked="0"/>
    </xf>
    <xf numFmtId="31" fontId="4" fillId="0" borderId="28" xfId="0" applyNumberFormat="1" applyFont="1" applyBorder="1" applyAlignment="1">
      <alignment horizontal="center" vertical="center"/>
    </xf>
    <xf numFmtId="31" fontId="4" fillId="2" borderId="5" xfId="0" applyNumberFormat="1" applyFont="1" applyFill="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9" borderId="5" xfId="0" applyFont="1" applyFill="1" applyBorder="1" applyAlignment="1" applyProtection="1">
      <alignment horizontal="left" vertical="center" shrinkToFit="1"/>
      <protection locked="0"/>
    </xf>
    <xf numFmtId="0" fontId="4" fillId="9" borderId="7" xfId="0" applyFont="1" applyFill="1" applyBorder="1" applyAlignment="1" applyProtection="1">
      <alignment horizontal="left" vertical="center" shrinkToFit="1"/>
      <protection locked="0"/>
    </xf>
    <xf numFmtId="0" fontId="4" fillId="9" borderId="3" xfId="0" applyFont="1" applyFill="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9" borderId="29" xfId="0" applyFont="1" applyFill="1" applyBorder="1" applyAlignment="1" applyProtection="1">
      <alignment horizontal="left" vertical="center" shrinkToFit="1"/>
      <protection locked="0"/>
    </xf>
    <xf numFmtId="0" fontId="4" fillId="9" borderId="25" xfId="0" applyFont="1" applyFill="1" applyBorder="1" applyAlignment="1" applyProtection="1">
      <alignment horizontal="left" vertical="center" shrinkToFit="1"/>
      <protection locked="0"/>
    </xf>
    <xf numFmtId="0" fontId="23" fillId="0" borderId="21" xfId="0" applyFont="1" applyBorder="1" applyAlignment="1" applyProtection="1">
      <alignment horizontal="center" vertical="center"/>
      <protection locked="0"/>
    </xf>
    <xf numFmtId="0" fontId="23" fillId="9" borderId="3" xfId="0" applyFont="1" applyFill="1" applyBorder="1" applyAlignment="1" applyProtection="1">
      <alignment horizontal="center" vertical="center"/>
      <protection locked="0"/>
    </xf>
    <xf numFmtId="0" fontId="4" fillId="0" borderId="49" xfId="0" applyFont="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0" borderId="52" xfId="0" applyFont="1" applyBorder="1" applyAlignment="1" applyProtection="1">
      <alignment horizontal="center" vertical="center" wrapText="1" shrinkToFit="1"/>
      <protection locked="0"/>
    </xf>
    <xf numFmtId="0" fontId="4" fillId="0" borderId="58"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 xfId="0" applyFont="1" applyBorder="1" applyAlignment="1" applyProtection="1">
      <alignment vertical="center" shrinkToFit="1"/>
      <protection locked="0"/>
    </xf>
    <xf numFmtId="0" fontId="4" fillId="9" borderId="5" xfId="0" applyFont="1" applyFill="1" applyBorder="1" applyAlignment="1" applyProtection="1">
      <alignment vertical="center" shrinkToFit="1"/>
      <protection locked="0"/>
    </xf>
    <xf numFmtId="0" fontId="4" fillId="9" borderId="6" xfId="0" applyFont="1" applyFill="1" applyBorder="1" applyAlignment="1" applyProtection="1">
      <alignment vertical="center" shrinkToFit="1"/>
      <protection locked="0"/>
    </xf>
    <xf numFmtId="0" fontId="4" fillId="9" borderId="7" xfId="0" applyFont="1" applyFill="1" applyBorder="1" applyAlignment="1" applyProtection="1">
      <alignment vertical="center" shrinkToFit="1"/>
      <protection locked="0"/>
    </xf>
    <xf numFmtId="0" fontId="4" fillId="9" borderId="3" xfId="0" applyFont="1" applyFill="1" applyBorder="1" applyAlignment="1" applyProtection="1">
      <alignment vertical="center" shrinkToFit="1"/>
      <protection locked="0"/>
    </xf>
    <xf numFmtId="0" fontId="4" fillId="9" borderId="8" xfId="0" applyFont="1" applyFill="1" applyBorder="1" applyAlignment="1" applyProtection="1">
      <alignment vertical="center" shrinkToFit="1"/>
      <protection locked="0"/>
    </xf>
    <xf numFmtId="0" fontId="4" fillId="9" borderId="19" xfId="0" applyFont="1" applyFill="1" applyBorder="1" applyAlignment="1" applyProtection="1">
      <alignment horizontal="center" vertical="center" wrapText="1"/>
      <protection locked="0"/>
    </xf>
    <xf numFmtId="0" fontId="4" fillId="9" borderId="18" xfId="0"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4" fillId="9" borderId="91" xfId="0" applyFont="1" applyFill="1" applyBorder="1" applyAlignment="1" applyProtection="1">
      <alignment horizontal="center" vertical="center" wrapText="1"/>
      <protection locked="0"/>
    </xf>
    <xf numFmtId="0" fontId="4" fillId="9" borderId="0" xfId="0" applyFont="1" applyFill="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4" fillId="9" borderId="94" xfId="0" applyFont="1" applyFill="1" applyBorder="1" applyAlignment="1" applyProtection="1">
      <alignment horizontal="center" vertical="center" wrapText="1"/>
      <protection locked="0"/>
    </xf>
    <xf numFmtId="0" fontId="4" fillId="9" borderId="32" xfId="0" applyFont="1" applyFill="1" applyBorder="1" applyAlignment="1" applyProtection="1">
      <alignment horizontal="center" vertical="center" wrapText="1"/>
      <protection locked="0"/>
    </xf>
    <xf numFmtId="0" fontId="4" fillId="9" borderId="33" xfId="0" applyFont="1" applyFill="1" applyBorder="1" applyAlignment="1" applyProtection="1">
      <alignment horizontal="center" vertical="center" wrapText="1"/>
      <protection locked="0"/>
    </xf>
    <xf numFmtId="31" fontId="4" fillId="0" borderId="5" xfId="0" applyNumberFormat="1" applyFont="1" applyBorder="1" applyAlignment="1">
      <alignment horizontal="center" vertical="center"/>
    </xf>
    <xf numFmtId="0" fontId="4" fillId="0" borderId="5"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 xfId="0" applyFont="1" applyBorder="1" applyAlignment="1" applyProtection="1">
      <alignment horizontal="left" vertical="center" shrinkToFit="1"/>
      <protection locked="0"/>
    </xf>
    <xf numFmtId="0" fontId="4" fillId="9" borderId="16" xfId="0" applyFont="1" applyFill="1" applyBorder="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49" fontId="4" fillId="9" borderId="0" xfId="0" applyNumberFormat="1" applyFont="1" applyFill="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9" borderId="0" xfId="0" applyFont="1" applyFill="1" applyAlignment="1" applyProtection="1">
      <alignment horizontal="center" vertical="center" shrinkToFit="1"/>
      <protection locked="0"/>
    </xf>
    <xf numFmtId="0" fontId="4" fillId="0" borderId="9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9" borderId="89"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0" borderId="9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99"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9" borderId="2" xfId="0" applyFont="1" applyFill="1" applyBorder="1" applyAlignment="1" applyProtection="1">
      <alignment horizontal="center" vertical="center" shrinkToFit="1"/>
      <protection locked="0"/>
    </xf>
    <xf numFmtId="0" fontId="4" fillId="0" borderId="91" xfId="0" applyFont="1" applyBorder="1" applyAlignment="1" applyProtection="1">
      <alignment horizontal="left" vertical="center" shrinkToFit="1"/>
      <protection locked="0"/>
    </xf>
    <xf numFmtId="0" fontId="4" fillId="9" borderId="0" xfId="0" applyFont="1" applyFill="1" applyAlignment="1" applyProtection="1">
      <alignment horizontal="left" vertical="center" shrinkToFit="1"/>
      <protection locked="0"/>
    </xf>
    <xf numFmtId="0" fontId="4" fillId="0" borderId="14"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10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9" borderId="3" xfId="0" applyFont="1" applyFill="1" applyBorder="1" applyAlignment="1" applyProtection="1">
      <alignment horizontal="center" vertical="center"/>
      <protection locked="0"/>
    </xf>
    <xf numFmtId="0" fontId="4" fillId="9" borderId="8" xfId="0" applyFont="1" applyFill="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9" borderId="32" xfId="0" applyFont="1" applyFill="1" applyBorder="1" applyAlignment="1" applyProtection="1">
      <alignment horizontal="left" vertical="center" shrinkToFit="1"/>
      <protection locked="0"/>
    </xf>
    <xf numFmtId="0" fontId="4" fillId="9" borderId="101" xfId="0" applyFont="1" applyFill="1" applyBorder="1" applyAlignment="1" applyProtection="1">
      <alignment horizontal="left" vertical="center" shrinkToFit="1"/>
      <protection locked="0"/>
    </xf>
    <xf numFmtId="0" fontId="4" fillId="9" borderId="0" xfId="0" applyFont="1" applyFill="1" applyAlignment="1" applyProtection="1">
      <alignment horizontal="center" vertical="center"/>
      <protection locked="0"/>
    </xf>
    <xf numFmtId="0" fontId="4" fillId="9" borderId="89" xfId="0" applyFont="1" applyFill="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9" borderId="8" xfId="0" applyFont="1" applyFill="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9" borderId="5" xfId="0" applyNumberFormat="1" applyFont="1" applyFill="1" applyBorder="1" applyAlignment="1" applyProtection="1">
      <alignment horizontal="center" vertical="center"/>
      <protection locked="0"/>
    </xf>
    <xf numFmtId="0" fontId="4" fillId="0" borderId="32" xfId="0" applyFont="1" applyBorder="1" applyAlignment="1" applyProtection="1">
      <alignment horizontal="center" vertical="center" shrinkToFit="1"/>
      <protection locked="0"/>
    </xf>
    <xf numFmtId="0" fontId="4" fillId="9" borderId="32" xfId="0" applyFont="1" applyFill="1" applyBorder="1" applyAlignment="1" applyProtection="1">
      <alignment horizontal="center" vertical="center" shrinkToFit="1"/>
      <protection locked="0"/>
    </xf>
    <xf numFmtId="0" fontId="4" fillId="0" borderId="2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right" vertical="center"/>
      <protection locked="0"/>
    </xf>
    <xf numFmtId="0" fontId="4" fillId="0" borderId="16"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4" fillId="0" borderId="87" xfId="0" applyFont="1" applyBorder="1" applyAlignment="1" applyProtection="1">
      <alignment horizontal="center" vertical="center" shrinkToFit="1"/>
      <protection locked="0"/>
    </xf>
    <xf numFmtId="0" fontId="4" fillId="0" borderId="102" xfId="0" applyFont="1" applyBorder="1" applyAlignment="1" applyProtection="1">
      <alignment horizontal="center" vertical="center" shrinkToFit="1"/>
      <protection locked="0"/>
    </xf>
    <xf numFmtId="0" fontId="31" fillId="0" borderId="76" xfId="0" applyFont="1" applyBorder="1" applyAlignment="1" applyProtection="1">
      <alignment horizontal="center" vertical="center" wrapText="1"/>
      <protection locked="0"/>
    </xf>
    <xf numFmtId="0" fontId="31" fillId="0" borderId="48" xfId="0" applyFont="1" applyBorder="1" applyAlignment="1" applyProtection="1">
      <alignment horizontal="center" vertical="center" wrapText="1"/>
      <protection locked="0"/>
    </xf>
    <xf numFmtId="0" fontId="4" fillId="0" borderId="48" xfId="0" applyFont="1" applyBorder="1" applyAlignment="1" applyProtection="1">
      <alignment horizontal="right" vertical="center" shrinkToFit="1"/>
      <protection locked="0"/>
    </xf>
    <xf numFmtId="0" fontId="23" fillId="0" borderId="28" xfId="0" applyFont="1" applyBorder="1" applyAlignment="1" applyProtection="1">
      <alignment horizontal="center" vertical="center"/>
      <protection locked="0"/>
    </xf>
    <xf numFmtId="0" fontId="23" fillId="9" borderId="5" xfId="0" applyFont="1" applyFill="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89" xfId="0" applyFont="1" applyBorder="1" applyAlignment="1" applyProtection="1">
      <alignment horizontal="center" vertical="center"/>
      <protection locked="0"/>
    </xf>
    <xf numFmtId="0" fontId="4" fillId="0" borderId="8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shrinkToFit="1"/>
      <protection locked="0"/>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101" xfId="0" applyFont="1" applyBorder="1" applyAlignment="1" applyProtection="1">
      <alignment horizontal="left" vertical="center" shrinkToFit="1"/>
      <protection locked="0"/>
    </xf>
    <xf numFmtId="0" fontId="4" fillId="0" borderId="76"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protection locked="0"/>
    </xf>
    <xf numFmtId="0" fontId="4" fillId="0" borderId="5"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8" xfId="0" applyFont="1" applyBorder="1" applyAlignment="1" applyProtection="1">
      <alignment vertical="center" shrinkToFit="1"/>
      <protection locked="0"/>
    </xf>
    <xf numFmtId="0" fontId="23" fillId="0" borderId="3" xfId="0" applyFont="1" applyBorder="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center" vertical="center"/>
    </xf>
    <xf numFmtId="0" fontId="4" fillId="0" borderId="88" xfId="0" applyFont="1" applyBorder="1" applyAlignment="1">
      <alignment horizontal="center" vertical="center"/>
    </xf>
    <xf numFmtId="0" fontId="4" fillId="0" borderId="14"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1" xfId="0" applyFont="1" applyBorder="1" applyAlignment="1">
      <alignment horizontal="center" vertical="center"/>
    </xf>
    <xf numFmtId="0" fontId="4" fillId="0" borderId="0" xfId="0" applyFont="1" applyAlignment="1">
      <alignment horizontal="center" vertical="center" shrinkToFit="1"/>
    </xf>
    <xf numFmtId="0" fontId="4" fillId="0" borderId="3"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8" xfId="0" applyFont="1" applyBorder="1" applyAlignment="1">
      <alignment horizontal="left" vertical="center"/>
    </xf>
    <xf numFmtId="0" fontId="4" fillId="0" borderId="5" xfId="0" applyFont="1" applyBorder="1" applyAlignment="1">
      <alignment horizontal="left" vertical="center"/>
    </xf>
    <xf numFmtId="0" fontId="4" fillId="0" borderId="29" xfId="0" applyFont="1" applyBorder="1" applyAlignment="1">
      <alignment horizontal="left" vertical="center"/>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57"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8" xfId="0" applyFont="1" applyBorder="1" applyAlignment="1" applyProtection="1">
      <alignment horizontal="center" vertical="center" wrapText="1"/>
      <protection locked="0"/>
    </xf>
    <xf numFmtId="0" fontId="4" fillId="0" borderId="52" xfId="0" applyFont="1" applyBorder="1" applyAlignment="1" applyProtection="1">
      <alignment horizontal="center" vertical="center" wrapText="1"/>
      <protection locked="0"/>
    </xf>
    <xf numFmtId="0" fontId="4" fillId="0" borderId="2" xfId="0" applyFont="1" applyBorder="1" applyAlignment="1" applyProtection="1">
      <alignment horizontal="right" vertical="center" shrinkToFit="1"/>
      <protection locked="0"/>
    </xf>
    <xf numFmtId="0" fontId="4" fillId="0" borderId="32" xfId="0" applyFont="1" applyBorder="1" applyAlignment="1">
      <alignment horizontal="center" vertical="center"/>
    </xf>
    <xf numFmtId="0" fontId="4" fillId="0" borderId="32" xfId="0" applyFont="1" applyBorder="1" applyAlignment="1">
      <alignment horizontal="center" vertical="center" shrinkToFit="1"/>
    </xf>
    <xf numFmtId="0" fontId="23" fillId="6" borderId="28" xfId="0" applyFont="1" applyFill="1" applyBorder="1" applyAlignment="1" applyProtection="1">
      <alignment horizontal="center" vertical="center"/>
      <protection locked="0"/>
    </xf>
    <xf numFmtId="0" fontId="23" fillId="6" borderId="5" xfId="0" applyFont="1" applyFill="1" applyBorder="1" applyAlignment="1" applyProtection="1">
      <alignment horizontal="center" vertical="center"/>
      <protection locked="0"/>
    </xf>
    <xf numFmtId="0" fontId="23" fillId="6" borderId="30" xfId="0" applyFont="1" applyFill="1" applyBorder="1" applyAlignment="1" applyProtection="1">
      <alignment horizontal="center" vertical="center"/>
      <protection locked="0"/>
    </xf>
    <xf numFmtId="0" fontId="23" fillId="6" borderId="0" xfId="0" applyFont="1" applyFill="1" applyAlignment="1" applyProtection="1">
      <alignment horizontal="center" vertical="center"/>
      <protection locked="0"/>
    </xf>
    <xf numFmtId="0" fontId="4" fillId="0" borderId="19"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4" fillId="0" borderId="94" xfId="0" applyFont="1" applyBorder="1" applyAlignment="1" applyProtection="1">
      <alignment horizontal="left" vertical="center" shrinkToFit="1"/>
      <protection locked="0"/>
    </xf>
    <xf numFmtId="0" fontId="4" fillId="0" borderId="33" xfId="0" applyFont="1" applyBorder="1" applyAlignment="1" applyProtection="1">
      <alignment horizontal="left" vertical="center" shrinkToFit="1"/>
      <protection locked="0"/>
    </xf>
    <xf numFmtId="0" fontId="23" fillId="6" borderId="31" xfId="0" applyFont="1" applyFill="1" applyBorder="1" applyAlignment="1" applyProtection="1">
      <alignment horizontal="center" vertical="center"/>
      <protection locked="0"/>
    </xf>
    <xf numFmtId="0" fontId="23" fillId="6" borderId="32"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8"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4" xfId="0" applyFont="1" applyBorder="1" applyAlignment="1" applyProtection="1">
      <alignment horizontal="left" vertical="center" wrapText="1" shrinkToFit="1"/>
      <protection locked="0"/>
    </xf>
    <xf numFmtId="0" fontId="4" fillId="0" borderId="5" xfId="0" applyFont="1" applyBorder="1" applyAlignment="1" applyProtection="1">
      <alignment horizontal="left" vertical="center" wrapText="1" shrinkToFit="1"/>
      <protection locked="0"/>
    </xf>
    <xf numFmtId="0" fontId="4" fillId="0" borderId="6" xfId="0" applyFont="1" applyBorder="1" applyAlignment="1" applyProtection="1">
      <alignment horizontal="left" vertical="center" wrapText="1" shrinkToFit="1"/>
      <protection locked="0"/>
    </xf>
    <xf numFmtId="0" fontId="4" fillId="0" borderId="7" xfId="0" applyFont="1" applyBorder="1" applyAlignment="1" applyProtection="1">
      <alignment horizontal="left" vertical="center" wrapText="1" shrinkToFit="1"/>
      <protection locked="0"/>
    </xf>
    <xf numFmtId="0" fontId="4" fillId="0" borderId="3" xfId="0" applyFont="1" applyBorder="1" applyAlignment="1" applyProtection="1">
      <alignment horizontal="left" vertical="center" wrapText="1" shrinkToFit="1"/>
      <protection locked="0"/>
    </xf>
    <xf numFmtId="0" fontId="4" fillId="0" borderId="8" xfId="0" applyFont="1" applyBorder="1" applyAlignment="1" applyProtection="1">
      <alignment horizontal="left" vertical="center" wrapText="1" shrinkToFit="1"/>
      <protection locked="0"/>
    </xf>
    <xf numFmtId="0" fontId="4" fillId="0" borderId="103" xfId="0" applyFont="1" applyBorder="1" applyAlignment="1" applyProtection="1">
      <alignment horizontal="left" vertical="center" shrinkToFit="1"/>
      <protection locked="0"/>
    </xf>
    <xf numFmtId="0" fontId="23" fillId="0" borderId="31"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31" fontId="4" fillId="0" borderId="30" xfId="0" applyNumberFormat="1" applyFont="1" applyBorder="1" applyAlignment="1">
      <alignment horizontal="center" vertical="center"/>
    </xf>
    <xf numFmtId="31" fontId="4" fillId="0" borderId="0" xfId="0" applyNumberFormat="1" applyFont="1" applyAlignment="1">
      <alignment horizontal="center" vertical="center"/>
    </xf>
    <xf numFmtId="0" fontId="4" fillId="0" borderId="22" xfId="0" applyFont="1" applyBorder="1" applyAlignment="1" applyProtection="1">
      <alignment horizontal="left" vertical="center" shrinkToFit="1"/>
      <protection locked="0"/>
    </xf>
    <xf numFmtId="0" fontId="0" fillId="0" borderId="0" xfId="0"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7" fillId="0" borderId="63" xfId="1" applyBorder="1" applyAlignment="1">
      <alignment horizontal="center" vertical="center"/>
    </xf>
    <xf numFmtId="0" fontId="7" fillId="0" borderId="64" xfId="1" applyBorder="1" applyAlignment="1">
      <alignment horizontal="center" vertical="center"/>
    </xf>
    <xf numFmtId="0" fontId="7" fillId="0" borderId="65" xfId="1" applyBorder="1" applyAlignment="1">
      <alignment horizontal="center" vertical="center"/>
    </xf>
    <xf numFmtId="0" fontId="7" fillId="0" borderId="81" xfId="1" applyBorder="1" applyAlignment="1">
      <alignment vertical="center" shrinkToFit="1"/>
    </xf>
    <xf numFmtId="0" fontId="7" fillId="0" borderId="96" xfId="1" applyBorder="1" applyAlignment="1">
      <alignment vertical="center" shrinkToFit="1"/>
    </xf>
    <xf numFmtId="0" fontId="7" fillId="3" borderId="50" xfId="1" applyFill="1" applyBorder="1" applyAlignment="1" applyProtection="1">
      <alignment horizontal="center" vertical="center"/>
      <protection locked="0"/>
    </xf>
    <xf numFmtId="0" fontId="7" fillId="3" borderId="51" xfId="1" applyFill="1" applyBorder="1" applyAlignment="1" applyProtection="1">
      <alignment horizontal="center" vertical="center"/>
      <protection locked="0"/>
    </xf>
    <xf numFmtId="0" fontId="7" fillId="0" borderId="52" xfId="1" applyBorder="1" applyAlignment="1">
      <alignment horizontal="center" vertical="center"/>
    </xf>
    <xf numFmtId="0" fontId="7" fillId="0" borderId="53" xfId="1" applyBorder="1" applyAlignment="1">
      <alignment horizontal="center" vertical="center"/>
    </xf>
    <xf numFmtId="0" fontId="7" fillId="0" borderId="51" xfId="1" applyBorder="1" applyAlignment="1">
      <alignment horizontal="center" vertical="center"/>
    </xf>
    <xf numFmtId="0" fontId="7" fillId="0" borderId="57" xfId="1" applyBorder="1" applyAlignment="1">
      <alignment horizontal="center" vertical="center"/>
    </xf>
    <xf numFmtId="0" fontId="7" fillId="0" borderId="58" xfId="1" applyBorder="1" applyAlignment="1">
      <alignment horizontal="center" vertical="center"/>
    </xf>
    <xf numFmtId="0" fontId="7" fillId="0" borderId="60" xfId="1" applyBorder="1" applyAlignment="1">
      <alignment horizontal="center" vertical="center"/>
    </xf>
    <xf numFmtId="0" fontId="7" fillId="0" borderId="35" xfId="1" applyBorder="1" applyAlignment="1">
      <alignment horizontal="center" vertical="center"/>
    </xf>
    <xf numFmtId="0" fontId="7" fillId="0" borderId="1" xfId="1" applyBorder="1" applyAlignment="1">
      <alignment horizontal="center" vertical="center"/>
    </xf>
    <xf numFmtId="0" fontId="7" fillId="0" borderId="62" xfId="1" applyBorder="1" applyAlignment="1">
      <alignment horizontal="center" vertical="center"/>
    </xf>
    <xf numFmtId="0" fontId="7" fillId="0" borderId="66" xfId="1" applyBorder="1" applyAlignment="1">
      <alignment horizontal="center" vertical="center" shrinkToFit="1"/>
    </xf>
    <xf numFmtId="0" fontId="7" fillId="0" borderId="67" xfId="1" applyBorder="1" applyAlignment="1">
      <alignment horizontal="center" vertical="center" shrinkToFit="1"/>
    </xf>
    <xf numFmtId="0" fontId="7" fillId="0" borderId="69" xfId="1" applyBorder="1" applyAlignment="1">
      <alignment horizontal="center" vertical="center"/>
    </xf>
    <xf numFmtId="0" fontId="7" fillId="0" borderId="70" xfId="1" applyBorder="1" applyAlignment="1">
      <alignment horizontal="center" vertical="center"/>
    </xf>
    <xf numFmtId="176" fontId="7" fillId="0" borderId="71" xfId="1" applyNumberFormat="1" applyBorder="1" applyAlignment="1">
      <alignment horizontal="center" vertical="center"/>
    </xf>
    <xf numFmtId="176" fontId="7" fillId="0" borderId="72" xfId="1" applyNumberFormat="1" applyBorder="1" applyAlignment="1">
      <alignment horizontal="center" vertical="center"/>
    </xf>
    <xf numFmtId="179" fontId="16" fillId="2" borderId="17" xfId="1" applyNumberFormat="1" applyFont="1" applyFill="1" applyBorder="1" applyAlignment="1">
      <alignment horizontal="center" vertical="center"/>
    </xf>
    <xf numFmtId="0" fontId="16" fillId="2" borderId="31" xfId="1" applyFont="1" applyFill="1" applyBorder="1" applyAlignment="1">
      <alignment horizontal="center" vertical="center"/>
    </xf>
    <xf numFmtId="176" fontId="17" fillId="2" borderId="18" xfId="1" applyNumberFormat="1" applyFont="1" applyFill="1" applyBorder="1" applyAlignment="1">
      <alignment horizontal="center" vertical="center"/>
    </xf>
    <xf numFmtId="0" fontId="18" fillId="2" borderId="18" xfId="1" applyFont="1" applyFill="1" applyBorder="1">
      <alignment vertical="center"/>
    </xf>
    <xf numFmtId="0" fontId="18" fillId="2" borderId="20" xfId="1" applyFont="1" applyFill="1" applyBorder="1">
      <alignment vertical="center"/>
    </xf>
    <xf numFmtId="0" fontId="18" fillId="2" borderId="32" xfId="1" applyFont="1" applyFill="1" applyBorder="1">
      <alignment vertical="center"/>
    </xf>
    <xf numFmtId="0" fontId="18" fillId="2" borderId="33" xfId="1" applyFont="1" applyFill="1" applyBorder="1">
      <alignment vertical="center"/>
    </xf>
    <xf numFmtId="0" fontId="19" fillId="0" borderId="31" xfId="1" applyFont="1" applyBorder="1" applyAlignment="1">
      <alignment horizontal="center" vertical="center"/>
    </xf>
    <xf numFmtId="0" fontId="19" fillId="0" borderId="32" xfId="1" applyFont="1" applyBorder="1" applyAlignment="1">
      <alignment horizontal="center" vertical="center"/>
    </xf>
    <xf numFmtId="0" fontId="19" fillId="0" borderId="33" xfId="1" applyFont="1" applyBorder="1" applyAlignment="1">
      <alignment horizontal="center" vertical="center"/>
    </xf>
    <xf numFmtId="0" fontId="21" fillId="0" borderId="63" xfId="1" applyFont="1" applyBorder="1" applyAlignment="1">
      <alignment horizontal="center" vertical="center"/>
    </xf>
    <xf numFmtId="0" fontId="21" fillId="0" borderId="32" xfId="1" applyFont="1" applyBorder="1" applyAlignment="1">
      <alignment horizontal="center" vertical="center"/>
    </xf>
    <xf numFmtId="0" fontId="21" fillId="0" borderId="64" xfId="1" applyFont="1" applyBorder="1" applyAlignment="1">
      <alignment horizontal="center" vertical="center"/>
    </xf>
    <xf numFmtId="0" fontId="21" fillId="0" borderId="65" xfId="1" applyFont="1" applyBorder="1" applyAlignment="1">
      <alignment horizontal="center" vertical="center"/>
    </xf>
    <xf numFmtId="0" fontId="7" fillId="0" borderId="76" xfId="1" applyBorder="1" applyAlignment="1">
      <alignment horizontal="center" vertical="center" wrapText="1"/>
    </xf>
    <xf numFmtId="0" fontId="7" fillId="0" borderId="95" xfId="1" applyBorder="1" applyAlignment="1">
      <alignment horizontal="center" vertical="center"/>
    </xf>
    <xf numFmtId="0" fontId="7" fillId="6" borderId="81" xfId="1" applyFill="1" applyBorder="1" applyAlignment="1">
      <alignment vertical="center" shrinkToFit="1"/>
    </xf>
    <xf numFmtId="0" fontId="7" fillId="6" borderId="96" xfId="1" applyFill="1" applyBorder="1" applyAlignment="1">
      <alignment vertical="center" shrinkToFit="1"/>
    </xf>
    <xf numFmtId="0" fontId="4" fillId="0" borderId="19"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91" xfId="0"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94" xfId="0" applyFont="1" applyFill="1" applyBorder="1" applyAlignment="1" applyProtection="1">
      <alignment horizontal="center" vertical="center" wrapText="1"/>
      <protection locked="0"/>
    </xf>
    <xf numFmtId="0" fontId="4" fillId="0" borderId="32"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cellXfs>
  <cellStyles count="3">
    <cellStyle name="標準" xfId="0" builtinId="0"/>
    <cellStyle name="標準 2" xfId="1" xr:uid="{00000000-0005-0000-0000-000001000000}"/>
    <cellStyle name="標準_学校一覧" xfId="2" xr:uid="{00000000-0005-0000-0000-000002000000}"/>
  </cellStyles>
  <dxfs count="8">
    <dxf>
      <fill>
        <patternFill>
          <bgColor rgb="FFFFCCCC"/>
        </patternFill>
      </fill>
    </dxf>
    <dxf>
      <fill>
        <patternFill>
          <bgColor rgb="FFFF0000"/>
        </patternFill>
      </fill>
    </dxf>
    <dxf>
      <fill>
        <patternFill>
          <bgColor rgb="FFFF0000"/>
        </patternFill>
      </fill>
    </dxf>
    <dxf>
      <fill>
        <patternFill>
          <bgColor rgb="FFFFCCCC"/>
        </patternFill>
      </fill>
    </dxf>
    <dxf>
      <fill>
        <patternFill>
          <bgColor theme="8" tint="0.59996337778862885"/>
        </patternFill>
      </fill>
    </dxf>
    <dxf>
      <fill>
        <patternFill>
          <bgColor rgb="FFFF0000"/>
        </patternFill>
      </fill>
    </dxf>
    <dxf>
      <fill>
        <patternFill>
          <bgColor rgb="FFFFCCCC"/>
        </patternFill>
      </fill>
    </dxf>
    <dxf>
      <fill>
        <patternFill>
          <bgColor theme="8" tint="0.59996337778862885"/>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44</xdr:col>
      <xdr:colOff>180974</xdr:colOff>
      <xdr:row>1</xdr:row>
      <xdr:rowOff>123825</xdr:rowOff>
    </xdr:from>
    <xdr:to>
      <xdr:col>82</xdr:col>
      <xdr:colOff>47625</xdr:colOff>
      <xdr:row>22</xdr:row>
      <xdr:rowOff>85725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48649" y="304800"/>
          <a:ext cx="7467601" cy="550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n-ea"/>
              <a:ea typeface="+mn-ea"/>
            </a:rPr>
            <a:t>≪入力上の注意事項≫</a:t>
          </a:r>
          <a:endParaRPr kumimoji="1" lang="en-US" altLang="ja-JP" sz="20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水色のセルとピンク色のセルが入力箇所です。別シート　「履歴書（入力例）」　と下記の注意事項を参照のうえ、入力願います。</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lt"/>
              <a:ea typeface="+mn-ea"/>
              <a:cs typeface="+mn-cs"/>
            </a:rPr>
            <a:t>印刷は白黒で行ってください。</a:t>
          </a:r>
          <a:r>
            <a:rPr kumimoji="1" lang="ja-JP" altLang="en-US" sz="1100">
              <a:latin typeface="+mn-ea"/>
              <a:ea typeface="+mn-ea"/>
            </a:rPr>
            <a:t>また、採用となった場合は電子データでも提出いただくこととなりますので、印刷後もデータの保管をお願いします。</a:t>
          </a:r>
          <a:endParaRPr kumimoji="1" lang="en-US" altLang="ja-JP" sz="1100">
            <a:latin typeface="+mn-ea"/>
            <a:ea typeface="+mn-ea"/>
          </a:endParaRPr>
        </a:p>
        <a:p>
          <a:endParaRPr kumimoji="1" lang="ja-JP" altLang="en-US" sz="1100">
            <a:latin typeface="+mn-ea"/>
            <a:ea typeface="+mn-ea"/>
          </a:endParaRPr>
        </a:p>
        <a:p>
          <a:r>
            <a:rPr kumimoji="1" lang="ja-JP" altLang="en-US" sz="1100">
              <a:latin typeface="+mn-ea"/>
              <a:ea typeface="+mn-ea"/>
            </a:rPr>
            <a:t>（１）基本情報</a:t>
          </a:r>
        </a:p>
        <a:p>
          <a:r>
            <a:rPr kumimoji="1" lang="ja-JP" altLang="en-US" sz="1100">
              <a:latin typeface="+mn-ea"/>
              <a:ea typeface="+mn-ea"/>
            </a:rPr>
            <a:t>　① 「公立学校共済組合の管理番号（</a:t>
          </a:r>
          <a:r>
            <a:rPr kumimoji="1" lang="en-US" altLang="ja-JP" sz="1100">
              <a:latin typeface="+mn-ea"/>
              <a:ea typeface="+mn-ea"/>
            </a:rPr>
            <a:t>10</a:t>
          </a:r>
          <a:r>
            <a:rPr kumimoji="1" lang="ja-JP" altLang="en-US" sz="1100">
              <a:latin typeface="+mn-ea"/>
              <a:ea typeface="+mn-ea"/>
            </a:rPr>
            <a:t>桁）」：宮城県内で正職員または臨時的任用職員（常勤講師等）として在職していた</a:t>
          </a:r>
          <a:endParaRPr kumimoji="1" lang="en-US" altLang="ja-JP" sz="1100">
            <a:latin typeface="+mn-ea"/>
            <a:ea typeface="+mn-ea"/>
          </a:endParaRPr>
        </a:p>
        <a:p>
          <a:r>
            <a:rPr kumimoji="1" lang="ja-JP" altLang="en-US" sz="1100">
              <a:latin typeface="+mn-ea"/>
              <a:ea typeface="+mn-ea"/>
            </a:rPr>
            <a:t>　　</a:t>
          </a:r>
          <a:r>
            <a:rPr kumimoji="1" lang="ja-JP" altLang="en-US" sz="1100" baseline="0">
              <a:latin typeface="+mn-ea"/>
              <a:ea typeface="+mn-ea"/>
            </a:rPr>
            <a:t> </a:t>
          </a:r>
          <a:r>
            <a:rPr kumimoji="1" lang="ja-JP" altLang="en-US" sz="1100">
              <a:latin typeface="+mn-ea"/>
              <a:ea typeface="+mn-ea"/>
            </a:rPr>
            <a:t>場合等、既存の番号をお持ちの方のみ入力してください。　</a:t>
          </a:r>
        </a:p>
        <a:p>
          <a:r>
            <a:rPr kumimoji="1" lang="ja-JP" altLang="en-US" sz="1100">
              <a:latin typeface="+mn-ea"/>
              <a:ea typeface="+mn-ea"/>
            </a:rPr>
            <a:t>　②「年齢」：満年齢は履歴書作成日現在で入力してください。</a:t>
          </a:r>
        </a:p>
        <a:p>
          <a:r>
            <a:rPr kumimoji="1" lang="ja-JP" altLang="en-US" sz="1100">
              <a:latin typeface="+mn-ea"/>
              <a:ea typeface="+mn-ea"/>
            </a:rPr>
            <a:t>　③「現住所」「連絡先」：通常連絡可能な電話番号を記入してください。</a:t>
          </a:r>
          <a:endParaRPr kumimoji="1" lang="en-US" altLang="ja-JP" sz="1100">
            <a:latin typeface="+mn-ea"/>
            <a:ea typeface="+mn-ea"/>
          </a:endParaRPr>
        </a:p>
        <a:p>
          <a:r>
            <a:rPr kumimoji="1" lang="ja-JP" altLang="en-US" sz="1100">
              <a:latin typeface="+mn-ea"/>
              <a:ea typeface="+mn-ea"/>
            </a:rPr>
            <a:t>　④作成日・氏名を記入のうえ、押印してください。</a:t>
          </a:r>
        </a:p>
        <a:p>
          <a:endParaRPr kumimoji="1" lang="en-US" altLang="ja-JP" sz="1100">
            <a:latin typeface="+mn-ea"/>
            <a:ea typeface="+mn-ea"/>
          </a:endParaRPr>
        </a:p>
        <a:p>
          <a:r>
            <a:rPr kumimoji="1" lang="ja-JP" altLang="en-US" sz="1100">
              <a:latin typeface="+mn-ea"/>
              <a:ea typeface="+mn-ea"/>
            </a:rPr>
            <a:t>（２）履歴事項</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ea"/>
              <a:ea typeface="+mn-ea"/>
              <a:cs typeface="+mn-cs"/>
            </a:rPr>
            <a:t>　①</a:t>
          </a:r>
          <a:r>
            <a:rPr lang="ja-JP" altLang="ja-JP" sz="1100">
              <a:solidFill>
                <a:schemeClr val="dk1"/>
              </a:solidFill>
              <a:effectLst/>
              <a:latin typeface="+mn-ea"/>
              <a:ea typeface="+mn-ea"/>
              <a:cs typeface="+mn-cs"/>
            </a:rPr>
            <a:t>学歴、職歴の区分を分けないで、履歴の年月日順に在家庭の期間等についても記入し、</a:t>
          </a:r>
          <a:r>
            <a:rPr lang="ja-JP" altLang="ja-JP" sz="1100" b="1" u="sng">
              <a:solidFill>
                <a:schemeClr val="dk1"/>
              </a:solidFill>
              <a:effectLst/>
              <a:latin typeface="+mn-ea"/>
              <a:ea typeface="+mn-ea"/>
              <a:cs typeface="+mn-cs"/>
            </a:rPr>
            <a:t>１日も空白期間のないよう</a:t>
          </a:r>
          <a:r>
            <a:rPr lang="ja-JP" altLang="ja-JP" sz="1100">
              <a:solidFill>
                <a:schemeClr val="dk1"/>
              </a:solidFill>
              <a:effectLst/>
              <a:latin typeface="+mn-ea"/>
              <a:ea typeface="+mn-ea"/>
              <a:cs typeface="+mn-cs"/>
            </a:rPr>
            <a:t>にして</a:t>
          </a:r>
          <a:r>
            <a:rPr lang="ja-JP" altLang="en-US" sz="1100">
              <a:solidFill>
                <a:schemeClr val="dk1"/>
              </a:solidFill>
              <a:effectLst/>
              <a:latin typeface="+mn-ea"/>
              <a:ea typeface="+mn-ea"/>
              <a:cs typeface="+mn-cs"/>
            </a:rPr>
            <a:t>　　　</a:t>
          </a:r>
          <a:endParaRPr lang="en-US" altLang="ja-JP" sz="11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ea"/>
              <a:ea typeface="+mn-ea"/>
              <a:cs typeface="+mn-cs"/>
            </a:rPr>
            <a:t>　　</a:t>
          </a:r>
          <a:r>
            <a:rPr lang="ja-JP" altLang="en-US" sz="1100" baseline="0">
              <a:solidFill>
                <a:schemeClr val="dk1"/>
              </a:solidFill>
              <a:effectLst/>
              <a:latin typeface="+mn-ea"/>
              <a:ea typeface="+mn-ea"/>
              <a:cs typeface="+mn-cs"/>
            </a:rPr>
            <a:t> </a:t>
          </a:r>
          <a:r>
            <a:rPr lang="ja-JP" altLang="ja-JP" sz="1100">
              <a:solidFill>
                <a:schemeClr val="dk1"/>
              </a:solidFill>
              <a:effectLst/>
              <a:latin typeface="+mn-ea"/>
              <a:ea typeface="+mn-ea"/>
              <a:cs typeface="+mn-cs"/>
            </a:rPr>
            <a:t>ください。</a:t>
          </a:r>
          <a:endParaRPr lang="ja-JP" altLang="ja-JP">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②</a:t>
          </a:r>
          <a:r>
            <a:rPr kumimoji="1" lang="ja-JP" altLang="ja-JP" sz="1100" b="1">
              <a:solidFill>
                <a:srgbClr val="FF0000"/>
              </a:solidFill>
              <a:effectLst/>
              <a:latin typeface="+mn-ea"/>
              <a:ea typeface="+mn-ea"/>
              <a:cs typeface="+mn-cs"/>
            </a:rPr>
            <a:t>賞罰</a:t>
          </a:r>
          <a:r>
            <a:rPr kumimoji="1" lang="ja-JP" altLang="en-US" sz="1100" b="1">
              <a:solidFill>
                <a:srgbClr val="FF0000"/>
              </a:solidFill>
              <a:effectLst/>
              <a:latin typeface="+mn-ea"/>
              <a:ea typeface="+mn-ea"/>
              <a:cs typeface="+mn-cs"/>
            </a:rPr>
            <a:t>欄</a:t>
          </a:r>
          <a:r>
            <a:rPr kumimoji="1" lang="ja-JP" altLang="ja-JP" sz="1100" b="1">
              <a:solidFill>
                <a:srgbClr val="FF0000"/>
              </a:solidFill>
              <a:effectLst/>
              <a:latin typeface="+mn-ea"/>
              <a:ea typeface="+mn-ea"/>
              <a:cs typeface="+mn-cs"/>
            </a:rPr>
            <a:t>についてもれなく記載願います。特になければ「無」を選択してください。</a:t>
          </a:r>
          <a:endParaRPr lang="ja-JP" altLang="ja-JP" b="1">
            <a:solidFill>
              <a:srgbClr val="FF0000"/>
            </a:solidFill>
            <a:effectLst/>
            <a:latin typeface="+mn-ea"/>
            <a:ea typeface="+mn-ea"/>
          </a:endParaRPr>
        </a:p>
        <a:p>
          <a:r>
            <a:rPr kumimoji="1" lang="ja-JP" altLang="en-US" sz="1100">
              <a:latin typeface="+mn-ea"/>
              <a:ea typeface="+mn-ea"/>
            </a:rPr>
            <a:t>　③</a:t>
          </a:r>
          <a:r>
            <a:rPr kumimoji="1" lang="ja-JP" altLang="en-US" sz="1100" b="1">
              <a:latin typeface="+mn-ea"/>
              <a:ea typeface="+mn-ea"/>
            </a:rPr>
            <a:t>高等学校在籍以降</a:t>
          </a:r>
          <a:r>
            <a:rPr kumimoji="1" lang="ja-JP" altLang="en-US" sz="1100">
              <a:latin typeface="+mn-ea"/>
              <a:ea typeface="+mn-ea"/>
            </a:rPr>
            <a:t>について入力してください。高等学校卒業ではなく、「高等学校卒業程度認定試験」</a:t>
          </a:r>
          <a:r>
            <a:rPr kumimoji="1" lang="ja-JP" altLang="en-US" sz="1100" baseline="0">
              <a:latin typeface="+mn-ea"/>
              <a:ea typeface="+mn-ea"/>
            </a:rPr>
            <a:t> </a:t>
          </a:r>
          <a:r>
            <a:rPr kumimoji="1" lang="ja-JP" altLang="en-US" sz="1100">
              <a:latin typeface="+mn-ea"/>
              <a:ea typeface="+mn-ea"/>
            </a:rPr>
            <a:t>又は「大学入学</a:t>
          </a:r>
          <a:endParaRPr kumimoji="1" lang="en-US" altLang="ja-JP" sz="1100">
            <a:latin typeface="+mn-ea"/>
            <a:ea typeface="+mn-ea"/>
          </a:endParaRPr>
        </a:p>
        <a:p>
          <a:r>
            <a:rPr kumimoji="1" lang="ja-JP" altLang="en-US" sz="1100">
              <a:latin typeface="+mn-ea"/>
              <a:ea typeface="+mn-ea"/>
            </a:rPr>
            <a:t>　　 資格検定」を合格している方はその旨を記入してください。</a:t>
          </a:r>
        </a:p>
        <a:p>
          <a:r>
            <a:rPr kumimoji="1" lang="ja-JP" altLang="en-US" sz="1100">
              <a:latin typeface="+mn-ea"/>
              <a:ea typeface="+mn-ea"/>
            </a:rPr>
            <a:t>　④元号、身分、発令庁はプルダウンで選択してください。　</a:t>
          </a:r>
        </a:p>
        <a:p>
          <a:r>
            <a:rPr kumimoji="1" lang="ja-JP" altLang="en-US" sz="1100">
              <a:latin typeface="+mn-ea"/>
              <a:ea typeface="+mn-ea"/>
            </a:rPr>
            <a:t>　⑤職歴については、就職、転任、休職、退職、免職について記載ください。</a:t>
          </a:r>
          <a:r>
            <a:rPr kumimoji="1" lang="ja-JP" altLang="en-US" sz="1100" baseline="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休職、退職、免職</a:t>
          </a:r>
          <a:r>
            <a:rPr kumimoji="1" lang="ja-JP" altLang="en-US" sz="1100">
              <a:solidFill>
                <a:schemeClr val="dk1"/>
              </a:solidFill>
              <a:effectLst/>
              <a:latin typeface="+mn-ea"/>
              <a:ea typeface="+mn-ea"/>
              <a:cs typeface="+mn-cs"/>
            </a:rPr>
            <a:t>の場合</a:t>
          </a:r>
          <a:r>
            <a:rPr kumimoji="1" lang="ja-JP" altLang="ja-JP" sz="1100">
              <a:solidFill>
                <a:schemeClr val="dk1"/>
              </a:solidFill>
              <a:effectLst/>
              <a:latin typeface="+mn-ea"/>
              <a:ea typeface="+mn-ea"/>
              <a:cs typeface="+mn-cs"/>
            </a:rPr>
            <a:t>は、その理由</a:t>
          </a:r>
          <a:r>
            <a:rPr kumimoji="1" lang="ja-JP" altLang="en-US" sz="1100">
              <a:solidFill>
                <a:schemeClr val="dk1"/>
              </a:solidFill>
              <a:effectLst/>
              <a:latin typeface="+mn-ea"/>
              <a:ea typeface="+mn-ea"/>
              <a:cs typeface="+mn-cs"/>
            </a:rPr>
            <a:t>も付記</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ea"/>
              <a:ea typeface="+mn-ea"/>
              <a:cs typeface="+mn-cs"/>
            </a:rPr>
            <a:t>してください。また、民間企業等での勤務歴については末尾に括弧でその身分（正規職員、契約社員、アルバイト等）も</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追記してください。</a:t>
          </a:r>
          <a:endParaRPr lang="ja-JP" altLang="ja-JP">
            <a:effectLst/>
            <a:latin typeface="+mn-ea"/>
            <a:ea typeface="+mn-ea"/>
          </a:endParaRPr>
        </a:p>
        <a:p>
          <a:r>
            <a:rPr kumimoji="1" lang="ja-JP" altLang="en-US" sz="1100">
              <a:latin typeface="+mn-ea"/>
              <a:ea typeface="+mn-ea"/>
            </a:rPr>
            <a:t>　⑤就業していない期間については、履歴事項に「在家庭」と入力してください。</a:t>
          </a:r>
          <a:endParaRPr kumimoji="1" lang="en-US" altLang="ja-JP" sz="1100">
            <a:latin typeface="+mn-ea"/>
            <a:ea typeface="+mn-ea"/>
          </a:endParaRPr>
        </a:p>
        <a:p>
          <a:r>
            <a:rPr kumimoji="1" lang="ja-JP" altLang="en-US" sz="1100">
              <a:latin typeface="+mn-ea"/>
              <a:ea typeface="+mn-ea"/>
            </a:rPr>
            <a:t>　⑥発令庁の欄は、公務員（臨時職員等含む）であった場合のみプルダウンから選択してください。（辞令を確認すること）</a:t>
          </a:r>
        </a:p>
        <a:p>
          <a:r>
            <a:rPr kumimoji="1" lang="ja-JP" altLang="en-US" sz="1100">
              <a:latin typeface="+mn-ea"/>
              <a:ea typeface="+mn-ea"/>
            </a:rPr>
            <a:t>　⑩期間が重複する履歴がある場合は、重複している期間についてのみ、別シート　「履歴書（期間が重複するもの）」　に</a:t>
          </a:r>
          <a:endParaRPr kumimoji="1" lang="en-US" altLang="ja-JP" sz="1100">
            <a:latin typeface="+mn-ea"/>
            <a:ea typeface="+mn-ea"/>
          </a:endParaRPr>
        </a:p>
        <a:p>
          <a:r>
            <a:rPr kumimoji="1" lang="ja-JP" altLang="en-US" sz="1100">
              <a:latin typeface="+mn-ea"/>
              <a:ea typeface="+mn-ea"/>
            </a:rPr>
            <a:t>　　</a:t>
          </a:r>
          <a:r>
            <a:rPr kumimoji="1" lang="ja-JP" altLang="en-US" sz="1100" baseline="0">
              <a:latin typeface="+mn-ea"/>
              <a:ea typeface="+mn-ea"/>
            </a:rPr>
            <a:t> </a:t>
          </a:r>
          <a:r>
            <a:rPr kumimoji="1" lang="ja-JP" altLang="en-US" sz="1100">
              <a:latin typeface="+mn-ea"/>
              <a:ea typeface="+mn-ea"/>
            </a:rPr>
            <a:t>入力してください</a:t>
          </a:r>
          <a:r>
            <a:rPr lang="ja-JP" altLang="ja-JP" sz="1100">
              <a:solidFill>
                <a:schemeClr val="dk1"/>
              </a:solidFill>
              <a:effectLst/>
              <a:latin typeface="+mn-ea"/>
              <a:ea typeface="+mn-ea"/>
              <a:cs typeface="+mn-cs"/>
            </a:rPr>
            <a:t>（在学中のアルバイト等は入力不要</a:t>
          </a:r>
          <a:r>
            <a:rPr lang="ja-JP" altLang="en-US" sz="1100">
              <a:solidFill>
                <a:schemeClr val="dk1"/>
              </a:solidFill>
              <a:effectLst/>
              <a:latin typeface="+mn-ea"/>
              <a:ea typeface="+mn-ea"/>
              <a:cs typeface="+mn-cs"/>
            </a:rPr>
            <a:t>）</a:t>
          </a:r>
          <a:r>
            <a:rPr kumimoji="1" lang="ja-JP" altLang="en-US" sz="1100">
              <a:latin typeface="+mn-ea"/>
              <a:ea typeface="+mn-ea"/>
            </a:rPr>
            <a:t>。</a:t>
          </a:r>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180974</xdr:colOff>
      <xdr:row>1</xdr:row>
      <xdr:rowOff>123825</xdr:rowOff>
    </xdr:from>
    <xdr:to>
      <xdr:col>82</xdr:col>
      <xdr:colOff>47625</xdr:colOff>
      <xdr:row>20</xdr:row>
      <xdr:rowOff>209550</xdr:rowOff>
    </xdr:to>
    <xdr:sp macro="" textlink="">
      <xdr:nvSpPr>
        <xdr:cNvPr id="2" name="テキスト ボックス 1">
          <a:extLst>
            <a:ext uri="{FF2B5EF4-FFF2-40B4-BE49-F238E27FC236}">
              <a16:creationId xmlns:a16="http://schemas.microsoft.com/office/drawing/2014/main" id="{828CB8FF-F886-4498-8D39-402F9274A820}"/>
            </a:ext>
          </a:extLst>
        </xdr:cNvPr>
        <xdr:cNvSpPr txBox="1"/>
      </xdr:nvSpPr>
      <xdr:spPr>
        <a:xfrm>
          <a:off x="8248649" y="304800"/>
          <a:ext cx="7467601" cy="515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latin typeface="+mn-ea"/>
              <a:ea typeface="+mn-ea"/>
            </a:rPr>
            <a:t>≪注意事項≫</a:t>
          </a:r>
          <a:endParaRPr kumimoji="1" lang="en-US" altLang="ja-JP" sz="2000">
            <a:latin typeface="+mn-ea"/>
            <a:ea typeface="+mn-ea"/>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別シート　「履歴書（入力例）」　と下記の注意事項を参照のうえ、記入願います。</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ea"/>
              <a:ea typeface="+mn-ea"/>
              <a:cs typeface="+mn-cs"/>
            </a:rPr>
            <a:t>　コピー（控え）</a:t>
          </a:r>
          <a:r>
            <a:rPr kumimoji="1" lang="ja-JP" altLang="en-US" sz="1100">
              <a:latin typeface="+mn-ea"/>
              <a:ea typeface="+mn-ea"/>
            </a:rPr>
            <a:t>の保管をお願いします。</a:t>
          </a:r>
          <a:endParaRPr kumimoji="1" lang="en-US" altLang="ja-JP" sz="1100">
            <a:latin typeface="+mn-ea"/>
            <a:ea typeface="+mn-ea"/>
          </a:endParaRPr>
        </a:p>
        <a:p>
          <a:endParaRPr kumimoji="1" lang="ja-JP" altLang="en-US" sz="1100">
            <a:latin typeface="+mn-ea"/>
            <a:ea typeface="+mn-ea"/>
          </a:endParaRPr>
        </a:p>
        <a:p>
          <a:r>
            <a:rPr kumimoji="1" lang="ja-JP" altLang="en-US" sz="1100">
              <a:latin typeface="+mn-ea"/>
              <a:ea typeface="+mn-ea"/>
            </a:rPr>
            <a:t>（１）基本情報</a:t>
          </a:r>
        </a:p>
        <a:p>
          <a:r>
            <a:rPr kumimoji="1" lang="ja-JP" altLang="en-US" sz="1100">
              <a:latin typeface="+mn-ea"/>
              <a:ea typeface="+mn-ea"/>
            </a:rPr>
            <a:t>　① 「公立学校共済組合の管理番号（</a:t>
          </a:r>
          <a:r>
            <a:rPr kumimoji="1" lang="en-US" altLang="ja-JP" sz="1100">
              <a:latin typeface="+mn-ea"/>
              <a:ea typeface="+mn-ea"/>
            </a:rPr>
            <a:t>10</a:t>
          </a:r>
          <a:r>
            <a:rPr kumimoji="1" lang="ja-JP" altLang="en-US" sz="1100">
              <a:latin typeface="+mn-ea"/>
              <a:ea typeface="+mn-ea"/>
            </a:rPr>
            <a:t>桁）」：宮城県内で正職員または臨時的任用職員（常勤講師等）として在職していた</a:t>
          </a:r>
          <a:endParaRPr kumimoji="1" lang="en-US" altLang="ja-JP" sz="1100">
            <a:latin typeface="+mn-ea"/>
            <a:ea typeface="+mn-ea"/>
          </a:endParaRPr>
        </a:p>
        <a:p>
          <a:r>
            <a:rPr kumimoji="1" lang="ja-JP" altLang="en-US" sz="1100">
              <a:latin typeface="+mn-ea"/>
              <a:ea typeface="+mn-ea"/>
            </a:rPr>
            <a:t>　　</a:t>
          </a:r>
          <a:r>
            <a:rPr kumimoji="1" lang="ja-JP" altLang="en-US" sz="1100" baseline="0">
              <a:latin typeface="+mn-ea"/>
              <a:ea typeface="+mn-ea"/>
            </a:rPr>
            <a:t> </a:t>
          </a:r>
          <a:r>
            <a:rPr kumimoji="1" lang="ja-JP" altLang="en-US" sz="1100">
              <a:latin typeface="+mn-ea"/>
              <a:ea typeface="+mn-ea"/>
            </a:rPr>
            <a:t>場合等、既存の番号をお持ちの方のみ記入してください。　</a:t>
          </a:r>
        </a:p>
        <a:p>
          <a:r>
            <a:rPr kumimoji="1" lang="ja-JP" altLang="en-US" sz="1100">
              <a:latin typeface="+mn-ea"/>
              <a:ea typeface="+mn-ea"/>
            </a:rPr>
            <a:t>　②「年齢」：満年齢は履歴書作成日現在で記入してください。</a:t>
          </a:r>
        </a:p>
        <a:p>
          <a:r>
            <a:rPr kumimoji="1" lang="ja-JP" altLang="en-US" sz="1100">
              <a:latin typeface="+mn-ea"/>
              <a:ea typeface="+mn-ea"/>
            </a:rPr>
            <a:t>　③「現住所」「連絡先」：通常連絡可能な電話番号を記入してください。</a:t>
          </a:r>
          <a:endParaRPr kumimoji="1" lang="en-US" altLang="ja-JP" sz="1100">
            <a:latin typeface="+mn-ea"/>
            <a:ea typeface="+mn-ea"/>
          </a:endParaRPr>
        </a:p>
        <a:p>
          <a:r>
            <a:rPr kumimoji="1" lang="ja-JP" altLang="en-US" sz="1100">
              <a:latin typeface="+mn-ea"/>
              <a:ea typeface="+mn-ea"/>
            </a:rPr>
            <a:t>　④作成日・氏名を記入のうえ、押印してください。</a:t>
          </a:r>
        </a:p>
        <a:p>
          <a:endParaRPr kumimoji="1" lang="en-US" altLang="ja-JP" sz="1100">
            <a:latin typeface="+mn-ea"/>
            <a:ea typeface="+mn-ea"/>
          </a:endParaRPr>
        </a:p>
        <a:p>
          <a:r>
            <a:rPr kumimoji="1" lang="ja-JP" altLang="en-US" sz="1100">
              <a:latin typeface="+mn-ea"/>
              <a:ea typeface="+mn-ea"/>
            </a:rPr>
            <a:t>（２）履歴事項</a:t>
          </a:r>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ea"/>
              <a:ea typeface="+mn-ea"/>
              <a:cs typeface="+mn-cs"/>
            </a:rPr>
            <a:t>　①</a:t>
          </a:r>
          <a:r>
            <a:rPr lang="ja-JP" altLang="ja-JP" sz="1100">
              <a:solidFill>
                <a:schemeClr val="dk1"/>
              </a:solidFill>
              <a:effectLst/>
              <a:latin typeface="+mn-ea"/>
              <a:ea typeface="+mn-ea"/>
              <a:cs typeface="+mn-cs"/>
            </a:rPr>
            <a:t>学歴、職歴の区分を分けないで、履歴の年月日順に在家庭の期間等についても記入し、</a:t>
          </a:r>
          <a:r>
            <a:rPr lang="ja-JP" altLang="ja-JP" sz="1100" b="1" u="sng">
              <a:solidFill>
                <a:schemeClr val="dk1"/>
              </a:solidFill>
              <a:effectLst/>
              <a:latin typeface="+mn-ea"/>
              <a:ea typeface="+mn-ea"/>
              <a:cs typeface="+mn-cs"/>
            </a:rPr>
            <a:t>１日も空白期間のないよう</a:t>
          </a:r>
          <a:r>
            <a:rPr lang="ja-JP" altLang="ja-JP" sz="1100">
              <a:solidFill>
                <a:schemeClr val="dk1"/>
              </a:solidFill>
              <a:effectLst/>
              <a:latin typeface="+mn-ea"/>
              <a:ea typeface="+mn-ea"/>
              <a:cs typeface="+mn-cs"/>
            </a:rPr>
            <a:t>にして</a:t>
          </a:r>
          <a:r>
            <a:rPr lang="ja-JP" altLang="en-US" sz="1100">
              <a:solidFill>
                <a:schemeClr val="dk1"/>
              </a:solidFill>
              <a:effectLst/>
              <a:latin typeface="+mn-ea"/>
              <a:ea typeface="+mn-ea"/>
              <a:cs typeface="+mn-cs"/>
            </a:rPr>
            <a:t>　　　</a:t>
          </a:r>
          <a:endParaRPr lang="en-US" altLang="ja-JP" sz="1100">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ea"/>
              <a:ea typeface="+mn-ea"/>
              <a:cs typeface="+mn-cs"/>
            </a:rPr>
            <a:t>　　</a:t>
          </a:r>
          <a:r>
            <a:rPr lang="ja-JP" altLang="en-US" sz="1100" baseline="0">
              <a:solidFill>
                <a:schemeClr val="dk1"/>
              </a:solidFill>
              <a:effectLst/>
              <a:latin typeface="+mn-ea"/>
              <a:ea typeface="+mn-ea"/>
              <a:cs typeface="+mn-cs"/>
            </a:rPr>
            <a:t> </a:t>
          </a:r>
          <a:r>
            <a:rPr lang="ja-JP" altLang="ja-JP" sz="1100">
              <a:solidFill>
                <a:schemeClr val="dk1"/>
              </a:solidFill>
              <a:effectLst/>
              <a:latin typeface="+mn-ea"/>
              <a:ea typeface="+mn-ea"/>
              <a:cs typeface="+mn-cs"/>
            </a:rPr>
            <a:t>ください。</a:t>
          </a:r>
          <a:endParaRPr lang="ja-JP" altLang="ja-JP">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mn-ea"/>
              <a:ea typeface="+mn-ea"/>
            </a:rPr>
            <a:t>　②</a:t>
          </a:r>
          <a:r>
            <a:rPr kumimoji="1" lang="ja-JP" altLang="ja-JP" sz="1100" b="1">
              <a:solidFill>
                <a:srgbClr val="FF0000"/>
              </a:solidFill>
              <a:effectLst/>
              <a:latin typeface="+mn-ea"/>
              <a:ea typeface="+mn-ea"/>
              <a:cs typeface="+mn-cs"/>
            </a:rPr>
            <a:t>賞罰</a:t>
          </a:r>
          <a:r>
            <a:rPr kumimoji="1" lang="ja-JP" altLang="en-US" sz="1100" b="1">
              <a:solidFill>
                <a:srgbClr val="FF0000"/>
              </a:solidFill>
              <a:effectLst/>
              <a:latin typeface="+mn-ea"/>
              <a:ea typeface="+mn-ea"/>
              <a:cs typeface="+mn-cs"/>
            </a:rPr>
            <a:t>欄</a:t>
          </a:r>
          <a:r>
            <a:rPr kumimoji="1" lang="ja-JP" altLang="ja-JP" sz="1100" b="1">
              <a:solidFill>
                <a:srgbClr val="FF0000"/>
              </a:solidFill>
              <a:effectLst/>
              <a:latin typeface="+mn-ea"/>
              <a:ea typeface="+mn-ea"/>
              <a:cs typeface="+mn-cs"/>
            </a:rPr>
            <a:t>についてもれなく</a:t>
          </a:r>
          <a:r>
            <a:rPr kumimoji="1" lang="ja-JP" altLang="en-US" sz="1100" b="1">
              <a:solidFill>
                <a:srgbClr val="FF0000"/>
              </a:solidFill>
              <a:effectLst/>
              <a:latin typeface="+mn-ea"/>
              <a:ea typeface="+mn-ea"/>
              <a:cs typeface="+mn-cs"/>
            </a:rPr>
            <a:t>記入</a:t>
          </a:r>
          <a:r>
            <a:rPr kumimoji="1" lang="ja-JP" altLang="ja-JP" sz="1100" b="1">
              <a:solidFill>
                <a:srgbClr val="FF0000"/>
              </a:solidFill>
              <a:effectLst/>
              <a:latin typeface="+mn-ea"/>
              <a:ea typeface="+mn-ea"/>
              <a:cs typeface="+mn-cs"/>
            </a:rPr>
            <a:t>願います。特になければ「無」を選択してください。</a:t>
          </a:r>
          <a:endParaRPr lang="ja-JP" altLang="ja-JP" b="1">
            <a:solidFill>
              <a:srgbClr val="FF0000"/>
            </a:solidFill>
            <a:effectLst/>
            <a:latin typeface="+mn-ea"/>
            <a:ea typeface="+mn-ea"/>
          </a:endParaRPr>
        </a:p>
        <a:p>
          <a:r>
            <a:rPr kumimoji="1" lang="ja-JP" altLang="en-US" sz="1100">
              <a:latin typeface="+mn-ea"/>
              <a:ea typeface="+mn-ea"/>
            </a:rPr>
            <a:t>　③</a:t>
          </a:r>
          <a:r>
            <a:rPr kumimoji="1" lang="ja-JP" altLang="en-US" sz="1100" b="1">
              <a:latin typeface="+mn-ea"/>
              <a:ea typeface="+mn-ea"/>
            </a:rPr>
            <a:t>高等学校在籍以降</a:t>
          </a:r>
          <a:r>
            <a:rPr kumimoji="1" lang="ja-JP" altLang="en-US" sz="1100">
              <a:latin typeface="+mn-ea"/>
              <a:ea typeface="+mn-ea"/>
            </a:rPr>
            <a:t>について記入してください。高等学校卒業ではなく、「高等学校卒業程度認定試験」</a:t>
          </a:r>
          <a:r>
            <a:rPr kumimoji="1" lang="ja-JP" altLang="en-US" sz="1100" baseline="0">
              <a:latin typeface="+mn-ea"/>
              <a:ea typeface="+mn-ea"/>
            </a:rPr>
            <a:t> </a:t>
          </a:r>
          <a:r>
            <a:rPr kumimoji="1" lang="ja-JP" altLang="en-US" sz="1100">
              <a:latin typeface="+mn-ea"/>
              <a:ea typeface="+mn-ea"/>
            </a:rPr>
            <a:t>又は「大学入学</a:t>
          </a:r>
          <a:endParaRPr kumimoji="1" lang="en-US" altLang="ja-JP" sz="1100">
            <a:latin typeface="+mn-ea"/>
            <a:ea typeface="+mn-ea"/>
          </a:endParaRPr>
        </a:p>
        <a:p>
          <a:r>
            <a:rPr kumimoji="1" lang="ja-JP" altLang="en-US" sz="1100">
              <a:latin typeface="+mn-ea"/>
              <a:ea typeface="+mn-ea"/>
            </a:rPr>
            <a:t>　　 資格検定」を合格している方はその旨を記入してください。</a:t>
          </a:r>
        </a:p>
        <a:p>
          <a:r>
            <a:rPr kumimoji="1" lang="ja-JP" altLang="en-US" sz="1100">
              <a:latin typeface="+mn-ea"/>
              <a:ea typeface="+mn-ea"/>
            </a:rPr>
            <a:t>　④職歴については、就職、転任、休職、退職、免職について記載ください。</a:t>
          </a:r>
          <a:r>
            <a:rPr kumimoji="1" lang="ja-JP" altLang="en-US" sz="1100" baseline="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休職、退職、免職</a:t>
          </a:r>
          <a:r>
            <a:rPr kumimoji="1" lang="ja-JP" altLang="en-US" sz="1100">
              <a:solidFill>
                <a:schemeClr val="dk1"/>
              </a:solidFill>
              <a:effectLst/>
              <a:latin typeface="+mn-ea"/>
              <a:ea typeface="+mn-ea"/>
              <a:cs typeface="+mn-cs"/>
            </a:rPr>
            <a:t>の場合</a:t>
          </a:r>
          <a:r>
            <a:rPr kumimoji="1" lang="ja-JP" altLang="ja-JP" sz="1100">
              <a:solidFill>
                <a:schemeClr val="dk1"/>
              </a:solidFill>
              <a:effectLst/>
              <a:latin typeface="+mn-ea"/>
              <a:ea typeface="+mn-ea"/>
              <a:cs typeface="+mn-cs"/>
            </a:rPr>
            <a:t>は、その理由</a:t>
          </a:r>
          <a:r>
            <a:rPr kumimoji="1" lang="ja-JP" altLang="en-US" sz="1100">
              <a:solidFill>
                <a:schemeClr val="dk1"/>
              </a:solidFill>
              <a:effectLst/>
              <a:latin typeface="+mn-ea"/>
              <a:ea typeface="+mn-ea"/>
              <a:cs typeface="+mn-cs"/>
            </a:rPr>
            <a:t>も付記</a:t>
          </a:r>
          <a:endParaRPr kumimoji="1" lang="en-US" altLang="ja-JP" sz="1100">
            <a:solidFill>
              <a:schemeClr val="dk1"/>
            </a:solidFill>
            <a:effectLst/>
            <a:latin typeface="+mn-ea"/>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ea"/>
              <a:ea typeface="+mn-ea"/>
              <a:cs typeface="+mn-cs"/>
            </a:rPr>
            <a:t>してください。また、民間企業等での勤務歴については末尾に括弧でその身分（正規職員、契約社員、アルバイト等）も</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追記してください。</a:t>
          </a:r>
          <a:endParaRPr lang="ja-JP" altLang="ja-JP">
            <a:effectLst/>
            <a:latin typeface="+mn-ea"/>
            <a:ea typeface="+mn-ea"/>
          </a:endParaRPr>
        </a:p>
        <a:p>
          <a:r>
            <a:rPr kumimoji="1" lang="ja-JP" altLang="en-US" sz="1100">
              <a:latin typeface="+mn-ea"/>
              <a:ea typeface="+mn-ea"/>
            </a:rPr>
            <a:t>　⑤就業していない期間については、履歴事項に「在家庭」と入力してください。</a:t>
          </a:r>
          <a:endParaRPr kumimoji="1" lang="en-US" altLang="ja-JP" sz="1100">
            <a:latin typeface="+mn-ea"/>
            <a:ea typeface="+mn-ea"/>
          </a:endParaRPr>
        </a:p>
        <a:p>
          <a:r>
            <a:rPr kumimoji="1" lang="ja-JP" altLang="en-US" sz="1100">
              <a:latin typeface="+mn-ea"/>
              <a:ea typeface="+mn-ea"/>
            </a:rPr>
            <a:t>　⑥発令庁の欄は、公務員（臨時職員等含む）だった場合のみ記入してください。（辞令を確認）</a:t>
          </a:r>
        </a:p>
        <a:p>
          <a:r>
            <a:rPr kumimoji="1" lang="ja-JP" altLang="en-US" sz="1100">
              <a:latin typeface="+mn-ea"/>
              <a:ea typeface="+mn-ea"/>
            </a:rPr>
            <a:t>　⑦期間が重複する履歴がある場合は、重複している期間についてのみ、別シート　「履歴書（期間が重複するもの）」　に</a:t>
          </a:r>
          <a:endParaRPr kumimoji="1" lang="en-US" altLang="ja-JP" sz="1100">
            <a:latin typeface="+mn-ea"/>
            <a:ea typeface="+mn-ea"/>
          </a:endParaRPr>
        </a:p>
        <a:p>
          <a:r>
            <a:rPr kumimoji="1" lang="ja-JP" altLang="en-US" sz="1100">
              <a:latin typeface="+mn-ea"/>
              <a:ea typeface="+mn-ea"/>
            </a:rPr>
            <a:t>　　</a:t>
          </a:r>
          <a:r>
            <a:rPr kumimoji="1" lang="ja-JP" altLang="en-US" sz="1100" baseline="0">
              <a:latin typeface="+mn-ea"/>
              <a:ea typeface="+mn-ea"/>
            </a:rPr>
            <a:t> 記入</a:t>
          </a:r>
          <a:r>
            <a:rPr kumimoji="1" lang="ja-JP" altLang="en-US" sz="1100">
              <a:latin typeface="+mn-ea"/>
              <a:ea typeface="+mn-ea"/>
            </a:rPr>
            <a:t>してください</a:t>
          </a:r>
          <a:r>
            <a:rPr lang="ja-JP" altLang="ja-JP" sz="1100">
              <a:solidFill>
                <a:schemeClr val="dk1"/>
              </a:solidFill>
              <a:effectLst/>
              <a:latin typeface="+mn-ea"/>
              <a:ea typeface="+mn-ea"/>
              <a:cs typeface="+mn-cs"/>
            </a:rPr>
            <a:t>（在学中のアルバイト等は入力不要</a:t>
          </a:r>
          <a:r>
            <a:rPr lang="ja-JP" altLang="en-US" sz="1100">
              <a:solidFill>
                <a:schemeClr val="dk1"/>
              </a:solidFill>
              <a:effectLst/>
              <a:latin typeface="+mn-ea"/>
              <a:ea typeface="+mn-ea"/>
              <a:cs typeface="+mn-cs"/>
            </a:rPr>
            <a:t>）</a:t>
          </a:r>
          <a:r>
            <a:rPr kumimoji="1" lang="ja-JP" altLang="en-US" sz="1100">
              <a:latin typeface="+mn-ea"/>
              <a:ea typeface="+mn-ea"/>
            </a:rPr>
            <a:t>。</a:t>
          </a:r>
          <a:endParaRPr kumimoji="1" lang="ja-JP" altLang="en-US" sz="12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19050</xdr:colOff>
      <xdr:row>0</xdr:row>
      <xdr:rowOff>95250</xdr:rowOff>
    </xdr:from>
    <xdr:to>
      <xdr:col>74</xdr:col>
      <xdr:colOff>190500</xdr:colOff>
      <xdr:row>13</xdr:row>
      <xdr:rowOff>238125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24850" y="95250"/>
          <a:ext cx="5772150"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例１　職歴の重複⇒始期の早い職歴を優先して履歴書に記載</a:t>
          </a:r>
          <a:r>
            <a:rPr kumimoji="1" lang="en-US" altLang="ja-JP" sz="1200"/>
            <a:t>】</a:t>
          </a:r>
        </a:p>
        <a:p>
          <a:r>
            <a:rPr kumimoji="1" lang="ja-JP" altLang="en-US" sz="1200"/>
            <a:t>　</a:t>
          </a:r>
          <a:r>
            <a:rPr kumimoji="1" lang="en-US" altLang="ja-JP" sz="1100"/>
            <a:t>H28.4.7</a:t>
          </a:r>
          <a:r>
            <a:rPr kumimoji="1" lang="ja-JP" altLang="en-US" sz="1100"/>
            <a:t>～</a:t>
          </a:r>
          <a:r>
            <a:rPr kumimoji="1" lang="en-US" altLang="ja-JP" sz="1100"/>
            <a:t>H28.5.15</a:t>
          </a:r>
          <a:r>
            <a:rPr kumimoji="1" lang="ja-JP" altLang="en-US" sz="1100"/>
            <a:t>　○○小学校　非常勤講師</a:t>
          </a:r>
          <a:endParaRPr kumimoji="1" lang="en-US" altLang="ja-JP" sz="1100"/>
        </a:p>
        <a:p>
          <a:r>
            <a:rPr kumimoji="1" lang="ja-JP" altLang="en-US" sz="1100"/>
            <a:t>　</a:t>
          </a:r>
          <a:r>
            <a:rPr kumimoji="1" lang="en-US" altLang="ja-JP" sz="1100"/>
            <a:t>H28.5.7</a:t>
          </a:r>
          <a:r>
            <a:rPr kumimoji="1" lang="ja-JP" altLang="en-US" sz="1100"/>
            <a:t>～</a:t>
          </a:r>
          <a:r>
            <a:rPr kumimoji="1" lang="en-US" altLang="ja-JP" sz="1100"/>
            <a:t>H28.7.21</a:t>
          </a:r>
          <a:r>
            <a:rPr kumimoji="1" lang="ja-JP" altLang="en-US" sz="1100"/>
            <a:t>　△△小学校　非常勤講師　の場合</a:t>
          </a:r>
          <a:endParaRPr kumimoji="1" lang="en-US" altLang="ja-JP" sz="1100"/>
        </a:p>
        <a:p>
          <a:r>
            <a:rPr kumimoji="1" lang="ja-JP" altLang="en-US" sz="1200"/>
            <a:t>　・履歴書への記載</a:t>
          </a:r>
          <a:endParaRPr kumimoji="1" lang="en-US" altLang="ja-JP" sz="1200"/>
        </a:p>
        <a:p>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H28.4.7</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H28.5.15</a:t>
          </a:r>
          <a:r>
            <a:rPr kumimoji="1" lang="ja-JP" altLang="ja-JP" sz="1100">
              <a:solidFill>
                <a:schemeClr val="dk1"/>
              </a:solidFill>
              <a:effectLst/>
              <a:latin typeface="+mn-lt"/>
              <a:ea typeface="+mn-ea"/>
              <a:cs typeface="+mn-cs"/>
            </a:rPr>
            <a:t>　○○小学校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H28.5.16</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H28.7.21</a:t>
          </a:r>
          <a:r>
            <a:rPr kumimoji="1" lang="ja-JP" altLang="ja-JP" sz="1100">
              <a:solidFill>
                <a:schemeClr val="dk1"/>
              </a:solidFill>
              <a:effectLst/>
              <a:latin typeface="+mn-lt"/>
              <a:ea typeface="+mn-ea"/>
              <a:cs typeface="+mn-cs"/>
            </a:rPr>
            <a:t>　△△小学校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・履歴書（期間が重複するもの）への記載</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H28.5.7</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H28.5.15</a:t>
          </a:r>
          <a:r>
            <a:rPr kumimoji="1" lang="ja-JP" altLang="ja-JP" sz="1100">
              <a:solidFill>
                <a:schemeClr val="dk1"/>
              </a:solidFill>
              <a:effectLst/>
              <a:latin typeface="+mn-lt"/>
              <a:ea typeface="+mn-ea"/>
              <a:cs typeface="+mn-cs"/>
            </a:rPr>
            <a:t>　△△小学校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例２　学歴（入学が２回目以上）と職歴の重複⇒職歴を優先して履歴書に記載</a:t>
          </a:r>
          <a:r>
            <a:rPr kumimoji="1" lang="en-US" altLang="ja-JP" sz="120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H31.3.31</a:t>
          </a:r>
          <a:r>
            <a:rPr kumimoji="1" lang="ja-JP" altLang="en-US" sz="1100">
              <a:solidFill>
                <a:schemeClr val="dk1"/>
              </a:solidFill>
              <a:effectLst/>
              <a:latin typeface="+mn-lt"/>
              <a:ea typeface="+mn-ea"/>
              <a:cs typeface="+mn-cs"/>
            </a:rPr>
            <a:t>　○○大学（通信制）</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H29.4.7</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H29.7.21</a:t>
          </a:r>
          <a:r>
            <a:rPr kumimoji="1" lang="ja-JP" altLang="en-US" sz="1100">
              <a:solidFill>
                <a:schemeClr val="dk1"/>
              </a:solidFill>
              <a:effectLst/>
              <a:latin typeface="+mn-lt"/>
              <a:ea typeface="+mn-ea"/>
              <a:cs typeface="+mn-cs"/>
            </a:rPr>
            <a:t>　△△中学校　非常勤講師　の場合</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・履歴書への記載</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H31.4.6</a:t>
          </a:r>
          <a:r>
            <a:rPr kumimoji="1" lang="ja-JP" altLang="ja-JP" sz="1100">
              <a:solidFill>
                <a:schemeClr val="dk1"/>
              </a:solidFill>
              <a:effectLst/>
              <a:latin typeface="+mn-lt"/>
              <a:ea typeface="+mn-ea"/>
              <a:cs typeface="+mn-cs"/>
            </a:rPr>
            <a:t>　○○大学（通信制）</a:t>
          </a:r>
          <a:endParaRPr lang="ja-JP" altLang="ja-JP" sz="11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rPr>
            <a:t>　　</a:t>
          </a:r>
          <a:r>
            <a:rPr kumimoji="1" lang="en-US" altLang="ja-JP" sz="1100">
              <a:solidFill>
                <a:schemeClr val="dk1"/>
              </a:solidFill>
              <a:effectLst/>
              <a:latin typeface="+mn-lt"/>
              <a:ea typeface="+mn-ea"/>
              <a:cs typeface="+mn-cs"/>
            </a:rPr>
            <a:t>H29.4.7</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H29.7.21</a:t>
          </a:r>
          <a:r>
            <a:rPr kumimoji="1" lang="ja-JP" altLang="ja-JP" sz="1100">
              <a:solidFill>
                <a:schemeClr val="dk1"/>
              </a:solidFill>
              <a:effectLst/>
              <a:latin typeface="+mn-lt"/>
              <a:ea typeface="+mn-ea"/>
              <a:cs typeface="+mn-cs"/>
            </a:rPr>
            <a:t>　△△中学校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H29.7.22</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H31.3.31</a:t>
          </a:r>
          <a:r>
            <a:rPr kumimoji="1" lang="ja-JP" altLang="ja-JP" sz="1100">
              <a:solidFill>
                <a:schemeClr val="dk1"/>
              </a:solidFill>
              <a:effectLst/>
              <a:latin typeface="+mn-lt"/>
              <a:ea typeface="+mn-ea"/>
              <a:cs typeface="+mn-cs"/>
            </a:rPr>
            <a:t>　○○大学（通信制）</a:t>
          </a:r>
          <a:endParaRPr lang="ja-JP" altLang="ja-JP" sz="11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rPr>
            <a:t>　・</a:t>
          </a:r>
          <a:r>
            <a:rPr kumimoji="1" lang="ja-JP" altLang="ja-JP" sz="1200">
              <a:solidFill>
                <a:schemeClr val="dk1"/>
              </a:solidFill>
              <a:effectLst/>
              <a:latin typeface="+mn-lt"/>
              <a:ea typeface="+mn-ea"/>
              <a:cs typeface="+mn-cs"/>
            </a:rPr>
            <a:t>履歴書（期間が重複するもの）への記載</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H29.4.7</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H29.7.21</a:t>
          </a:r>
          <a:r>
            <a:rPr kumimoji="1" lang="ja-JP" altLang="ja-JP" sz="1100">
              <a:solidFill>
                <a:schemeClr val="dk1"/>
              </a:solidFill>
              <a:effectLst/>
              <a:latin typeface="+mn-lt"/>
              <a:ea typeface="+mn-ea"/>
              <a:cs typeface="+mn-cs"/>
            </a:rPr>
            <a:t>　○○大学（通信制）</a:t>
          </a:r>
          <a:endParaRPr lang="ja-JP" altLang="ja-JP"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22</xdr:col>
      <xdr:colOff>161925</xdr:colOff>
      <xdr:row>7</xdr:row>
      <xdr:rowOff>22969</xdr:rowOff>
    </xdr:from>
    <xdr:ext cx="1485900" cy="467778"/>
    <xdr:sp macro="" textlink="">
      <xdr:nvSpPr>
        <xdr:cNvPr id="2" name="吹き出し: 角を丸めた四角形 1">
          <a:extLst>
            <a:ext uri="{FF2B5EF4-FFF2-40B4-BE49-F238E27FC236}">
              <a16:creationId xmlns:a16="http://schemas.microsoft.com/office/drawing/2014/main" id="{45C81772-A9C6-4997-8E4A-C91C280E0E45}"/>
            </a:ext>
          </a:extLst>
        </xdr:cNvPr>
        <xdr:cNvSpPr/>
      </xdr:nvSpPr>
      <xdr:spPr>
        <a:xfrm>
          <a:off x="4248150" y="1861294"/>
          <a:ext cx="1485900" cy="467778"/>
        </a:xfrm>
        <a:prstGeom prst="wedgeRoundRectCallout">
          <a:avLst>
            <a:gd name="adj1" fmla="val -68033"/>
            <a:gd name="adj2" fmla="val -63414"/>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l">
            <a:spcAft>
              <a:spcPts val="0"/>
            </a:spcAft>
          </a:pPr>
          <a:r>
            <a:rPr lang="ja-JP" sz="1050" kern="100">
              <a:solidFill>
                <a:srgbClr val="000000"/>
              </a:solidFill>
              <a:effectLst/>
              <a:ea typeface="ＭＳ ゴシック" panose="020B0609070205080204" pitchFamily="49" charset="-128"/>
              <a:cs typeface="Times New Roman" panose="02020603050405020304" pitchFamily="18" charset="0"/>
            </a:rPr>
            <a:t>日中に連絡できる番号を記入ください</a:t>
          </a:r>
          <a:endParaRPr lang="ja-JP" sz="1050" kern="100">
            <a:effectLst/>
            <a:ea typeface="ＭＳ 明朝" panose="02020609040205080304" pitchFamily="17" charset="-128"/>
            <a:cs typeface="Times New Roman" panose="02020603050405020304" pitchFamily="18" charset="0"/>
          </a:endParaRPr>
        </a:p>
      </xdr:txBody>
    </xdr:sp>
    <xdr:clientData/>
  </xdr:oneCellAnchor>
  <xdr:oneCellAnchor>
    <xdr:from>
      <xdr:col>23</xdr:col>
      <xdr:colOff>19051</xdr:colOff>
      <xdr:row>16</xdr:row>
      <xdr:rowOff>5828</xdr:rowOff>
    </xdr:from>
    <xdr:ext cx="2209799" cy="855118"/>
    <xdr:sp macro="" textlink="">
      <xdr:nvSpPr>
        <xdr:cNvPr id="4" name="吹き出し: 角を丸めた四角形 3">
          <a:extLst>
            <a:ext uri="{FF2B5EF4-FFF2-40B4-BE49-F238E27FC236}">
              <a16:creationId xmlns:a16="http://schemas.microsoft.com/office/drawing/2014/main" id="{8ED73A18-12CA-42C5-A75D-E8AC2E85789C}"/>
            </a:ext>
          </a:extLst>
        </xdr:cNvPr>
        <xdr:cNvSpPr/>
      </xdr:nvSpPr>
      <xdr:spPr>
        <a:xfrm>
          <a:off x="4286251" y="4301603"/>
          <a:ext cx="2209799" cy="855118"/>
        </a:xfrm>
        <a:prstGeom prst="wedgeRoundRectCallout">
          <a:avLst>
            <a:gd name="adj1" fmla="val -56895"/>
            <a:gd name="adj2" fmla="val 1225"/>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l">
            <a:spcAft>
              <a:spcPts val="0"/>
            </a:spcAft>
          </a:pPr>
          <a:r>
            <a:rPr lang="ja-JP" sz="1050" kern="100">
              <a:solidFill>
                <a:srgbClr val="000000"/>
              </a:solidFill>
              <a:effectLst/>
              <a:ea typeface="ＭＳ ゴシック" panose="020B0609070205080204" pitchFamily="49" charset="-128"/>
              <a:cs typeface="Times New Roman" panose="02020603050405020304" pitchFamily="18" charset="0"/>
            </a:rPr>
            <a:t>「高等学校」ではなく「高等学校卒業程度」または「大学入試資格検定」を合格している場合は，その旨を記入してください。</a:t>
          </a:r>
          <a:endParaRPr lang="ja-JP" sz="1050" kern="100">
            <a:effectLst/>
            <a:ea typeface="ＭＳ 明朝" panose="02020609040205080304" pitchFamily="17" charset="-128"/>
            <a:cs typeface="Times New Roman" panose="02020603050405020304" pitchFamily="18" charset="0"/>
          </a:endParaRPr>
        </a:p>
      </xdr:txBody>
    </xdr:sp>
    <xdr:clientData/>
  </xdr:oneCellAnchor>
  <xdr:oneCellAnchor>
    <xdr:from>
      <xdr:col>20</xdr:col>
      <xdr:colOff>114301</xdr:colOff>
      <xdr:row>26</xdr:row>
      <xdr:rowOff>18523</xdr:rowOff>
    </xdr:from>
    <xdr:ext cx="2190749" cy="467778"/>
    <xdr:sp macro="" textlink="">
      <xdr:nvSpPr>
        <xdr:cNvPr id="6" name="吹き出し: 角を丸めた四角形 5">
          <a:extLst>
            <a:ext uri="{FF2B5EF4-FFF2-40B4-BE49-F238E27FC236}">
              <a16:creationId xmlns:a16="http://schemas.microsoft.com/office/drawing/2014/main" id="{4B4C7760-3450-4389-A330-4F1D3545C49D}"/>
            </a:ext>
          </a:extLst>
        </xdr:cNvPr>
        <xdr:cNvSpPr/>
      </xdr:nvSpPr>
      <xdr:spPr>
        <a:xfrm>
          <a:off x="3838576" y="6695548"/>
          <a:ext cx="2190749" cy="467778"/>
        </a:xfrm>
        <a:prstGeom prst="wedgeRoundRectCallout">
          <a:avLst>
            <a:gd name="adj1" fmla="val -60373"/>
            <a:gd name="adj2" fmla="val 1097"/>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l">
            <a:spcAft>
              <a:spcPts val="0"/>
            </a:spcAft>
          </a:pPr>
          <a:r>
            <a:rPr lang="ja-JP" altLang="en-US" sz="1050" kern="100">
              <a:solidFill>
                <a:srgbClr val="000000"/>
              </a:solidFill>
              <a:effectLst/>
              <a:ea typeface="ＭＳ ゴシック" panose="020B0609070205080204" pitchFamily="49" charset="-128"/>
              <a:cs typeface="Times New Roman" panose="02020603050405020304" pitchFamily="18" charset="0"/>
            </a:rPr>
            <a:t>就業していない期間が１日であっても，在家庭と記入してください。</a:t>
          </a:r>
          <a:endParaRPr lang="en-US" altLang="ja-JP" sz="1050" kern="100">
            <a:solidFill>
              <a:srgbClr val="000000"/>
            </a:solidFill>
            <a:effectLst/>
            <a:ea typeface="ＭＳ ゴシック" panose="020B0609070205080204" pitchFamily="49" charset="-128"/>
            <a:cs typeface="Times New Roman" panose="02020603050405020304" pitchFamily="18" charset="0"/>
          </a:endParaRPr>
        </a:p>
      </xdr:txBody>
    </xdr:sp>
    <xdr:clientData/>
  </xdr:oneCellAnchor>
  <xdr:oneCellAnchor>
    <xdr:from>
      <xdr:col>21</xdr:col>
      <xdr:colOff>123826</xdr:colOff>
      <xdr:row>31</xdr:row>
      <xdr:rowOff>150288</xdr:rowOff>
    </xdr:from>
    <xdr:ext cx="2190749" cy="661448"/>
    <xdr:sp macro="" textlink="">
      <xdr:nvSpPr>
        <xdr:cNvPr id="7" name="吹き出し: 角を丸めた四角形 6">
          <a:extLst>
            <a:ext uri="{FF2B5EF4-FFF2-40B4-BE49-F238E27FC236}">
              <a16:creationId xmlns:a16="http://schemas.microsoft.com/office/drawing/2014/main" id="{5980234A-BCD2-49A7-9B31-B7832BF9A957}"/>
            </a:ext>
          </a:extLst>
        </xdr:cNvPr>
        <xdr:cNvSpPr/>
      </xdr:nvSpPr>
      <xdr:spPr>
        <a:xfrm>
          <a:off x="4029076" y="8017938"/>
          <a:ext cx="2190749" cy="661448"/>
        </a:xfrm>
        <a:prstGeom prst="wedgeRoundRectCallout">
          <a:avLst>
            <a:gd name="adj1" fmla="val -60373"/>
            <a:gd name="adj2" fmla="val -51363"/>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l">
            <a:spcAft>
              <a:spcPts val="0"/>
            </a:spcAft>
          </a:pPr>
          <a:r>
            <a:rPr lang="ja-JP" altLang="en-US" sz="1050" kern="100">
              <a:solidFill>
                <a:srgbClr val="000000"/>
              </a:solidFill>
              <a:effectLst/>
              <a:ea typeface="ＭＳ ゴシック" panose="020B0609070205080204" pitchFamily="49" charset="-128"/>
              <a:cs typeface="Times New Roman" panose="02020603050405020304" pitchFamily="18" charset="0"/>
            </a:rPr>
            <a:t>民間等で勤務している場合は，（　）で正規職員，契約社員，アルバイト等を記入してください。</a:t>
          </a:r>
          <a:endParaRPr lang="en-US" altLang="ja-JP" sz="1050" kern="100">
            <a:solidFill>
              <a:srgbClr val="000000"/>
            </a:solidFill>
            <a:effectLst/>
            <a:ea typeface="ＭＳ ゴシック" panose="020B0609070205080204" pitchFamily="49" charset="-128"/>
            <a:cs typeface="Times New Roman" panose="02020603050405020304" pitchFamily="18" charset="0"/>
          </a:endParaRPr>
        </a:p>
      </xdr:txBody>
    </xdr:sp>
    <xdr:clientData/>
  </xdr:oneCellAnchor>
  <xdr:oneCellAnchor>
    <xdr:from>
      <xdr:col>18</xdr:col>
      <xdr:colOff>142874</xdr:colOff>
      <xdr:row>10</xdr:row>
      <xdr:rowOff>234104</xdr:rowOff>
    </xdr:from>
    <xdr:ext cx="1876426" cy="274108"/>
    <xdr:sp macro="" textlink="">
      <xdr:nvSpPr>
        <xdr:cNvPr id="8" name="吹き出し: 角を丸めた四角形 7">
          <a:extLst>
            <a:ext uri="{FF2B5EF4-FFF2-40B4-BE49-F238E27FC236}">
              <a16:creationId xmlns:a16="http://schemas.microsoft.com/office/drawing/2014/main" id="{497BCA6A-B820-41A6-8498-0F0025F047F4}"/>
            </a:ext>
          </a:extLst>
        </xdr:cNvPr>
        <xdr:cNvSpPr/>
      </xdr:nvSpPr>
      <xdr:spPr>
        <a:xfrm>
          <a:off x="3505199" y="2891579"/>
          <a:ext cx="1876426" cy="274108"/>
        </a:xfrm>
        <a:prstGeom prst="wedgeRoundRectCallout">
          <a:avLst>
            <a:gd name="adj1" fmla="val -42350"/>
            <a:gd name="adj2" fmla="val 82055"/>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ctr">
            <a:spcAft>
              <a:spcPts val="0"/>
            </a:spcAft>
          </a:pPr>
          <a:r>
            <a:rPr lang="ja-JP" altLang="en-US" sz="1050" kern="100">
              <a:solidFill>
                <a:srgbClr val="000000"/>
              </a:solidFill>
              <a:effectLst/>
              <a:ea typeface="ＭＳ ゴシック" panose="020B0609070205080204" pitchFamily="49" charset="-128"/>
              <a:cs typeface="Times New Roman" panose="02020603050405020304" pitchFamily="18" charset="0"/>
            </a:rPr>
            <a:t>作成日を記入してください。</a:t>
          </a:r>
          <a:endParaRPr lang="ja-JP" sz="1050" kern="100">
            <a:effectLst/>
            <a:ea typeface="ＭＳ 明朝" panose="02020609040205080304" pitchFamily="17" charset="-128"/>
            <a:cs typeface="Times New Roman" panose="02020603050405020304" pitchFamily="18" charset="0"/>
          </a:endParaRPr>
        </a:p>
      </xdr:txBody>
    </xdr:sp>
    <xdr:clientData/>
  </xdr:oneCellAnchor>
  <xdr:oneCellAnchor>
    <xdr:from>
      <xdr:col>34</xdr:col>
      <xdr:colOff>0</xdr:colOff>
      <xdr:row>11</xdr:row>
      <xdr:rowOff>281729</xdr:rowOff>
    </xdr:from>
    <xdr:ext cx="1381125" cy="274108"/>
    <xdr:sp macro="" textlink="">
      <xdr:nvSpPr>
        <xdr:cNvPr id="9" name="吹き出し: 角を丸めた四角形 8">
          <a:extLst>
            <a:ext uri="{FF2B5EF4-FFF2-40B4-BE49-F238E27FC236}">
              <a16:creationId xmlns:a16="http://schemas.microsoft.com/office/drawing/2014/main" id="{040AE50C-E483-46AC-A8B0-9AEC30D8C7F4}"/>
            </a:ext>
          </a:extLst>
        </xdr:cNvPr>
        <xdr:cNvSpPr/>
      </xdr:nvSpPr>
      <xdr:spPr>
        <a:xfrm>
          <a:off x="6257925" y="3215429"/>
          <a:ext cx="1381125" cy="274108"/>
        </a:xfrm>
        <a:prstGeom prst="wedgeRoundRectCallout">
          <a:avLst>
            <a:gd name="adj1" fmla="val 797"/>
            <a:gd name="adj2" fmla="val 85530"/>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ctr">
            <a:spcAft>
              <a:spcPts val="0"/>
            </a:spcAft>
          </a:pPr>
          <a:r>
            <a:rPr lang="ja-JP" altLang="en-US" sz="1050" b="1" kern="100">
              <a:solidFill>
                <a:srgbClr val="000000"/>
              </a:solidFill>
              <a:effectLst/>
              <a:ea typeface="ＭＳ ゴシック" panose="020B0609070205080204" pitchFamily="49" charset="-128"/>
              <a:cs typeface="Times New Roman" panose="02020603050405020304" pitchFamily="18" charset="0"/>
            </a:rPr>
            <a:t>押印してください。</a:t>
          </a:r>
          <a:endParaRPr lang="ja-JP" sz="1050" b="1" kern="100">
            <a:effectLst/>
            <a:ea typeface="ＭＳ 明朝" panose="02020609040205080304" pitchFamily="17" charset="-128"/>
            <a:cs typeface="Times New Roman" panose="02020603050405020304" pitchFamily="18" charset="0"/>
          </a:endParaRPr>
        </a:p>
      </xdr:txBody>
    </xdr:sp>
    <xdr:clientData/>
  </xdr:oneCellAnchor>
  <xdr:oneCellAnchor>
    <xdr:from>
      <xdr:col>1</xdr:col>
      <xdr:colOff>57150</xdr:colOff>
      <xdr:row>1</xdr:row>
      <xdr:rowOff>19050</xdr:rowOff>
    </xdr:from>
    <xdr:ext cx="657225" cy="247751"/>
    <xdr:sp macro="" textlink="">
      <xdr:nvSpPr>
        <xdr:cNvPr id="10" name="テキスト ボックス 9">
          <a:extLst>
            <a:ext uri="{FF2B5EF4-FFF2-40B4-BE49-F238E27FC236}">
              <a16:creationId xmlns:a16="http://schemas.microsoft.com/office/drawing/2014/main" id="{9A424479-7DA2-4855-AE12-5ED2AB3FC545}"/>
            </a:ext>
          </a:extLst>
        </xdr:cNvPr>
        <xdr:cNvSpPr txBox="1"/>
      </xdr:nvSpPr>
      <xdr:spPr>
        <a:xfrm>
          <a:off x="342900" y="200025"/>
          <a:ext cx="657225" cy="2477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ctr">
            <a:spcAft>
              <a:spcPts val="0"/>
            </a:spcAft>
          </a:pPr>
          <a:r>
            <a:rPr lang="ja-JP" sz="1050" kern="100">
              <a:solidFill>
                <a:srgbClr val="FF0000"/>
              </a:solidFill>
              <a:effectLst/>
              <a:ea typeface="ＭＳ ゴシック" panose="020B0609070205080204" pitchFamily="49" charset="-128"/>
              <a:cs typeface="Times New Roman" panose="02020603050405020304" pitchFamily="18" charset="0"/>
            </a:rPr>
            <a:t>記入例</a:t>
          </a:r>
          <a:endParaRPr lang="ja-JP" sz="1050" kern="100">
            <a:effectLst/>
            <a:ea typeface="ＭＳ 明朝" panose="02020609040205080304" pitchFamily="17" charset="-128"/>
            <a:cs typeface="Times New Roman" panose="02020603050405020304" pitchFamily="18" charset="0"/>
          </a:endParaRPr>
        </a:p>
      </xdr:txBody>
    </xdr:sp>
    <xdr:clientData/>
  </xdr:oneCellAnchor>
  <xdr:oneCellAnchor>
    <xdr:from>
      <xdr:col>1</xdr:col>
      <xdr:colOff>161924</xdr:colOff>
      <xdr:row>12</xdr:row>
      <xdr:rowOff>281729</xdr:rowOff>
    </xdr:from>
    <xdr:ext cx="2447926" cy="274108"/>
    <xdr:sp macro="" textlink="">
      <xdr:nvSpPr>
        <xdr:cNvPr id="11" name="吹き出し: 角を丸めた四角形 10">
          <a:extLst>
            <a:ext uri="{FF2B5EF4-FFF2-40B4-BE49-F238E27FC236}">
              <a16:creationId xmlns:a16="http://schemas.microsoft.com/office/drawing/2014/main" id="{BED6BD46-FFC0-4741-B3CF-26C2D317FA79}"/>
            </a:ext>
          </a:extLst>
        </xdr:cNvPr>
        <xdr:cNvSpPr/>
      </xdr:nvSpPr>
      <xdr:spPr>
        <a:xfrm>
          <a:off x="447674" y="3520229"/>
          <a:ext cx="2447926" cy="274108"/>
        </a:xfrm>
        <a:prstGeom prst="wedgeRoundRectCallout">
          <a:avLst>
            <a:gd name="adj1" fmla="val 41307"/>
            <a:gd name="adj2" fmla="val 92480"/>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ctr">
            <a:spcAft>
              <a:spcPts val="0"/>
            </a:spcAft>
          </a:pPr>
          <a:r>
            <a:rPr lang="ja-JP" altLang="en-US" sz="1050" b="1" kern="100">
              <a:solidFill>
                <a:srgbClr val="000000"/>
              </a:solidFill>
              <a:effectLst/>
              <a:ea typeface="ＭＳ ゴシック" panose="020B0609070205080204" pitchFamily="49" charset="-128"/>
              <a:cs typeface="Times New Roman" panose="02020603050405020304" pitchFamily="18" charset="0"/>
            </a:rPr>
            <a:t>賞罰の有無は必ず記入してください。</a:t>
          </a:r>
          <a:endParaRPr lang="ja-JP" sz="1050" b="1" kern="100">
            <a:effectLst/>
            <a:ea typeface="ＭＳ 明朝" panose="02020609040205080304" pitchFamily="17" charset="-128"/>
            <a:cs typeface="Times New Roman" panose="02020603050405020304" pitchFamily="18" charset="0"/>
          </a:endParaRPr>
        </a:p>
      </xdr:txBody>
    </xdr:sp>
    <xdr:clientData/>
  </xdr:oneCellAnchor>
  <xdr:oneCellAnchor>
    <xdr:from>
      <xdr:col>22</xdr:col>
      <xdr:colOff>104775</xdr:colOff>
      <xdr:row>34</xdr:row>
      <xdr:rowOff>177278</xdr:rowOff>
    </xdr:from>
    <xdr:ext cx="2085976" cy="855118"/>
    <xdr:sp macro="" textlink="">
      <xdr:nvSpPr>
        <xdr:cNvPr id="12" name="吹き出し: 角を丸めた四角形 11">
          <a:extLst>
            <a:ext uri="{FF2B5EF4-FFF2-40B4-BE49-F238E27FC236}">
              <a16:creationId xmlns:a16="http://schemas.microsoft.com/office/drawing/2014/main" id="{9702076E-A462-4547-B2D4-41DAE3DA8CE4}"/>
            </a:ext>
          </a:extLst>
        </xdr:cNvPr>
        <xdr:cNvSpPr/>
      </xdr:nvSpPr>
      <xdr:spPr>
        <a:xfrm>
          <a:off x="4191000" y="8759303"/>
          <a:ext cx="2085976" cy="855118"/>
        </a:xfrm>
        <a:prstGeom prst="wedgeRoundRectCallout">
          <a:avLst>
            <a:gd name="adj1" fmla="val 73706"/>
            <a:gd name="adj2" fmla="val -73449"/>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l">
            <a:spcAft>
              <a:spcPts val="0"/>
            </a:spcAft>
          </a:pPr>
          <a:r>
            <a:rPr lang="ja-JP" altLang="en-US" sz="1050" kern="100">
              <a:solidFill>
                <a:srgbClr val="000000"/>
              </a:solidFill>
              <a:effectLst/>
              <a:ea typeface="ＭＳ ゴシック" panose="020B0609070205080204" pitchFamily="49" charset="-128"/>
              <a:cs typeface="Times New Roman" panose="02020603050405020304" pitchFamily="18" charset="0"/>
            </a:rPr>
            <a:t>学校勤務の場合は「常勤講師・非常勤講師・正規教員」，それ以外の場合は「その他」を記入してください。</a:t>
          </a:r>
          <a:endParaRPr lang="en-US" altLang="ja-JP" sz="1050" kern="100">
            <a:solidFill>
              <a:srgbClr val="000000"/>
            </a:solidFill>
            <a:effectLst/>
            <a:ea typeface="ＭＳ ゴシック" panose="020B0609070205080204" pitchFamily="49" charset="-128"/>
            <a:cs typeface="Times New Roman" panose="02020603050405020304" pitchFamily="18" charset="0"/>
          </a:endParaRPr>
        </a:p>
      </xdr:txBody>
    </xdr:sp>
    <xdr:clientData/>
  </xdr:oneCellAnchor>
  <xdr:oneCellAnchor>
    <xdr:from>
      <xdr:col>27</xdr:col>
      <xdr:colOff>152400</xdr:colOff>
      <xdr:row>38</xdr:row>
      <xdr:rowOff>166168</xdr:rowOff>
    </xdr:from>
    <xdr:ext cx="2085976" cy="1048788"/>
    <xdr:sp macro="" textlink="">
      <xdr:nvSpPr>
        <xdr:cNvPr id="13" name="吹き出し: 角を丸めた四角形 12">
          <a:extLst>
            <a:ext uri="{FF2B5EF4-FFF2-40B4-BE49-F238E27FC236}">
              <a16:creationId xmlns:a16="http://schemas.microsoft.com/office/drawing/2014/main" id="{479FAC03-8D54-4858-8394-B75CF77C6AA5}"/>
            </a:ext>
          </a:extLst>
        </xdr:cNvPr>
        <xdr:cNvSpPr/>
      </xdr:nvSpPr>
      <xdr:spPr>
        <a:xfrm>
          <a:off x="5143500" y="9700693"/>
          <a:ext cx="2085976" cy="1048788"/>
        </a:xfrm>
        <a:prstGeom prst="wedgeRoundRectCallout">
          <a:avLst>
            <a:gd name="adj1" fmla="val 65487"/>
            <a:gd name="adj2" fmla="val -156768"/>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36000" rIns="36000" bIns="36000" numCol="1" spcCol="0" rtlCol="0" fromWordArt="0" anchor="ctr" anchorCtr="0" forceAA="0" compatLnSpc="1">
          <a:prstTxWarp prst="textNoShape">
            <a:avLst/>
          </a:prstTxWarp>
          <a:spAutoFit/>
        </a:bodyPr>
        <a:lstStyle/>
        <a:p>
          <a:pPr algn="l">
            <a:spcAft>
              <a:spcPts val="0"/>
            </a:spcAft>
          </a:pPr>
          <a:r>
            <a:rPr lang="ja-JP" altLang="en-US" sz="1050" kern="100">
              <a:solidFill>
                <a:srgbClr val="000000"/>
              </a:solidFill>
              <a:effectLst/>
              <a:ea typeface="ＭＳ ゴシック" panose="020B0609070205080204" pitchFamily="49" charset="-128"/>
              <a:cs typeface="Times New Roman" panose="02020603050405020304" pitchFamily="18" charset="0"/>
            </a:rPr>
            <a:t>公立学校で勤務している場合は発令庁に「教育委員会」名を，仙台市職員であれば「仙台市」を，それ以外は「その他」を記入してください。</a:t>
          </a:r>
          <a:endParaRPr lang="en-US" altLang="ja-JP" sz="1050" kern="100">
            <a:solidFill>
              <a:srgbClr val="000000"/>
            </a:solidFill>
            <a:effectLst/>
            <a:ea typeface="ＭＳ ゴシック" panose="020B0609070205080204" pitchFamily="49" charset="-128"/>
            <a:cs typeface="Times New Roman" panose="02020603050405020304" pitchFamily="18" charset="0"/>
          </a:endParaRPr>
        </a:p>
      </xdr:txBody>
    </xdr:sp>
    <xdr:clientData/>
  </xdr:oneCellAnchor>
  <xdr:twoCellAnchor editAs="oneCell">
    <xdr:from>
      <xdr:col>31</xdr:col>
      <xdr:colOff>57149</xdr:colOff>
      <xdr:row>4</xdr:row>
      <xdr:rowOff>66675</xdr:rowOff>
    </xdr:from>
    <xdr:to>
      <xdr:col>38</xdr:col>
      <xdr:colOff>151327</xdr:colOff>
      <xdr:row>10</xdr:row>
      <xdr:rowOff>133350</xdr:rowOff>
    </xdr:to>
    <xdr:pic>
      <xdr:nvPicPr>
        <xdr:cNvPr id="3" name="図 2" descr="帽子 が含まれている画像&#10;&#10;自動的に生成された説明">
          <a:extLst>
            <a:ext uri="{FF2B5EF4-FFF2-40B4-BE49-F238E27FC236}">
              <a16:creationId xmlns:a16="http://schemas.microsoft.com/office/drawing/2014/main" id="{E878A283-4788-50FC-80D9-B6C7C1464B11}"/>
            </a:ext>
          </a:extLst>
        </xdr:cNvPr>
        <xdr:cNvPicPr>
          <a:picLocks noChangeAspect="1"/>
        </xdr:cNvPicPr>
      </xdr:nvPicPr>
      <xdr:blipFill>
        <a:blip xmlns:r="http://schemas.openxmlformats.org/officeDocument/2006/relationships" r:embed="rId1"/>
        <a:stretch>
          <a:fillRect/>
        </a:stretch>
      </xdr:blipFill>
      <xdr:spPr>
        <a:xfrm>
          <a:off x="5772149" y="1076325"/>
          <a:ext cx="1361003" cy="1714500"/>
        </a:xfrm>
        <a:prstGeom prst="rect">
          <a:avLst/>
        </a:prstGeom>
      </xdr:spPr>
    </xdr:pic>
    <xdr:clientData/>
  </xdr:twoCellAnchor>
</xdr:wsDr>
</file>

<file path=xl/theme/theme1.xml><?xml version="1.0" encoding="utf-8"?>
<a:theme xmlns:a="http://schemas.openxmlformats.org/drawingml/2006/main" name="Office テーマ">
  <a:themeElements>
    <a:clrScheme name="緑">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08"/>
  <sheetViews>
    <sheetView tabSelected="1" view="pageBreakPreview" zoomScaleNormal="100" zoomScaleSheetLayoutView="100" workbookViewId="0">
      <selection activeCell="AF5" sqref="AF5:AM11"/>
    </sheetView>
  </sheetViews>
  <sheetFormatPr defaultColWidth="2.625" defaultRowHeight="13.5"/>
  <cols>
    <col min="1" max="1" width="3.75" style="137" bestFit="1" customWidth="1"/>
    <col min="2" max="34" width="2.375" style="137" customWidth="1"/>
    <col min="35" max="39" width="2.375" style="152" customWidth="1"/>
    <col min="40" max="44" width="2.375" style="137" customWidth="1"/>
    <col min="45" max="16384" width="2.625" style="137"/>
  </cols>
  <sheetData>
    <row r="1" spans="2:87" ht="14.25">
      <c r="B1" s="274" t="s">
        <v>247</v>
      </c>
      <c r="C1" s="274"/>
      <c r="D1" s="274"/>
      <c r="E1" s="274"/>
      <c r="F1" s="274"/>
      <c r="AI1" s="137"/>
      <c r="AJ1" s="137"/>
      <c r="AK1" s="137"/>
      <c r="AL1" s="137"/>
      <c r="AM1" s="137"/>
      <c r="AU1" s="138"/>
      <c r="AV1" s="139"/>
      <c r="AW1" s="139"/>
      <c r="AX1" s="139"/>
      <c r="AY1" s="139"/>
      <c r="AZ1" s="139"/>
      <c r="BA1" s="139"/>
      <c r="BB1" s="139"/>
      <c r="BC1" s="140"/>
      <c r="BD1" s="140"/>
      <c r="BE1" s="140"/>
      <c r="BF1" s="140"/>
      <c r="BG1" s="140"/>
      <c r="BH1" s="140"/>
      <c r="BI1" s="140"/>
      <c r="BJ1" s="140"/>
      <c r="BK1" s="140"/>
    </row>
    <row r="2" spans="2:87" ht="14.25">
      <c r="B2" s="242" t="s">
        <v>22</v>
      </c>
      <c r="C2" s="242"/>
      <c r="D2" s="242"/>
      <c r="E2" s="242"/>
      <c r="F2" s="242"/>
      <c r="G2" s="242"/>
      <c r="H2" s="242"/>
      <c r="I2" s="242"/>
      <c r="J2" s="242"/>
      <c r="K2" s="242"/>
      <c r="L2" s="242"/>
      <c r="M2" s="242"/>
      <c r="N2" s="242"/>
      <c r="O2" s="242"/>
      <c r="P2" s="242"/>
      <c r="Q2" s="242"/>
      <c r="R2" s="242"/>
      <c r="S2" s="242"/>
      <c r="T2" s="242"/>
      <c r="U2" s="242"/>
      <c r="V2" s="242"/>
      <c r="W2" s="242"/>
      <c r="AI2" s="137"/>
      <c r="AJ2" s="137"/>
      <c r="AK2" s="137"/>
      <c r="AL2" s="137"/>
      <c r="AM2" s="137"/>
      <c r="AU2" s="139"/>
      <c r="AV2" s="139"/>
      <c r="AW2" s="139"/>
      <c r="AX2" s="139"/>
      <c r="AY2" s="139"/>
      <c r="AZ2" s="139"/>
      <c r="BA2" s="139"/>
      <c r="BB2" s="139"/>
      <c r="BC2" s="140"/>
      <c r="BD2" s="140"/>
      <c r="BE2" s="140"/>
      <c r="BF2" s="140"/>
      <c r="BG2" s="140"/>
      <c r="BH2" s="140"/>
      <c r="BI2" s="140"/>
      <c r="BJ2" s="140"/>
      <c r="BK2" s="140"/>
    </row>
    <row r="3" spans="2:87" ht="26.1" customHeight="1" thickBot="1">
      <c r="B3" s="242"/>
      <c r="C3" s="242"/>
      <c r="D3" s="242"/>
      <c r="E3" s="242"/>
      <c r="F3" s="242"/>
      <c r="G3" s="242"/>
      <c r="H3" s="242"/>
      <c r="I3" s="242"/>
      <c r="J3" s="242"/>
      <c r="K3" s="242"/>
      <c r="L3" s="242"/>
      <c r="M3" s="242"/>
      <c r="N3" s="242"/>
      <c r="O3" s="242"/>
      <c r="P3" s="242"/>
      <c r="Q3" s="242"/>
      <c r="R3" s="242"/>
      <c r="S3" s="242"/>
      <c r="T3" s="242"/>
      <c r="U3" s="242"/>
      <c r="V3" s="242"/>
      <c r="W3" s="242"/>
      <c r="X3" s="186" t="s">
        <v>232</v>
      </c>
      <c r="Y3" s="141"/>
      <c r="Z3" s="141"/>
      <c r="AA3" s="141"/>
      <c r="AB3" s="141"/>
      <c r="AC3" s="141"/>
      <c r="AD3" s="141"/>
      <c r="AE3" s="141"/>
      <c r="AF3" s="142"/>
      <c r="AG3" s="142"/>
      <c r="AH3" s="142"/>
      <c r="AI3" s="142"/>
      <c r="AJ3" s="142"/>
      <c r="AK3" s="142"/>
      <c r="AL3" s="142"/>
      <c r="AM3" s="142"/>
      <c r="AN3" s="142"/>
      <c r="AO3" s="142"/>
      <c r="AP3" s="142"/>
      <c r="AQ3" s="142"/>
      <c r="AR3" s="142"/>
      <c r="AU3" s="198"/>
      <c r="AV3" s="198"/>
      <c r="AW3" s="198"/>
      <c r="AX3" s="143"/>
      <c r="AY3" s="143"/>
      <c r="AZ3" s="143"/>
      <c r="BA3" s="139"/>
      <c r="BB3" s="139"/>
      <c r="BC3" s="144"/>
      <c r="BD3" s="144"/>
      <c r="BE3" s="144"/>
      <c r="BF3" s="144"/>
      <c r="BG3" s="144"/>
      <c r="BH3" s="144"/>
      <c r="BI3" s="144"/>
      <c r="BJ3" s="144"/>
      <c r="BK3" s="144"/>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row>
    <row r="4" spans="2:87" ht="26.1" customHeight="1" thickBot="1">
      <c r="B4" s="214" t="s">
        <v>235</v>
      </c>
      <c r="C4" s="215"/>
      <c r="D4" s="215"/>
      <c r="E4" s="215"/>
      <c r="F4" s="215"/>
      <c r="G4" s="215"/>
      <c r="H4" s="216"/>
      <c r="I4" s="217"/>
      <c r="J4" s="218"/>
      <c r="K4" s="218"/>
      <c r="L4" s="218"/>
      <c r="M4" s="218"/>
      <c r="N4" s="218"/>
      <c r="O4" s="218"/>
      <c r="P4" s="219"/>
      <c r="Q4" s="146"/>
      <c r="R4" s="188"/>
      <c r="S4" s="188"/>
      <c r="T4" s="188"/>
      <c r="U4" s="188"/>
      <c r="V4" s="188"/>
      <c r="W4" s="188"/>
      <c r="X4" s="188"/>
      <c r="Y4" s="188"/>
      <c r="Z4" s="188"/>
      <c r="AA4" s="188"/>
      <c r="AB4" s="188"/>
      <c r="AC4" s="188"/>
      <c r="AD4" s="188"/>
      <c r="AE4" s="188"/>
      <c r="AF4" s="142"/>
      <c r="AG4" s="142"/>
      <c r="AH4" s="142"/>
      <c r="AI4" s="142"/>
      <c r="AJ4" s="142"/>
      <c r="AK4" s="142"/>
      <c r="AL4" s="142"/>
      <c r="AM4" s="142"/>
      <c r="AN4" s="142"/>
      <c r="AO4" s="142"/>
      <c r="AP4" s="142"/>
      <c r="AQ4" s="142"/>
      <c r="AR4" s="142"/>
      <c r="AU4" s="139"/>
      <c r="AV4" s="139"/>
      <c r="AW4" s="139"/>
      <c r="AX4" s="139"/>
      <c r="AY4" s="139"/>
      <c r="AZ4" s="143"/>
      <c r="BA4" s="139"/>
      <c r="BB4" s="139"/>
      <c r="BC4" s="144"/>
      <c r="BD4" s="144"/>
      <c r="BE4" s="144"/>
      <c r="BF4" s="144"/>
      <c r="BG4" s="144"/>
      <c r="BH4" s="144"/>
      <c r="BI4" s="144"/>
      <c r="BJ4" s="144"/>
      <c r="BK4" s="144"/>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row>
    <row r="5" spans="2:87" ht="21.95" customHeight="1">
      <c r="B5" s="260" t="s">
        <v>0</v>
      </c>
      <c r="C5" s="248"/>
      <c r="D5" s="261"/>
      <c r="E5" s="273"/>
      <c r="F5" s="282"/>
      <c r="G5" s="282"/>
      <c r="H5" s="282"/>
      <c r="I5" s="282"/>
      <c r="J5" s="282"/>
      <c r="K5" s="282"/>
      <c r="L5" s="282"/>
      <c r="M5" s="282"/>
      <c r="N5" s="282"/>
      <c r="O5" s="282"/>
      <c r="P5" s="283"/>
      <c r="Q5" s="251" t="s">
        <v>15</v>
      </c>
      <c r="R5" s="253"/>
      <c r="S5" s="254"/>
      <c r="T5" s="257" t="s">
        <v>16</v>
      </c>
      <c r="U5" s="248"/>
      <c r="V5" s="248"/>
      <c r="W5" s="273"/>
      <c r="X5" s="282"/>
      <c r="Y5" s="282"/>
      <c r="Z5" s="193"/>
      <c r="AA5" s="145" t="s">
        <v>7</v>
      </c>
      <c r="AB5" s="193"/>
      <c r="AC5" s="145" t="s">
        <v>8</v>
      </c>
      <c r="AD5" s="193"/>
      <c r="AE5" s="187" t="s">
        <v>9</v>
      </c>
      <c r="AF5" s="226" t="s">
        <v>249</v>
      </c>
      <c r="AG5" s="227"/>
      <c r="AH5" s="227"/>
      <c r="AI5" s="227"/>
      <c r="AJ5" s="227"/>
      <c r="AK5" s="227"/>
      <c r="AL5" s="227"/>
      <c r="AM5" s="228"/>
      <c r="AN5" s="142"/>
      <c r="AO5" s="142"/>
      <c r="AP5" s="142"/>
      <c r="AQ5" s="142"/>
      <c r="AR5" s="142"/>
      <c r="AU5" s="139"/>
      <c r="AV5" s="139"/>
      <c r="AW5" s="139"/>
      <c r="AX5" s="139"/>
      <c r="AY5" s="139"/>
      <c r="AZ5" s="143"/>
      <c r="BA5" s="139"/>
      <c r="BB5" s="139"/>
      <c r="BC5" s="144"/>
      <c r="BD5" s="144"/>
      <c r="BE5" s="144"/>
      <c r="BF5" s="144"/>
      <c r="BG5" s="144"/>
      <c r="BH5" s="144"/>
      <c r="BI5" s="144"/>
      <c r="BJ5" s="144"/>
      <c r="BK5" s="144"/>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row>
    <row r="6" spans="2:87" ht="21.95" customHeight="1">
      <c r="B6" s="262" t="s">
        <v>20</v>
      </c>
      <c r="C6" s="259"/>
      <c r="D6" s="263"/>
      <c r="E6" s="284"/>
      <c r="F6" s="277"/>
      <c r="G6" s="277"/>
      <c r="H6" s="277"/>
      <c r="I6" s="277"/>
      <c r="J6" s="277"/>
      <c r="K6" s="277"/>
      <c r="L6" s="277"/>
      <c r="M6" s="277"/>
      <c r="N6" s="277"/>
      <c r="O6" s="277"/>
      <c r="P6" s="285"/>
      <c r="Q6" s="252"/>
      <c r="R6" s="255"/>
      <c r="S6" s="256"/>
      <c r="T6" s="258" t="s">
        <v>17</v>
      </c>
      <c r="U6" s="259"/>
      <c r="V6" s="259"/>
      <c r="W6" s="148"/>
      <c r="X6" s="149"/>
      <c r="Y6" s="150" t="s">
        <v>24</v>
      </c>
      <c r="Z6" s="259"/>
      <c r="AA6" s="277"/>
      <c r="AB6" s="277"/>
      <c r="AC6" s="149" t="s">
        <v>23</v>
      </c>
      <c r="AD6" s="145"/>
      <c r="AE6" s="145"/>
      <c r="AF6" s="229"/>
      <c r="AG6" s="230"/>
      <c r="AH6" s="230"/>
      <c r="AI6" s="230"/>
      <c r="AJ6" s="230"/>
      <c r="AK6" s="230"/>
      <c r="AL6" s="230"/>
      <c r="AM6" s="231"/>
      <c r="AN6" s="142"/>
      <c r="AO6" s="142"/>
      <c r="AP6" s="142"/>
      <c r="AQ6" s="142"/>
      <c r="AR6" s="142"/>
      <c r="AU6" s="139"/>
      <c r="AV6" s="139"/>
      <c r="AW6" s="139"/>
      <c r="AX6" s="139"/>
      <c r="AY6" s="139"/>
      <c r="AZ6" s="139"/>
      <c r="BA6" s="139"/>
      <c r="BB6" s="139"/>
      <c r="BC6" s="144"/>
      <c r="BD6" s="144"/>
      <c r="BE6" s="144"/>
      <c r="BF6" s="144"/>
      <c r="BG6" s="144"/>
      <c r="BH6" s="144"/>
      <c r="BI6" s="144"/>
      <c r="BJ6" s="144"/>
      <c r="BK6" s="144"/>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row>
    <row r="7" spans="2:87" ht="21.95" customHeight="1">
      <c r="B7" s="265" t="s">
        <v>1</v>
      </c>
      <c r="C7" s="273" t="s">
        <v>2</v>
      </c>
      <c r="D7" s="248"/>
      <c r="E7" s="286"/>
      <c r="F7" s="287"/>
      <c r="G7" s="287"/>
      <c r="H7" s="287"/>
      <c r="I7" s="154" t="s">
        <v>14</v>
      </c>
      <c r="J7" s="246"/>
      <c r="K7" s="247"/>
      <c r="L7" s="247"/>
      <c r="M7" s="145" t="s">
        <v>6</v>
      </c>
      <c r="N7" s="145"/>
      <c r="O7" s="248" t="s">
        <v>18</v>
      </c>
      <c r="P7" s="248"/>
      <c r="Q7" s="248"/>
      <c r="R7" s="246"/>
      <c r="S7" s="247"/>
      <c r="T7" s="247"/>
      <c r="U7" s="154" t="s">
        <v>14</v>
      </c>
      <c r="V7" s="246"/>
      <c r="W7" s="247"/>
      <c r="X7" s="247"/>
      <c r="Y7" s="154" t="s">
        <v>14</v>
      </c>
      <c r="Z7" s="246"/>
      <c r="AA7" s="247"/>
      <c r="AB7" s="247"/>
      <c r="AC7" s="247"/>
      <c r="AD7" s="147"/>
      <c r="AE7" s="147"/>
      <c r="AF7" s="229"/>
      <c r="AG7" s="230"/>
      <c r="AH7" s="230"/>
      <c r="AI7" s="230"/>
      <c r="AJ7" s="230"/>
      <c r="AK7" s="230"/>
      <c r="AL7" s="230"/>
      <c r="AM7" s="231"/>
      <c r="AN7" s="142"/>
      <c r="AO7" s="142"/>
      <c r="AP7" s="142"/>
      <c r="AQ7" s="142"/>
      <c r="AR7" s="142"/>
      <c r="AU7" s="139"/>
      <c r="AV7" s="139"/>
      <c r="AW7" s="139"/>
      <c r="AX7" s="139"/>
      <c r="AY7" s="139"/>
      <c r="AZ7" s="139"/>
      <c r="BA7" s="139"/>
      <c r="BB7" s="139"/>
      <c r="BC7" s="144"/>
      <c r="BD7" s="144"/>
      <c r="BE7" s="144"/>
      <c r="BF7" s="144"/>
      <c r="BG7" s="144"/>
      <c r="BH7" s="144"/>
      <c r="BI7" s="144"/>
      <c r="BJ7" s="144"/>
      <c r="BK7" s="144"/>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row>
    <row r="8" spans="2:87" ht="21.95" customHeight="1">
      <c r="B8" s="265"/>
      <c r="C8" s="273" t="s">
        <v>25</v>
      </c>
      <c r="D8" s="248"/>
      <c r="E8" s="248"/>
      <c r="F8" s="248"/>
      <c r="G8" s="248"/>
      <c r="H8" s="208"/>
      <c r="I8" s="204"/>
      <c r="J8" s="204"/>
      <c r="K8" s="204"/>
      <c r="L8" s="204"/>
      <c r="M8" s="204"/>
      <c r="N8" s="204"/>
      <c r="O8" s="204"/>
      <c r="P8" s="204"/>
      <c r="Q8" s="204"/>
      <c r="R8" s="204"/>
      <c r="S8" s="204"/>
      <c r="T8" s="204"/>
      <c r="U8" s="204"/>
      <c r="V8" s="204"/>
      <c r="W8" s="204"/>
      <c r="X8" s="204"/>
      <c r="Y8" s="204"/>
      <c r="Z8" s="204"/>
      <c r="AA8" s="204"/>
      <c r="AB8" s="204"/>
      <c r="AC8" s="204"/>
      <c r="AD8" s="204"/>
      <c r="AE8" s="278"/>
      <c r="AF8" s="229"/>
      <c r="AG8" s="230"/>
      <c r="AH8" s="230"/>
      <c r="AI8" s="230"/>
      <c r="AJ8" s="230"/>
      <c r="AK8" s="230"/>
      <c r="AL8" s="230"/>
      <c r="AM8" s="231"/>
      <c r="AN8" s="142"/>
      <c r="AO8" s="142"/>
      <c r="AP8" s="142"/>
      <c r="AQ8" s="142"/>
      <c r="AR8" s="142"/>
      <c r="AU8" s="139"/>
      <c r="AV8" s="139"/>
      <c r="AW8" s="139"/>
      <c r="AX8" s="139"/>
      <c r="AY8" s="139"/>
      <c r="AZ8" s="139"/>
      <c r="BA8" s="139"/>
      <c r="BB8" s="139"/>
      <c r="BC8" s="144"/>
      <c r="BD8" s="144"/>
      <c r="BE8" s="144"/>
      <c r="BF8" s="144"/>
      <c r="BG8" s="144"/>
      <c r="BH8" s="144"/>
      <c r="BI8" s="144"/>
      <c r="BJ8" s="144"/>
      <c r="BK8" s="144"/>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row>
    <row r="9" spans="2:87" ht="21">
      <c r="B9" s="264" t="s">
        <v>3</v>
      </c>
      <c r="C9" s="151" t="s">
        <v>4</v>
      </c>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229"/>
      <c r="AG9" s="230"/>
      <c r="AH9" s="230"/>
      <c r="AI9" s="230"/>
      <c r="AJ9" s="230"/>
      <c r="AK9" s="230"/>
      <c r="AL9" s="230"/>
      <c r="AM9" s="231"/>
      <c r="AN9" s="142"/>
      <c r="AO9" s="142"/>
      <c r="AP9" s="142"/>
      <c r="AQ9" s="142"/>
      <c r="AR9" s="142"/>
    </row>
    <row r="10" spans="2:87" ht="21.95" customHeight="1">
      <c r="B10" s="265"/>
      <c r="C10" s="273" t="s">
        <v>2</v>
      </c>
      <c r="D10" s="248"/>
      <c r="E10" s="248"/>
      <c r="F10" s="282"/>
      <c r="G10" s="282"/>
      <c r="H10" s="282"/>
      <c r="I10" s="154" t="s">
        <v>14</v>
      </c>
      <c r="J10" s="249"/>
      <c r="K10" s="250"/>
      <c r="L10" s="250"/>
      <c r="M10" s="145" t="s">
        <v>6</v>
      </c>
      <c r="N10" s="145"/>
      <c r="O10" s="248" t="s">
        <v>18</v>
      </c>
      <c r="P10" s="248"/>
      <c r="Q10" s="248"/>
      <c r="R10" s="249"/>
      <c r="S10" s="250"/>
      <c r="T10" s="250"/>
      <c r="U10" s="154" t="s">
        <v>14</v>
      </c>
      <c r="V10" s="249"/>
      <c r="W10" s="250"/>
      <c r="X10" s="250"/>
      <c r="Y10" s="154" t="s">
        <v>14</v>
      </c>
      <c r="Z10" s="249"/>
      <c r="AA10" s="250"/>
      <c r="AB10" s="250"/>
      <c r="AC10" s="250"/>
      <c r="AD10" s="145"/>
      <c r="AE10" s="145"/>
      <c r="AF10" s="229"/>
      <c r="AG10" s="230"/>
      <c r="AH10" s="230"/>
      <c r="AI10" s="230"/>
      <c r="AJ10" s="230"/>
      <c r="AK10" s="230"/>
      <c r="AL10" s="230"/>
      <c r="AM10" s="231"/>
      <c r="AN10" s="142"/>
      <c r="AO10" s="142"/>
      <c r="AP10" s="142"/>
      <c r="AQ10" s="142"/>
      <c r="AR10" s="142"/>
    </row>
    <row r="11" spans="2:87" ht="21.95" customHeight="1" thickBot="1">
      <c r="B11" s="266"/>
      <c r="C11" s="275" t="s">
        <v>25</v>
      </c>
      <c r="D11" s="276"/>
      <c r="E11" s="276"/>
      <c r="F11" s="276"/>
      <c r="G11" s="276"/>
      <c r="H11" s="279"/>
      <c r="I11" s="280"/>
      <c r="J11" s="280"/>
      <c r="K11" s="280"/>
      <c r="L11" s="280"/>
      <c r="M11" s="280"/>
      <c r="N11" s="280"/>
      <c r="O11" s="280"/>
      <c r="P11" s="280"/>
      <c r="Q11" s="280"/>
      <c r="R11" s="280"/>
      <c r="S11" s="280"/>
      <c r="T11" s="280"/>
      <c r="U11" s="280"/>
      <c r="V11" s="280"/>
      <c r="W11" s="280"/>
      <c r="X11" s="280"/>
      <c r="Y11" s="280"/>
      <c r="Z11" s="280"/>
      <c r="AA11" s="280"/>
      <c r="AB11" s="280"/>
      <c r="AC11" s="280"/>
      <c r="AD11" s="280"/>
      <c r="AE11" s="281"/>
      <c r="AF11" s="232"/>
      <c r="AG11" s="233"/>
      <c r="AH11" s="233"/>
      <c r="AI11" s="233"/>
      <c r="AJ11" s="233"/>
      <c r="AK11" s="233"/>
      <c r="AL11" s="233"/>
      <c r="AM11" s="234"/>
      <c r="AN11" s="142"/>
      <c r="AO11" s="142"/>
      <c r="AP11" s="142"/>
      <c r="AQ11" s="142"/>
      <c r="AR11" s="142"/>
    </row>
    <row r="12" spans="2:87" ht="24" customHeight="1">
      <c r="B12" s="145" t="s">
        <v>233</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T12" s="152"/>
    </row>
    <row r="13" spans="2:87" ht="24" customHeight="1">
      <c r="B13" s="145"/>
      <c r="C13" s="145"/>
      <c r="D13" s="145"/>
      <c r="E13" s="145"/>
      <c r="F13" s="145"/>
      <c r="G13" s="145"/>
      <c r="H13" s="145"/>
      <c r="I13" s="145"/>
      <c r="J13" s="145"/>
      <c r="K13" s="145"/>
      <c r="L13" s="145"/>
      <c r="M13" s="145"/>
      <c r="N13" s="248" t="s">
        <v>26</v>
      </c>
      <c r="O13" s="248"/>
      <c r="P13" s="249"/>
      <c r="Q13" s="250"/>
      <c r="R13" s="154" t="s">
        <v>7</v>
      </c>
      <c r="S13" s="249"/>
      <c r="T13" s="250"/>
      <c r="U13" s="154" t="s">
        <v>8</v>
      </c>
      <c r="V13" s="249"/>
      <c r="W13" s="250"/>
      <c r="X13" s="154" t="s">
        <v>9</v>
      </c>
      <c r="Y13" s="154"/>
      <c r="Z13" s="145"/>
      <c r="AA13" s="145"/>
      <c r="AB13" s="145"/>
      <c r="AC13" s="145"/>
      <c r="AD13" s="145"/>
      <c r="AE13" s="145"/>
      <c r="AF13" s="145"/>
      <c r="AG13" s="145"/>
      <c r="AH13" s="145"/>
      <c r="AI13" s="145"/>
      <c r="AJ13" s="145"/>
      <c r="AK13" s="145"/>
      <c r="AL13" s="145"/>
      <c r="AM13" s="145"/>
      <c r="AN13" s="145"/>
      <c r="AO13" s="145"/>
      <c r="AP13" s="145"/>
      <c r="AQ13" s="145"/>
      <c r="AR13" s="145"/>
      <c r="AT13" s="152"/>
    </row>
    <row r="14" spans="2:87" ht="24" customHeight="1" thickBot="1">
      <c r="B14" s="157"/>
      <c r="C14" s="157"/>
      <c r="D14" s="157"/>
      <c r="E14" s="157"/>
      <c r="F14" s="157"/>
      <c r="G14" s="157"/>
      <c r="H14" s="157"/>
      <c r="I14" s="157"/>
      <c r="J14" s="157"/>
      <c r="K14" s="157"/>
      <c r="L14" s="157"/>
      <c r="M14" s="157"/>
      <c r="N14" s="157"/>
      <c r="O14" s="157"/>
      <c r="P14" s="157"/>
      <c r="Q14" s="157"/>
      <c r="R14" s="157"/>
      <c r="S14" s="157"/>
      <c r="T14" s="276" t="s">
        <v>19</v>
      </c>
      <c r="U14" s="276"/>
      <c r="V14" s="276"/>
      <c r="W14" s="288"/>
      <c r="X14" s="289"/>
      <c r="Y14" s="289"/>
      <c r="Z14" s="289"/>
      <c r="AA14" s="289"/>
      <c r="AB14" s="289"/>
      <c r="AC14" s="289"/>
      <c r="AD14" s="289"/>
      <c r="AE14" s="289"/>
      <c r="AF14" s="289"/>
      <c r="AG14" s="289"/>
      <c r="AH14" s="289"/>
      <c r="AI14" s="158"/>
      <c r="AJ14" s="157"/>
      <c r="AK14" s="157"/>
      <c r="AL14" s="157" t="s">
        <v>234</v>
      </c>
      <c r="AM14" s="157"/>
      <c r="AN14" s="158"/>
      <c r="AO14" s="157"/>
      <c r="AP14" s="157"/>
      <c r="AQ14" s="157"/>
      <c r="AR14" s="157"/>
      <c r="AT14" s="152"/>
    </row>
    <row r="15" spans="2:87" ht="21.95" customHeight="1">
      <c r="B15" s="267" t="s">
        <v>21</v>
      </c>
      <c r="C15" s="268"/>
      <c r="D15" s="268"/>
      <c r="E15" s="268"/>
      <c r="F15" s="268"/>
      <c r="G15" s="268"/>
      <c r="H15" s="268"/>
      <c r="I15" s="268"/>
      <c r="J15" s="268"/>
      <c r="K15" s="268"/>
      <c r="L15" s="268"/>
      <c r="M15" s="269"/>
      <c r="N15" s="297" t="s">
        <v>250</v>
      </c>
      <c r="O15" s="298"/>
      <c r="P15" s="298"/>
      <c r="Q15" s="298"/>
      <c r="R15" s="299" t="s">
        <v>108</v>
      </c>
      <c r="S15" s="299"/>
      <c r="T15" s="244"/>
      <c r="U15" s="270"/>
      <c r="V15" s="270"/>
      <c r="W15" s="270"/>
      <c r="X15" s="270"/>
      <c r="Y15" s="270"/>
      <c r="Z15" s="270"/>
      <c r="AA15" s="270"/>
      <c r="AB15" s="270"/>
      <c r="AC15" s="270"/>
      <c r="AD15" s="270"/>
      <c r="AE15" s="270"/>
      <c r="AF15" s="270"/>
      <c r="AG15" s="270"/>
      <c r="AH15" s="160" t="s">
        <v>109</v>
      </c>
      <c r="AI15" s="293"/>
      <c r="AJ15" s="293"/>
      <c r="AK15" s="293"/>
      <c r="AL15" s="293"/>
      <c r="AM15" s="294"/>
      <c r="AN15" s="295"/>
      <c r="AO15" s="293"/>
      <c r="AP15" s="293"/>
      <c r="AQ15" s="293"/>
      <c r="AR15" s="296"/>
    </row>
    <row r="16" spans="2:87">
      <c r="B16" s="290" t="s">
        <v>37</v>
      </c>
      <c r="C16" s="291"/>
      <c r="D16" s="291"/>
      <c r="E16" s="291"/>
      <c r="F16" s="292" t="s">
        <v>104</v>
      </c>
      <c r="G16" s="292"/>
      <c r="H16" s="161" t="s">
        <v>103</v>
      </c>
      <c r="I16" s="161" t="s">
        <v>105</v>
      </c>
      <c r="J16" s="161" t="s">
        <v>103</v>
      </c>
      <c r="K16" s="161" t="s">
        <v>106</v>
      </c>
      <c r="L16" s="161"/>
      <c r="M16" s="162"/>
      <c r="N16" s="243" t="s">
        <v>12</v>
      </c>
      <c r="O16" s="244"/>
      <c r="P16" s="244"/>
      <c r="Q16" s="244"/>
      <c r="R16" s="244"/>
      <c r="S16" s="244"/>
      <c r="T16" s="244"/>
      <c r="U16" s="244"/>
      <c r="V16" s="244"/>
      <c r="W16" s="244"/>
      <c r="X16" s="244"/>
      <c r="Y16" s="244"/>
      <c r="Z16" s="244"/>
      <c r="AA16" s="244"/>
      <c r="AB16" s="244"/>
      <c r="AC16" s="244"/>
      <c r="AD16" s="244"/>
      <c r="AE16" s="244"/>
      <c r="AF16" s="244"/>
      <c r="AG16" s="244"/>
      <c r="AH16" s="245"/>
      <c r="AI16" s="269" t="s">
        <v>27</v>
      </c>
      <c r="AJ16" s="291"/>
      <c r="AK16" s="291"/>
      <c r="AL16" s="291"/>
      <c r="AM16" s="302"/>
      <c r="AN16" s="269" t="s">
        <v>13</v>
      </c>
      <c r="AO16" s="291"/>
      <c r="AP16" s="291"/>
      <c r="AQ16" s="291"/>
      <c r="AR16" s="302"/>
    </row>
    <row r="17" spans="1:44" ht="18.95" customHeight="1">
      <c r="A17" s="141">
        <v>1</v>
      </c>
      <c r="B17" s="300"/>
      <c r="C17" s="301"/>
      <c r="D17" s="301"/>
      <c r="E17" s="301"/>
      <c r="F17" s="147"/>
      <c r="G17" s="167"/>
      <c r="H17" s="147" t="s">
        <v>43</v>
      </c>
      <c r="I17" s="167"/>
      <c r="J17" s="163" t="s">
        <v>44</v>
      </c>
      <c r="K17" s="167"/>
      <c r="L17" s="147" t="s">
        <v>10</v>
      </c>
      <c r="M17" s="147"/>
      <c r="N17" s="220"/>
      <c r="O17" s="221"/>
      <c r="P17" s="221"/>
      <c r="Q17" s="221"/>
      <c r="R17" s="221"/>
      <c r="S17" s="221"/>
      <c r="T17" s="221"/>
      <c r="U17" s="221"/>
      <c r="V17" s="221"/>
      <c r="W17" s="221"/>
      <c r="X17" s="221"/>
      <c r="Y17" s="221"/>
      <c r="Z17" s="221"/>
      <c r="AA17" s="221"/>
      <c r="AB17" s="221"/>
      <c r="AC17" s="221"/>
      <c r="AD17" s="221"/>
      <c r="AE17" s="221"/>
      <c r="AF17" s="221"/>
      <c r="AG17" s="221"/>
      <c r="AH17" s="222"/>
      <c r="AI17" s="236" t="s">
        <v>242</v>
      </c>
      <c r="AJ17" s="236"/>
      <c r="AK17" s="236"/>
      <c r="AL17" s="236"/>
      <c r="AM17" s="237"/>
      <c r="AN17" s="236" t="s">
        <v>242</v>
      </c>
      <c r="AO17" s="236"/>
      <c r="AP17" s="236"/>
      <c r="AQ17" s="236"/>
      <c r="AR17" s="237"/>
    </row>
    <row r="18" spans="1:44" ht="18.95" customHeight="1">
      <c r="B18" s="212"/>
      <c r="C18" s="213"/>
      <c r="D18" s="213"/>
      <c r="E18" s="213"/>
      <c r="F18" s="149"/>
      <c r="G18" s="168"/>
      <c r="H18" s="149" t="s">
        <v>44</v>
      </c>
      <c r="I18" s="168"/>
      <c r="J18" s="164" t="s">
        <v>44</v>
      </c>
      <c r="K18" s="168"/>
      <c r="L18" s="149" t="s">
        <v>11</v>
      </c>
      <c r="M18" s="149"/>
      <c r="N18" s="223"/>
      <c r="O18" s="224"/>
      <c r="P18" s="224"/>
      <c r="Q18" s="224"/>
      <c r="R18" s="224"/>
      <c r="S18" s="224"/>
      <c r="T18" s="224"/>
      <c r="U18" s="224"/>
      <c r="V18" s="224"/>
      <c r="W18" s="224"/>
      <c r="X18" s="224"/>
      <c r="Y18" s="224"/>
      <c r="Z18" s="224"/>
      <c r="AA18" s="224"/>
      <c r="AB18" s="224"/>
      <c r="AC18" s="224"/>
      <c r="AD18" s="224"/>
      <c r="AE18" s="224"/>
      <c r="AF18" s="224"/>
      <c r="AG18" s="224"/>
      <c r="AH18" s="225"/>
      <c r="AI18" s="238"/>
      <c r="AJ18" s="238"/>
      <c r="AK18" s="238"/>
      <c r="AL18" s="238"/>
      <c r="AM18" s="239"/>
      <c r="AN18" s="238"/>
      <c r="AO18" s="238"/>
      <c r="AP18" s="238"/>
      <c r="AQ18" s="238"/>
      <c r="AR18" s="239"/>
    </row>
    <row r="19" spans="1:44" ht="18.95" customHeight="1">
      <c r="A19" s="141">
        <f>A17+1</f>
        <v>2</v>
      </c>
      <c r="B19" s="199" t="str">
        <f>IFERROR(日付等!F5,"")</f>
        <v/>
      </c>
      <c r="C19" s="235"/>
      <c r="D19" s="235"/>
      <c r="E19" s="235"/>
      <c r="F19" s="178"/>
      <c r="G19" s="194" t="str">
        <f>IFERROR(日付等!G5,"")</f>
        <v/>
      </c>
      <c r="H19" s="178" t="s">
        <v>44</v>
      </c>
      <c r="I19" s="194" t="str">
        <f>IFERROR(日付等!H5,"")</f>
        <v/>
      </c>
      <c r="J19" s="195" t="s">
        <v>5</v>
      </c>
      <c r="K19" s="194" t="str">
        <f>IFERROR(日付等!I5,"")</f>
        <v/>
      </c>
      <c r="L19" s="178" t="s">
        <v>10</v>
      </c>
      <c r="M19" s="178"/>
      <c r="N19" s="201"/>
      <c r="O19" s="202"/>
      <c r="P19" s="202"/>
      <c r="Q19" s="202"/>
      <c r="R19" s="202"/>
      <c r="S19" s="202"/>
      <c r="T19" s="202"/>
      <c r="U19" s="202"/>
      <c r="V19" s="202"/>
      <c r="W19" s="202"/>
      <c r="X19" s="202"/>
      <c r="Y19" s="202"/>
      <c r="Z19" s="202"/>
      <c r="AA19" s="202"/>
      <c r="AB19" s="202"/>
      <c r="AC19" s="202"/>
      <c r="AD19" s="202"/>
      <c r="AE19" s="202"/>
      <c r="AF19" s="202"/>
      <c r="AG19" s="202"/>
      <c r="AH19" s="202"/>
      <c r="AI19" s="201" t="s">
        <v>32</v>
      </c>
      <c r="AJ19" s="205"/>
      <c r="AK19" s="205"/>
      <c r="AL19" s="205"/>
      <c r="AM19" s="206"/>
      <c r="AN19" s="201" t="s">
        <v>222</v>
      </c>
      <c r="AO19" s="202"/>
      <c r="AP19" s="202"/>
      <c r="AQ19" s="202"/>
      <c r="AR19" s="210"/>
    </row>
    <row r="20" spans="1:44" ht="18.95" customHeight="1">
      <c r="A20" s="141"/>
      <c r="B20" s="212"/>
      <c r="C20" s="213"/>
      <c r="D20" s="213"/>
      <c r="E20" s="213"/>
      <c r="F20" s="149"/>
      <c r="G20" s="168"/>
      <c r="H20" s="149" t="s">
        <v>5</v>
      </c>
      <c r="I20" s="168"/>
      <c r="J20" s="164" t="s">
        <v>5</v>
      </c>
      <c r="K20" s="168"/>
      <c r="L20" s="149" t="s">
        <v>11</v>
      </c>
      <c r="M20" s="149"/>
      <c r="N20" s="203"/>
      <c r="O20" s="204"/>
      <c r="P20" s="204"/>
      <c r="Q20" s="204"/>
      <c r="R20" s="204"/>
      <c r="S20" s="204"/>
      <c r="T20" s="204"/>
      <c r="U20" s="204"/>
      <c r="V20" s="204"/>
      <c r="W20" s="204"/>
      <c r="X20" s="204"/>
      <c r="Y20" s="204"/>
      <c r="Z20" s="204"/>
      <c r="AA20" s="204"/>
      <c r="AB20" s="204"/>
      <c r="AC20" s="204"/>
      <c r="AD20" s="204"/>
      <c r="AE20" s="204"/>
      <c r="AF20" s="204"/>
      <c r="AG20" s="204"/>
      <c r="AH20" s="204"/>
      <c r="AI20" s="207"/>
      <c r="AJ20" s="208"/>
      <c r="AK20" s="208"/>
      <c r="AL20" s="208"/>
      <c r="AM20" s="209"/>
      <c r="AN20" s="203"/>
      <c r="AO20" s="204"/>
      <c r="AP20" s="204"/>
      <c r="AQ20" s="204"/>
      <c r="AR20" s="211"/>
    </row>
    <row r="21" spans="1:44" ht="18.95" customHeight="1">
      <c r="A21" s="141">
        <f>A19+1</f>
        <v>3</v>
      </c>
      <c r="B21" s="199" t="str">
        <f>IFERROR(日付等!F7,"")</f>
        <v/>
      </c>
      <c r="C21" s="200"/>
      <c r="D21" s="200"/>
      <c r="E21" s="200"/>
      <c r="F21" s="178"/>
      <c r="G21" s="194" t="str">
        <f>IFERROR(日付等!G7,"")</f>
        <v/>
      </c>
      <c r="H21" s="178" t="s">
        <v>44</v>
      </c>
      <c r="I21" s="194" t="str">
        <f>IFERROR(日付等!H7,"")</f>
        <v/>
      </c>
      <c r="J21" s="195" t="s">
        <v>5</v>
      </c>
      <c r="K21" s="194" t="str">
        <f>IFERROR(日付等!I7,"")</f>
        <v/>
      </c>
      <c r="L21" s="178" t="s">
        <v>10</v>
      </c>
      <c r="M21" s="178"/>
      <c r="N21" s="201"/>
      <c r="O21" s="202"/>
      <c r="P21" s="202"/>
      <c r="Q21" s="202"/>
      <c r="R21" s="202"/>
      <c r="S21" s="202"/>
      <c r="T21" s="202"/>
      <c r="U21" s="202"/>
      <c r="V21" s="202"/>
      <c r="W21" s="202"/>
      <c r="X21" s="202"/>
      <c r="Y21" s="202"/>
      <c r="Z21" s="202"/>
      <c r="AA21" s="202"/>
      <c r="AB21" s="202"/>
      <c r="AC21" s="202"/>
      <c r="AD21" s="202"/>
      <c r="AE21" s="202"/>
      <c r="AF21" s="202"/>
      <c r="AG21" s="202"/>
      <c r="AH21" s="202"/>
      <c r="AI21" s="201" t="s">
        <v>32</v>
      </c>
      <c r="AJ21" s="205"/>
      <c r="AK21" s="205"/>
      <c r="AL21" s="205"/>
      <c r="AM21" s="206"/>
      <c r="AN21" s="201" t="s">
        <v>222</v>
      </c>
      <c r="AO21" s="202"/>
      <c r="AP21" s="202"/>
      <c r="AQ21" s="202"/>
      <c r="AR21" s="210"/>
    </row>
    <row r="22" spans="1:44" ht="18.95" customHeight="1">
      <c r="A22" s="141"/>
      <c r="B22" s="212"/>
      <c r="C22" s="213"/>
      <c r="D22" s="213"/>
      <c r="E22" s="213"/>
      <c r="F22" s="149"/>
      <c r="G22" s="168"/>
      <c r="H22" s="149" t="s">
        <v>5</v>
      </c>
      <c r="I22" s="168"/>
      <c r="J22" s="164" t="s">
        <v>5</v>
      </c>
      <c r="K22" s="168"/>
      <c r="L22" s="149" t="s">
        <v>11</v>
      </c>
      <c r="M22" s="149"/>
      <c r="N22" s="203"/>
      <c r="O22" s="204"/>
      <c r="P22" s="204"/>
      <c r="Q22" s="204"/>
      <c r="R22" s="204"/>
      <c r="S22" s="204"/>
      <c r="T22" s="204"/>
      <c r="U22" s="204"/>
      <c r="V22" s="204"/>
      <c r="W22" s="204"/>
      <c r="X22" s="204"/>
      <c r="Y22" s="204"/>
      <c r="Z22" s="204"/>
      <c r="AA22" s="204"/>
      <c r="AB22" s="204"/>
      <c r="AC22" s="204"/>
      <c r="AD22" s="204"/>
      <c r="AE22" s="204"/>
      <c r="AF22" s="204"/>
      <c r="AG22" s="204"/>
      <c r="AH22" s="204"/>
      <c r="AI22" s="207"/>
      <c r="AJ22" s="208"/>
      <c r="AK22" s="208"/>
      <c r="AL22" s="208"/>
      <c r="AM22" s="209"/>
      <c r="AN22" s="203"/>
      <c r="AO22" s="204"/>
      <c r="AP22" s="204"/>
      <c r="AQ22" s="204"/>
      <c r="AR22" s="211"/>
    </row>
    <row r="23" spans="1:44" ht="18.95" customHeight="1">
      <c r="A23" s="141">
        <f>A21+1</f>
        <v>4</v>
      </c>
      <c r="B23" s="199" t="str">
        <f>IFERROR(日付等!F9,"")</f>
        <v/>
      </c>
      <c r="C23" s="200"/>
      <c r="D23" s="200"/>
      <c r="E23" s="200"/>
      <c r="F23" s="178"/>
      <c r="G23" s="194" t="str">
        <f>IFERROR(日付等!G9,"")</f>
        <v/>
      </c>
      <c r="H23" s="178" t="s">
        <v>44</v>
      </c>
      <c r="I23" s="194" t="str">
        <f>IFERROR(日付等!H9,"")</f>
        <v/>
      </c>
      <c r="J23" s="195" t="s">
        <v>5</v>
      </c>
      <c r="K23" s="194" t="str">
        <f>IFERROR(日付等!I9,"")</f>
        <v/>
      </c>
      <c r="L23" s="178" t="s">
        <v>10</v>
      </c>
      <c r="M23" s="178"/>
      <c r="N23" s="201"/>
      <c r="O23" s="202"/>
      <c r="P23" s="202"/>
      <c r="Q23" s="202"/>
      <c r="R23" s="202"/>
      <c r="S23" s="202"/>
      <c r="T23" s="202"/>
      <c r="U23" s="202"/>
      <c r="V23" s="202"/>
      <c r="W23" s="202"/>
      <c r="X23" s="202"/>
      <c r="Y23" s="202"/>
      <c r="Z23" s="202"/>
      <c r="AA23" s="202"/>
      <c r="AB23" s="202"/>
      <c r="AC23" s="202"/>
      <c r="AD23" s="202"/>
      <c r="AE23" s="202"/>
      <c r="AF23" s="202"/>
      <c r="AG23" s="202"/>
      <c r="AH23" s="202"/>
      <c r="AI23" s="201" t="s">
        <v>32</v>
      </c>
      <c r="AJ23" s="205"/>
      <c r="AK23" s="205"/>
      <c r="AL23" s="205"/>
      <c r="AM23" s="206"/>
      <c r="AN23" s="201" t="s">
        <v>222</v>
      </c>
      <c r="AO23" s="202"/>
      <c r="AP23" s="202"/>
      <c r="AQ23" s="202"/>
      <c r="AR23" s="210"/>
    </row>
    <row r="24" spans="1:44" ht="18.95" customHeight="1">
      <c r="A24" s="141"/>
      <c r="B24" s="212"/>
      <c r="C24" s="213"/>
      <c r="D24" s="213"/>
      <c r="E24" s="213"/>
      <c r="F24" s="149"/>
      <c r="G24" s="168"/>
      <c r="H24" s="149" t="s">
        <v>5</v>
      </c>
      <c r="I24" s="168"/>
      <c r="J24" s="164" t="s">
        <v>5</v>
      </c>
      <c r="K24" s="168"/>
      <c r="L24" s="149" t="s">
        <v>11</v>
      </c>
      <c r="M24" s="149"/>
      <c r="N24" s="203"/>
      <c r="O24" s="204"/>
      <c r="P24" s="204"/>
      <c r="Q24" s="204"/>
      <c r="R24" s="204"/>
      <c r="S24" s="204"/>
      <c r="T24" s="204"/>
      <c r="U24" s="204"/>
      <c r="V24" s="204"/>
      <c r="W24" s="204"/>
      <c r="X24" s="204"/>
      <c r="Y24" s="204"/>
      <c r="Z24" s="204"/>
      <c r="AA24" s="204"/>
      <c r="AB24" s="204"/>
      <c r="AC24" s="204"/>
      <c r="AD24" s="204"/>
      <c r="AE24" s="204"/>
      <c r="AF24" s="204"/>
      <c r="AG24" s="204"/>
      <c r="AH24" s="204"/>
      <c r="AI24" s="207"/>
      <c r="AJ24" s="208"/>
      <c r="AK24" s="208"/>
      <c r="AL24" s="208"/>
      <c r="AM24" s="209"/>
      <c r="AN24" s="203"/>
      <c r="AO24" s="204"/>
      <c r="AP24" s="204"/>
      <c r="AQ24" s="204"/>
      <c r="AR24" s="211"/>
    </row>
    <row r="25" spans="1:44" ht="18.95" customHeight="1">
      <c r="A25" s="141">
        <f>A23+1</f>
        <v>5</v>
      </c>
      <c r="B25" s="199" t="str">
        <f>IFERROR(日付等!F11,"")</f>
        <v/>
      </c>
      <c r="C25" s="200"/>
      <c r="D25" s="200"/>
      <c r="E25" s="200"/>
      <c r="F25" s="178"/>
      <c r="G25" s="194" t="str">
        <f>IFERROR(日付等!G11,"")</f>
        <v/>
      </c>
      <c r="H25" s="178" t="s">
        <v>44</v>
      </c>
      <c r="I25" s="194" t="str">
        <f>IFERROR(日付等!H11,"")</f>
        <v/>
      </c>
      <c r="J25" s="195" t="s">
        <v>5</v>
      </c>
      <c r="K25" s="194" t="str">
        <f>IFERROR(日付等!I11,"")</f>
        <v/>
      </c>
      <c r="L25" s="178" t="s">
        <v>10</v>
      </c>
      <c r="M25" s="178"/>
      <c r="N25" s="201"/>
      <c r="O25" s="202"/>
      <c r="P25" s="202"/>
      <c r="Q25" s="202"/>
      <c r="R25" s="202"/>
      <c r="S25" s="202"/>
      <c r="T25" s="202"/>
      <c r="U25" s="202"/>
      <c r="V25" s="202"/>
      <c r="W25" s="202"/>
      <c r="X25" s="202"/>
      <c r="Y25" s="202"/>
      <c r="Z25" s="202"/>
      <c r="AA25" s="202"/>
      <c r="AB25" s="202"/>
      <c r="AC25" s="202"/>
      <c r="AD25" s="202"/>
      <c r="AE25" s="202"/>
      <c r="AF25" s="202"/>
      <c r="AG25" s="202"/>
      <c r="AH25" s="202"/>
      <c r="AI25" s="201" t="s">
        <v>32</v>
      </c>
      <c r="AJ25" s="205"/>
      <c r="AK25" s="205"/>
      <c r="AL25" s="205"/>
      <c r="AM25" s="206"/>
      <c r="AN25" s="201" t="s">
        <v>222</v>
      </c>
      <c r="AO25" s="202"/>
      <c r="AP25" s="202"/>
      <c r="AQ25" s="202"/>
      <c r="AR25" s="210"/>
    </row>
    <row r="26" spans="1:44" ht="18.95" customHeight="1">
      <c r="A26" s="141"/>
      <c r="B26" s="212"/>
      <c r="C26" s="213"/>
      <c r="D26" s="213"/>
      <c r="E26" s="213"/>
      <c r="F26" s="149"/>
      <c r="G26" s="168"/>
      <c r="H26" s="149" t="s">
        <v>5</v>
      </c>
      <c r="I26" s="168"/>
      <c r="J26" s="164" t="s">
        <v>5</v>
      </c>
      <c r="K26" s="168"/>
      <c r="L26" s="149" t="s">
        <v>11</v>
      </c>
      <c r="M26" s="149"/>
      <c r="N26" s="203"/>
      <c r="O26" s="204"/>
      <c r="P26" s="204"/>
      <c r="Q26" s="204"/>
      <c r="R26" s="204"/>
      <c r="S26" s="204"/>
      <c r="T26" s="204"/>
      <c r="U26" s="204"/>
      <c r="V26" s="204"/>
      <c r="W26" s="204"/>
      <c r="X26" s="204"/>
      <c r="Y26" s="204"/>
      <c r="Z26" s="204"/>
      <c r="AA26" s="204"/>
      <c r="AB26" s="204"/>
      <c r="AC26" s="204"/>
      <c r="AD26" s="204"/>
      <c r="AE26" s="204"/>
      <c r="AF26" s="204"/>
      <c r="AG26" s="204"/>
      <c r="AH26" s="204"/>
      <c r="AI26" s="207"/>
      <c r="AJ26" s="208"/>
      <c r="AK26" s="208"/>
      <c r="AL26" s="208"/>
      <c r="AM26" s="209"/>
      <c r="AN26" s="203"/>
      <c r="AO26" s="204"/>
      <c r="AP26" s="204"/>
      <c r="AQ26" s="204"/>
      <c r="AR26" s="211"/>
    </row>
    <row r="27" spans="1:44" ht="18.95" customHeight="1">
      <c r="A27" s="141">
        <f t="shared" ref="A27" si="0">A25+1</f>
        <v>6</v>
      </c>
      <c r="B27" s="199" t="str">
        <f>IFERROR(日付等!F13,"")</f>
        <v/>
      </c>
      <c r="C27" s="200"/>
      <c r="D27" s="200"/>
      <c r="E27" s="200"/>
      <c r="F27" s="178"/>
      <c r="G27" s="194" t="str">
        <f>IFERROR(日付等!G13,"")</f>
        <v/>
      </c>
      <c r="H27" s="178" t="s">
        <v>44</v>
      </c>
      <c r="I27" s="194" t="str">
        <f>IFERROR(日付等!H13,"")</f>
        <v/>
      </c>
      <c r="J27" s="195" t="s">
        <v>5</v>
      </c>
      <c r="K27" s="194" t="str">
        <f>IFERROR(日付等!I13,"")</f>
        <v/>
      </c>
      <c r="L27" s="178" t="s">
        <v>10</v>
      </c>
      <c r="M27" s="178"/>
      <c r="N27" s="201"/>
      <c r="O27" s="202"/>
      <c r="P27" s="202"/>
      <c r="Q27" s="202"/>
      <c r="R27" s="202"/>
      <c r="S27" s="202"/>
      <c r="T27" s="202"/>
      <c r="U27" s="202"/>
      <c r="V27" s="202"/>
      <c r="W27" s="202"/>
      <c r="X27" s="202"/>
      <c r="Y27" s="202"/>
      <c r="Z27" s="202"/>
      <c r="AA27" s="202"/>
      <c r="AB27" s="202"/>
      <c r="AC27" s="202"/>
      <c r="AD27" s="202"/>
      <c r="AE27" s="202"/>
      <c r="AF27" s="202"/>
      <c r="AG27" s="202"/>
      <c r="AH27" s="202"/>
      <c r="AI27" s="201" t="s">
        <v>32</v>
      </c>
      <c r="AJ27" s="205"/>
      <c r="AK27" s="205"/>
      <c r="AL27" s="205"/>
      <c r="AM27" s="206"/>
      <c r="AN27" s="201" t="s">
        <v>222</v>
      </c>
      <c r="AO27" s="202"/>
      <c r="AP27" s="202"/>
      <c r="AQ27" s="202"/>
      <c r="AR27" s="210"/>
    </row>
    <row r="28" spans="1:44" ht="18.95" customHeight="1">
      <c r="A28" s="141"/>
      <c r="B28" s="212"/>
      <c r="C28" s="213"/>
      <c r="D28" s="213"/>
      <c r="E28" s="213"/>
      <c r="F28" s="149"/>
      <c r="G28" s="168"/>
      <c r="H28" s="149" t="s">
        <v>5</v>
      </c>
      <c r="I28" s="168"/>
      <c r="J28" s="164" t="s">
        <v>5</v>
      </c>
      <c r="K28" s="168"/>
      <c r="L28" s="149" t="s">
        <v>11</v>
      </c>
      <c r="M28" s="149"/>
      <c r="N28" s="203"/>
      <c r="O28" s="204"/>
      <c r="P28" s="204"/>
      <c r="Q28" s="204"/>
      <c r="R28" s="204"/>
      <c r="S28" s="204"/>
      <c r="T28" s="204"/>
      <c r="U28" s="204"/>
      <c r="V28" s="204"/>
      <c r="W28" s="204"/>
      <c r="X28" s="204"/>
      <c r="Y28" s="204"/>
      <c r="Z28" s="204"/>
      <c r="AA28" s="204"/>
      <c r="AB28" s="204"/>
      <c r="AC28" s="204"/>
      <c r="AD28" s="204"/>
      <c r="AE28" s="204"/>
      <c r="AF28" s="204"/>
      <c r="AG28" s="204"/>
      <c r="AH28" s="204"/>
      <c r="AI28" s="207"/>
      <c r="AJ28" s="208"/>
      <c r="AK28" s="208"/>
      <c r="AL28" s="208"/>
      <c r="AM28" s="209"/>
      <c r="AN28" s="203"/>
      <c r="AO28" s="204"/>
      <c r="AP28" s="204"/>
      <c r="AQ28" s="204"/>
      <c r="AR28" s="211"/>
    </row>
    <row r="29" spans="1:44" ht="18.95" customHeight="1">
      <c r="A29" s="141">
        <f t="shared" ref="A29" si="1">A27+1</f>
        <v>7</v>
      </c>
      <c r="B29" s="199" t="str">
        <f>IFERROR(日付等!F15,"")</f>
        <v/>
      </c>
      <c r="C29" s="200"/>
      <c r="D29" s="200"/>
      <c r="E29" s="200"/>
      <c r="F29" s="178"/>
      <c r="G29" s="194" t="str">
        <f>IFERROR(日付等!G15,"")</f>
        <v/>
      </c>
      <c r="H29" s="178" t="s">
        <v>44</v>
      </c>
      <c r="I29" s="194" t="str">
        <f>IFERROR(日付等!H15,"")</f>
        <v/>
      </c>
      <c r="J29" s="195" t="s">
        <v>5</v>
      </c>
      <c r="K29" s="194" t="str">
        <f>IFERROR(日付等!I15,"")</f>
        <v/>
      </c>
      <c r="L29" s="178" t="s">
        <v>10</v>
      </c>
      <c r="M29" s="178"/>
      <c r="N29" s="201"/>
      <c r="O29" s="202"/>
      <c r="P29" s="202"/>
      <c r="Q29" s="202"/>
      <c r="R29" s="202"/>
      <c r="S29" s="202"/>
      <c r="T29" s="202"/>
      <c r="U29" s="202"/>
      <c r="V29" s="202"/>
      <c r="W29" s="202"/>
      <c r="X29" s="202"/>
      <c r="Y29" s="202"/>
      <c r="Z29" s="202"/>
      <c r="AA29" s="202"/>
      <c r="AB29" s="202"/>
      <c r="AC29" s="202"/>
      <c r="AD29" s="202"/>
      <c r="AE29" s="202"/>
      <c r="AF29" s="202"/>
      <c r="AG29" s="202"/>
      <c r="AH29" s="202"/>
      <c r="AI29" s="201" t="s">
        <v>32</v>
      </c>
      <c r="AJ29" s="205"/>
      <c r="AK29" s="205"/>
      <c r="AL29" s="205"/>
      <c r="AM29" s="206"/>
      <c r="AN29" s="201" t="s">
        <v>222</v>
      </c>
      <c r="AO29" s="202"/>
      <c r="AP29" s="202"/>
      <c r="AQ29" s="202"/>
      <c r="AR29" s="210"/>
    </row>
    <row r="30" spans="1:44" ht="18.95" customHeight="1">
      <c r="A30" s="141"/>
      <c r="B30" s="212"/>
      <c r="C30" s="213"/>
      <c r="D30" s="213"/>
      <c r="E30" s="213"/>
      <c r="F30" s="149"/>
      <c r="G30" s="168"/>
      <c r="H30" s="149" t="s">
        <v>5</v>
      </c>
      <c r="I30" s="168"/>
      <c r="J30" s="164" t="s">
        <v>5</v>
      </c>
      <c r="K30" s="168"/>
      <c r="L30" s="149" t="s">
        <v>11</v>
      </c>
      <c r="M30" s="149"/>
      <c r="N30" s="203"/>
      <c r="O30" s="204"/>
      <c r="P30" s="204"/>
      <c r="Q30" s="204"/>
      <c r="R30" s="204"/>
      <c r="S30" s="204"/>
      <c r="T30" s="204"/>
      <c r="U30" s="204"/>
      <c r="V30" s="204"/>
      <c r="W30" s="204"/>
      <c r="X30" s="204"/>
      <c r="Y30" s="204"/>
      <c r="Z30" s="204"/>
      <c r="AA30" s="204"/>
      <c r="AB30" s="204"/>
      <c r="AC30" s="204"/>
      <c r="AD30" s="204"/>
      <c r="AE30" s="204"/>
      <c r="AF30" s="204"/>
      <c r="AG30" s="204"/>
      <c r="AH30" s="204"/>
      <c r="AI30" s="207"/>
      <c r="AJ30" s="208"/>
      <c r="AK30" s="208"/>
      <c r="AL30" s="208"/>
      <c r="AM30" s="209"/>
      <c r="AN30" s="203"/>
      <c r="AO30" s="204"/>
      <c r="AP30" s="204"/>
      <c r="AQ30" s="204"/>
      <c r="AR30" s="211"/>
    </row>
    <row r="31" spans="1:44" ht="18.95" customHeight="1">
      <c r="A31" s="141">
        <f t="shared" ref="A31" si="2">A29+1</f>
        <v>8</v>
      </c>
      <c r="B31" s="199" t="str">
        <f>IFERROR(日付等!F17,"")</f>
        <v/>
      </c>
      <c r="C31" s="200"/>
      <c r="D31" s="200"/>
      <c r="E31" s="200"/>
      <c r="F31" s="178"/>
      <c r="G31" s="194" t="str">
        <f>IFERROR(日付等!G17,"")</f>
        <v/>
      </c>
      <c r="H31" s="178" t="s">
        <v>44</v>
      </c>
      <c r="I31" s="194" t="str">
        <f>IFERROR(日付等!H17,"")</f>
        <v/>
      </c>
      <c r="J31" s="195" t="s">
        <v>5</v>
      </c>
      <c r="K31" s="194" t="str">
        <f>IFERROR(日付等!I17,"")</f>
        <v/>
      </c>
      <c r="L31" s="178" t="s">
        <v>10</v>
      </c>
      <c r="M31" s="178"/>
      <c r="N31" s="201"/>
      <c r="O31" s="202"/>
      <c r="P31" s="202"/>
      <c r="Q31" s="202"/>
      <c r="R31" s="202"/>
      <c r="S31" s="202"/>
      <c r="T31" s="202"/>
      <c r="U31" s="202"/>
      <c r="V31" s="202"/>
      <c r="W31" s="202"/>
      <c r="X31" s="202"/>
      <c r="Y31" s="202"/>
      <c r="Z31" s="202"/>
      <c r="AA31" s="202"/>
      <c r="AB31" s="202"/>
      <c r="AC31" s="202"/>
      <c r="AD31" s="202"/>
      <c r="AE31" s="202"/>
      <c r="AF31" s="202"/>
      <c r="AG31" s="202"/>
      <c r="AH31" s="202"/>
      <c r="AI31" s="201" t="s">
        <v>32</v>
      </c>
      <c r="AJ31" s="205"/>
      <c r="AK31" s="205"/>
      <c r="AL31" s="205"/>
      <c r="AM31" s="206"/>
      <c r="AN31" s="201" t="s">
        <v>222</v>
      </c>
      <c r="AO31" s="202"/>
      <c r="AP31" s="202"/>
      <c r="AQ31" s="202"/>
      <c r="AR31" s="210"/>
    </row>
    <row r="32" spans="1:44" ht="18.95" customHeight="1">
      <c r="A32" s="141"/>
      <c r="B32" s="212"/>
      <c r="C32" s="213"/>
      <c r="D32" s="213"/>
      <c r="E32" s="213"/>
      <c r="F32" s="149"/>
      <c r="G32" s="168"/>
      <c r="H32" s="149" t="s">
        <v>5</v>
      </c>
      <c r="I32" s="168"/>
      <c r="J32" s="164" t="s">
        <v>5</v>
      </c>
      <c r="K32" s="168"/>
      <c r="L32" s="149" t="s">
        <v>11</v>
      </c>
      <c r="M32" s="149"/>
      <c r="N32" s="203"/>
      <c r="O32" s="204"/>
      <c r="P32" s="204"/>
      <c r="Q32" s="204"/>
      <c r="R32" s="204"/>
      <c r="S32" s="204"/>
      <c r="T32" s="204"/>
      <c r="U32" s="204"/>
      <c r="V32" s="204"/>
      <c r="W32" s="204"/>
      <c r="X32" s="204"/>
      <c r="Y32" s="204"/>
      <c r="Z32" s="204"/>
      <c r="AA32" s="204"/>
      <c r="AB32" s="204"/>
      <c r="AC32" s="204"/>
      <c r="AD32" s="204"/>
      <c r="AE32" s="204"/>
      <c r="AF32" s="204"/>
      <c r="AG32" s="204"/>
      <c r="AH32" s="204"/>
      <c r="AI32" s="207"/>
      <c r="AJ32" s="208"/>
      <c r="AK32" s="208"/>
      <c r="AL32" s="208"/>
      <c r="AM32" s="209"/>
      <c r="AN32" s="203"/>
      <c r="AO32" s="204"/>
      <c r="AP32" s="204"/>
      <c r="AQ32" s="204"/>
      <c r="AR32" s="211"/>
    </row>
    <row r="33" spans="1:44" ht="18.95" customHeight="1">
      <c r="A33" s="141">
        <f t="shared" ref="A33" si="3">A31+1</f>
        <v>9</v>
      </c>
      <c r="B33" s="199" t="str">
        <f>IFERROR(日付等!F19,"")</f>
        <v/>
      </c>
      <c r="C33" s="200"/>
      <c r="D33" s="200"/>
      <c r="E33" s="200"/>
      <c r="F33" s="178"/>
      <c r="G33" s="194" t="str">
        <f>IFERROR(日付等!G19,"")</f>
        <v/>
      </c>
      <c r="H33" s="178" t="s">
        <v>44</v>
      </c>
      <c r="I33" s="194" t="str">
        <f>IFERROR(日付等!H19,"")</f>
        <v/>
      </c>
      <c r="J33" s="195" t="s">
        <v>5</v>
      </c>
      <c r="K33" s="194" t="str">
        <f>IFERROR(日付等!I19,"")</f>
        <v/>
      </c>
      <c r="L33" s="178" t="s">
        <v>10</v>
      </c>
      <c r="M33" s="178"/>
      <c r="N33" s="201"/>
      <c r="O33" s="202"/>
      <c r="P33" s="202"/>
      <c r="Q33" s="202"/>
      <c r="R33" s="202"/>
      <c r="S33" s="202"/>
      <c r="T33" s="202"/>
      <c r="U33" s="202"/>
      <c r="V33" s="202"/>
      <c r="W33" s="202"/>
      <c r="X33" s="202"/>
      <c r="Y33" s="202"/>
      <c r="Z33" s="202"/>
      <c r="AA33" s="202"/>
      <c r="AB33" s="202"/>
      <c r="AC33" s="202"/>
      <c r="AD33" s="202"/>
      <c r="AE33" s="202"/>
      <c r="AF33" s="202"/>
      <c r="AG33" s="202"/>
      <c r="AH33" s="202"/>
      <c r="AI33" s="201" t="s">
        <v>32</v>
      </c>
      <c r="AJ33" s="205"/>
      <c r="AK33" s="205"/>
      <c r="AL33" s="205"/>
      <c r="AM33" s="206"/>
      <c r="AN33" s="201" t="s">
        <v>222</v>
      </c>
      <c r="AO33" s="202"/>
      <c r="AP33" s="202"/>
      <c r="AQ33" s="202"/>
      <c r="AR33" s="210"/>
    </row>
    <row r="34" spans="1:44" ht="18.95" customHeight="1">
      <c r="A34" s="141"/>
      <c r="B34" s="212"/>
      <c r="C34" s="213"/>
      <c r="D34" s="213"/>
      <c r="E34" s="213"/>
      <c r="F34" s="149"/>
      <c r="G34" s="168"/>
      <c r="H34" s="149" t="s">
        <v>5</v>
      </c>
      <c r="I34" s="168"/>
      <c r="J34" s="164" t="s">
        <v>5</v>
      </c>
      <c r="K34" s="168"/>
      <c r="L34" s="149" t="s">
        <v>11</v>
      </c>
      <c r="M34" s="149"/>
      <c r="N34" s="203"/>
      <c r="O34" s="204"/>
      <c r="P34" s="204"/>
      <c r="Q34" s="204"/>
      <c r="R34" s="204"/>
      <c r="S34" s="204"/>
      <c r="T34" s="204"/>
      <c r="U34" s="204"/>
      <c r="V34" s="204"/>
      <c r="W34" s="204"/>
      <c r="X34" s="204"/>
      <c r="Y34" s="204"/>
      <c r="Z34" s="204"/>
      <c r="AA34" s="204"/>
      <c r="AB34" s="204"/>
      <c r="AC34" s="204"/>
      <c r="AD34" s="204"/>
      <c r="AE34" s="204"/>
      <c r="AF34" s="204"/>
      <c r="AG34" s="204"/>
      <c r="AH34" s="204"/>
      <c r="AI34" s="207"/>
      <c r="AJ34" s="208"/>
      <c r="AK34" s="208"/>
      <c r="AL34" s="208"/>
      <c r="AM34" s="209"/>
      <c r="AN34" s="203"/>
      <c r="AO34" s="204"/>
      <c r="AP34" s="204"/>
      <c r="AQ34" s="204"/>
      <c r="AR34" s="211"/>
    </row>
    <row r="35" spans="1:44" ht="18.95" customHeight="1">
      <c r="A35" s="141">
        <f t="shared" ref="A35" si="4">A33+1</f>
        <v>10</v>
      </c>
      <c r="B35" s="199" t="str">
        <f>IFERROR(日付等!F21,"")</f>
        <v/>
      </c>
      <c r="C35" s="200"/>
      <c r="D35" s="200"/>
      <c r="E35" s="200"/>
      <c r="F35" s="178"/>
      <c r="G35" s="194" t="str">
        <f>IFERROR(日付等!G21,"")</f>
        <v/>
      </c>
      <c r="H35" s="178" t="s">
        <v>44</v>
      </c>
      <c r="I35" s="194" t="str">
        <f>IFERROR(日付等!H21,"")</f>
        <v/>
      </c>
      <c r="J35" s="195" t="s">
        <v>5</v>
      </c>
      <c r="K35" s="194" t="str">
        <f>IFERROR(日付等!I21,"")</f>
        <v/>
      </c>
      <c r="L35" s="178" t="s">
        <v>10</v>
      </c>
      <c r="M35" s="178"/>
      <c r="N35" s="201"/>
      <c r="O35" s="202"/>
      <c r="P35" s="202"/>
      <c r="Q35" s="202"/>
      <c r="R35" s="202"/>
      <c r="S35" s="202"/>
      <c r="T35" s="202"/>
      <c r="U35" s="202"/>
      <c r="V35" s="202"/>
      <c r="W35" s="202"/>
      <c r="X35" s="202"/>
      <c r="Y35" s="202"/>
      <c r="Z35" s="202"/>
      <c r="AA35" s="202"/>
      <c r="AB35" s="202"/>
      <c r="AC35" s="202"/>
      <c r="AD35" s="202"/>
      <c r="AE35" s="202"/>
      <c r="AF35" s="202"/>
      <c r="AG35" s="202"/>
      <c r="AH35" s="202"/>
      <c r="AI35" s="201" t="s">
        <v>32</v>
      </c>
      <c r="AJ35" s="205"/>
      <c r="AK35" s="205"/>
      <c r="AL35" s="205"/>
      <c r="AM35" s="206"/>
      <c r="AN35" s="201" t="s">
        <v>222</v>
      </c>
      <c r="AO35" s="202"/>
      <c r="AP35" s="202"/>
      <c r="AQ35" s="202"/>
      <c r="AR35" s="210"/>
    </row>
    <row r="36" spans="1:44" ht="18.95" customHeight="1">
      <c r="A36" s="141"/>
      <c r="B36" s="212"/>
      <c r="C36" s="213"/>
      <c r="D36" s="213"/>
      <c r="E36" s="213"/>
      <c r="F36" s="149"/>
      <c r="G36" s="168"/>
      <c r="H36" s="149" t="s">
        <v>5</v>
      </c>
      <c r="I36" s="168"/>
      <c r="J36" s="164" t="s">
        <v>5</v>
      </c>
      <c r="K36" s="168"/>
      <c r="L36" s="149" t="s">
        <v>11</v>
      </c>
      <c r="M36" s="149"/>
      <c r="N36" s="203"/>
      <c r="O36" s="204"/>
      <c r="P36" s="204"/>
      <c r="Q36" s="204"/>
      <c r="R36" s="204"/>
      <c r="S36" s="204"/>
      <c r="T36" s="204"/>
      <c r="U36" s="204"/>
      <c r="V36" s="204"/>
      <c r="W36" s="204"/>
      <c r="X36" s="204"/>
      <c r="Y36" s="204"/>
      <c r="Z36" s="204"/>
      <c r="AA36" s="204"/>
      <c r="AB36" s="204"/>
      <c r="AC36" s="204"/>
      <c r="AD36" s="204"/>
      <c r="AE36" s="204"/>
      <c r="AF36" s="204"/>
      <c r="AG36" s="204"/>
      <c r="AH36" s="204"/>
      <c r="AI36" s="207"/>
      <c r="AJ36" s="208"/>
      <c r="AK36" s="208"/>
      <c r="AL36" s="208"/>
      <c r="AM36" s="209"/>
      <c r="AN36" s="203"/>
      <c r="AO36" s="204"/>
      <c r="AP36" s="204"/>
      <c r="AQ36" s="204"/>
      <c r="AR36" s="211"/>
    </row>
    <row r="37" spans="1:44" ht="18.95" customHeight="1">
      <c r="A37" s="141">
        <f t="shared" ref="A37" si="5">A35+1</f>
        <v>11</v>
      </c>
      <c r="B37" s="199" t="str">
        <f>IFERROR(日付等!F23,"")</f>
        <v/>
      </c>
      <c r="C37" s="200"/>
      <c r="D37" s="200"/>
      <c r="E37" s="200"/>
      <c r="F37" s="178"/>
      <c r="G37" s="194" t="str">
        <f>IFERROR(日付等!G23,"")</f>
        <v/>
      </c>
      <c r="H37" s="178" t="s">
        <v>44</v>
      </c>
      <c r="I37" s="194" t="str">
        <f>IFERROR(日付等!H23,"")</f>
        <v/>
      </c>
      <c r="J37" s="195" t="s">
        <v>5</v>
      </c>
      <c r="K37" s="194" t="str">
        <f>IFERROR(日付等!I23,"")</f>
        <v/>
      </c>
      <c r="L37" s="178" t="s">
        <v>10</v>
      </c>
      <c r="M37" s="178"/>
      <c r="N37" s="240"/>
      <c r="O37" s="241"/>
      <c r="P37" s="241"/>
      <c r="Q37" s="241"/>
      <c r="R37" s="241"/>
      <c r="S37" s="241"/>
      <c r="T37" s="241"/>
      <c r="U37" s="241"/>
      <c r="V37" s="241"/>
      <c r="W37" s="241"/>
      <c r="X37" s="241"/>
      <c r="Y37" s="241"/>
      <c r="Z37" s="241"/>
      <c r="AA37" s="241"/>
      <c r="AB37" s="241"/>
      <c r="AC37" s="241"/>
      <c r="AD37" s="241"/>
      <c r="AE37" s="241"/>
      <c r="AF37" s="241"/>
      <c r="AG37" s="241"/>
      <c r="AH37" s="241"/>
      <c r="AI37" s="201" t="s">
        <v>32</v>
      </c>
      <c r="AJ37" s="205"/>
      <c r="AK37" s="205"/>
      <c r="AL37" s="205"/>
      <c r="AM37" s="206"/>
      <c r="AN37" s="201" t="s">
        <v>222</v>
      </c>
      <c r="AO37" s="202"/>
      <c r="AP37" s="202"/>
      <c r="AQ37" s="202"/>
      <c r="AR37" s="210"/>
    </row>
    <row r="38" spans="1:44" ht="18.95" customHeight="1">
      <c r="A38" s="141"/>
      <c r="B38" s="212"/>
      <c r="C38" s="213"/>
      <c r="D38" s="213"/>
      <c r="E38" s="213"/>
      <c r="F38" s="149"/>
      <c r="G38" s="168"/>
      <c r="H38" s="149" t="s">
        <v>5</v>
      </c>
      <c r="I38" s="168"/>
      <c r="J38" s="164" t="s">
        <v>5</v>
      </c>
      <c r="K38" s="168"/>
      <c r="L38" s="149" t="s">
        <v>11</v>
      </c>
      <c r="M38" s="149"/>
      <c r="N38" s="241"/>
      <c r="O38" s="241"/>
      <c r="P38" s="241"/>
      <c r="Q38" s="241"/>
      <c r="R38" s="241"/>
      <c r="S38" s="241"/>
      <c r="T38" s="241"/>
      <c r="U38" s="241"/>
      <c r="V38" s="241"/>
      <c r="W38" s="241"/>
      <c r="X38" s="241"/>
      <c r="Y38" s="241"/>
      <c r="Z38" s="241"/>
      <c r="AA38" s="241"/>
      <c r="AB38" s="241"/>
      <c r="AC38" s="241"/>
      <c r="AD38" s="241"/>
      <c r="AE38" s="241"/>
      <c r="AF38" s="241"/>
      <c r="AG38" s="241"/>
      <c r="AH38" s="241"/>
      <c r="AI38" s="207"/>
      <c r="AJ38" s="208"/>
      <c r="AK38" s="208"/>
      <c r="AL38" s="208"/>
      <c r="AM38" s="209"/>
      <c r="AN38" s="203"/>
      <c r="AO38" s="204"/>
      <c r="AP38" s="204"/>
      <c r="AQ38" s="204"/>
      <c r="AR38" s="211"/>
    </row>
    <row r="39" spans="1:44" ht="18.95" customHeight="1">
      <c r="A39" s="141">
        <f t="shared" ref="A39" si="6">A37+1</f>
        <v>12</v>
      </c>
      <c r="B39" s="199" t="str">
        <f>IFERROR(日付等!F25,"")</f>
        <v/>
      </c>
      <c r="C39" s="200"/>
      <c r="D39" s="200"/>
      <c r="E39" s="200"/>
      <c r="F39" s="178"/>
      <c r="G39" s="194" t="str">
        <f>IFERROR(日付等!G25,"")</f>
        <v/>
      </c>
      <c r="H39" s="178" t="s">
        <v>44</v>
      </c>
      <c r="I39" s="194" t="str">
        <f>IFERROR(日付等!H25,"")</f>
        <v/>
      </c>
      <c r="J39" s="195" t="s">
        <v>5</v>
      </c>
      <c r="K39" s="194" t="str">
        <f>IFERROR(日付等!I25,"")</f>
        <v/>
      </c>
      <c r="L39" s="178" t="s">
        <v>10</v>
      </c>
      <c r="M39" s="178"/>
      <c r="N39" s="240"/>
      <c r="O39" s="241"/>
      <c r="P39" s="241"/>
      <c r="Q39" s="241"/>
      <c r="R39" s="241"/>
      <c r="S39" s="241"/>
      <c r="T39" s="241"/>
      <c r="U39" s="241"/>
      <c r="V39" s="241"/>
      <c r="W39" s="241"/>
      <c r="X39" s="241"/>
      <c r="Y39" s="241"/>
      <c r="Z39" s="241"/>
      <c r="AA39" s="241"/>
      <c r="AB39" s="241"/>
      <c r="AC39" s="241"/>
      <c r="AD39" s="241"/>
      <c r="AE39" s="241"/>
      <c r="AF39" s="241"/>
      <c r="AG39" s="241"/>
      <c r="AH39" s="241"/>
      <c r="AI39" s="201" t="s">
        <v>32</v>
      </c>
      <c r="AJ39" s="205"/>
      <c r="AK39" s="205"/>
      <c r="AL39" s="205"/>
      <c r="AM39" s="206"/>
      <c r="AN39" s="201" t="s">
        <v>222</v>
      </c>
      <c r="AO39" s="202"/>
      <c r="AP39" s="202"/>
      <c r="AQ39" s="202"/>
      <c r="AR39" s="210"/>
    </row>
    <row r="40" spans="1:44" ht="18.95" customHeight="1">
      <c r="A40" s="141"/>
      <c r="B40" s="212"/>
      <c r="C40" s="213"/>
      <c r="D40" s="213"/>
      <c r="E40" s="213"/>
      <c r="F40" s="149"/>
      <c r="G40" s="168"/>
      <c r="H40" s="149" t="s">
        <v>5</v>
      </c>
      <c r="I40" s="168"/>
      <c r="J40" s="164" t="s">
        <v>5</v>
      </c>
      <c r="K40" s="168"/>
      <c r="L40" s="149" t="s">
        <v>11</v>
      </c>
      <c r="M40" s="149"/>
      <c r="N40" s="241"/>
      <c r="O40" s="241"/>
      <c r="P40" s="241"/>
      <c r="Q40" s="241"/>
      <c r="R40" s="241"/>
      <c r="S40" s="241"/>
      <c r="T40" s="241"/>
      <c r="U40" s="241"/>
      <c r="V40" s="241"/>
      <c r="W40" s="241"/>
      <c r="X40" s="241"/>
      <c r="Y40" s="241"/>
      <c r="Z40" s="241"/>
      <c r="AA40" s="241"/>
      <c r="AB40" s="241"/>
      <c r="AC40" s="241"/>
      <c r="AD40" s="241"/>
      <c r="AE40" s="241"/>
      <c r="AF40" s="241"/>
      <c r="AG40" s="241"/>
      <c r="AH40" s="241"/>
      <c r="AI40" s="207"/>
      <c r="AJ40" s="208"/>
      <c r="AK40" s="208"/>
      <c r="AL40" s="208"/>
      <c r="AM40" s="209"/>
      <c r="AN40" s="203"/>
      <c r="AO40" s="204"/>
      <c r="AP40" s="204"/>
      <c r="AQ40" s="204"/>
      <c r="AR40" s="211"/>
    </row>
    <row r="41" spans="1:44" ht="18.95" customHeight="1">
      <c r="A41" s="141">
        <f t="shared" ref="A41" si="7">A39+1</f>
        <v>13</v>
      </c>
      <c r="B41" s="199" t="str">
        <f>IFERROR(日付等!F27,"")</f>
        <v/>
      </c>
      <c r="C41" s="200"/>
      <c r="D41" s="200"/>
      <c r="E41" s="200"/>
      <c r="F41" s="178"/>
      <c r="G41" s="194" t="str">
        <f>IFERROR(日付等!G27,"")</f>
        <v/>
      </c>
      <c r="H41" s="178" t="s">
        <v>44</v>
      </c>
      <c r="I41" s="194" t="str">
        <f>IFERROR(日付等!H27,"")</f>
        <v/>
      </c>
      <c r="J41" s="195" t="s">
        <v>5</v>
      </c>
      <c r="K41" s="194" t="str">
        <f>IFERROR(日付等!I27,"")</f>
        <v/>
      </c>
      <c r="L41" s="178" t="s">
        <v>10</v>
      </c>
      <c r="M41" s="178"/>
      <c r="N41" s="201"/>
      <c r="O41" s="202"/>
      <c r="P41" s="202"/>
      <c r="Q41" s="202"/>
      <c r="R41" s="202"/>
      <c r="S41" s="202"/>
      <c r="T41" s="202"/>
      <c r="U41" s="202"/>
      <c r="V41" s="202"/>
      <c r="W41" s="202"/>
      <c r="X41" s="202"/>
      <c r="Y41" s="202"/>
      <c r="Z41" s="202"/>
      <c r="AA41" s="202"/>
      <c r="AB41" s="202"/>
      <c r="AC41" s="202"/>
      <c r="AD41" s="202"/>
      <c r="AE41" s="202"/>
      <c r="AF41" s="202"/>
      <c r="AG41" s="202"/>
      <c r="AH41" s="202"/>
      <c r="AI41" s="201" t="s">
        <v>32</v>
      </c>
      <c r="AJ41" s="205"/>
      <c r="AK41" s="205"/>
      <c r="AL41" s="205"/>
      <c r="AM41" s="206"/>
      <c r="AN41" s="201" t="s">
        <v>222</v>
      </c>
      <c r="AO41" s="202"/>
      <c r="AP41" s="202"/>
      <c r="AQ41" s="202"/>
      <c r="AR41" s="210"/>
    </row>
    <row r="42" spans="1:44" ht="18.95" customHeight="1">
      <c r="A42" s="141"/>
      <c r="B42" s="212"/>
      <c r="C42" s="213"/>
      <c r="D42" s="213"/>
      <c r="E42" s="213"/>
      <c r="F42" s="149"/>
      <c r="G42" s="168"/>
      <c r="H42" s="149" t="s">
        <v>5</v>
      </c>
      <c r="I42" s="168"/>
      <c r="J42" s="164" t="s">
        <v>5</v>
      </c>
      <c r="K42" s="168"/>
      <c r="L42" s="149" t="s">
        <v>11</v>
      </c>
      <c r="M42" s="149"/>
      <c r="N42" s="203"/>
      <c r="O42" s="204"/>
      <c r="P42" s="204"/>
      <c r="Q42" s="204"/>
      <c r="R42" s="204"/>
      <c r="S42" s="204"/>
      <c r="T42" s="204"/>
      <c r="U42" s="204"/>
      <c r="V42" s="204"/>
      <c r="W42" s="204"/>
      <c r="X42" s="204"/>
      <c r="Y42" s="204"/>
      <c r="Z42" s="204"/>
      <c r="AA42" s="204"/>
      <c r="AB42" s="204"/>
      <c r="AC42" s="204"/>
      <c r="AD42" s="204"/>
      <c r="AE42" s="204"/>
      <c r="AF42" s="204"/>
      <c r="AG42" s="204"/>
      <c r="AH42" s="204"/>
      <c r="AI42" s="207"/>
      <c r="AJ42" s="208"/>
      <c r="AK42" s="208"/>
      <c r="AL42" s="208"/>
      <c r="AM42" s="209"/>
      <c r="AN42" s="203"/>
      <c r="AO42" s="204"/>
      <c r="AP42" s="204"/>
      <c r="AQ42" s="204"/>
      <c r="AR42" s="211"/>
    </row>
    <row r="43" spans="1:44" ht="18.95" customHeight="1">
      <c r="A43" s="141">
        <f t="shared" ref="A43" si="8">A41+1</f>
        <v>14</v>
      </c>
      <c r="B43" s="199" t="str">
        <f>IFERROR(日付等!F29,"")</f>
        <v/>
      </c>
      <c r="C43" s="200"/>
      <c r="D43" s="200"/>
      <c r="E43" s="200"/>
      <c r="F43" s="178"/>
      <c r="G43" s="194" t="str">
        <f>IFERROR(日付等!G29,"")</f>
        <v/>
      </c>
      <c r="H43" s="178" t="s">
        <v>44</v>
      </c>
      <c r="I43" s="194" t="str">
        <f>IFERROR(日付等!H29,"")</f>
        <v/>
      </c>
      <c r="J43" s="195" t="s">
        <v>5</v>
      </c>
      <c r="K43" s="194" t="str">
        <f>IFERROR(日付等!I29,"")</f>
        <v/>
      </c>
      <c r="L43" s="178" t="s">
        <v>10</v>
      </c>
      <c r="M43" s="178"/>
      <c r="N43" s="201"/>
      <c r="O43" s="202"/>
      <c r="P43" s="202"/>
      <c r="Q43" s="202"/>
      <c r="R43" s="202"/>
      <c r="S43" s="202"/>
      <c r="T43" s="202"/>
      <c r="U43" s="202"/>
      <c r="V43" s="202"/>
      <c r="W43" s="202"/>
      <c r="X43" s="202"/>
      <c r="Y43" s="202"/>
      <c r="Z43" s="202"/>
      <c r="AA43" s="202"/>
      <c r="AB43" s="202"/>
      <c r="AC43" s="202"/>
      <c r="AD43" s="202"/>
      <c r="AE43" s="202"/>
      <c r="AF43" s="202"/>
      <c r="AG43" s="202"/>
      <c r="AH43" s="202"/>
      <c r="AI43" s="201" t="s">
        <v>32</v>
      </c>
      <c r="AJ43" s="205"/>
      <c r="AK43" s="205"/>
      <c r="AL43" s="205"/>
      <c r="AM43" s="206"/>
      <c r="AN43" s="201" t="s">
        <v>222</v>
      </c>
      <c r="AO43" s="202"/>
      <c r="AP43" s="202"/>
      <c r="AQ43" s="202"/>
      <c r="AR43" s="210"/>
    </row>
    <row r="44" spans="1:44" ht="18.95" customHeight="1">
      <c r="A44" s="141"/>
      <c r="B44" s="212"/>
      <c r="C44" s="213"/>
      <c r="D44" s="213"/>
      <c r="E44" s="213"/>
      <c r="F44" s="149"/>
      <c r="G44" s="168"/>
      <c r="H44" s="149" t="s">
        <v>5</v>
      </c>
      <c r="I44" s="168"/>
      <c r="J44" s="164" t="s">
        <v>5</v>
      </c>
      <c r="K44" s="168"/>
      <c r="L44" s="149" t="s">
        <v>11</v>
      </c>
      <c r="M44" s="149"/>
      <c r="N44" s="203"/>
      <c r="O44" s="204"/>
      <c r="P44" s="204"/>
      <c r="Q44" s="204"/>
      <c r="R44" s="204"/>
      <c r="S44" s="204"/>
      <c r="T44" s="204"/>
      <c r="U44" s="204"/>
      <c r="V44" s="204"/>
      <c r="W44" s="204"/>
      <c r="X44" s="204"/>
      <c r="Y44" s="204"/>
      <c r="Z44" s="204"/>
      <c r="AA44" s="204"/>
      <c r="AB44" s="204"/>
      <c r="AC44" s="204"/>
      <c r="AD44" s="204"/>
      <c r="AE44" s="204"/>
      <c r="AF44" s="204"/>
      <c r="AG44" s="204"/>
      <c r="AH44" s="204"/>
      <c r="AI44" s="207"/>
      <c r="AJ44" s="208"/>
      <c r="AK44" s="208"/>
      <c r="AL44" s="208"/>
      <c r="AM44" s="209"/>
      <c r="AN44" s="203"/>
      <c r="AO44" s="204"/>
      <c r="AP44" s="204"/>
      <c r="AQ44" s="204"/>
      <c r="AR44" s="211"/>
    </row>
    <row r="45" spans="1:44" ht="18.95" customHeight="1">
      <c r="A45" s="141">
        <f t="shared" ref="A45" si="9">A43+1</f>
        <v>15</v>
      </c>
      <c r="B45" s="199" t="str">
        <f>IFERROR(日付等!F31,"")</f>
        <v/>
      </c>
      <c r="C45" s="200"/>
      <c r="D45" s="200"/>
      <c r="E45" s="200"/>
      <c r="F45" s="178"/>
      <c r="G45" s="194" t="str">
        <f>IFERROR(日付等!G31,"")</f>
        <v/>
      </c>
      <c r="H45" s="178" t="s">
        <v>44</v>
      </c>
      <c r="I45" s="194" t="str">
        <f>IFERROR(日付等!H31,"")</f>
        <v/>
      </c>
      <c r="J45" s="195" t="s">
        <v>5</v>
      </c>
      <c r="K45" s="194" t="str">
        <f>IFERROR(日付等!I31,"")</f>
        <v/>
      </c>
      <c r="L45" s="178" t="s">
        <v>10</v>
      </c>
      <c r="M45" s="178"/>
      <c r="N45" s="240"/>
      <c r="O45" s="241"/>
      <c r="P45" s="241"/>
      <c r="Q45" s="241"/>
      <c r="R45" s="241"/>
      <c r="S45" s="241"/>
      <c r="T45" s="241"/>
      <c r="U45" s="241"/>
      <c r="V45" s="241"/>
      <c r="W45" s="241"/>
      <c r="X45" s="241"/>
      <c r="Y45" s="241"/>
      <c r="Z45" s="241"/>
      <c r="AA45" s="241"/>
      <c r="AB45" s="241"/>
      <c r="AC45" s="241"/>
      <c r="AD45" s="241"/>
      <c r="AE45" s="241"/>
      <c r="AF45" s="241"/>
      <c r="AG45" s="241"/>
      <c r="AH45" s="241"/>
      <c r="AI45" s="201" t="s">
        <v>32</v>
      </c>
      <c r="AJ45" s="205"/>
      <c r="AK45" s="205"/>
      <c r="AL45" s="205"/>
      <c r="AM45" s="206"/>
      <c r="AN45" s="201" t="s">
        <v>222</v>
      </c>
      <c r="AO45" s="202"/>
      <c r="AP45" s="202"/>
      <c r="AQ45" s="202"/>
      <c r="AR45" s="210"/>
    </row>
    <row r="46" spans="1:44" ht="18.95" customHeight="1">
      <c r="A46" s="141"/>
      <c r="B46" s="212"/>
      <c r="C46" s="213"/>
      <c r="D46" s="213"/>
      <c r="E46" s="213"/>
      <c r="F46" s="149"/>
      <c r="G46" s="168"/>
      <c r="H46" s="149" t="s">
        <v>5</v>
      </c>
      <c r="I46" s="168"/>
      <c r="J46" s="164" t="s">
        <v>5</v>
      </c>
      <c r="K46" s="168"/>
      <c r="L46" s="149" t="s">
        <v>11</v>
      </c>
      <c r="M46" s="149"/>
      <c r="N46" s="241"/>
      <c r="O46" s="241"/>
      <c r="P46" s="241"/>
      <c r="Q46" s="241"/>
      <c r="R46" s="241"/>
      <c r="S46" s="241"/>
      <c r="T46" s="241"/>
      <c r="U46" s="241"/>
      <c r="V46" s="241"/>
      <c r="W46" s="241"/>
      <c r="X46" s="241"/>
      <c r="Y46" s="241"/>
      <c r="Z46" s="241"/>
      <c r="AA46" s="241"/>
      <c r="AB46" s="241"/>
      <c r="AC46" s="241"/>
      <c r="AD46" s="241"/>
      <c r="AE46" s="241"/>
      <c r="AF46" s="241"/>
      <c r="AG46" s="241"/>
      <c r="AH46" s="241"/>
      <c r="AI46" s="207"/>
      <c r="AJ46" s="208"/>
      <c r="AK46" s="208"/>
      <c r="AL46" s="208"/>
      <c r="AM46" s="209"/>
      <c r="AN46" s="203"/>
      <c r="AO46" s="204"/>
      <c r="AP46" s="204"/>
      <c r="AQ46" s="204"/>
      <c r="AR46" s="211"/>
    </row>
    <row r="47" spans="1:44" ht="18.95" customHeight="1">
      <c r="A47" s="141">
        <f t="shared" ref="A47" si="10">A45+1</f>
        <v>16</v>
      </c>
      <c r="B47" s="199" t="str">
        <f>IFERROR(日付等!F33,"")</f>
        <v/>
      </c>
      <c r="C47" s="200"/>
      <c r="D47" s="200"/>
      <c r="E47" s="200"/>
      <c r="F47" s="178"/>
      <c r="G47" s="194" t="str">
        <f>IFERROR(日付等!G33,"")</f>
        <v/>
      </c>
      <c r="H47" s="178" t="s">
        <v>44</v>
      </c>
      <c r="I47" s="194" t="str">
        <f>IFERROR(日付等!H33,"")</f>
        <v/>
      </c>
      <c r="J47" s="195" t="s">
        <v>5</v>
      </c>
      <c r="K47" s="194" t="str">
        <f>IFERROR(日付等!I33,"")</f>
        <v/>
      </c>
      <c r="L47" s="178" t="s">
        <v>10</v>
      </c>
      <c r="M47" s="178"/>
      <c r="N47" s="240"/>
      <c r="O47" s="241"/>
      <c r="P47" s="241"/>
      <c r="Q47" s="241"/>
      <c r="R47" s="241"/>
      <c r="S47" s="241"/>
      <c r="T47" s="241"/>
      <c r="U47" s="241"/>
      <c r="V47" s="241"/>
      <c r="W47" s="241"/>
      <c r="X47" s="241"/>
      <c r="Y47" s="241"/>
      <c r="Z47" s="241"/>
      <c r="AA47" s="241"/>
      <c r="AB47" s="241"/>
      <c r="AC47" s="241"/>
      <c r="AD47" s="241"/>
      <c r="AE47" s="241"/>
      <c r="AF47" s="241"/>
      <c r="AG47" s="241"/>
      <c r="AH47" s="241"/>
      <c r="AI47" s="201" t="s">
        <v>32</v>
      </c>
      <c r="AJ47" s="205"/>
      <c r="AK47" s="205"/>
      <c r="AL47" s="205"/>
      <c r="AM47" s="206"/>
      <c r="AN47" s="201" t="s">
        <v>222</v>
      </c>
      <c r="AO47" s="202"/>
      <c r="AP47" s="202"/>
      <c r="AQ47" s="202"/>
      <c r="AR47" s="210"/>
    </row>
    <row r="48" spans="1:44" ht="18.95" customHeight="1">
      <c r="A48" s="141"/>
      <c r="B48" s="212"/>
      <c r="C48" s="213"/>
      <c r="D48" s="213"/>
      <c r="E48" s="213"/>
      <c r="F48" s="149"/>
      <c r="G48" s="168"/>
      <c r="H48" s="149" t="s">
        <v>5</v>
      </c>
      <c r="I48" s="168"/>
      <c r="J48" s="164" t="s">
        <v>5</v>
      </c>
      <c r="K48" s="168"/>
      <c r="L48" s="149" t="s">
        <v>11</v>
      </c>
      <c r="M48" s="149"/>
      <c r="N48" s="241"/>
      <c r="O48" s="241"/>
      <c r="P48" s="241"/>
      <c r="Q48" s="241"/>
      <c r="R48" s="241"/>
      <c r="S48" s="241"/>
      <c r="T48" s="241"/>
      <c r="U48" s="241"/>
      <c r="V48" s="241"/>
      <c r="W48" s="241"/>
      <c r="X48" s="241"/>
      <c r="Y48" s="241"/>
      <c r="Z48" s="241"/>
      <c r="AA48" s="241"/>
      <c r="AB48" s="241"/>
      <c r="AC48" s="241"/>
      <c r="AD48" s="241"/>
      <c r="AE48" s="241"/>
      <c r="AF48" s="241"/>
      <c r="AG48" s="241"/>
      <c r="AH48" s="241"/>
      <c r="AI48" s="207"/>
      <c r="AJ48" s="208"/>
      <c r="AK48" s="208"/>
      <c r="AL48" s="208"/>
      <c r="AM48" s="209"/>
      <c r="AN48" s="203"/>
      <c r="AO48" s="204"/>
      <c r="AP48" s="204"/>
      <c r="AQ48" s="204"/>
      <c r="AR48" s="211"/>
    </row>
    <row r="49" spans="1:44" ht="18.95" customHeight="1">
      <c r="A49" s="141">
        <f t="shared" ref="A49" si="11">A47+1</f>
        <v>17</v>
      </c>
      <c r="B49" s="199" t="str">
        <f>IFERROR(日付等!F35,"")</f>
        <v/>
      </c>
      <c r="C49" s="200"/>
      <c r="D49" s="200"/>
      <c r="E49" s="200"/>
      <c r="F49" s="178"/>
      <c r="G49" s="194" t="str">
        <f>IFERROR(日付等!G35,"")</f>
        <v/>
      </c>
      <c r="H49" s="178" t="s">
        <v>44</v>
      </c>
      <c r="I49" s="194" t="str">
        <f>IFERROR(日付等!H35,"")</f>
        <v/>
      </c>
      <c r="J49" s="195" t="s">
        <v>5</v>
      </c>
      <c r="K49" s="194" t="str">
        <f>IFERROR(日付等!I35,"")</f>
        <v/>
      </c>
      <c r="L49" s="178" t="s">
        <v>10</v>
      </c>
      <c r="M49" s="178"/>
      <c r="N49" s="271"/>
      <c r="O49" s="272"/>
      <c r="P49" s="272"/>
      <c r="Q49" s="272"/>
      <c r="R49" s="272"/>
      <c r="S49" s="272"/>
      <c r="T49" s="272"/>
      <c r="U49" s="272"/>
      <c r="V49" s="272"/>
      <c r="W49" s="272"/>
      <c r="X49" s="272"/>
      <c r="Y49" s="272"/>
      <c r="Z49" s="272"/>
      <c r="AA49" s="272"/>
      <c r="AB49" s="272"/>
      <c r="AC49" s="272"/>
      <c r="AD49" s="272"/>
      <c r="AE49" s="272"/>
      <c r="AF49" s="272"/>
      <c r="AG49" s="272"/>
      <c r="AH49" s="272"/>
      <c r="AI49" s="201" t="s">
        <v>32</v>
      </c>
      <c r="AJ49" s="205"/>
      <c r="AK49" s="205"/>
      <c r="AL49" s="205"/>
      <c r="AM49" s="206"/>
      <c r="AN49" s="201" t="s">
        <v>222</v>
      </c>
      <c r="AO49" s="202"/>
      <c r="AP49" s="202"/>
      <c r="AQ49" s="202"/>
      <c r="AR49" s="210"/>
    </row>
    <row r="50" spans="1:44" ht="18.95" customHeight="1">
      <c r="A50" s="141"/>
      <c r="B50" s="212"/>
      <c r="C50" s="213"/>
      <c r="D50" s="213"/>
      <c r="E50" s="213"/>
      <c r="F50" s="149"/>
      <c r="G50" s="168"/>
      <c r="H50" s="149" t="s">
        <v>5</v>
      </c>
      <c r="I50" s="168"/>
      <c r="J50" s="164" t="s">
        <v>5</v>
      </c>
      <c r="K50" s="168"/>
      <c r="L50" s="149" t="s">
        <v>11</v>
      </c>
      <c r="M50" s="149"/>
      <c r="N50" s="203"/>
      <c r="O50" s="204"/>
      <c r="P50" s="204"/>
      <c r="Q50" s="204"/>
      <c r="R50" s="204"/>
      <c r="S50" s="204"/>
      <c r="T50" s="204"/>
      <c r="U50" s="204"/>
      <c r="V50" s="204"/>
      <c r="W50" s="204"/>
      <c r="X50" s="204"/>
      <c r="Y50" s="204"/>
      <c r="Z50" s="204"/>
      <c r="AA50" s="204"/>
      <c r="AB50" s="204"/>
      <c r="AC50" s="204"/>
      <c r="AD50" s="204"/>
      <c r="AE50" s="204"/>
      <c r="AF50" s="204"/>
      <c r="AG50" s="204"/>
      <c r="AH50" s="204"/>
      <c r="AI50" s="207"/>
      <c r="AJ50" s="208"/>
      <c r="AK50" s="208"/>
      <c r="AL50" s="208"/>
      <c r="AM50" s="209"/>
      <c r="AN50" s="203"/>
      <c r="AO50" s="204"/>
      <c r="AP50" s="204"/>
      <c r="AQ50" s="204"/>
      <c r="AR50" s="211"/>
    </row>
    <row r="51" spans="1:44" ht="18.95" customHeight="1">
      <c r="A51" s="141">
        <f t="shared" ref="A51" si="12">A49+1</f>
        <v>18</v>
      </c>
      <c r="B51" s="199" t="str">
        <f>IFERROR(日付等!F37,"")</f>
        <v/>
      </c>
      <c r="C51" s="200"/>
      <c r="D51" s="200"/>
      <c r="E51" s="200"/>
      <c r="F51" s="178"/>
      <c r="G51" s="194" t="str">
        <f>IFERROR(日付等!G37,"")</f>
        <v/>
      </c>
      <c r="H51" s="178" t="s">
        <v>44</v>
      </c>
      <c r="I51" s="194" t="str">
        <f>IFERROR(日付等!H37,"")</f>
        <v/>
      </c>
      <c r="J51" s="195" t="s">
        <v>5</v>
      </c>
      <c r="K51" s="194" t="str">
        <f>IFERROR(日付等!I37,"")</f>
        <v/>
      </c>
      <c r="L51" s="178" t="s">
        <v>10</v>
      </c>
      <c r="M51" s="178"/>
      <c r="N51" s="201"/>
      <c r="O51" s="202"/>
      <c r="P51" s="202"/>
      <c r="Q51" s="202"/>
      <c r="R51" s="202"/>
      <c r="S51" s="202"/>
      <c r="T51" s="202"/>
      <c r="U51" s="202"/>
      <c r="V51" s="202"/>
      <c r="W51" s="202"/>
      <c r="X51" s="202"/>
      <c r="Y51" s="202"/>
      <c r="Z51" s="202"/>
      <c r="AA51" s="202"/>
      <c r="AB51" s="202"/>
      <c r="AC51" s="202"/>
      <c r="AD51" s="202"/>
      <c r="AE51" s="202"/>
      <c r="AF51" s="202"/>
      <c r="AG51" s="202"/>
      <c r="AH51" s="202"/>
      <c r="AI51" s="201" t="s">
        <v>32</v>
      </c>
      <c r="AJ51" s="205"/>
      <c r="AK51" s="205"/>
      <c r="AL51" s="205"/>
      <c r="AM51" s="206"/>
      <c r="AN51" s="201" t="s">
        <v>222</v>
      </c>
      <c r="AO51" s="202"/>
      <c r="AP51" s="202"/>
      <c r="AQ51" s="202"/>
      <c r="AR51" s="210"/>
    </row>
    <row r="52" spans="1:44" ht="18.95" customHeight="1">
      <c r="A52" s="141"/>
      <c r="B52" s="212"/>
      <c r="C52" s="213"/>
      <c r="D52" s="213"/>
      <c r="E52" s="213"/>
      <c r="F52" s="149"/>
      <c r="G52" s="168"/>
      <c r="H52" s="149" t="s">
        <v>5</v>
      </c>
      <c r="I52" s="168"/>
      <c r="J52" s="164" t="s">
        <v>5</v>
      </c>
      <c r="K52" s="168"/>
      <c r="L52" s="149" t="s">
        <v>11</v>
      </c>
      <c r="M52" s="149"/>
      <c r="N52" s="203"/>
      <c r="O52" s="204"/>
      <c r="P52" s="204"/>
      <c r="Q52" s="204"/>
      <c r="R52" s="204"/>
      <c r="S52" s="204"/>
      <c r="T52" s="204"/>
      <c r="U52" s="204"/>
      <c r="V52" s="204"/>
      <c r="W52" s="204"/>
      <c r="X52" s="204"/>
      <c r="Y52" s="204"/>
      <c r="Z52" s="204"/>
      <c r="AA52" s="204"/>
      <c r="AB52" s="204"/>
      <c r="AC52" s="204"/>
      <c r="AD52" s="204"/>
      <c r="AE52" s="204"/>
      <c r="AF52" s="204"/>
      <c r="AG52" s="204"/>
      <c r="AH52" s="204"/>
      <c r="AI52" s="207"/>
      <c r="AJ52" s="208"/>
      <c r="AK52" s="208"/>
      <c r="AL52" s="208"/>
      <c r="AM52" s="209"/>
      <c r="AN52" s="203"/>
      <c r="AO52" s="204"/>
      <c r="AP52" s="204"/>
      <c r="AQ52" s="204"/>
      <c r="AR52" s="211"/>
    </row>
    <row r="53" spans="1:44" ht="18.95" customHeight="1">
      <c r="A53" s="141">
        <f t="shared" ref="A53" si="13">A51+1</f>
        <v>19</v>
      </c>
      <c r="B53" s="199" t="str">
        <f>IFERROR(日付等!F39,"")</f>
        <v/>
      </c>
      <c r="C53" s="200"/>
      <c r="D53" s="200"/>
      <c r="E53" s="200"/>
      <c r="F53" s="178"/>
      <c r="G53" s="194" t="str">
        <f>IFERROR(日付等!G39,"")</f>
        <v/>
      </c>
      <c r="H53" s="178" t="s">
        <v>44</v>
      </c>
      <c r="I53" s="194" t="str">
        <f>IFERROR(日付等!H39,"")</f>
        <v/>
      </c>
      <c r="J53" s="195" t="s">
        <v>5</v>
      </c>
      <c r="K53" s="194" t="str">
        <f>IFERROR(日付等!I39,"")</f>
        <v/>
      </c>
      <c r="L53" s="178" t="s">
        <v>10</v>
      </c>
      <c r="M53" s="178"/>
      <c r="N53" s="201"/>
      <c r="O53" s="202"/>
      <c r="P53" s="202"/>
      <c r="Q53" s="202"/>
      <c r="R53" s="202"/>
      <c r="S53" s="202"/>
      <c r="T53" s="202"/>
      <c r="U53" s="202"/>
      <c r="V53" s="202"/>
      <c r="W53" s="202"/>
      <c r="X53" s="202"/>
      <c r="Y53" s="202"/>
      <c r="Z53" s="202"/>
      <c r="AA53" s="202"/>
      <c r="AB53" s="202"/>
      <c r="AC53" s="202"/>
      <c r="AD53" s="202"/>
      <c r="AE53" s="202"/>
      <c r="AF53" s="202"/>
      <c r="AG53" s="202"/>
      <c r="AH53" s="202"/>
      <c r="AI53" s="201" t="s">
        <v>32</v>
      </c>
      <c r="AJ53" s="205"/>
      <c r="AK53" s="205"/>
      <c r="AL53" s="205"/>
      <c r="AM53" s="206"/>
      <c r="AN53" s="201" t="s">
        <v>222</v>
      </c>
      <c r="AO53" s="202"/>
      <c r="AP53" s="202"/>
      <c r="AQ53" s="202"/>
      <c r="AR53" s="210"/>
    </row>
    <row r="54" spans="1:44" ht="18.95" customHeight="1">
      <c r="A54" s="141"/>
      <c r="B54" s="212"/>
      <c r="C54" s="213"/>
      <c r="D54" s="213"/>
      <c r="E54" s="213"/>
      <c r="F54" s="149"/>
      <c r="G54" s="168"/>
      <c r="H54" s="149" t="s">
        <v>5</v>
      </c>
      <c r="I54" s="168"/>
      <c r="J54" s="164" t="s">
        <v>5</v>
      </c>
      <c r="K54" s="168"/>
      <c r="L54" s="149" t="s">
        <v>11</v>
      </c>
      <c r="M54" s="149"/>
      <c r="N54" s="203"/>
      <c r="O54" s="204"/>
      <c r="P54" s="204"/>
      <c r="Q54" s="204"/>
      <c r="R54" s="204"/>
      <c r="S54" s="204"/>
      <c r="T54" s="204"/>
      <c r="U54" s="204"/>
      <c r="V54" s="204"/>
      <c r="W54" s="204"/>
      <c r="X54" s="204"/>
      <c r="Y54" s="204"/>
      <c r="Z54" s="204"/>
      <c r="AA54" s="204"/>
      <c r="AB54" s="204"/>
      <c r="AC54" s="204"/>
      <c r="AD54" s="204"/>
      <c r="AE54" s="204"/>
      <c r="AF54" s="204"/>
      <c r="AG54" s="204"/>
      <c r="AH54" s="204"/>
      <c r="AI54" s="207"/>
      <c r="AJ54" s="208"/>
      <c r="AK54" s="208"/>
      <c r="AL54" s="208"/>
      <c r="AM54" s="209"/>
      <c r="AN54" s="203"/>
      <c r="AO54" s="204"/>
      <c r="AP54" s="204"/>
      <c r="AQ54" s="204"/>
      <c r="AR54" s="211"/>
    </row>
    <row r="55" spans="1:44" ht="18.95" customHeight="1">
      <c r="A55" s="141">
        <f t="shared" ref="A55" si="14">A53+1</f>
        <v>20</v>
      </c>
      <c r="B55" s="199" t="str">
        <f>IFERROR(日付等!F41,"")</f>
        <v/>
      </c>
      <c r="C55" s="200"/>
      <c r="D55" s="200"/>
      <c r="E55" s="200"/>
      <c r="F55" s="178"/>
      <c r="G55" s="194" t="str">
        <f>IFERROR(日付等!G41,"")</f>
        <v/>
      </c>
      <c r="H55" s="178" t="s">
        <v>44</v>
      </c>
      <c r="I55" s="194" t="str">
        <f>IFERROR(日付等!H41,"")</f>
        <v/>
      </c>
      <c r="J55" s="195" t="s">
        <v>5</v>
      </c>
      <c r="K55" s="194" t="str">
        <f>IFERROR(日付等!I41,"")</f>
        <v/>
      </c>
      <c r="L55" s="178" t="s">
        <v>10</v>
      </c>
      <c r="M55" s="178"/>
      <c r="N55" s="201"/>
      <c r="O55" s="202"/>
      <c r="P55" s="202"/>
      <c r="Q55" s="202"/>
      <c r="R55" s="202"/>
      <c r="S55" s="202"/>
      <c r="T55" s="202"/>
      <c r="U55" s="202"/>
      <c r="V55" s="202"/>
      <c r="W55" s="202"/>
      <c r="X55" s="202"/>
      <c r="Y55" s="202"/>
      <c r="Z55" s="202"/>
      <c r="AA55" s="202"/>
      <c r="AB55" s="202"/>
      <c r="AC55" s="202"/>
      <c r="AD55" s="202"/>
      <c r="AE55" s="202"/>
      <c r="AF55" s="202"/>
      <c r="AG55" s="202"/>
      <c r="AH55" s="202"/>
      <c r="AI55" s="201" t="s">
        <v>32</v>
      </c>
      <c r="AJ55" s="205"/>
      <c r="AK55" s="205"/>
      <c r="AL55" s="205"/>
      <c r="AM55" s="206"/>
      <c r="AN55" s="201" t="s">
        <v>222</v>
      </c>
      <c r="AO55" s="202"/>
      <c r="AP55" s="202"/>
      <c r="AQ55" s="202"/>
      <c r="AR55" s="210"/>
    </row>
    <row r="56" spans="1:44" ht="18.95" customHeight="1">
      <c r="A56" s="141"/>
      <c r="B56" s="212"/>
      <c r="C56" s="213"/>
      <c r="D56" s="213"/>
      <c r="E56" s="213"/>
      <c r="F56" s="149"/>
      <c r="G56" s="168"/>
      <c r="H56" s="149" t="s">
        <v>5</v>
      </c>
      <c r="I56" s="168"/>
      <c r="J56" s="164" t="s">
        <v>5</v>
      </c>
      <c r="K56" s="168"/>
      <c r="L56" s="149" t="s">
        <v>11</v>
      </c>
      <c r="M56" s="149"/>
      <c r="N56" s="203"/>
      <c r="O56" s="204"/>
      <c r="P56" s="204"/>
      <c r="Q56" s="204"/>
      <c r="R56" s="204"/>
      <c r="S56" s="204"/>
      <c r="T56" s="204"/>
      <c r="U56" s="204"/>
      <c r="V56" s="204"/>
      <c r="W56" s="204"/>
      <c r="X56" s="204"/>
      <c r="Y56" s="204"/>
      <c r="Z56" s="204"/>
      <c r="AA56" s="204"/>
      <c r="AB56" s="204"/>
      <c r="AC56" s="204"/>
      <c r="AD56" s="204"/>
      <c r="AE56" s="204"/>
      <c r="AF56" s="204"/>
      <c r="AG56" s="204"/>
      <c r="AH56" s="204"/>
      <c r="AI56" s="207"/>
      <c r="AJ56" s="208"/>
      <c r="AK56" s="208"/>
      <c r="AL56" s="208"/>
      <c r="AM56" s="209"/>
      <c r="AN56" s="203"/>
      <c r="AO56" s="204"/>
      <c r="AP56" s="204"/>
      <c r="AQ56" s="204"/>
      <c r="AR56" s="211"/>
    </row>
    <row r="57" spans="1:44" ht="18.95" customHeight="1">
      <c r="A57" s="141">
        <f t="shared" ref="A57" si="15">A55+1</f>
        <v>21</v>
      </c>
      <c r="B57" s="199" t="str">
        <f>IFERROR(日付等!F43,"")</f>
        <v/>
      </c>
      <c r="C57" s="200"/>
      <c r="D57" s="200"/>
      <c r="E57" s="200"/>
      <c r="F57" s="178"/>
      <c r="G57" s="194" t="str">
        <f>IFERROR(日付等!G43,"")</f>
        <v/>
      </c>
      <c r="H57" s="178" t="s">
        <v>44</v>
      </c>
      <c r="I57" s="194" t="str">
        <f>IFERROR(日付等!H43,"")</f>
        <v/>
      </c>
      <c r="J57" s="195" t="s">
        <v>5</v>
      </c>
      <c r="K57" s="194" t="str">
        <f>IFERROR(日付等!I43,"")</f>
        <v/>
      </c>
      <c r="L57" s="178" t="s">
        <v>10</v>
      </c>
      <c r="M57" s="178"/>
      <c r="N57" s="201"/>
      <c r="O57" s="202"/>
      <c r="P57" s="202"/>
      <c r="Q57" s="202"/>
      <c r="R57" s="202"/>
      <c r="S57" s="202"/>
      <c r="T57" s="202"/>
      <c r="U57" s="202"/>
      <c r="V57" s="202"/>
      <c r="W57" s="202"/>
      <c r="X57" s="202"/>
      <c r="Y57" s="202"/>
      <c r="Z57" s="202"/>
      <c r="AA57" s="202"/>
      <c r="AB57" s="202"/>
      <c r="AC57" s="202"/>
      <c r="AD57" s="202"/>
      <c r="AE57" s="202"/>
      <c r="AF57" s="202"/>
      <c r="AG57" s="202"/>
      <c r="AH57" s="202"/>
      <c r="AI57" s="201" t="s">
        <v>32</v>
      </c>
      <c r="AJ57" s="205"/>
      <c r="AK57" s="205"/>
      <c r="AL57" s="205"/>
      <c r="AM57" s="206"/>
      <c r="AN57" s="201" t="s">
        <v>222</v>
      </c>
      <c r="AO57" s="202"/>
      <c r="AP57" s="202"/>
      <c r="AQ57" s="202"/>
      <c r="AR57" s="210"/>
    </row>
    <row r="58" spans="1:44" ht="18.95" customHeight="1">
      <c r="A58" s="141"/>
      <c r="B58" s="212"/>
      <c r="C58" s="213"/>
      <c r="D58" s="213"/>
      <c r="E58" s="213"/>
      <c r="F58" s="149"/>
      <c r="G58" s="168"/>
      <c r="H58" s="149" t="s">
        <v>5</v>
      </c>
      <c r="I58" s="168"/>
      <c r="J58" s="164" t="s">
        <v>5</v>
      </c>
      <c r="K58" s="168"/>
      <c r="L58" s="149" t="s">
        <v>11</v>
      </c>
      <c r="M58" s="149"/>
      <c r="N58" s="203"/>
      <c r="O58" s="204"/>
      <c r="P58" s="204"/>
      <c r="Q58" s="204"/>
      <c r="R58" s="204"/>
      <c r="S58" s="204"/>
      <c r="T58" s="204"/>
      <c r="U58" s="204"/>
      <c r="V58" s="204"/>
      <c r="W58" s="204"/>
      <c r="X58" s="204"/>
      <c r="Y58" s="204"/>
      <c r="Z58" s="204"/>
      <c r="AA58" s="204"/>
      <c r="AB58" s="204"/>
      <c r="AC58" s="204"/>
      <c r="AD58" s="204"/>
      <c r="AE58" s="204"/>
      <c r="AF58" s="204"/>
      <c r="AG58" s="204"/>
      <c r="AH58" s="204"/>
      <c r="AI58" s="207"/>
      <c r="AJ58" s="208"/>
      <c r="AK58" s="208"/>
      <c r="AL58" s="208"/>
      <c r="AM58" s="209"/>
      <c r="AN58" s="203"/>
      <c r="AO58" s="204"/>
      <c r="AP58" s="204"/>
      <c r="AQ58" s="204"/>
      <c r="AR58" s="211"/>
    </row>
    <row r="59" spans="1:44" ht="18.95" customHeight="1">
      <c r="A59" s="141">
        <f t="shared" ref="A59" si="16">A57+1</f>
        <v>22</v>
      </c>
      <c r="B59" s="199" t="str">
        <f>IFERROR(日付等!F45,"")</f>
        <v/>
      </c>
      <c r="C59" s="200"/>
      <c r="D59" s="200"/>
      <c r="E59" s="200"/>
      <c r="F59" s="178"/>
      <c r="G59" s="194" t="str">
        <f>IFERROR(日付等!G45,"")</f>
        <v/>
      </c>
      <c r="H59" s="178" t="s">
        <v>44</v>
      </c>
      <c r="I59" s="194" t="str">
        <f>IFERROR(日付等!H45,"")</f>
        <v/>
      </c>
      <c r="J59" s="195" t="s">
        <v>5</v>
      </c>
      <c r="K59" s="194" t="str">
        <f>IFERROR(日付等!I45,"")</f>
        <v/>
      </c>
      <c r="L59" s="178" t="s">
        <v>10</v>
      </c>
      <c r="M59" s="178"/>
      <c r="N59" s="201"/>
      <c r="O59" s="202"/>
      <c r="P59" s="202"/>
      <c r="Q59" s="202"/>
      <c r="R59" s="202"/>
      <c r="S59" s="202"/>
      <c r="T59" s="202"/>
      <c r="U59" s="202"/>
      <c r="V59" s="202"/>
      <c r="W59" s="202"/>
      <c r="X59" s="202"/>
      <c r="Y59" s="202"/>
      <c r="Z59" s="202"/>
      <c r="AA59" s="202"/>
      <c r="AB59" s="202"/>
      <c r="AC59" s="202"/>
      <c r="AD59" s="202"/>
      <c r="AE59" s="202"/>
      <c r="AF59" s="202"/>
      <c r="AG59" s="202"/>
      <c r="AH59" s="202"/>
      <c r="AI59" s="201" t="s">
        <v>32</v>
      </c>
      <c r="AJ59" s="205"/>
      <c r="AK59" s="205"/>
      <c r="AL59" s="205"/>
      <c r="AM59" s="206"/>
      <c r="AN59" s="201" t="s">
        <v>222</v>
      </c>
      <c r="AO59" s="202"/>
      <c r="AP59" s="202"/>
      <c r="AQ59" s="202"/>
      <c r="AR59" s="210"/>
    </row>
    <row r="60" spans="1:44" ht="18.95" customHeight="1">
      <c r="A60" s="141"/>
      <c r="B60" s="212"/>
      <c r="C60" s="213"/>
      <c r="D60" s="213"/>
      <c r="E60" s="213"/>
      <c r="F60" s="149"/>
      <c r="G60" s="168"/>
      <c r="H60" s="149" t="s">
        <v>5</v>
      </c>
      <c r="I60" s="168"/>
      <c r="J60" s="164" t="s">
        <v>5</v>
      </c>
      <c r="K60" s="168"/>
      <c r="L60" s="149" t="s">
        <v>11</v>
      </c>
      <c r="M60" s="149"/>
      <c r="N60" s="203"/>
      <c r="O60" s="204"/>
      <c r="P60" s="204"/>
      <c r="Q60" s="204"/>
      <c r="R60" s="204"/>
      <c r="S60" s="204"/>
      <c r="T60" s="204"/>
      <c r="U60" s="204"/>
      <c r="V60" s="204"/>
      <c r="W60" s="204"/>
      <c r="X60" s="204"/>
      <c r="Y60" s="204"/>
      <c r="Z60" s="204"/>
      <c r="AA60" s="204"/>
      <c r="AB60" s="204"/>
      <c r="AC60" s="204"/>
      <c r="AD60" s="204"/>
      <c r="AE60" s="204"/>
      <c r="AF60" s="204"/>
      <c r="AG60" s="204"/>
      <c r="AH60" s="204"/>
      <c r="AI60" s="207"/>
      <c r="AJ60" s="208"/>
      <c r="AK60" s="208"/>
      <c r="AL60" s="208"/>
      <c r="AM60" s="209"/>
      <c r="AN60" s="203"/>
      <c r="AO60" s="204"/>
      <c r="AP60" s="204"/>
      <c r="AQ60" s="204"/>
      <c r="AR60" s="211"/>
    </row>
    <row r="61" spans="1:44" ht="18.95" customHeight="1">
      <c r="A61" s="141">
        <f t="shared" ref="A61" si="17">A59+1</f>
        <v>23</v>
      </c>
      <c r="B61" s="199" t="str">
        <f>IFERROR(日付等!F47,"")</f>
        <v/>
      </c>
      <c r="C61" s="200"/>
      <c r="D61" s="200"/>
      <c r="E61" s="200"/>
      <c r="F61" s="178"/>
      <c r="G61" s="194" t="str">
        <f>IFERROR(日付等!G47,"")</f>
        <v/>
      </c>
      <c r="H61" s="178" t="s">
        <v>44</v>
      </c>
      <c r="I61" s="194" t="str">
        <f>IFERROR(日付等!H47,"")</f>
        <v/>
      </c>
      <c r="J61" s="195" t="s">
        <v>5</v>
      </c>
      <c r="K61" s="194" t="str">
        <f>IFERROR(日付等!I47,"")</f>
        <v/>
      </c>
      <c r="L61" s="178" t="s">
        <v>10</v>
      </c>
      <c r="M61" s="178"/>
      <c r="N61" s="201"/>
      <c r="O61" s="202"/>
      <c r="P61" s="202"/>
      <c r="Q61" s="202"/>
      <c r="R61" s="202"/>
      <c r="S61" s="202"/>
      <c r="T61" s="202"/>
      <c r="U61" s="202"/>
      <c r="V61" s="202"/>
      <c r="W61" s="202"/>
      <c r="X61" s="202"/>
      <c r="Y61" s="202"/>
      <c r="Z61" s="202"/>
      <c r="AA61" s="202"/>
      <c r="AB61" s="202"/>
      <c r="AC61" s="202"/>
      <c r="AD61" s="202"/>
      <c r="AE61" s="202"/>
      <c r="AF61" s="202"/>
      <c r="AG61" s="202"/>
      <c r="AH61" s="202"/>
      <c r="AI61" s="201" t="s">
        <v>32</v>
      </c>
      <c r="AJ61" s="205"/>
      <c r="AK61" s="205"/>
      <c r="AL61" s="205"/>
      <c r="AM61" s="206"/>
      <c r="AN61" s="201" t="s">
        <v>222</v>
      </c>
      <c r="AO61" s="202"/>
      <c r="AP61" s="202"/>
      <c r="AQ61" s="202"/>
      <c r="AR61" s="210"/>
    </row>
    <row r="62" spans="1:44" ht="18.95" customHeight="1">
      <c r="A62" s="141"/>
      <c r="B62" s="212"/>
      <c r="C62" s="213"/>
      <c r="D62" s="213"/>
      <c r="E62" s="213"/>
      <c r="F62" s="149"/>
      <c r="G62" s="168"/>
      <c r="H62" s="149" t="s">
        <v>5</v>
      </c>
      <c r="I62" s="168"/>
      <c r="J62" s="164" t="s">
        <v>5</v>
      </c>
      <c r="K62" s="168"/>
      <c r="L62" s="149" t="s">
        <v>11</v>
      </c>
      <c r="M62" s="149"/>
      <c r="N62" s="203"/>
      <c r="O62" s="204"/>
      <c r="P62" s="204"/>
      <c r="Q62" s="204"/>
      <c r="R62" s="204"/>
      <c r="S62" s="204"/>
      <c r="T62" s="204"/>
      <c r="U62" s="204"/>
      <c r="V62" s="204"/>
      <c r="W62" s="204"/>
      <c r="X62" s="204"/>
      <c r="Y62" s="204"/>
      <c r="Z62" s="204"/>
      <c r="AA62" s="204"/>
      <c r="AB62" s="204"/>
      <c r="AC62" s="204"/>
      <c r="AD62" s="204"/>
      <c r="AE62" s="204"/>
      <c r="AF62" s="204"/>
      <c r="AG62" s="204"/>
      <c r="AH62" s="204"/>
      <c r="AI62" s="207"/>
      <c r="AJ62" s="208"/>
      <c r="AK62" s="208"/>
      <c r="AL62" s="208"/>
      <c r="AM62" s="209"/>
      <c r="AN62" s="203"/>
      <c r="AO62" s="204"/>
      <c r="AP62" s="204"/>
      <c r="AQ62" s="204"/>
      <c r="AR62" s="211"/>
    </row>
    <row r="63" spans="1:44" ht="18.95" customHeight="1">
      <c r="A63" s="141">
        <f t="shared" ref="A63" si="18">A61+1</f>
        <v>24</v>
      </c>
      <c r="B63" s="199" t="str">
        <f>IFERROR(日付等!F49,"")</f>
        <v/>
      </c>
      <c r="C63" s="200"/>
      <c r="D63" s="200"/>
      <c r="E63" s="200"/>
      <c r="F63" s="178"/>
      <c r="G63" s="194" t="str">
        <f>IFERROR(日付等!G49,"")</f>
        <v/>
      </c>
      <c r="H63" s="178" t="s">
        <v>44</v>
      </c>
      <c r="I63" s="194" t="str">
        <f>IFERROR(日付等!H49,"")</f>
        <v/>
      </c>
      <c r="J63" s="195" t="s">
        <v>5</v>
      </c>
      <c r="K63" s="194" t="str">
        <f>IFERROR(日付等!I49,"")</f>
        <v/>
      </c>
      <c r="L63" s="178" t="s">
        <v>10</v>
      </c>
      <c r="M63" s="178"/>
      <c r="N63" s="201"/>
      <c r="O63" s="202"/>
      <c r="P63" s="202"/>
      <c r="Q63" s="202"/>
      <c r="R63" s="202"/>
      <c r="S63" s="202"/>
      <c r="T63" s="202"/>
      <c r="U63" s="202"/>
      <c r="V63" s="202"/>
      <c r="W63" s="202"/>
      <c r="X63" s="202"/>
      <c r="Y63" s="202"/>
      <c r="Z63" s="202"/>
      <c r="AA63" s="202"/>
      <c r="AB63" s="202"/>
      <c r="AC63" s="202"/>
      <c r="AD63" s="202"/>
      <c r="AE63" s="202"/>
      <c r="AF63" s="202"/>
      <c r="AG63" s="202"/>
      <c r="AH63" s="202"/>
      <c r="AI63" s="201" t="s">
        <v>32</v>
      </c>
      <c r="AJ63" s="205"/>
      <c r="AK63" s="205"/>
      <c r="AL63" s="205"/>
      <c r="AM63" s="206"/>
      <c r="AN63" s="201" t="s">
        <v>222</v>
      </c>
      <c r="AO63" s="202"/>
      <c r="AP63" s="202"/>
      <c r="AQ63" s="202"/>
      <c r="AR63" s="210"/>
    </row>
    <row r="64" spans="1:44" ht="18.95" customHeight="1">
      <c r="A64" s="141"/>
      <c r="B64" s="212"/>
      <c r="C64" s="213"/>
      <c r="D64" s="213"/>
      <c r="E64" s="213"/>
      <c r="F64" s="149"/>
      <c r="G64" s="168"/>
      <c r="H64" s="149" t="s">
        <v>5</v>
      </c>
      <c r="I64" s="168"/>
      <c r="J64" s="164" t="s">
        <v>5</v>
      </c>
      <c r="K64" s="168"/>
      <c r="L64" s="149" t="s">
        <v>11</v>
      </c>
      <c r="M64" s="149"/>
      <c r="N64" s="203"/>
      <c r="O64" s="204"/>
      <c r="P64" s="204"/>
      <c r="Q64" s="204"/>
      <c r="R64" s="204"/>
      <c r="S64" s="204"/>
      <c r="T64" s="204"/>
      <c r="U64" s="204"/>
      <c r="V64" s="204"/>
      <c r="W64" s="204"/>
      <c r="X64" s="204"/>
      <c r="Y64" s="204"/>
      <c r="Z64" s="204"/>
      <c r="AA64" s="204"/>
      <c r="AB64" s="204"/>
      <c r="AC64" s="204"/>
      <c r="AD64" s="204"/>
      <c r="AE64" s="204"/>
      <c r="AF64" s="204"/>
      <c r="AG64" s="204"/>
      <c r="AH64" s="204"/>
      <c r="AI64" s="207"/>
      <c r="AJ64" s="208"/>
      <c r="AK64" s="208"/>
      <c r="AL64" s="208"/>
      <c r="AM64" s="209"/>
      <c r="AN64" s="203"/>
      <c r="AO64" s="204"/>
      <c r="AP64" s="204"/>
      <c r="AQ64" s="204"/>
      <c r="AR64" s="211"/>
    </row>
    <row r="65" spans="1:44" ht="18.95" customHeight="1">
      <c r="A65" s="141">
        <f t="shared" ref="A65" si="19">A63+1</f>
        <v>25</v>
      </c>
      <c r="B65" s="199" t="str">
        <f>IFERROR(日付等!F51,"")</f>
        <v/>
      </c>
      <c r="C65" s="200"/>
      <c r="D65" s="200"/>
      <c r="E65" s="200"/>
      <c r="F65" s="178"/>
      <c r="G65" s="194" t="str">
        <f>IFERROR(日付等!G51,"")</f>
        <v/>
      </c>
      <c r="H65" s="178" t="s">
        <v>44</v>
      </c>
      <c r="I65" s="194" t="str">
        <f>IFERROR(日付等!H51,"")</f>
        <v/>
      </c>
      <c r="J65" s="195" t="s">
        <v>5</v>
      </c>
      <c r="K65" s="194" t="str">
        <f>IFERROR(日付等!I51,"")</f>
        <v/>
      </c>
      <c r="L65" s="178" t="s">
        <v>10</v>
      </c>
      <c r="M65" s="178"/>
      <c r="N65" s="201"/>
      <c r="O65" s="202"/>
      <c r="P65" s="202"/>
      <c r="Q65" s="202"/>
      <c r="R65" s="202"/>
      <c r="S65" s="202"/>
      <c r="T65" s="202"/>
      <c r="U65" s="202"/>
      <c r="V65" s="202"/>
      <c r="W65" s="202"/>
      <c r="X65" s="202"/>
      <c r="Y65" s="202"/>
      <c r="Z65" s="202"/>
      <c r="AA65" s="202"/>
      <c r="AB65" s="202"/>
      <c r="AC65" s="202"/>
      <c r="AD65" s="202"/>
      <c r="AE65" s="202"/>
      <c r="AF65" s="202"/>
      <c r="AG65" s="202"/>
      <c r="AH65" s="202"/>
      <c r="AI65" s="201" t="s">
        <v>32</v>
      </c>
      <c r="AJ65" s="205"/>
      <c r="AK65" s="205"/>
      <c r="AL65" s="205"/>
      <c r="AM65" s="206"/>
      <c r="AN65" s="201" t="s">
        <v>222</v>
      </c>
      <c r="AO65" s="202"/>
      <c r="AP65" s="202"/>
      <c r="AQ65" s="202"/>
      <c r="AR65" s="210"/>
    </row>
    <row r="66" spans="1:44" ht="18.95" customHeight="1">
      <c r="A66" s="141"/>
      <c r="B66" s="212"/>
      <c r="C66" s="213"/>
      <c r="D66" s="213"/>
      <c r="E66" s="213"/>
      <c r="F66" s="149"/>
      <c r="G66" s="168"/>
      <c r="H66" s="149" t="s">
        <v>5</v>
      </c>
      <c r="I66" s="168"/>
      <c r="J66" s="164" t="s">
        <v>5</v>
      </c>
      <c r="K66" s="168"/>
      <c r="L66" s="149" t="s">
        <v>11</v>
      </c>
      <c r="M66" s="149"/>
      <c r="N66" s="203"/>
      <c r="O66" s="204"/>
      <c r="P66" s="204"/>
      <c r="Q66" s="204"/>
      <c r="R66" s="204"/>
      <c r="S66" s="204"/>
      <c r="T66" s="204"/>
      <c r="U66" s="204"/>
      <c r="V66" s="204"/>
      <c r="W66" s="204"/>
      <c r="X66" s="204"/>
      <c r="Y66" s="204"/>
      <c r="Z66" s="204"/>
      <c r="AA66" s="204"/>
      <c r="AB66" s="204"/>
      <c r="AC66" s="204"/>
      <c r="AD66" s="204"/>
      <c r="AE66" s="204"/>
      <c r="AF66" s="204"/>
      <c r="AG66" s="204"/>
      <c r="AH66" s="204"/>
      <c r="AI66" s="207"/>
      <c r="AJ66" s="208"/>
      <c r="AK66" s="208"/>
      <c r="AL66" s="208"/>
      <c r="AM66" s="209"/>
      <c r="AN66" s="203"/>
      <c r="AO66" s="204"/>
      <c r="AP66" s="204"/>
      <c r="AQ66" s="204"/>
      <c r="AR66" s="211"/>
    </row>
    <row r="67" spans="1:44" ht="18.95" customHeight="1">
      <c r="A67" s="141">
        <f t="shared" ref="A67" si="20">A65+1</f>
        <v>26</v>
      </c>
      <c r="B67" s="199" t="str">
        <f>IFERROR(日付等!F53,"")</f>
        <v/>
      </c>
      <c r="C67" s="200"/>
      <c r="D67" s="200"/>
      <c r="E67" s="200"/>
      <c r="F67" s="178"/>
      <c r="G67" s="194" t="str">
        <f>IFERROR(日付等!G53,"")</f>
        <v/>
      </c>
      <c r="H67" s="178" t="s">
        <v>44</v>
      </c>
      <c r="I67" s="194" t="str">
        <f>IFERROR(日付等!H53,"")</f>
        <v/>
      </c>
      <c r="J67" s="195" t="s">
        <v>5</v>
      </c>
      <c r="K67" s="194" t="str">
        <f>IFERROR(日付等!I53,"")</f>
        <v/>
      </c>
      <c r="L67" s="178" t="s">
        <v>10</v>
      </c>
      <c r="M67" s="178"/>
      <c r="N67" s="201"/>
      <c r="O67" s="202"/>
      <c r="P67" s="202"/>
      <c r="Q67" s="202"/>
      <c r="R67" s="202"/>
      <c r="S67" s="202"/>
      <c r="T67" s="202"/>
      <c r="U67" s="202"/>
      <c r="V67" s="202"/>
      <c r="W67" s="202"/>
      <c r="X67" s="202"/>
      <c r="Y67" s="202"/>
      <c r="Z67" s="202"/>
      <c r="AA67" s="202"/>
      <c r="AB67" s="202"/>
      <c r="AC67" s="202"/>
      <c r="AD67" s="202"/>
      <c r="AE67" s="202"/>
      <c r="AF67" s="202"/>
      <c r="AG67" s="202"/>
      <c r="AH67" s="202"/>
      <c r="AI67" s="201" t="s">
        <v>32</v>
      </c>
      <c r="AJ67" s="205"/>
      <c r="AK67" s="205"/>
      <c r="AL67" s="205"/>
      <c r="AM67" s="206"/>
      <c r="AN67" s="201" t="s">
        <v>222</v>
      </c>
      <c r="AO67" s="202"/>
      <c r="AP67" s="202"/>
      <c r="AQ67" s="202"/>
      <c r="AR67" s="210"/>
    </row>
    <row r="68" spans="1:44" ht="18.95" customHeight="1">
      <c r="A68" s="141"/>
      <c r="B68" s="212"/>
      <c r="C68" s="213"/>
      <c r="D68" s="213"/>
      <c r="E68" s="213"/>
      <c r="F68" s="149"/>
      <c r="G68" s="168"/>
      <c r="H68" s="149" t="s">
        <v>5</v>
      </c>
      <c r="I68" s="168"/>
      <c r="J68" s="164" t="s">
        <v>5</v>
      </c>
      <c r="K68" s="168"/>
      <c r="L68" s="149" t="s">
        <v>11</v>
      </c>
      <c r="M68" s="149"/>
      <c r="N68" s="203"/>
      <c r="O68" s="204"/>
      <c r="P68" s="204"/>
      <c r="Q68" s="204"/>
      <c r="R68" s="204"/>
      <c r="S68" s="204"/>
      <c r="T68" s="204"/>
      <c r="U68" s="204"/>
      <c r="V68" s="204"/>
      <c r="W68" s="204"/>
      <c r="X68" s="204"/>
      <c r="Y68" s="204"/>
      <c r="Z68" s="204"/>
      <c r="AA68" s="204"/>
      <c r="AB68" s="204"/>
      <c r="AC68" s="204"/>
      <c r="AD68" s="204"/>
      <c r="AE68" s="204"/>
      <c r="AF68" s="204"/>
      <c r="AG68" s="204"/>
      <c r="AH68" s="204"/>
      <c r="AI68" s="207"/>
      <c r="AJ68" s="208"/>
      <c r="AK68" s="208"/>
      <c r="AL68" s="208"/>
      <c r="AM68" s="209"/>
      <c r="AN68" s="203"/>
      <c r="AO68" s="204"/>
      <c r="AP68" s="204"/>
      <c r="AQ68" s="204"/>
      <c r="AR68" s="211"/>
    </row>
    <row r="69" spans="1:44" ht="18.95" customHeight="1">
      <c r="A69" s="141">
        <f t="shared" ref="A69" si="21">A67+1</f>
        <v>27</v>
      </c>
      <c r="B69" s="199" t="str">
        <f>IFERROR(日付等!F55,"")</f>
        <v/>
      </c>
      <c r="C69" s="200"/>
      <c r="D69" s="200"/>
      <c r="E69" s="200"/>
      <c r="F69" s="178"/>
      <c r="G69" s="194" t="str">
        <f>IFERROR(日付等!G55,"")</f>
        <v/>
      </c>
      <c r="H69" s="178" t="s">
        <v>44</v>
      </c>
      <c r="I69" s="194" t="str">
        <f>IFERROR(日付等!H55,"")</f>
        <v/>
      </c>
      <c r="J69" s="195" t="s">
        <v>5</v>
      </c>
      <c r="K69" s="194" t="str">
        <f>IFERROR(日付等!I55,"")</f>
        <v/>
      </c>
      <c r="L69" s="178" t="s">
        <v>10</v>
      </c>
      <c r="M69" s="178"/>
      <c r="N69" s="201"/>
      <c r="O69" s="202"/>
      <c r="P69" s="202"/>
      <c r="Q69" s="202"/>
      <c r="R69" s="202"/>
      <c r="S69" s="202"/>
      <c r="T69" s="202"/>
      <c r="U69" s="202"/>
      <c r="V69" s="202"/>
      <c r="W69" s="202"/>
      <c r="X69" s="202"/>
      <c r="Y69" s="202"/>
      <c r="Z69" s="202"/>
      <c r="AA69" s="202"/>
      <c r="AB69" s="202"/>
      <c r="AC69" s="202"/>
      <c r="AD69" s="202"/>
      <c r="AE69" s="202"/>
      <c r="AF69" s="202"/>
      <c r="AG69" s="202"/>
      <c r="AH69" s="202"/>
      <c r="AI69" s="201" t="s">
        <v>32</v>
      </c>
      <c r="AJ69" s="205"/>
      <c r="AK69" s="205"/>
      <c r="AL69" s="205"/>
      <c r="AM69" s="206"/>
      <c r="AN69" s="201" t="s">
        <v>222</v>
      </c>
      <c r="AO69" s="202"/>
      <c r="AP69" s="202"/>
      <c r="AQ69" s="202"/>
      <c r="AR69" s="210"/>
    </row>
    <row r="70" spans="1:44" ht="18.95" customHeight="1">
      <c r="A70" s="141"/>
      <c r="B70" s="212"/>
      <c r="C70" s="213"/>
      <c r="D70" s="213"/>
      <c r="E70" s="213"/>
      <c r="F70" s="149"/>
      <c r="G70" s="168"/>
      <c r="H70" s="149" t="s">
        <v>5</v>
      </c>
      <c r="I70" s="168"/>
      <c r="J70" s="164" t="s">
        <v>5</v>
      </c>
      <c r="K70" s="168"/>
      <c r="L70" s="149" t="s">
        <v>11</v>
      </c>
      <c r="M70" s="149"/>
      <c r="N70" s="203"/>
      <c r="O70" s="204"/>
      <c r="P70" s="204"/>
      <c r="Q70" s="204"/>
      <c r="R70" s="204"/>
      <c r="S70" s="204"/>
      <c r="T70" s="204"/>
      <c r="U70" s="204"/>
      <c r="V70" s="204"/>
      <c r="W70" s="204"/>
      <c r="X70" s="204"/>
      <c r="Y70" s="204"/>
      <c r="Z70" s="204"/>
      <c r="AA70" s="204"/>
      <c r="AB70" s="204"/>
      <c r="AC70" s="204"/>
      <c r="AD70" s="204"/>
      <c r="AE70" s="204"/>
      <c r="AF70" s="204"/>
      <c r="AG70" s="204"/>
      <c r="AH70" s="204"/>
      <c r="AI70" s="207"/>
      <c r="AJ70" s="208"/>
      <c r="AK70" s="208"/>
      <c r="AL70" s="208"/>
      <c r="AM70" s="209"/>
      <c r="AN70" s="203"/>
      <c r="AO70" s="204"/>
      <c r="AP70" s="204"/>
      <c r="AQ70" s="204"/>
      <c r="AR70" s="211"/>
    </row>
    <row r="71" spans="1:44" ht="18.95" customHeight="1">
      <c r="A71" s="141">
        <f t="shared" ref="A71" si="22">A69+1</f>
        <v>28</v>
      </c>
      <c r="B71" s="199" t="str">
        <f>IFERROR(日付等!F57,"")</f>
        <v/>
      </c>
      <c r="C71" s="200"/>
      <c r="D71" s="200"/>
      <c r="E71" s="200"/>
      <c r="F71" s="178"/>
      <c r="G71" s="194" t="str">
        <f>IFERROR(日付等!G57,"")</f>
        <v/>
      </c>
      <c r="H71" s="178" t="s">
        <v>44</v>
      </c>
      <c r="I71" s="194" t="str">
        <f>IFERROR(日付等!H57,"")</f>
        <v/>
      </c>
      <c r="J71" s="195" t="s">
        <v>5</v>
      </c>
      <c r="K71" s="194" t="str">
        <f>IFERROR(日付等!I57,"")</f>
        <v/>
      </c>
      <c r="L71" s="178" t="s">
        <v>10</v>
      </c>
      <c r="M71" s="178"/>
      <c r="N71" s="201"/>
      <c r="O71" s="202"/>
      <c r="P71" s="202"/>
      <c r="Q71" s="202"/>
      <c r="R71" s="202"/>
      <c r="S71" s="202"/>
      <c r="T71" s="202"/>
      <c r="U71" s="202"/>
      <c r="V71" s="202"/>
      <c r="W71" s="202"/>
      <c r="X71" s="202"/>
      <c r="Y71" s="202"/>
      <c r="Z71" s="202"/>
      <c r="AA71" s="202"/>
      <c r="AB71" s="202"/>
      <c r="AC71" s="202"/>
      <c r="AD71" s="202"/>
      <c r="AE71" s="202"/>
      <c r="AF71" s="202"/>
      <c r="AG71" s="202"/>
      <c r="AH71" s="202"/>
      <c r="AI71" s="201" t="s">
        <v>32</v>
      </c>
      <c r="AJ71" s="205"/>
      <c r="AK71" s="205"/>
      <c r="AL71" s="205"/>
      <c r="AM71" s="206"/>
      <c r="AN71" s="201" t="s">
        <v>222</v>
      </c>
      <c r="AO71" s="202"/>
      <c r="AP71" s="202"/>
      <c r="AQ71" s="202"/>
      <c r="AR71" s="210"/>
    </row>
    <row r="72" spans="1:44" ht="18.95" customHeight="1">
      <c r="A72" s="141"/>
      <c r="B72" s="212"/>
      <c r="C72" s="213"/>
      <c r="D72" s="213"/>
      <c r="E72" s="213"/>
      <c r="F72" s="149"/>
      <c r="G72" s="168"/>
      <c r="H72" s="149" t="s">
        <v>5</v>
      </c>
      <c r="I72" s="168"/>
      <c r="J72" s="164" t="s">
        <v>5</v>
      </c>
      <c r="K72" s="168"/>
      <c r="L72" s="149" t="s">
        <v>11</v>
      </c>
      <c r="M72" s="149"/>
      <c r="N72" s="203"/>
      <c r="O72" s="204"/>
      <c r="P72" s="204"/>
      <c r="Q72" s="204"/>
      <c r="R72" s="204"/>
      <c r="S72" s="204"/>
      <c r="T72" s="204"/>
      <c r="U72" s="204"/>
      <c r="V72" s="204"/>
      <c r="W72" s="204"/>
      <c r="X72" s="204"/>
      <c r="Y72" s="204"/>
      <c r="Z72" s="204"/>
      <c r="AA72" s="204"/>
      <c r="AB72" s="204"/>
      <c r="AC72" s="204"/>
      <c r="AD72" s="204"/>
      <c r="AE72" s="204"/>
      <c r="AF72" s="204"/>
      <c r="AG72" s="204"/>
      <c r="AH72" s="204"/>
      <c r="AI72" s="207"/>
      <c r="AJ72" s="208"/>
      <c r="AK72" s="208"/>
      <c r="AL72" s="208"/>
      <c r="AM72" s="209"/>
      <c r="AN72" s="203"/>
      <c r="AO72" s="204"/>
      <c r="AP72" s="204"/>
      <c r="AQ72" s="204"/>
      <c r="AR72" s="211"/>
    </row>
    <row r="73" spans="1:44" ht="18.95" customHeight="1">
      <c r="A73" s="141">
        <f t="shared" ref="A73" si="23">A71+1</f>
        <v>29</v>
      </c>
      <c r="B73" s="199" t="str">
        <f>IFERROR(日付等!F59,"")</f>
        <v/>
      </c>
      <c r="C73" s="200"/>
      <c r="D73" s="200"/>
      <c r="E73" s="200"/>
      <c r="F73" s="178"/>
      <c r="G73" s="194" t="str">
        <f>IFERROR(日付等!G59,"")</f>
        <v/>
      </c>
      <c r="H73" s="178" t="s">
        <v>44</v>
      </c>
      <c r="I73" s="194" t="str">
        <f>IFERROR(日付等!H59,"")</f>
        <v/>
      </c>
      <c r="J73" s="195" t="s">
        <v>5</v>
      </c>
      <c r="K73" s="194" t="str">
        <f>IFERROR(日付等!I59,"")</f>
        <v/>
      </c>
      <c r="L73" s="178" t="s">
        <v>10</v>
      </c>
      <c r="M73" s="178"/>
      <c r="N73" s="201"/>
      <c r="O73" s="202"/>
      <c r="P73" s="202"/>
      <c r="Q73" s="202"/>
      <c r="R73" s="202"/>
      <c r="S73" s="202"/>
      <c r="T73" s="202"/>
      <c r="U73" s="202"/>
      <c r="V73" s="202"/>
      <c r="W73" s="202"/>
      <c r="X73" s="202"/>
      <c r="Y73" s="202"/>
      <c r="Z73" s="202"/>
      <c r="AA73" s="202"/>
      <c r="AB73" s="202"/>
      <c r="AC73" s="202"/>
      <c r="AD73" s="202"/>
      <c r="AE73" s="202"/>
      <c r="AF73" s="202"/>
      <c r="AG73" s="202"/>
      <c r="AH73" s="202"/>
      <c r="AI73" s="201" t="s">
        <v>32</v>
      </c>
      <c r="AJ73" s="205"/>
      <c r="AK73" s="205"/>
      <c r="AL73" s="205"/>
      <c r="AM73" s="206"/>
      <c r="AN73" s="201" t="s">
        <v>222</v>
      </c>
      <c r="AO73" s="202"/>
      <c r="AP73" s="202"/>
      <c r="AQ73" s="202"/>
      <c r="AR73" s="210"/>
    </row>
    <row r="74" spans="1:44" ht="18.95" customHeight="1">
      <c r="A74" s="141"/>
      <c r="B74" s="212"/>
      <c r="C74" s="213"/>
      <c r="D74" s="213"/>
      <c r="E74" s="213"/>
      <c r="F74" s="149"/>
      <c r="G74" s="168"/>
      <c r="H74" s="149" t="s">
        <v>5</v>
      </c>
      <c r="I74" s="168"/>
      <c r="J74" s="164" t="s">
        <v>5</v>
      </c>
      <c r="K74" s="168"/>
      <c r="L74" s="149" t="s">
        <v>11</v>
      </c>
      <c r="M74" s="149"/>
      <c r="N74" s="203"/>
      <c r="O74" s="204"/>
      <c r="P74" s="204"/>
      <c r="Q74" s="204"/>
      <c r="R74" s="204"/>
      <c r="S74" s="204"/>
      <c r="T74" s="204"/>
      <c r="U74" s="204"/>
      <c r="V74" s="204"/>
      <c r="W74" s="204"/>
      <c r="X74" s="204"/>
      <c r="Y74" s="204"/>
      <c r="Z74" s="204"/>
      <c r="AA74" s="204"/>
      <c r="AB74" s="204"/>
      <c r="AC74" s="204"/>
      <c r="AD74" s="204"/>
      <c r="AE74" s="204"/>
      <c r="AF74" s="204"/>
      <c r="AG74" s="204"/>
      <c r="AH74" s="204"/>
      <c r="AI74" s="207"/>
      <c r="AJ74" s="208"/>
      <c r="AK74" s="208"/>
      <c r="AL74" s="208"/>
      <c r="AM74" s="209"/>
      <c r="AN74" s="203"/>
      <c r="AO74" s="204"/>
      <c r="AP74" s="204"/>
      <c r="AQ74" s="204"/>
      <c r="AR74" s="211"/>
    </row>
    <row r="75" spans="1:44" ht="18.95" customHeight="1">
      <c r="A75" s="141">
        <f t="shared" ref="A75" si="24">A73+1</f>
        <v>30</v>
      </c>
      <c r="B75" s="199" t="str">
        <f>IFERROR(日付等!F61,"")</f>
        <v/>
      </c>
      <c r="C75" s="200"/>
      <c r="D75" s="200"/>
      <c r="E75" s="200"/>
      <c r="F75" s="178"/>
      <c r="G75" s="194" t="str">
        <f>IFERROR(日付等!G61,"")</f>
        <v/>
      </c>
      <c r="H75" s="178" t="s">
        <v>44</v>
      </c>
      <c r="I75" s="194" t="str">
        <f>IFERROR(日付等!H61,"")</f>
        <v/>
      </c>
      <c r="J75" s="195" t="s">
        <v>5</v>
      </c>
      <c r="K75" s="194" t="str">
        <f>IFERROR(日付等!I61,"")</f>
        <v/>
      </c>
      <c r="L75" s="178" t="s">
        <v>10</v>
      </c>
      <c r="M75" s="178"/>
      <c r="N75" s="201"/>
      <c r="O75" s="202"/>
      <c r="P75" s="202"/>
      <c r="Q75" s="202"/>
      <c r="R75" s="202"/>
      <c r="S75" s="202"/>
      <c r="T75" s="202"/>
      <c r="U75" s="202"/>
      <c r="V75" s="202"/>
      <c r="W75" s="202"/>
      <c r="X75" s="202"/>
      <c r="Y75" s="202"/>
      <c r="Z75" s="202"/>
      <c r="AA75" s="202"/>
      <c r="AB75" s="202"/>
      <c r="AC75" s="202"/>
      <c r="AD75" s="202"/>
      <c r="AE75" s="202"/>
      <c r="AF75" s="202"/>
      <c r="AG75" s="202"/>
      <c r="AH75" s="202"/>
      <c r="AI75" s="201" t="s">
        <v>32</v>
      </c>
      <c r="AJ75" s="205"/>
      <c r="AK75" s="205"/>
      <c r="AL75" s="205"/>
      <c r="AM75" s="206"/>
      <c r="AN75" s="201" t="s">
        <v>222</v>
      </c>
      <c r="AO75" s="202"/>
      <c r="AP75" s="202"/>
      <c r="AQ75" s="202"/>
      <c r="AR75" s="210"/>
    </row>
    <row r="76" spans="1:44" ht="18.95" customHeight="1">
      <c r="A76" s="141"/>
      <c r="B76" s="212"/>
      <c r="C76" s="213"/>
      <c r="D76" s="213"/>
      <c r="E76" s="213"/>
      <c r="F76" s="149"/>
      <c r="G76" s="168"/>
      <c r="H76" s="149" t="s">
        <v>5</v>
      </c>
      <c r="I76" s="168"/>
      <c r="J76" s="164" t="s">
        <v>5</v>
      </c>
      <c r="K76" s="168"/>
      <c r="L76" s="149" t="s">
        <v>11</v>
      </c>
      <c r="M76" s="149"/>
      <c r="N76" s="203"/>
      <c r="O76" s="204"/>
      <c r="P76" s="204"/>
      <c r="Q76" s="204"/>
      <c r="R76" s="204"/>
      <c r="S76" s="204"/>
      <c r="T76" s="204"/>
      <c r="U76" s="204"/>
      <c r="V76" s="204"/>
      <c r="W76" s="204"/>
      <c r="X76" s="204"/>
      <c r="Y76" s="204"/>
      <c r="Z76" s="204"/>
      <c r="AA76" s="204"/>
      <c r="AB76" s="204"/>
      <c r="AC76" s="204"/>
      <c r="AD76" s="204"/>
      <c r="AE76" s="204"/>
      <c r="AF76" s="204"/>
      <c r="AG76" s="204"/>
      <c r="AH76" s="204"/>
      <c r="AI76" s="207"/>
      <c r="AJ76" s="208"/>
      <c r="AK76" s="208"/>
      <c r="AL76" s="208"/>
      <c r="AM76" s="209"/>
      <c r="AN76" s="203"/>
      <c r="AO76" s="204"/>
      <c r="AP76" s="204"/>
      <c r="AQ76" s="204"/>
      <c r="AR76" s="211"/>
    </row>
    <row r="77" spans="1:44" ht="18.95" customHeight="1">
      <c r="A77" s="141">
        <f t="shared" ref="A77" si="25">A75+1</f>
        <v>31</v>
      </c>
      <c r="B77" s="199" t="str">
        <f>IFERROR(日付等!F63,"")</f>
        <v/>
      </c>
      <c r="C77" s="200"/>
      <c r="D77" s="200"/>
      <c r="E77" s="200"/>
      <c r="F77" s="178"/>
      <c r="G77" s="194" t="str">
        <f>IFERROR(日付等!G63,"")</f>
        <v/>
      </c>
      <c r="H77" s="178" t="s">
        <v>44</v>
      </c>
      <c r="I77" s="194" t="str">
        <f>IFERROR(日付等!H63,"")</f>
        <v/>
      </c>
      <c r="J77" s="195" t="s">
        <v>5</v>
      </c>
      <c r="K77" s="194" t="str">
        <f>IFERROR(日付等!I63,"")</f>
        <v/>
      </c>
      <c r="L77" s="178" t="s">
        <v>10</v>
      </c>
      <c r="M77" s="178"/>
      <c r="N77" s="201"/>
      <c r="O77" s="202"/>
      <c r="P77" s="202"/>
      <c r="Q77" s="202"/>
      <c r="R77" s="202"/>
      <c r="S77" s="202"/>
      <c r="T77" s="202"/>
      <c r="U77" s="202"/>
      <c r="V77" s="202"/>
      <c r="W77" s="202"/>
      <c r="X77" s="202"/>
      <c r="Y77" s="202"/>
      <c r="Z77" s="202"/>
      <c r="AA77" s="202"/>
      <c r="AB77" s="202"/>
      <c r="AC77" s="202"/>
      <c r="AD77" s="202"/>
      <c r="AE77" s="202"/>
      <c r="AF77" s="202"/>
      <c r="AG77" s="202"/>
      <c r="AH77" s="202"/>
      <c r="AI77" s="201" t="s">
        <v>32</v>
      </c>
      <c r="AJ77" s="205"/>
      <c r="AK77" s="205"/>
      <c r="AL77" s="205"/>
      <c r="AM77" s="206"/>
      <c r="AN77" s="201" t="s">
        <v>222</v>
      </c>
      <c r="AO77" s="202"/>
      <c r="AP77" s="202"/>
      <c r="AQ77" s="202"/>
      <c r="AR77" s="210"/>
    </row>
    <row r="78" spans="1:44" ht="18.95" customHeight="1">
      <c r="A78" s="141"/>
      <c r="B78" s="212"/>
      <c r="C78" s="213"/>
      <c r="D78" s="213"/>
      <c r="E78" s="213"/>
      <c r="F78" s="149"/>
      <c r="G78" s="168"/>
      <c r="H78" s="149" t="s">
        <v>5</v>
      </c>
      <c r="I78" s="168"/>
      <c r="J78" s="164" t="s">
        <v>5</v>
      </c>
      <c r="K78" s="168"/>
      <c r="L78" s="149" t="s">
        <v>11</v>
      </c>
      <c r="M78" s="149"/>
      <c r="N78" s="203"/>
      <c r="O78" s="204"/>
      <c r="P78" s="204"/>
      <c r="Q78" s="204"/>
      <c r="R78" s="204"/>
      <c r="S78" s="204"/>
      <c r="T78" s="204"/>
      <c r="U78" s="204"/>
      <c r="V78" s="204"/>
      <c r="W78" s="204"/>
      <c r="X78" s="204"/>
      <c r="Y78" s="204"/>
      <c r="Z78" s="204"/>
      <c r="AA78" s="204"/>
      <c r="AB78" s="204"/>
      <c r="AC78" s="204"/>
      <c r="AD78" s="204"/>
      <c r="AE78" s="204"/>
      <c r="AF78" s="204"/>
      <c r="AG78" s="204"/>
      <c r="AH78" s="204"/>
      <c r="AI78" s="207"/>
      <c r="AJ78" s="208"/>
      <c r="AK78" s="208"/>
      <c r="AL78" s="208"/>
      <c r="AM78" s="209"/>
      <c r="AN78" s="203"/>
      <c r="AO78" s="204"/>
      <c r="AP78" s="204"/>
      <c r="AQ78" s="204"/>
      <c r="AR78" s="211"/>
    </row>
    <row r="79" spans="1:44" ht="18.95" customHeight="1">
      <c r="A79" s="141">
        <f t="shared" ref="A79" si="26">A77+1</f>
        <v>32</v>
      </c>
      <c r="B79" s="199" t="str">
        <f>IFERROR(日付等!F65,"")</f>
        <v/>
      </c>
      <c r="C79" s="200"/>
      <c r="D79" s="200"/>
      <c r="E79" s="200"/>
      <c r="F79" s="178"/>
      <c r="G79" s="194" t="str">
        <f>IFERROR(日付等!G65,"")</f>
        <v/>
      </c>
      <c r="H79" s="178" t="s">
        <v>44</v>
      </c>
      <c r="I79" s="194" t="str">
        <f>IFERROR(日付等!H65,"")</f>
        <v/>
      </c>
      <c r="J79" s="195" t="s">
        <v>5</v>
      </c>
      <c r="K79" s="194" t="str">
        <f>IFERROR(日付等!I65,"")</f>
        <v/>
      </c>
      <c r="L79" s="178" t="s">
        <v>10</v>
      </c>
      <c r="M79" s="178"/>
      <c r="N79" s="201"/>
      <c r="O79" s="202"/>
      <c r="P79" s="202"/>
      <c r="Q79" s="202"/>
      <c r="R79" s="202"/>
      <c r="S79" s="202"/>
      <c r="T79" s="202"/>
      <c r="U79" s="202"/>
      <c r="V79" s="202"/>
      <c r="W79" s="202"/>
      <c r="X79" s="202"/>
      <c r="Y79" s="202"/>
      <c r="Z79" s="202"/>
      <c r="AA79" s="202"/>
      <c r="AB79" s="202"/>
      <c r="AC79" s="202"/>
      <c r="AD79" s="202"/>
      <c r="AE79" s="202"/>
      <c r="AF79" s="202"/>
      <c r="AG79" s="202"/>
      <c r="AH79" s="202"/>
      <c r="AI79" s="201" t="s">
        <v>32</v>
      </c>
      <c r="AJ79" s="205"/>
      <c r="AK79" s="205"/>
      <c r="AL79" s="205"/>
      <c r="AM79" s="206"/>
      <c r="AN79" s="201" t="s">
        <v>222</v>
      </c>
      <c r="AO79" s="202"/>
      <c r="AP79" s="202"/>
      <c r="AQ79" s="202"/>
      <c r="AR79" s="210"/>
    </row>
    <row r="80" spans="1:44" ht="18.95" customHeight="1">
      <c r="A80" s="141"/>
      <c r="B80" s="212"/>
      <c r="C80" s="213"/>
      <c r="D80" s="213"/>
      <c r="E80" s="213"/>
      <c r="F80" s="149"/>
      <c r="G80" s="168"/>
      <c r="H80" s="149" t="s">
        <v>5</v>
      </c>
      <c r="I80" s="168"/>
      <c r="J80" s="164" t="s">
        <v>5</v>
      </c>
      <c r="K80" s="168"/>
      <c r="L80" s="149" t="s">
        <v>11</v>
      </c>
      <c r="M80" s="149"/>
      <c r="N80" s="203"/>
      <c r="O80" s="204"/>
      <c r="P80" s="204"/>
      <c r="Q80" s="204"/>
      <c r="R80" s="204"/>
      <c r="S80" s="204"/>
      <c r="T80" s="204"/>
      <c r="U80" s="204"/>
      <c r="V80" s="204"/>
      <c r="W80" s="204"/>
      <c r="X80" s="204"/>
      <c r="Y80" s="204"/>
      <c r="Z80" s="204"/>
      <c r="AA80" s="204"/>
      <c r="AB80" s="204"/>
      <c r="AC80" s="204"/>
      <c r="AD80" s="204"/>
      <c r="AE80" s="204"/>
      <c r="AF80" s="204"/>
      <c r="AG80" s="204"/>
      <c r="AH80" s="204"/>
      <c r="AI80" s="207"/>
      <c r="AJ80" s="208"/>
      <c r="AK80" s="208"/>
      <c r="AL80" s="208"/>
      <c r="AM80" s="209"/>
      <c r="AN80" s="203"/>
      <c r="AO80" s="204"/>
      <c r="AP80" s="204"/>
      <c r="AQ80" s="204"/>
      <c r="AR80" s="211"/>
    </row>
    <row r="81" spans="1:44" ht="18.95" customHeight="1">
      <c r="A81" s="141">
        <f t="shared" ref="A81" si="27">A79+1</f>
        <v>33</v>
      </c>
      <c r="B81" s="199" t="str">
        <f>IFERROR(日付等!F67,"")</f>
        <v/>
      </c>
      <c r="C81" s="200"/>
      <c r="D81" s="200"/>
      <c r="E81" s="200"/>
      <c r="F81" s="178"/>
      <c r="G81" s="194" t="str">
        <f>IFERROR(日付等!G67,"")</f>
        <v/>
      </c>
      <c r="H81" s="178" t="s">
        <v>44</v>
      </c>
      <c r="I81" s="194" t="str">
        <f>IFERROR(日付等!H67,"")</f>
        <v/>
      </c>
      <c r="J81" s="195" t="s">
        <v>5</v>
      </c>
      <c r="K81" s="194" t="str">
        <f>IFERROR(日付等!I67,"")</f>
        <v/>
      </c>
      <c r="L81" s="178" t="s">
        <v>10</v>
      </c>
      <c r="M81" s="178"/>
      <c r="N81" s="201"/>
      <c r="O81" s="202"/>
      <c r="P81" s="202"/>
      <c r="Q81" s="202"/>
      <c r="R81" s="202"/>
      <c r="S81" s="202"/>
      <c r="T81" s="202"/>
      <c r="U81" s="202"/>
      <c r="V81" s="202"/>
      <c r="W81" s="202"/>
      <c r="X81" s="202"/>
      <c r="Y81" s="202"/>
      <c r="Z81" s="202"/>
      <c r="AA81" s="202"/>
      <c r="AB81" s="202"/>
      <c r="AC81" s="202"/>
      <c r="AD81" s="202"/>
      <c r="AE81" s="202"/>
      <c r="AF81" s="202"/>
      <c r="AG81" s="202"/>
      <c r="AH81" s="202"/>
      <c r="AI81" s="201" t="s">
        <v>32</v>
      </c>
      <c r="AJ81" s="205"/>
      <c r="AK81" s="205"/>
      <c r="AL81" s="205"/>
      <c r="AM81" s="206"/>
      <c r="AN81" s="201" t="s">
        <v>222</v>
      </c>
      <c r="AO81" s="202"/>
      <c r="AP81" s="202"/>
      <c r="AQ81" s="202"/>
      <c r="AR81" s="210"/>
    </row>
    <row r="82" spans="1:44" ht="18.95" customHeight="1">
      <c r="A82" s="141"/>
      <c r="B82" s="212"/>
      <c r="C82" s="213"/>
      <c r="D82" s="213"/>
      <c r="E82" s="213"/>
      <c r="F82" s="149"/>
      <c r="G82" s="168"/>
      <c r="H82" s="149" t="s">
        <v>5</v>
      </c>
      <c r="I82" s="168"/>
      <c r="J82" s="164" t="s">
        <v>5</v>
      </c>
      <c r="K82" s="168"/>
      <c r="L82" s="149" t="s">
        <v>11</v>
      </c>
      <c r="M82" s="149"/>
      <c r="N82" s="203"/>
      <c r="O82" s="204"/>
      <c r="P82" s="204"/>
      <c r="Q82" s="204"/>
      <c r="R82" s="204"/>
      <c r="S82" s="204"/>
      <c r="T82" s="204"/>
      <c r="U82" s="204"/>
      <c r="V82" s="204"/>
      <c r="W82" s="204"/>
      <c r="X82" s="204"/>
      <c r="Y82" s="204"/>
      <c r="Z82" s="204"/>
      <c r="AA82" s="204"/>
      <c r="AB82" s="204"/>
      <c r="AC82" s="204"/>
      <c r="AD82" s="204"/>
      <c r="AE82" s="204"/>
      <c r="AF82" s="204"/>
      <c r="AG82" s="204"/>
      <c r="AH82" s="204"/>
      <c r="AI82" s="207"/>
      <c r="AJ82" s="208"/>
      <c r="AK82" s="208"/>
      <c r="AL82" s="208"/>
      <c r="AM82" s="209"/>
      <c r="AN82" s="203"/>
      <c r="AO82" s="204"/>
      <c r="AP82" s="204"/>
      <c r="AQ82" s="204"/>
      <c r="AR82" s="211"/>
    </row>
    <row r="83" spans="1:44" ht="18.95" customHeight="1">
      <c r="A83" s="141">
        <f t="shared" ref="A83" si="28">A81+1</f>
        <v>34</v>
      </c>
      <c r="B83" s="199" t="str">
        <f>IFERROR(日付等!F69,"")</f>
        <v/>
      </c>
      <c r="C83" s="200"/>
      <c r="D83" s="200"/>
      <c r="E83" s="200"/>
      <c r="F83" s="178"/>
      <c r="G83" s="194" t="str">
        <f>IFERROR(日付等!G69,"")</f>
        <v/>
      </c>
      <c r="H83" s="178" t="s">
        <v>44</v>
      </c>
      <c r="I83" s="194" t="str">
        <f>IFERROR(日付等!H69,"")</f>
        <v/>
      </c>
      <c r="J83" s="195" t="s">
        <v>5</v>
      </c>
      <c r="K83" s="194" t="str">
        <f>IFERROR(日付等!I69,"")</f>
        <v/>
      </c>
      <c r="L83" s="178" t="s">
        <v>10</v>
      </c>
      <c r="M83" s="178"/>
      <c r="N83" s="201"/>
      <c r="O83" s="202"/>
      <c r="P83" s="202"/>
      <c r="Q83" s="202"/>
      <c r="R83" s="202"/>
      <c r="S83" s="202"/>
      <c r="T83" s="202"/>
      <c r="U83" s="202"/>
      <c r="V83" s="202"/>
      <c r="W83" s="202"/>
      <c r="X83" s="202"/>
      <c r="Y83" s="202"/>
      <c r="Z83" s="202"/>
      <c r="AA83" s="202"/>
      <c r="AB83" s="202"/>
      <c r="AC83" s="202"/>
      <c r="AD83" s="202"/>
      <c r="AE83" s="202"/>
      <c r="AF83" s="202"/>
      <c r="AG83" s="202"/>
      <c r="AH83" s="202"/>
      <c r="AI83" s="201" t="s">
        <v>32</v>
      </c>
      <c r="AJ83" s="205"/>
      <c r="AK83" s="205"/>
      <c r="AL83" s="205"/>
      <c r="AM83" s="206"/>
      <c r="AN83" s="201" t="s">
        <v>222</v>
      </c>
      <c r="AO83" s="202"/>
      <c r="AP83" s="202"/>
      <c r="AQ83" s="202"/>
      <c r="AR83" s="210"/>
    </row>
    <row r="84" spans="1:44" ht="18.95" customHeight="1">
      <c r="A84" s="141"/>
      <c r="B84" s="212"/>
      <c r="C84" s="213"/>
      <c r="D84" s="213"/>
      <c r="E84" s="213"/>
      <c r="F84" s="149"/>
      <c r="G84" s="168"/>
      <c r="H84" s="149" t="s">
        <v>5</v>
      </c>
      <c r="I84" s="168"/>
      <c r="J84" s="164" t="s">
        <v>5</v>
      </c>
      <c r="K84" s="168"/>
      <c r="L84" s="149" t="s">
        <v>11</v>
      </c>
      <c r="M84" s="149"/>
      <c r="N84" s="203"/>
      <c r="O84" s="204"/>
      <c r="P84" s="204"/>
      <c r="Q84" s="204"/>
      <c r="R84" s="204"/>
      <c r="S84" s="204"/>
      <c r="T84" s="204"/>
      <c r="U84" s="204"/>
      <c r="V84" s="204"/>
      <c r="W84" s="204"/>
      <c r="X84" s="204"/>
      <c r="Y84" s="204"/>
      <c r="Z84" s="204"/>
      <c r="AA84" s="204"/>
      <c r="AB84" s="204"/>
      <c r="AC84" s="204"/>
      <c r="AD84" s="204"/>
      <c r="AE84" s="204"/>
      <c r="AF84" s="204"/>
      <c r="AG84" s="204"/>
      <c r="AH84" s="204"/>
      <c r="AI84" s="207"/>
      <c r="AJ84" s="208"/>
      <c r="AK84" s="208"/>
      <c r="AL84" s="208"/>
      <c r="AM84" s="209"/>
      <c r="AN84" s="203"/>
      <c r="AO84" s="204"/>
      <c r="AP84" s="204"/>
      <c r="AQ84" s="204"/>
      <c r="AR84" s="211"/>
    </row>
    <row r="85" spans="1:44" ht="18.95" customHeight="1">
      <c r="A85" s="141">
        <f t="shared" ref="A85" si="29">A83+1</f>
        <v>35</v>
      </c>
      <c r="B85" s="199" t="str">
        <f>IFERROR(日付等!F71,"")</f>
        <v/>
      </c>
      <c r="C85" s="200"/>
      <c r="D85" s="200"/>
      <c r="E85" s="200"/>
      <c r="F85" s="178"/>
      <c r="G85" s="194" t="str">
        <f>IFERROR(日付等!G71,"")</f>
        <v/>
      </c>
      <c r="H85" s="178" t="s">
        <v>44</v>
      </c>
      <c r="I85" s="194" t="str">
        <f>IFERROR(日付等!H71,"")</f>
        <v/>
      </c>
      <c r="J85" s="195" t="s">
        <v>5</v>
      </c>
      <c r="K85" s="194" t="str">
        <f>IFERROR(日付等!I71,"")</f>
        <v/>
      </c>
      <c r="L85" s="178" t="s">
        <v>10</v>
      </c>
      <c r="M85" s="178"/>
      <c r="N85" s="201"/>
      <c r="O85" s="202"/>
      <c r="P85" s="202"/>
      <c r="Q85" s="202"/>
      <c r="R85" s="202"/>
      <c r="S85" s="202"/>
      <c r="T85" s="202"/>
      <c r="U85" s="202"/>
      <c r="V85" s="202"/>
      <c r="W85" s="202"/>
      <c r="X85" s="202"/>
      <c r="Y85" s="202"/>
      <c r="Z85" s="202"/>
      <c r="AA85" s="202"/>
      <c r="AB85" s="202"/>
      <c r="AC85" s="202"/>
      <c r="AD85" s="202"/>
      <c r="AE85" s="202"/>
      <c r="AF85" s="202"/>
      <c r="AG85" s="202"/>
      <c r="AH85" s="202"/>
      <c r="AI85" s="201" t="s">
        <v>32</v>
      </c>
      <c r="AJ85" s="205"/>
      <c r="AK85" s="205"/>
      <c r="AL85" s="205"/>
      <c r="AM85" s="206"/>
      <c r="AN85" s="201" t="s">
        <v>222</v>
      </c>
      <c r="AO85" s="202"/>
      <c r="AP85" s="202"/>
      <c r="AQ85" s="202"/>
      <c r="AR85" s="210"/>
    </row>
    <row r="86" spans="1:44" ht="18.95" customHeight="1">
      <c r="A86" s="141"/>
      <c r="B86" s="212"/>
      <c r="C86" s="213"/>
      <c r="D86" s="213"/>
      <c r="E86" s="213"/>
      <c r="F86" s="149"/>
      <c r="G86" s="168"/>
      <c r="H86" s="149" t="s">
        <v>5</v>
      </c>
      <c r="I86" s="168"/>
      <c r="J86" s="164" t="s">
        <v>5</v>
      </c>
      <c r="K86" s="168"/>
      <c r="L86" s="149" t="s">
        <v>11</v>
      </c>
      <c r="M86" s="149"/>
      <c r="N86" s="203"/>
      <c r="O86" s="204"/>
      <c r="P86" s="204"/>
      <c r="Q86" s="204"/>
      <c r="R86" s="204"/>
      <c r="S86" s="204"/>
      <c r="T86" s="204"/>
      <c r="U86" s="204"/>
      <c r="V86" s="204"/>
      <c r="W86" s="204"/>
      <c r="X86" s="204"/>
      <c r="Y86" s="204"/>
      <c r="Z86" s="204"/>
      <c r="AA86" s="204"/>
      <c r="AB86" s="204"/>
      <c r="AC86" s="204"/>
      <c r="AD86" s="204"/>
      <c r="AE86" s="204"/>
      <c r="AF86" s="204"/>
      <c r="AG86" s="204"/>
      <c r="AH86" s="204"/>
      <c r="AI86" s="207"/>
      <c r="AJ86" s="208"/>
      <c r="AK86" s="208"/>
      <c r="AL86" s="208"/>
      <c r="AM86" s="209"/>
      <c r="AN86" s="203"/>
      <c r="AO86" s="204"/>
      <c r="AP86" s="204"/>
      <c r="AQ86" s="204"/>
      <c r="AR86" s="211"/>
    </row>
    <row r="87" spans="1:44" ht="18.95" customHeight="1">
      <c r="A87" s="141">
        <f t="shared" ref="A87" si="30">A85+1</f>
        <v>36</v>
      </c>
      <c r="B87" s="199" t="str">
        <f>IFERROR(日付等!F73,"")</f>
        <v/>
      </c>
      <c r="C87" s="200"/>
      <c r="D87" s="200"/>
      <c r="E87" s="200"/>
      <c r="F87" s="178"/>
      <c r="G87" s="194" t="str">
        <f>IFERROR(日付等!G73,"")</f>
        <v/>
      </c>
      <c r="H87" s="178" t="s">
        <v>44</v>
      </c>
      <c r="I87" s="194" t="str">
        <f>IFERROR(日付等!H73,"")</f>
        <v/>
      </c>
      <c r="J87" s="195" t="s">
        <v>5</v>
      </c>
      <c r="K87" s="194" t="str">
        <f>IFERROR(日付等!I73,"")</f>
        <v/>
      </c>
      <c r="L87" s="178" t="s">
        <v>10</v>
      </c>
      <c r="M87" s="178"/>
      <c r="N87" s="201"/>
      <c r="O87" s="202"/>
      <c r="P87" s="202"/>
      <c r="Q87" s="202"/>
      <c r="R87" s="202"/>
      <c r="S87" s="202"/>
      <c r="T87" s="202"/>
      <c r="U87" s="202"/>
      <c r="V87" s="202"/>
      <c r="W87" s="202"/>
      <c r="X87" s="202"/>
      <c r="Y87" s="202"/>
      <c r="Z87" s="202"/>
      <c r="AA87" s="202"/>
      <c r="AB87" s="202"/>
      <c r="AC87" s="202"/>
      <c r="AD87" s="202"/>
      <c r="AE87" s="202"/>
      <c r="AF87" s="202"/>
      <c r="AG87" s="202"/>
      <c r="AH87" s="202"/>
      <c r="AI87" s="201" t="s">
        <v>32</v>
      </c>
      <c r="AJ87" s="205"/>
      <c r="AK87" s="205"/>
      <c r="AL87" s="205"/>
      <c r="AM87" s="206"/>
      <c r="AN87" s="201" t="s">
        <v>222</v>
      </c>
      <c r="AO87" s="202"/>
      <c r="AP87" s="202"/>
      <c r="AQ87" s="202"/>
      <c r="AR87" s="210"/>
    </row>
    <row r="88" spans="1:44" ht="18.95" customHeight="1">
      <c r="A88" s="141"/>
      <c r="B88" s="212"/>
      <c r="C88" s="213"/>
      <c r="D88" s="213"/>
      <c r="E88" s="213"/>
      <c r="F88" s="149"/>
      <c r="G88" s="168"/>
      <c r="H88" s="149" t="s">
        <v>5</v>
      </c>
      <c r="I88" s="168"/>
      <c r="J88" s="164" t="s">
        <v>5</v>
      </c>
      <c r="K88" s="168"/>
      <c r="L88" s="149" t="s">
        <v>11</v>
      </c>
      <c r="M88" s="149"/>
      <c r="N88" s="203"/>
      <c r="O88" s="204"/>
      <c r="P88" s="204"/>
      <c r="Q88" s="204"/>
      <c r="R88" s="204"/>
      <c r="S88" s="204"/>
      <c r="T88" s="204"/>
      <c r="U88" s="204"/>
      <c r="V88" s="204"/>
      <c r="W88" s="204"/>
      <c r="X88" s="204"/>
      <c r="Y88" s="204"/>
      <c r="Z88" s="204"/>
      <c r="AA88" s="204"/>
      <c r="AB88" s="204"/>
      <c r="AC88" s="204"/>
      <c r="AD88" s="204"/>
      <c r="AE88" s="204"/>
      <c r="AF88" s="204"/>
      <c r="AG88" s="204"/>
      <c r="AH88" s="204"/>
      <c r="AI88" s="207"/>
      <c r="AJ88" s="208"/>
      <c r="AK88" s="208"/>
      <c r="AL88" s="208"/>
      <c r="AM88" s="209"/>
      <c r="AN88" s="203"/>
      <c r="AO88" s="204"/>
      <c r="AP88" s="204"/>
      <c r="AQ88" s="204"/>
      <c r="AR88" s="211"/>
    </row>
    <row r="89" spans="1:44" ht="18.95" customHeight="1">
      <c r="A89" s="141">
        <f t="shared" ref="A89" si="31">A87+1</f>
        <v>37</v>
      </c>
      <c r="B89" s="199" t="str">
        <f>IFERROR(日付等!F75,"")</f>
        <v/>
      </c>
      <c r="C89" s="200"/>
      <c r="D89" s="200"/>
      <c r="E89" s="200"/>
      <c r="F89" s="178"/>
      <c r="G89" s="194" t="str">
        <f>IFERROR(日付等!G75,"")</f>
        <v/>
      </c>
      <c r="H89" s="178" t="s">
        <v>44</v>
      </c>
      <c r="I89" s="194" t="str">
        <f>IFERROR(日付等!H75,"")</f>
        <v/>
      </c>
      <c r="J89" s="195" t="s">
        <v>5</v>
      </c>
      <c r="K89" s="194" t="str">
        <f>IFERROR(日付等!I75,"")</f>
        <v/>
      </c>
      <c r="L89" s="178" t="s">
        <v>10</v>
      </c>
      <c r="M89" s="178"/>
      <c r="N89" s="201"/>
      <c r="O89" s="202"/>
      <c r="P89" s="202"/>
      <c r="Q89" s="202"/>
      <c r="R89" s="202"/>
      <c r="S89" s="202"/>
      <c r="T89" s="202"/>
      <c r="U89" s="202"/>
      <c r="V89" s="202"/>
      <c r="W89" s="202"/>
      <c r="X89" s="202"/>
      <c r="Y89" s="202"/>
      <c r="Z89" s="202"/>
      <c r="AA89" s="202"/>
      <c r="AB89" s="202"/>
      <c r="AC89" s="202"/>
      <c r="AD89" s="202"/>
      <c r="AE89" s="202"/>
      <c r="AF89" s="202"/>
      <c r="AG89" s="202"/>
      <c r="AH89" s="202"/>
      <c r="AI89" s="201" t="s">
        <v>32</v>
      </c>
      <c r="AJ89" s="205"/>
      <c r="AK89" s="205"/>
      <c r="AL89" s="205"/>
      <c r="AM89" s="206"/>
      <c r="AN89" s="201" t="s">
        <v>222</v>
      </c>
      <c r="AO89" s="202"/>
      <c r="AP89" s="202"/>
      <c r="AQ89" s="202"/>
      <c r="AR89" s="210"/>
    </row>
    <row r="90" spans="1:44" ht="18.95" customHeight="1">
      <c r="A90" s="141"/>
      <c r="B90" s="212"/>
      <c r="C90" s="213"/>
      <c r="D90" s="213"/>
      <c r="E90" s="213"/>
      <c r="F90" s="149"/>
      <c r="G90" s="168"/>
      <c r="H90" s="149" t="s">
        <v>5</v>
      </c>
      <c r="I90" s="168"/>
      <c r="J90" s="164" t="s">
        <v>5</v>
      </c>
      <c r="K90" s="168"/>
      <c r="L90" s="149" t="s">
        <v>11</v>
      </c>
      <c r="M90" s="149"/>
      <c r="N90" s="203"/>
      <c r="O90" s="204"/>
      <c r="P90" s="204"/>
      <c r="Q90" s="204"/>
      <c r="R90" s="204"/>
      <c r="S90" s="204"/>
      <c r="T90" s="204"/>
      <c r="U90" s="204"/>
      <c r="V90" s="204"/>
      <c r="W90" s="204"/>
      <c r="X90" s="204"/>
      <c r="Y90" s="204"/>
      <c r="Z90" s="204"/>
      <c r="AA90" s="204"/>
      <c r="AB90" s="204"/>
      <c r="AC90" s="204"/>
      <c r="AD90" s="204"/>
      <c r="AE90" s="204"/>
      <c r="AF90" s="204"/>
      <c r="AG90" s="204"/>
      <c r="AH90" s="204"/>
      <c r="AI90" s="207"/>
      <c r="AJ90" s="208"/>
      <c r="AK90" s="208"/>
      <c r="AL90" s="208"/>
      <c r="AM90" s="209"/>
      <c r="AN90" s="203"/>
      <c r="AO90" s="204"/>
      <c r="AP90" s="204"/>
      <c r="AQ90" s="204"/>
      <c r="AR90" s="211"/>
    </row>
    <row r="91" spans="1:44" ht="18.95" customHeight="1">
      <c r="A91" s="141">
        <f t="shared" ref="A91" si="32">A89+1</f>
        <v>38</v>
      </c>
      <c r="B91" s="199" t="str">
        <f>IFERROR(日付等!F77,"")</f>
        <v/>
      </c>
      <c r="C91" s="200"/>
      <c r="D91" s="200"/>
      <c r="E91" s="200"/>
      <c r="F91" s="178"/>
      <c r="G91" s="194" t="str">
        <f>IFERROR(日付等!G77,"")</f>
        <v/>
      </c>
      <c r="H91" s="178" t="s">
        <v>44</v>
      </c>
      <c r="I91" s="194" t="str">
        <f>IFERROR(日付等!H77,"")</f>
        <v/>
      </c>
      <c r="J91" s="195" t="s">
        <v>5</v>
      </c>
      <c r="K91" s="194" t="str">
        <f>IFERROR(日付等!I77,"")</f>
        <v/>
      </c>
      <c r="L91" s="178" t="s">
        <v>10</v>
      </c>
      <c r="M91" s="178"/>
      <c r="N91" s="201"/>
      <c r="O91" s="202"/>
      <c r="P91" s="202"/>
      <c r="Q91" s="202"/>
      <c r="R91" s="202"/>
      <c r="S91" s="202"/>
      <c r="T91" s="202"/>
      <c r="U91" s="202"/>
      <c r="V91" s="202"/>
      <c r="W91" s="202"/>
      <c r="X91" s="202"/>
      <c r="Y91" s="202"/>
      <c r="Z91" s="202"/>
      <c r="AA91" s="202"/>
      <c r="AB91" s="202"/>
      <c r="AC91" s="202"/>
      <c r="AD91" s="202"/>
      <c r="AE91" s="202"/>
      <c r="AF91" s="202"/>
      <c r="AG91" s="202"/>
      <c r="AH91" s="202"/>
      <c r="AI91" s="201" t="s">
        <v>32</v>
      </c>
      <c r="AJ91" s="205"/>
      <c r="AK91" s="205"/>
      <c r="AL91" s="205"/>
      <c r="AM91" s="206"/>
      <c r="AN91" s="201" t="s">
        <v>222</v>
      </c>
      <c r="AO91" s="202"/>
      <c r="AP91" s="202"/>
      <c r="AQ91" s="202"/>
      <c r="AR91" s="210"/>
    </row>
    <row r="92" spans="1:44" ht="18.95" customHeight="1">
      <c r="A92" s="141"/>
      <c r="B92" s="212"/>
      <c r="C92" s="213"/>
      <c r="D92" s="213"/>
      <c r="E92" s="213"/>
      <c r="F92" s="149"/>
      <c r="G92" s="168"/>
      <c r="H92" s="149" t="s">
        <v>5</v>
      </c>
      <c r="I92" s="168"/>
      <c r="J92" s="164" t="s">
        <v>5</v>
      </c>
      <c r="K92" s="168"/>
      <c r="L92" s="149" t="s">
        <v>11</v>
      </c>
      <c r="M92" s="149"/>
      <c r="N92" s="203"/>
      <c r="O92" s="204"/>
      <c r="P92" s="204"/>
      <c r="Q92" s="204"/>
      <c r="R92" s="204"/>
      <c r="S92" s="204"/>
      <c r="T92" s="204"/>
      <c r="U92" s="204"/>
      <c r="V92" s="204"/>
      <c r="W92" s="204"/>
      <c r="X92" s="204"/>
      <c r="Y92" s="204"/>
      <c r="Z92" s="204"/>
      <c r="AA92" s="204"/>
      <c r="AB92" s="204"/>
      <c r="AC92" s="204"/>
      <c r="AD92" s="204"/>
      <c r="AE92" s="204"/>
      <c r="AF92" s="204"/>
      <c r="AG92" s="204"/>
      <c r="AH92" s="204"/>
      <c r="AI92" s="207"/>
      <c r="AJ92" s="208"/>
      <c r="AK92" s="208"/>
      <c r="AL92" s="208"/>
      <c r="AM92" s="209"/>
      <c r="AN92" s="203"/>
      <c r="AO92" s="204"/>
      <c r="AP92" s="204"/>
      <c r="AQ92" s="204"/>
      <c r="AR92" s="211"/>
    </row>
    <row r="93" spans="1:44" ht="18.95" customHeight="1">
      <c r="A93" s="141">
        <f t="shared" ref="A93" si="33">A91+1</f>
        <v>39</v>
      </c>
      <c r="B93" s="199" t="str">
        <f>IFERROR(日付等!F79,"")</f>
        <v/>
      </c>
      <c r="C93" s="200"/>
      <c r="D93" s="200"/>
      <c r="E93" s="200"/>
      <c r="F93" s="178"/>
      <c r="G93" s="194" t="str">
        <f>IFERROR(日付等!G79,"")</f>
        <v/>
      </c>
      <c r="H93" s="178" t="s">
        <v>44</v>
      </c>
      <c r="I93" s="194" t="str">
        <f>IFERROR(日付等!H79,"")</f>
        <v/>
      </c>
      <c r="J93" s="195" t="s">
        <v>5</v>
      </c>
      <c r="K93" s="194" t="str">
        <f>IFERROR(日付等!I79,"")</f>
        <v/>
      </c>
      <c r="L93" s="178" t="s">
        <v>10</v>
      </c>
      <c r="M93" s="178"/>
      <c r="N93" s="201"/>
      <c r="O93" s="202"/>
      <c r="P93" s="202"/>
      <c r="Q93" s="202"/>
      <c r="R93" s="202"/>
      <c r="S93" s="202"/>
      <c r="T93" s="202"/>
      <c r="U93" s="202"/>
      <c r="V93" s="202"/>
      <c r="W93" s="202"/>
      <c r="X93" s="202"/>
      <c r="Y93" s="202"/>
      <c r="Z93" s="202"/>
      <c r="AA93" s="202"/>
      <c r="AB93" s="202"/>
      <c r="AC93" s="202"/>
      <c r="AD93" s="202"/>
      <c r="AE93" s="202"/>
      <c r="AF93" s="202"/>
      <c r="AG93" s="202"/>
      <c r="AH93" s="202"/>
      <c r="AI93" s="201" t="s">
        <v>32</v>
      </c>
      <c r="AJ93" s="205"/>
      <c r="AK93" s="205"/>
      <c r="AL93" s="205"/>
      <c r="AM93" s="206"/>
      <c r="AN93" s="201" t="s">
        <v>222</v>
      </c>
      <c r="AO93" s="202"/>
      <c r="AP93" s="202"/>
      <c r="AQ93" s="202"/>
      <c r="AR93" s="210"/>
    </row>
    <row r="94" spans="1:44" ht="18.95" customHeight="1">
      <c r="A94" s="141"/>
      <c r="B94" s="212"/>
      <c r="C94" s="213"/>
      <c r="D94" s="213"/>
      <c r="E94" s="213"/>
      <c r="F94" s="149"/>
      <c r="G94" s="168"/>
      <c r="H94" s="149" t="s">
        <v>5</v>
      </c>
      <c r="I94" s="168"/>
      <c r="J94" s="164" t="s">
        <v>5</v>
      </c>
      <c r="K94" s="168"/>
      <c r="L94" s="149" t="s">
        <v>11</v>
      </c>
      <c r="M94" s="149"/>
      <c r="N94" s="203"/>
      <c r="O94" s="204"/>
      <c r="P94" s="204"/>
      <c r="Q94" s="204"/>
      <c r="R94" s="204"/>
      <c r="S94" s="204"/>
      <c r="T94" s="204"/>
      <c r="U94" s="204"/>
      <c r="V94" s="204"/>
      <c r="W94" s="204"/>
      <c r="X94" s="204"/>
      <c r="Y94" s="204"/>
      <c r="Z94" s="204"/>
      <c r="AA94" s="204"/>
      <c r="AB94" s="204"/>
      <c r="AC94" s="204"/>
      <c r="AD94" s="204"/>
      <c r="AE94" s="204"/>
      <c r="AF94" s="204"/>
      <c r="AG94" s="204"/>
      <c r="AH94" s="204"/>
      <c r="AI94" s="207"/>
      <c r="AJ94" s="208"/>
      <c r="AK94" s="208"/>
      <c r="AL94" s="208"/>
      <c r="AM94" s="209"/>
      <c r="AN94" s="203"/>
      <c r="AO94" s="204"/>
      <c r="AP94" s="204"/>
      <c r="AQ94" s="204"/>
      <c r="AR94" s="211"/>
    </row>
    <row r="95" spans="1:44" ht="18.95" customHeight="1">
      <c r="A95" s="141">
        <f t="shared" ref="A95" si="34">A93+1</f>
        <v>40</v>
      </c>
      <c r="B95" s="199" t="str">
        <f>IFERROR(日付等!F81,"")</f>
        <v/>
      </c>
      <c r="C95" s="200"/>
      <c r="D95" s="200"/>
      <c r="E95" s="200"/>
      <c r="F95" s="178"/>
      <c r="G95" s="194" t="str">
        <f>IFERROR(日付等!G81,"")</f>
        <v/>
      </c>
      <c r="H95" s="178" t="s">
        <v>44</v>
      </c>
      <c r="I95" s="194" t="str">
        <f>IFERROR(日付等!H81,"")</f>
        <v/>
      </c>
      <c r="J95" s="195" t="s">
        <v>5</v>
      </c>
      <c r="K95" s="194" t="str">
        <f>IFERROR(日付等!I81,"")</f>
        <v/>
      </c>
      <c r="L95" s="178" t="s">
        <v>10</v>
      </c>
      <c r="M95" s="178"/>
      <c r="N95" s="201"/>
      <c r="O95" s="202"/>
      <c r="P95" s="202"/>
      <c r="Q95" s="202"/>
      <c r="R95" s="202"/>
      <c r="S95" s="202"/>
      <c r="T95" s="202"/>
      <c r="U95" s="202"/>
      <c r="V95" s="202"/>
      <c r="W95" s="202"/>
      <c r="X95" s="202"/>
      <c r="Y95" s="202"/>
      <c r="Z95" s="202"/>
      <c r="AA95" s="202"/>
      <c r="AB95" s="202"/>
      <c r="AC95" s="202"/>
      <c r="AD95" s="202"/>
      <c r="AE95" s="202"/>
      <c r="AF95" s="202"/>
      <c r="AG95" s="202"/>
      <c r="AH95" s="202"/>
      <c r="AI95" s="201" t="s">
        <v>32</v>
      </c>
      <c r="AJ95" s="205"/>
      <c r="AK95" s="205"/>
      <c r="AL95" s="205"/>
      <c r="AM95" s="206"/>
      <c r="AN95" s="201" t="s">
        <v>222</v>
      </c>
      <c r="AO95" s="202"/>
      <c r="AP95" s="202"/>
      <c r="AQ95" s="202"/>
      <c r="AR95" s="210"/>
    </row>
    <row r="96" spans="1:44" ht="18.95" customHeight="1">
      <c r="A96" s="141"/>
      <c r="B96" s="212"/>
      <c r="C96" s="213"/>
      <c r="D96" s="213"/>
      <c r="E96" s="213"/>
      <c r="F96" s="149"/>
      <c r="G96" s="168"/>
      <c r="H96" s="149" t="s">
        <v>5</v>
      </c>
      <c r="I96" s="168"/>
      <c r="J96" s="164" t="s">
        <v>5</v>
      </c>
      <c r="K96" s="168"/>
      <c r="L96" s="149" t="s">
        <v>11</v>
      </c>
      <c r="M96" s="149"/>
      <c r="N96" s="203"/>
      <c r="O96" s="204"/>
      <c r="P96" s="204"/>
      <c r="Q96" s="204"/>
      <c r="R96" s="204"/>
      <c r="S96" s="204"/>
      <c r="T96" s="204"/>
      <c r="U96" s="204"/>
      <c r="V96" s="204"/>
      <c r="W96" s="204"/>
      <c r="X96" s="204"/>
      <c r="Y96" s="204"/>
      <c r="Z96" s="204"/>
      <c r="AA96" s="204"/>
      <c r="AB96" s="204"/>
      <c r="AC96" s="204"/>
      <c r="AD96" s="204"/>
      <c r="AE96" s="204"/>
      <c r="AF96" s="204"/>
      <c r="AG96" s="204"/>
      <c r="AH96" s="204"/>
      <c r="AI96" s="207"/>
      <c r="AJ96" s="208"/>
      <c r="AK96" s="208"/>
      <c r="AL96" s="208"/>
      <c r="AM96" s="209"/>
      <c r="AN96" s="203"/>
      <c r="AO96" s="204"/>
      <c r="AP96" s="204"/>
      <c r="AQ96" s="204"/>
      <c r="AR96" s="211"/>
    </row>
    <row r="97" spans="1:44" ht="18.95" customHeight="1">
      <c r="A97" s="141">
        <f t="shared" ref="A97" si="35">A95+1</f>
        <v>41</v>
      </c>
      <c r="B97" s="199" t="str">
        <f>IFERROR(日付等!F83,"")</f>
        <v/>
      </c>
      <c r="C97" s="200"/>
      <c r="D97" s="200"/>
      <c r="E97" s="200"/>
      <c r="F97" s="178"/>
      <c r="G97" s="194" t="str">
        <f>IFERROR(日付等!G83,"")</f>
        <v/>
      </c>
      <c r="H97" s="178" t="s">
        <v>44</v>
      </c>
      <c r="I97" s="194" t="str">
        <f>IFERROR(日付等!H83,"")</f>
        <v/>
      </c>
      <c r="J97" s="195" t="s">
        <v>5</v>
      </c>
      <c r="K97" s="194" t="str">
        <f>IFERROR(日付等!I83,"")</f>
        <v/>
      </c>
      <c r="L97" s="178" t="s">
        <v>10</v>
      </c>
      <c r="M97" s="178"/>
      <c r="N97" s="201"/>
      <c r="O97" s="202"/>
      <c r="P97" s="202"/>
      <c r="Q97" s="202"/>
      <c r="R97" s="202"/>
      <c r="S97" s="202"/>
      <c r="T97" s="202"/>
      <c r="U97" s="202"/>
      <c r="V97" s="202"/>
      <c r="W97" s="202"/>
      <c r="X97" s="202"/>
      <c r="Y97" s="202"/>
      <c r="Z97" s="202"/>
      <c r="AA97" s="202"/>
      <c r="AB97" s="202"/>
      <c r="AC97" s="202"/>
      <c r="AD97" s="202"/>
      <c r="AE97" s="202"/>
      <c r="AF97" s="202"/>
      <c r="AG97" s="202"/>
      <c r="AH97" s="202"/>
      <c r="AI97" s="201" t="s">
        <v>32</v>
      </c>
      <c r="AJ97" s="205"/>
      <c r="AK97" s="205"/>
      <c r="AL97" s="205"/>
      <c r="AM97" s="206"/>
      <c r="AN97" s="201" t="s">
        <v>222</v>
      </c>
      <c r="AO97" s="202"/>
      <c r="AP97" s="202"/>
      <c r="AQ97" s="202"/>
      <c r="AR97" s="210"/>
    </row>
    <row r="98" spans="1:44" ht="18.95" customHeight="1">
      <c r="A98" s="141"/>
      <c r="B98" s="212"/>
      <c r="C98" s="213"/>
      <c r="D98" s="213"/>
      <c r="E98" s="213"/>
      <c r="F98" s="149"/>
      <c r="G98" s="168"/>
      <c r="H98" s="149" t="s">
        <v>5</v>
      </c>
      <c r="I98" s="168"/>
      <c r="J98" s="164" t="s">
        <v>5</v>
      </c>
      <c r="K98" s="168"/>
      <c r="L98" s="149" t="s">
        <v>11</v>
      </c>
      <c r="M98" s="149"/>
      <c r="N98" s="203"/>
      <c r="O98" s="204"/>
      <c r="P98" s="204"/>
      <c r="Q98" s="204"/>
      <c r="R98" s="204"/>
      <c r="S98" s="204"/>
      <c r="T98" s="204"/>
      <c r="U98" s="204"/>
      <c r="V98" s="204"/>
      <c r="W98" s="204"/>
      <c r="X98" s="204"/>
      <c r="Y98" s="204"/>
      <c r="Z98" s="204"/>
      <c r="AA98" s="204"/>
      <c r="AB98" s="204"/>
      <c r="AC98" s="204"/>
      <c r="AD98" s="204"/>
      <c r="AE98" s="204"/>
      <c r="AF98" s="204"/>
      <c r="AG98" s="204"/>
      <c r="AH98" s="204"/>
      <c r="AI98" s="207"/>
      <c r="AJ98" s="208"/>
      <c r="AK98" s="208"/>
      <c r="AL98" s="208"/>
      <c r="AM98" s="209"/>
      <c r="AN98" s="203"/>
      <c r="AO98" s="204"/>
      <c r="AP98" s="204"/>
      <c r="AQ98" s="204"/>
      <c r="AR98" s="211"/>
    </row>
    <row r="99" spans="1:44" ht="18.95" customHeight="1">
      <c r="A99" s="141">
        <f t="shared" ref="A99" si="36">A97+1</f>
        <v>42</v>
      </c>
      <c r="B99" s="199" t="str">
        <f>IFERROR(日付等!F85,"")</f>
        <v/>
      </c>
      <c r="C99" s="200"/>
      <c r="D99" s="200"/>
      <c r="E99" s="200"/>
      <c r="F99" s="178"/>
      <c r="G99" s="194" t="str">
        <f>IFERROR(日付等!G85,"")</f>
        <v/>
      </c>
      <c r="H99" s="178" t="s">
        <v>44</v>
      </c>
      <c r="I99" s="194" t="str">
        <f>IFERROR(日付等!H85,"")</f>
        <v/>
      </c>
      <c r="J99" s="195" t="s">
        <v>5</v>
      </c>
      <c r="K99" s="194" t="str">
        <f>IFERROR(日付等!I85,"")</f>
        <v/>
      </c>
      <c r="L99" s="178" t="s">
        <v>10</v>
      </c>
      <c r="M99" s="178"/>
      <c r="N99" s="201"/>
      <c r="O99" s="202"/>
      <c r="P99" s="202"/>
      <c r="Q99" s="202"/>
      <c r="R99" s="202"/>
      <c r="S99" s="202"/>
      <c r="T99" s="202"/>
      <c r="U99" s="202"/>
      <c r="V99" s="202"/>
      <c r="W99" s="202"/>
      <c r="X99" s="202"/>
      <c r="Y99" s="202"/>
      <c r="Z99" s="202"/>
      <c r="AA99" s="202"/>
      <c r="AB99" s="202"/>
      <c r="AC99" s="202"/>
      <c r="AD99" s="202"/>
      <c r="AE99" s="202"/>
      <c r="AF99" s="202"/>
      <c r="AG99" s="202"/>
      <c r="AH99" s="202"/>
      <c r="AI99" s="201" t="s">
        <v>32</v>
      </c>
      <c r="AJ99" s="205"/>
      <c r="AK99" s="205"/>
      <c r="AL99" s="205"/>
      <c r="AM99" s="206"/>
      <c r="AN99" s="201" t="s">
        <v>222</v>
      </c>
      <c r="AO99" s="202"/>
      <c r="AP99" s="202"/>
      <c r="AQ99" s="202"/>
      <c r="AR99" s="210"/>
    </row>
    <row r="100" spans="1:44" ht="18.95" customHeight="1">
      <c r="A100" s="141"/>
      <c r="B100" s="212"/>
      <c r="C100" s="213"/>
      <c r="D100" s="213"/>
      <c r="E100" s="213"/>
      <c r="F100" s="149"/>
      <c r="G100" s="168"/>
      <c r="H100" s="149" t="s">
        <v>5</v>
      </c>
      <c r="I100" s="168"/>
      <c r="J100" s="164" t="s">
        <v>5</v>
      </c>
      <c r="K100" s="168"/>
      <c r="L100" s="149" t="s">
        <v>11</v>
      </c>
      <c r="M100" s="149"/>
      <c r="N100" s="203"/>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7"/>
      <c r="AJ100" s="208"/>
      <c r="AK100" s="208"/>
      <c r="AL100" s="208"/>
      <c r="AM100" s="209"/>
      <c r="AN100" s="203"/>
      <c r="AO100" s="204"/>
      <c r="AP100" s="204"/>
      <c r="AQ100" s="204"/>
      <c r="AR100" s="211"/>
    </row>
    <row r="101" spans="1:44" ht="18.95" customHeight="1">
      <c r="A101" s="141">
        <f t="shared" ref="A101" si="37">A99+1</f>
        <v>43</v>
      </c>
      <c r="B101" s="199" t="str">
        <f>IFERROR(日付等!F87,"")</f>
        <v/>
      </c>
      <c r="C101" s="200"/>
      <c r="D101" s="200"/>
      <c r="E101" s="200"/>
      <c r="F101" s="178"/>
      <c r="G101" s="194" t="str">
        <f>IFERROR(日付等!G87,"")</f>
        <v/>
      </c>
      <c r="H101" s="178" t="s">
        <v>44</v>
      </c>
      <c r="I101" s="194" t="str">
        <f>IFERROR(日付等!H87,"")</f>
        <v/>
      </c>
      <c r="J101" s="195" t="s">
        <v>5</v>
      </c>
      <c r="K101" s="194" t="str">
        <f>IFERROR(日付等!I87,"")</f>
        <v/>
      </c>
      <c r="L101" s="178" t="s">
        <v>10</v>
      </c>
      <c r="M101" s="178"/>
      <c r="N101" s="201"/>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1" t="s">
        <v>32</v>
      </c>
      <c r="AJ101" s="205"/>
      <c r="AK101" s="205"/>
      <c r="AL101" s="205"/>
      <c r="AM101" s="206"/>
      <c r="AN101" s="201" t="s">
        <v>222</v>
      </c>
      <c r="AO101" s="202"/>
      <c r="AP101" s="202"/>
      <c r="AQ101" s="202"/>
      <c r="AR101" s="210"/>
    </row>
    <row r="102" spans="1:44" ht="18.95" customHeight="1">
      <c r="A102" s="141"/>
      <c r="B102" s="212"/>
      <c r="C102" s="213"/>
      <c r="D102" s="213"/>
      <c r="E102" s="213"/>
      <c r="F102" s="149"/>
      <c r="G102" s="168"/>
      <c r="H102" s="149" t="s">
        <v>5</v>
      </c>
      <c r="I102" s="168"/>
      <c r="J102" s="164" t="s">
        <v>5</v>
      </c>
      <c r="K102" s="168"/>
      <c r="L102" s="149" t="s">
        <v>11</v>
      </c>
      <c r="M102" s="149"/>
      <c r="N102" s="203"/>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7"/>
      <c r="AJ102" s="208"/>
      <c r="AK102" s="208"/>
      <c r="AL102" s="208"/>
      <c r="AM102" s="209"/>
      <c r="AN102" s="203"/>
      <c r="AO102" s="204"/>
      <c r="AP102" s="204"/>
      <c r="AQ102" s="204"/>
      <c r="AR102" s="211"/>
    </row>
    <row r="103" spans="1:44" ht="18.95" customHeight="1">
      <c r="A103" s="141">
        <f t="shared" ref="A103" si="38">A101+1</f>
        <v>44</v>
      </c>
      <c r="B103" s="199" t="str">
        <f>IFERROR(日付等!F89,"")</f>
        <v/>
      </c>
      <c r="C103" s="200"/>
      <c r="D103" s="200"/>
      <c r="E103" s="200"/>
      <c r="F103" s="178"/>
      <c r="G103" s="194" t="str">
        <f>IFERROR(日付等!G89,"")</f>
        <v/>
      </c>
      <c r="H103" s="178" t="s">
        <v>44</v>
      </c>
      <c r="I103" s="194" t="str">
        <f>IFERROR(日付等!H89,"")</f>
        <v/>
      </c>
      <c r="J103" s="195" t="s">
        <v>5</v>
      </c>
      <c r="K103" s="194" t="str">
        <f>IFERROR(日付等!I89,"")</f>
        <v/>
      </c>
      <c r="L103" s="178" t="s">
        <v>10</v>
      </c>
      <c r="M103" s="178"/>
      <c r="N103" s="201"/>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1" t="s">
        <v>32</v>
      </c>
      <c r="AJ103" s="205"/>
      <c r="AK103" s="205"/>
      <c r="AL103" s="205"/>
      <c r="AM103" s="206"/>
      <c r="AN103" s="201" t="s">
        <v>222</v>
      </c>
      <c r="AO103" s="202"/>
      <c r="AP103" s="202"/>
      <c r="AQ103" s="202"/>
      <c r="AR103" s="210"/>
    </row>
    <row r="104" spans="1:44" ht="18.95" customHeight="1">
      <c r="A104" s="141"/>
      <c r="B104" s="212"/>
      <c r="C104" s="213"/>
      <c r="D104" s="213"/>
      <c r="E104" s="213"/>
      <c r="F104" s="149"/>
      <c r="G104" s="168"/>
      <c r="H104" s="149" t="s">
        <v>5</v>
      </c>
      <c r="I104" s="168"/>
      <c r="J104" s="164" t="s">
        <v>5</v>
      </c>
      <c r="K104" s="168"/>
      <c r="L104" s="149" t="s">
        <v>11</v>
      </c>
      <c r="M104" s="149"/>
      <c r="N104" s="203"/>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7"/>
      <c r="AJ104" s="208"/>
      <c r="AK104" s="208"/>
      <c r="AL104" s="208"/>
      <c r="AM104" s="209"/>
      <c r="AN104" s="203"/>
      <c r="AO104" s="204"/>
      <c r="AP104" s="204"/>
      <c r="AQ104" s="204"/>
      <c r="AR104" s="211"/>
    </row>
    <row r="105" spans="1:44" ht="18.95" customHeight="1">
      <c r="A105" s="141">
        <f t="shared" ref="A105" si="39">A103+1</f>
        <v>45</v>
      </c>
      <c r="B105" s="199" t="str">
        <f>IFERROR(日付等!F91,"")</f>
        <v/>
      </c>
      <c r="C105" s="200"/>
      <c r="D105" s="200"/>
      <c r="E105" s="200"/>
      <c r="F105" s="178"/>
      <c r="G105" s="194" t="str">
        <f>IFERROR(日付等!G91,"")</f>
        <v/>
      </c>
      <c r="H105" s="178" t="s">
        <v>44</v>
      </c>
      <c r="I105" s="194" t="str">
        <f>IFERROR(日付等!H91,"")</f>
        <v/>
      </c>
      <c r="J105" s="195" t="s">
        <v>5</v>
      </c>
      <c r="K105" s="194" t="str">
        <f>IFERROR(日付等!I91,"")</f>
        <v/>
      </c>
      <c r="L105" s="178" t="s">
        <v>10</v>
      </c>
      <c r="M105" s="178"/>
      <c r="N105" s="201"/>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1" t="s">
        <v>32</v>
      </c>
      <c r="AJ105" s="205"/>
      <c r="AK105" s="205"/>
      <c r="AL105" s="205"/>
      <c r="AM105" s="206"/>
      <c r="AN105" s="201" t="s">
        <v>222</v>
      </c>
      <c r="AO105" s="202"/>
      <c r="AP105" s="202"/>
      <c r="AQ105" s="202"/>
      <c r="AR105" s="210"/>
    </row>
    <row r="106" spans="1:44" ht="18.95" customHeight="1">
      <c r="A106" s="141"/>
      <c r="B106" s="212"/>
      <c r="C106" s="213"/>
      <c r="D106" s="213"/>
      <c r="E106" s="213"/>
      <c r="F106" s="149"/>
      <c r="G106" s="168"/>
      <c r="H106" s="149" t="s">
        <v>5</v>
      </c>
      <c r="I106" s="168"/>
      <c r="J106" s="164" t="s">
        <v>5</v>
      </c>
      <c r="K106" s="168"/>
      <c r="L106" s="149" t="s">
        <v>11</v>
      </c>
      <c r="M106" s="149"/>
      <c r="N106" s="203"/>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7"/>
      <c r="AJ106" s="208"/>
      <c r="AK106" s="208"/>
      <c r="AL106" s="208"/>
      <c r="AM106" s="209"/>
      <c r="AN106" s="203"/>
      <c r="AO106" s="204"/>
      <c r="AP106" s="204"/>
      <c r="AQ106" s="204"/>
      <c r="AR106" s="211"/>
    </row>
    <row r="107" spans="1:44" ht="18.95" customHeight="1">
      <c r="A107" s="141">
        <f t="shared" ref="A107" si="40">A105+1</f>
        <v>46</v>
      </c>
      <c r="B107" s="199" t="str">
        <f>IFERROR(日付等!F93,"")</f>
        <v/>
      </c>
      <c r="C107" s="200"/>
      <c r="D107" s="200"/>
      <c r="E107" s="200"/>
      <c r="F107" s="178"/>
      <c r="G107" s="194" t="str">
        <f>IFERROR(日付等!G93,"")</f>
        <v/>
      </c>
      <c r="H107" s="178" t="s">
        <v>44</v>
      </c>
      <c r="I107" s="194" t="str">
        <f>IFERROR(日付等!H93,"")</f>
        <v/>
      </c>
      <c r="J107" s="195" t="s">
        <v>5</v>
      </c>
      <c r="K107" s="194" t="str">
        <f>IFERROR(日付等!I93,"")</f>
        <v/>
      </c>
      <c r="L107" s="178" t="s">
        <v>10</v>
      </c>
      <c r="M107" s="178"/>
      <c r="N107" s="201"/>
      <c r="O107" s="202"/>
      <c r="P107" s="202"/>
      <c r="Q107" s="202"/>
      <c r="R107" s="202"/>
      <c r="S107" s="202"/>
      <c r="T107" s="202"/>
      <c r="U107" s="202"/>
      <c r="V107" s="202"/>
      <c r="W107" s="202"/>
      <c r="X107" s="202"/>
      <c r="Y107" s="202"/>
      <c r="Z107" s="202"/>
      <c r="AA107" s="202"/>
      <c r="AB107" s="202"/>
      <c r="AC107" s="202"/>
      <c r="AD107" s="202"/>
      <c r="AE107" s="202"/>
      <c r="AF107" s="202"/>
      <c r="AG107" s="202"/>
      <c r="AH107" s="202"/>
      <c r="AI107" s="201" t="s">
        <v>32</v>
      </c>
      <c r="AJ107" s="205"/>
      <c r="AK107" s="205"/>
      <c r="AL107" s="205"/>
      <c r="AM107" s="206"/>
      <c r="AN107" s="201" t="s">
        <v>222</v>
      </c>
      <c r="AO107" s="202"/>
      <c r="AP107" s="202"/>
      <c r="AQ107" s="202"/>
      <c r="AR107" s="210"/>
    </row>
    <row r="108" spans="1:44" ht="18.95" customHeight="1">
      <c r="A108" s="141"/>
      <c r="B108" s="212"/>
      <c r="C108" s="213"/>
      <c r="D108" s="213"/>
      <c r="E108" s="213"/>
      <c r="F108" s="149"/>
      <c r="G108" s="168"/>
      <c r="H108" s="149" t="s">
        <v>5</v>
      </c>
      <c r="I108" s="168"/>
      <c r="J108" s="164" t="s">
        <v>5</v>
      </c>
      <c r="K108" s="168"/>
      <c r="L108" s="149" t="s">
        <v>11</v>
      </c>
      <c r="M108" s="149"/>
      <c r="N108" s="203"/>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7"/>
      <c r="AJ108" s="208"/>
      <c r="AK108" s="208"/>
      <c r="AL108" s="208"/>
      <c r="AM108" s="209"/>
      <c r="AN108" s="203"/>
      <c r="AO108" s="204"/>
      <c r="AP108" s="204"/>
      <c r="AQ108" s="204"/>
      <c r="AR108" s="211"/>
    </row>
    <row r="109" spans="1:44" ht="18.95" customHeight="1">
      <c r="A109" s="141">
        <f t="shared" ref="A109" si="41">A107+1</f>
        <v>47</v>
      </c>
      <c r="B109" s="199" t="str">
        <f>IFERROR(日付等!F95,"")</f>
        <v/>
      </c>
      <c r="C109" s="200"/>
      <c r="D109" s="200"/>
      <c r="E109" s="200"/>
      <c r="F109" s="178"/>
      <c r="G109" s="194" t="str">
        <f>IFERROR(日付等!G95,"")</f>
        <v/>
      </c>
      <c r="H109" s="178" t="s">
        <v>44</v>
      </c>
      <c r="I109" s="194" t="str">
        <f>IFERROR(日付等!H95,"")</f>
        <v/>
      </c>
      <c r="J109" s="195" t="s">
        <v>5</v>
      </c>
      <c r="K109" s="194" t="str">
        <f>IFERROR(日付等!I95,"")</f>
        <v/>
      </c>
      <c r="L109" s="178" t="s">
        <v>10</v>
      </c>
      <c r="M109" s="178"/>
      <c r="N109" s="201"/>
      <c r="O109" s="202"/>
      <c r="P109" s="202"/>
      <c r="Q109" s="202"/>
      <c r="R109" s="202"/>
      <c r="S109" s="202"/>
      <c r="T109" s="202"/>
      <c r="U109" s="202"/>
      <c r="V109" s="202"/>
      <c r="W109" s="202"/>
      <c r="X109" s="202"/>
      <c r="Y109" s="202"/>
      <c r="Z109" s="202"/>
      <c r="AA109" s="202"/>
      <c r="AB109" s="202"/>
      <c r="AC109" s="202"/>
      <c r="AD109" s="202"/>
      <c r="AE109" s="202"/>
      <c r="AF109" s="202"/>
      <c r="AG109" s="202"/>
      <c r="AH109" s="202"/>
      <c r="AI109" s="201" t="s">
        <v>32</v>
      </c>
      <c r="AJ109" s="205"/>
      <c r="AK109" s="205"/>
      <c r="AL109" s="205"/>
      <c r="AM109" s="206"/>
      <c r="AN109" s="201" t="s">
        <v>222</v>
      </c>
      <c r="AO109" s="202"/>
      <c r="AP109" s="202"/>
      <c r="AQ109" s="202"/>
      <c r="AR109" s="210"/>
    </row>
    <row r="110" spans="1:44" ht="18.95" customHeight="1">
      <c r="A110" s="141"/>
      <c r="B110" s="212"/>
      <c r="C110" s="213"/>
      <c r="D110" s="213"/>
      <c r="E110" s="213"/>
      <c r="F110" s="149"/>
      <c r="G110" s="168"/>
      <c r="H110" s="149" t="s">
        <v>5</v>
      </c>
      <c r="I110" s="168"/>
      <c r="J110" s="164" t="s">
        <v>5</v>
      </c>
      <c r="K110" s="168"/>
      <c r="L110" s="149" t="s">
        <v>11</v>
      </c>
      <c r="M110" s="149"/>
      <c r="N110" s="203"/>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7"/>
      <c r="AJ110" s="208"/>
      <c r="AK110" s="208"/>
      <c r="AL110" s="208"/>
      <c r="AM110" s="209"/>
      <c r="AN110" s="203"/>
      <c r="AO110" s="204"/>
      <c r="AP110" s="204"/>
      <c r="AQ110" s="204"/>
      <c r="AR110" s="211"/>
    </row>
    <row r="111" spans="1:44" ht="18.95" customHeight="1">
      <c r="A111" s="141">
        <f t="shared" ref="A111" si="42">A109+1</f>
        <v>48</v>
      </c>
      <c r="B111" s="199" t="str">
        <f>IFERROR(日付等!F97,"")</f>
        <v/>
      </c>
      <c r="C111" s="200"/>
      <c r="D111" s="200"/>
      <c r="E111" s="200"/>
      <c r="F111" s="178"/>
      <c r="G111" s="194" t="str">
        <f>IFERROR(日付等!G97,"")</f>
        <v/>
      </c>
      <c r="H111" s="178" t="s">
        <v>44</v>
      </c>
      <c r="I111" s="194" t="str">
        <f>IFERROR(日付等!H97,"")</f>
        <v/>
      </c>
      <c r="J111" s="195" t="s">
        <v>5</v>
      </c>
      <c r="K111" s="194" t="str">
        <f>IFERROR(日付等!I97,"")</f>
        <v/>
      </c>
      <c r="L111" s="178" t="s">
        <v>10</v>
      </c>
      <c r="M111" s="178"/>
      <c r="N111" s="201"/>
      <c r="O111" s="202"/>
      <c r="P111" s="202"/>
      <c r="Q111" s="202"/>
      <c r="R111" s="202"/>
      <c r="S111" s="202"/>
      <c r="T111" s="202"/>
      <c r="U111" s="202"/>
      <c r="V111" s="202"/>
      <c r="W111" s="202"/>
      <c r="X111" s="202"/>
      <c r="Y111" s="202"/>
      <c r="Z111" s="202"/>
      <c r="AA111" s="202"/>
      <c r="AB111" s="202"/>
      <c r="AC111" s="202"/>
      <c r="AD111" s="202"/>
      <c r="AE111" s="202"/>
      <c r="AF111" s="202"/>
      <c r="AG111" s="202"/>
      <c r="AH111" s="202"/>
      <c r="AI111" s="201" t="s">
        <v>32</v>
      </c>
      <c r="AJ111" s="205"/>
      <c r="AK111" s="205"/>
      <c r="AL111" s="205"/>
      <c r="AM111" s="206"/>
      <c r="AN111" s="201" t="s">
        <v>222</v>
      </c>
      <c r="AO111" s="202"/>
      <c r="AP111" s="202"/>
      <c r="AQ111" s="202"/>
      <c r="AR111" s="210"/>
    </row>
    <row r="112" spans="1:44" ht="18.95" customHeight="1">
      <c r="A112" s="141"/>
      <c r="B112" s="212"/>
      <c r="C112" s="213"/>
      <c r="D112" s="213"/>
      <c r="E112" s="213"/>
      <c r="F112" s="149"/>
      <c r="G112" s="168"/>
      <c r="H112" s="149" t="s">
        <v>5</v>
      </c>
      <c r="I112" s="168"/>
      <c r="J112" s="164" t="s">
        <v>5</v>
      </c>
      <c r="K112" s="168"/>
      <c r="L112" s="149" t="s">
        <v>11</v>
      </c>
      <c r="M112" s="149"/>
      <c r="N112" s="203"/>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7"/>
      <c r="AJ112" s="208"/>
      <c r="AK112" s="208"/>
      <c r="AL112" s="208"/>
      <c r="AM112" s="209"/>
      <c r="AN112" s="203"/>
      <c r="AO112" s="204"/>
      <c r="AP112" s="204"/>
      <c r="AQ112" s="204"/>
      <c r="AR112" s="211"/>
    </row>
    <row r="113" spans="1:44" ht="18.95" customHeight="1">
      <c r="A113" s="141">
        <f t="shared" ref="A113" si="43">A111+1</f>
        <v>49</v>
      </c>
      <c r="B113" s="199" t="str">
        <f>IFERROR(日付等!F99,"")</f>
        <v/>
      </c>
      <c r="C113" s="200"/>
      <c r="D113" s="200"/>
      <c r="E113" s="200"/>
      <c r="F113" s="178"/>
      <c r="G113" s="194" t="str">
        <f>IFERROR(日付等!G99,"")</f>
        <v/>
      </c>
      <c r="H113" s="178" t="s">
        <v>44</v>
      </c>
      <c r="I113" s="194" t="str">
        <f>IFERROR(日付等!H99,"")</f>
        <v/>
      </c>
      <c r="J113" s="195" t="s">
        <v>5</v>
      </c>
      <c r="K113" s="194" t="str">
        <f>IFERROR(日付等!I99,"")</f>
        <v/>
      </c>
      <c r="L113" s="178" t="s">
        <v>10</v>
      </c>
      <c r="M113" s="178"/>
      <c r="N113" s="201"/>
      <c r="O113" s="202"/>
      <c r="P113" s="202"/>
      <c r="Q113" s="202"/>
      <c r="R113" s="202"/>
      <c r="S113" s="202"/>
      <c r="T113" s="202"/>
      <c r="U113" s="202"/>
      <c r="V113" s="202"/>
      <c r="W113" s="202"/>
      <c r="X113" s="202"/>
      <c r="Y113" s="202"/>
      <c r="Z113" s="202"/>
      <c r="AA113" s="202"/>
      <c r="AB113" s="202"/>
      <c r="AC113" s="202"/>
      <c r="AD113" s="202"/>
      <c r="AE113" s="202"/>
      <c r="AF113" s="202"/>
      <c r="AG113" s="202"/>
      <c r="AH113" s="202"/>
      <c r="AI113" s="201" t="s">
        <v>32</v>
      </c>
      <c r="AJ113" s="205"/>
      <c r="AK113" s="205"/>
      <c r="AL113" s="205"/>
      <c r="AM113" s="206"/>
      <c r="AN113" s="201" t="s">
        <v>222</v>
      </c>
      <c r="AO113" s="202"/>
      <c r="AP113" s="202"/>
      <c r="AQ113" s="202"/>
      <c r="AR113" s="210"/>
    </row>
    <row r="114" spans="1:44" ht="18.95" customHeight="1">
      <c r="A114" s="141"/>
      <c r="B114" s="212"/>
      <c r="C114" s="213"/>
      <c r="D114" s="213"/>
      <c r="E114" s="213"/>
      <c r="F114" s="149"/>
      <c r="G114" s="168"/>
      <c r="H114" s="149" t="s">
        <v>5</v>
      </c>
      <c r="I114" s="168"/>
      <c r="J114" s="164" t="s">
        <v>5</v>
      </c>
      <c r="K114" s="168"/>
      <c r="L114" s="149" t="s">
        <v>11</v>
      </c>
      <c r="M114" s="149"/>
      <c r="N114" s="203"/>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7"/>
      <c r="AJ114" s="208"/>
      <c r="AK114" s="208"/>
      <c r="AL114" s="208"/>
      <c r="AM114" s="209"/>
      <c r="AN114" s="203"/>
      <c r="AO114" s="204"/>
      <c r="AP114" s="204"/>
      <c r="AQ114" s="204"/>
      <c r="AR114" s="211"/>
    </row>
    <row r="115" spans="1:44" ht="18.95" customHeight="1">
      <c r="A115" s="141">
        <f t="shared" ref="A115" si="44">A113+1</f>
        <v>50</v>
      </c>
      <c r="B115" s="199" t="str">
        <f>IFERROR(日付等!F101,"")</f>
        <v/>
      </c>
      <c r="C115" s="200"/>
      <c r="D115" s="200"/>
      <c r="E115" s="200"/>
      <c r="F115" s="178"/>
      <c r="G115" s="194" t="str">
        <f>IFERROR(日付等!G101,"")</f>
        <v/>
      </c>
      <c r="H115" s="178" t="s">
        <v>44</v>
      </c>
      <c r="I115" s="194" t="str">
        <f>IFERROR(日付等!H101,"")</f>
        <v/>
      </c>
      <c r="J115" s="195" t="s">
        <v>5</v>
      </c>
      <c r="K115" s="194" t="str">
        <f>IFERROR(日付等!I101,"")</f>
        <v/>
      </c>
      <c r="L115" s="178" t="s">
        <v>10</v>
      </c>
      <c r="M115" s="178"/>
      <c r="N115" s="201"/>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1" t="s">
        <v>32</v>
      </c>
      <c r="AJ115" s="205"/>
      <c r="AK115" s="205"/>
      <c r="AL115" s="205"/>
      <c r="AM115" s="206"/>
      <c r="AN115" s="201" t="s">
        <v>222</v>
      </c>
      <c r="AO115" s="202"/>
      <c r="AP115" s="202"/>
      <c r="AQ115" s="202"/>
      <c r="AR115" s="210"/>
    </row>
    <row r="116" spans="1:44" ht="18.95" customHeight="1">
      <c r="A116" s="141"/>
      <c r="B116" s="212"/>
      <c r="C116" s="213"/>
      <c r="D116" s="213"/>
      <c r="E116" s="213"/>
      <c r="F116" s="149"/>
      <c r="G116" s="168"/>
      <c r="H116" s="149" t="s">
        <v>5</v>
      </c>
      <c r="I116" s="168"/>
      <c r="J116" s="164" t="s">
        <v>5</v>
      </c>
      <c r="K116" s="168"/>
      <c r="L116" s="149" t="s">
        <v>11</v>
      </c>
      <c r="M116" s="149"/>
      <c r="N116" s="203"/>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7"/>
      <c r="AJ116" s="208"/>
      <c r="AK116" s="208"/>
      <c r="AL116" s="208"/>
      <c r="AM116" s="209"/>
      <c r="AN116" s="203"/>
      <c r="AO116" s="204"/>
      <c r="AP116" s="204"/>
      <c r="AQ116" s="204"/>
      <c r="AR116" s="211"/>
    </row>
    <row r="117" spans="1:44" ht="18.95" customHeight="1">
      <c r="A117" s="141">
        <f t="shared" ref="A117" si="45">A115+1</f>
        <v>51</v>
      </c>
      <c r="B117" s="199" t="str">
        <f>IFERROR(日付等!F103,"")</f>
        <v/>
      </c>
      <c r="C117" s="200"/>
      <c r="D117" s="200"/>
      <c r="E117" s="200"/>
      <c r="F117" s="178"/>
      <c r="G117" s="194" t="str">
        <f>IFERROR(日付等!G103,"")</f>
        <v/>
      </c>
      <c r="H117" s="178" t="s">
        <v>44</v>
      </c>
      <c r="I117" s="194" t="str">
        <f>IFERROR(日付等!H103,"")</f>
        <v/>
      </c>
      <c r="J117" s="195" t="s">
        <v>5</v>
      </c>
      <c r="K117" s="194" t="str">
        <f>IFERROR(日付等!I103,"")</f>
        <v/>
      </c>
      <c r="L117" s="178" t="s">
        <v>10</v>
      </c>
      <c r="M117" s="178"/>
      <c r="N117" s="201"/>
      <c r="O117" s="202"/>
      <c r="P117" s="202"/>
      <c r="Q117" s="202"/>
      <c r="R117" s="202"/>
      <c r="S117" s="202"/>
      <c r="T117" s="202"/>
      <c r="U117" s="202"/>
      <c r="V117" s="202"/>
      <c r="W117" s="202"/>
      <c r="X117" s="202"/>
      <c r="Y117" s="202"/>
      <c r="Z117" s="202"/>
      <c r="AA117" s="202"/>
      <c r="AB117" s="202"/>
      <c r="AC117" s="202"/>
      <c r="AD117" s="202"/>
      <c r="AE117" s="202"/>
      <c r="AF117" s="202"/>
      <c r="AG117" s="202"/>
      <c r="AH117" s="202"/>
      <c r="AI117" s="201" t="s">
        <v>32</v>
      </c>
      <c r="AJ117" s="205"/>
      <c r="AK117" s="205"/>
      <c r="AL117" s="205"/>
      <c r="AM117" s="206"/>
      <c r="AN117" s="201" t="s">
        <v>222</v>
      </c>
      <c r="AO117" s="202"/>
      <c r="AP117" s="202"/>
      <c r="AQ117" s="202"/>
      <c r="AR117" s="210"/>
    </row>
    <row r="118" spans="1:44" ht="18.95" customHeight="1">
      <c r="A118" s="141"/>
      <c r="B118" s="212"/>
      <c r="C118" s="213"/>
      <c r="D118" s="213"/>
      <c r="E118" s="213"/>
      <c r="F118" s="149"/>
      <c r="G118" s="168"/>
      <c r="H118" s="149" t="s">
        <v>5</v>
      </c>
      <c r="I118" s="168"/>
      <c r="J118" s="164" t="s">
        <v>5</v>
      </c>
      <c r="K118" s="168"/>
      <c r="L118" s="149" t="s">
        <v>11</v>
      </c>
      <c r="M118" s="149"/>
      <c r="N118" s="203"/>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7"/>
      <c r="AJ118" s="208"/>
      <c r="AK118" s="208"/>
      <c r="AL118" s="208"/>
      <c r="AM118" s="209"/>
      <c r="AN118" s="203"/>
      <c r="AO118" s="204"/>
      <c r="AP118" s="204"/>
      <c r="AQ118" s="204"/>
      <c r="AR118" s="211"/>
    </row>
    <row r="119" spans="1:44" ht="18.95" customHeight="1">
      <c r="A119" s="141">
        <f t="shared" ref="A119" si="46">A117+1</f>
        <v>52</v>
      </c>
      <c r="B119" s="199" t="str">
        <f>IFERROR(日付等!F105,"")</f>
        <v/>
      </c>
      <c r="C119" s="200"/>
      <c r="D119" s="200"/>
      <c r="E119" s="200"/>
      <c r="F119" s="178"/>
      <c r="G119" s="194" t="str">
        <f>IFERROR(日付等!G105,"")</f>
        <v/>
      </c>
      <c r="H119" s="178" t="s">
        <v>44</v>
      </c>
      <c r="I119" s="194" t="str">
        <f>IFERROR(日付等!H105,"")</f>
        <v/>
      </c>
      <c r="J119" s="195" t="s">
        <v>5</v>
      </c>
      <c r="K119" s="194" t="str">
        <f>IFERROR(日付等!I105,"")</f>
        <v/>
      </c>
      <c r="L119" s="178" t="s">
        <v>10</v>
      </c>
      <c r="M119" s="178"/>
      <c r="N119" s="201"/>
      <c r="O119" s="202"/>
      <c r="P119" s="202"/>
      <c r="Q119" s="202"/>
      <c r="R119" s="202"/>
      <c r="S119" s="202"/>
      <c r="T119" s="202"/>
      <c r="U119" s="202"/>
      <c r="V119" s="202"/>
      <c r="W119" s="202"/>
      <c r="X119" s="202"/>
      <c r="Y119" s="202"/>
      <c r="Z119" s="202"/>
      <c r="AA119" s="202"/>
      <c r="AB119" s="202"/>
      <c r="AC119" s="202"/>
      <c r="AD119" s="202"/>
      <c r="AE119" s="202"/>
      <c r="AF119" s="202"/>
      <c r="AG119" s="202"/>
      <c r="AH119" s="202"/>
      <c r="AI119" s="201" t="s">
        <v>32</v>
      </c>
      <c r="AJ119" s="205"/>
      <c r="AK119" s="205"/>
      <c r="AL119" s="205"/>
      <c r="AM119" s="206"/>
      <c r="AN119" s="201" t="s">
        <v>222</v>
      </c>
      <c r="AO119" s="202"/>
      <c r="AP119" s="202"/>
      <c r="AQ119" s="202"/>
      <c r="AR119" s="210"/>
    </row>
    <row r="120" spans="1:44" ht="18.95" customHeight="1">
      <c r="A120" s="141"/>
      <c r="B120" s="212"/>
      <c r="C120" s="213"/>
      <c r="D120" s="213"/>
      <c r="E120" s="213"/>
      <c r="F120" s="149"/>
      <c r="G120" s="168"/>
      <c r="H120" s="149" t="s">
        <v>5</v>
      </c>
      <c r="I120" s="168"/>
      <c r="J120" s="164" t="s">
        <v>5</v>
      </c>
      <c r="K120" s="168"/>
      <c r="L120" s="149" t="s">
        <v>11</v>
      </c>
      <c r="M120" s="149"/>
      <c r="N120" s="203"/>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7"/>
      <c r="AJ120" s="208"/>
      <c r="AK120" s="208"/>
      <c r="AL120" s="208"/>
      <c r="AM120" s="209"/>
      <c r="AN120" s="203"/>
      <c r="AO120" s="204"/>
      <c r="AP120" s="204"/>
      <c r="AQ120" s="204"/>
      <c r="AR120" s="211"/>
    </row>
    <row r="121" spans="1:44" ht="18.95" customHeight="1">
      <c r="A121" s="141">
        <f t="shared" ref="A121" si="47">A119+1</f>
        <v>53</v>
      </c>
      <c r="B121" s="199" t="str">
        <f>IFERROR(日付等!F107,"")</f>
        <v/>
      </c>
      <c r="C121" s="200"/>
      <c r="D121" s="200"/>
      <c r="E121" s="200"/>
      <c r="F121" s="178"/>
      <c r="G121" s="194" t="str">
        <f>IFERROR(日付等!G107,"")</f>
        <v/>
      </c>
      <c r="H121" s="178" t="s">
        <v>44</v>
      </c>
      <c r="I121" s="194" t="str">
        <f>IFERROR(日付等!H107,"")</f>
        <v/>
      </c>
      <c r="J121" s="195" t="s">
        <v>5</v>
      </c>
      <c r="K121" s="194" t="str">
        <f>IFERROR(日付等!I107,"")</f>
        <v/>
      </c>
      <c r="L121" s="178" t="s">
        <v>10</v>
      </c>
      <c r="M121" s="178"/>
      <c r="N121" s="201"/>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1" t="s">
        <v>32</v>
      </c>
      <c r="AJ121" s="205"/>
      <c r="AK121" s="205"/>
      <c r="AL121" s="205"/>
      <c r="AM121" s="206"/>
      <c r="AN121" s="201" t="s">
        <v>222</v>
      </c>
      <c r="AO121" s="202"/>
      <c r="AP121" s="202"/>
      <c r="AQ121" s="202"/>
      <c r="AR121" s="210"/>
    </row>
    <row r="122" spans="1:44" ht="18.95" customHeight="1">
      <c r="A122" s="141"/>
      <c r="B122" s="212"/>
      <c r="C122" s="213"/>
      <c r="D122" s="213"/>
      <c r="E122" s="213"/>
      <c r="F122" s="149"/>
      <c r="G122" s="168"/>
      <c r="H122" s="149" t="s">
        <v>5</v>
      </c>
      <c r="I122" s="168"/>
      <c r="J122" s="164" t="s">
        <v>5</v>
      </c>
      <c r="K122" s="168"/>
      <c r="L122" s="149" t="s">
        <v>11</v>
      </c>
      <c r="M122" s="149"/>
      <c r="N122" s="203"/>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7"/>
      <c r="AJ122" s="208"/>
      <c r="AK122" s="208"/>
      <c r="AL122" s="208"/>
      <c r="AM122" s="209"/>
      <c r="AN122" s="203"/>
      <c r="AO122" s="204"/>
      <c r="AP122" s="204"/>
      <c r="AQ122" s="204"/>
      <c r="AR122" s="211"/>
    </row>
    <row r="123" spans="1:44" ht="18.95" customHeight="1">
      <c r="A123" s="141">
        <f t="shared" ref="A123" si="48">A121+1</f>
        <v>54</v>
      </c>
      <c r="B123" s="199" t="str">
        <f>IFERROR(日付等!F109,"")</f>
        <v/>
      </c>
      <c r="C123" s="200"/>
      <c r="D123" s="200"/>
      <c r="E123" s="200"/>
      <c r="F123" s="178"/>
      <c r="G123" s="194" t="str">
        <f>IFERROR(日付等!G109,"")</f>
        <v/>
      </c>
      <c r="H123" s="178" t="s">
        <v>44</v>
      </c>
      <c r="I123" s="194" t="str">
        <f>IFERROR(日付等!H109,"")</f>
        <v/>
      </c>
      <c r="J123" s="195" t="s">
        <v>5</v>
      </c>
      <c r="K123" s="194" t="str">
        <f>IFERROR(日付等!I109,"")</f>
        <v/>
      </c>
      <c r="L123" s="178" t="s">
        <v>10</v>
      </c>
      <c r="M123" s="178"/>
      <c r="N123" s="201"/>
      <c r="O123" s="202"/>
      <c r="P123" s="202"/>
      <c r="Q123" s="202"/>
      <c r="R123" s="202"/>
      <c r="S123" s="202"/>
      <c r="T123" s="202"/>
      <c r="U123" s="202"/>
      <c r="V123" s="202"/>
      <c r="W123" s="202"/>
      <c r="X123" s="202"/>
      <c r="Y123" s="202"/>
      <c r="Z123" s="202"/>
      <c r="AA123" s="202"/>
      <c r="AB123" s="202"/>
      <c r="AC123" s="202"/>
      <c r="AD123" s="202"/>
      <c r="AE123" s="202"/>
      <c r="AF123" s="202"/>
      <c r="AG123" s="202"/>
      <c r="AH123" s="202"/>
      <c r="AI123" s="201" t="s">
        <v>32</v>
      </c>
      <c r="AJ123" s="205"/>
      <c r="AK123" s="205"/>
      <c r="AL123" s="205"/>
      <c r="AM123" s="206"/>
      <c r="AN123" s="201" t="s">
        <v>222</v>
      </c>
      <c r="AO123" s="202"/>
      <c r="AP123" s="202"/>
      <c r="AQ123" s="202"/>
      <c r="AR123" s="210"/>
    </row>
    <row r="124" spans="1:44" ht="18.95" customHeight="1">
      <c r="A124" s="141"/>
      <c r="B124" s="212"/>
      <c r="C124" s="213"/>
      <c r="D124" s="213"/>
      <c r="E124" s="213"/>
      <c r="F124" s="149"/>
      <c r="G124" s="168"/>
      <c r="H124" s="149" t="s">
        <v>5</v>
      </c>
      <c r="I124" s="168"/>
      <c r="J124" s="164" t="s">
        <v>5</v>
      </c>
      <c r="K124" s="168"/>
      <c r="L124" s="149" t="s">
        <v>11</v>
      </c>
      <c r="M124" s="149"/>
      <c r="N124" s="203"/>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7"/>
      <c r="AJ124" s="208"/>
      <c r="AK124" s="208"/>
      <c r="AL124" s="208"/>
      <c r="AM124" s="209"/>
      <c r="AN124" s="203"/>
      <c r="AO124" s="204"/>
      <c r="AP124" s="204"/>
      <c r="AQ124" s="204"/>
      <c r="AR124" s="211"/>
    </row>
    <row r="125" spans="1:44" ht="18.95" customHeight="1">
      <c r="A125" s="141">
        <f t="shared" ref="A125" si="49">A123+1</f>
        <v>55</v>
      </c>
      <c r="B125" s="199" t="str">
        <f>IFERROR(日付等!F111,"")</f>
        <v/>
      </c>
      <c r="C125" s="200"/>
      <c r="D125" s="200"/>
      <c r="E125" s="200"/>
      <c r="F125" s="178"/>
      <c r="G125" s="194" t="str">
        <f>IFERROR(日付等!G111,"")</f>
        <v/>
      </c>
      <c r="H125" s="178" t="s">
        <v>44</v>
      </c>
      <c r="I125" s="194" t="str">
        <f>IFERROR(日付等!H111,"")</f>
        <v/>
      </c>
      <c r="J125" s="195" t="s">
        <v>5</v>
      </c>
      <c r="K125" s="194" t="str">
        <f>IFERROR(日付等!I111,"")</f>
        <v/>
      </c>
      <c r="L125" s="178" t="s">
        <v>10</v>
      </c>
      <c r="M125" s="178"/>
      <c r="N125" s="201"/>
      <c r="O125" s="202"/>
      <c r="P125" s="202"/>
      <c r="Q125" s="202"/>
      <c r="R125" s="202"/>
      <c r="S125" s="202"/>
      <c r="T125" s="202"/>
      <c r="U125" s="202"/>
      <c r="V125" s="202"/>
      <c r="W125" s="202"/>
      <c r="X125" s="202"/>
      <c r="Y125" s="202"/>
      <c r="Z125" s="202"/>
      <c r="AA125" s="202"/>
      <c r="AB125" s="202"/>
      <c r="AC125" s="202"/>
      <c r="AD125" s="202"/>
      <c r="AE125" s="202"/>
      <c r="AF125" s="202"/>
      <c r="AG125" s="202"/>
      <c r="AH125" s="202"/>
      <c r="AI125" s="201" t="s">
        <v>32</v>
      </c>
      <c r="AJ125" s="205"/>
      <c r="AK125" s="205"/>
      <c r="AL125" s="205"/>
      <c r="AM125" s="206"/>
      <c r="AN125" s="201" t="s">
        <v>222</v>
      </c>
      <c r="AO125" s="202"/>
      <c r="AP125" s="202"/>
      <c r="AQ125" s="202"/>
      <c r="AR125" s="210"/>
    </row>
    <row r="126" spans="1:44" ht="18.95" customHeight="1">
      <c r="A126" s="141"/>
      <c r="B126" s="212"/>
      <c r="C126" s="213"/>
      <c r="D126" s="213"/>
      <c r="E126" s="213"/>
      <c r="F126" s="149"/>
      <c r="G126" s="168"/>
      <c r="H126" s="149" t="s">
        <v>5</v>
      </c>
      <c r="I126" s="168"/>
      <c r="J126" s="164" t="s">
        <v>5</v>
      </c>
      <c r="K126" s="168"/>
      <c r="L126" s="149" t="s">
        <v>11</v>
      </c>
      <c r="M126" s="149"/>
      <c r="N126" s="203"/>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7"/>
      <c r="AJ126" s="208"/>
      <c r="AK126" s="208"/>
      <c r="AL126" s="208"/>
      <c r="AM126" s="209"/>
      <c r="AN126" s="203"/>
      <c r="AO126" s="204"/>
      <c r="AP126" s="204"/>
      <c r="AQ126" s="204"/>
      <c r="AR126" s="211"/>
    </row>
    <row r="127" spans="1:44" ht="18.95" customHeight="1">
      <c r="A127" s="141">
        <f t="shared" ref="A127" si="50">A125+1</f>
        <v>56</v>
      </c>
      <c r="B127" s="199" t="str">
        <f>IFERROR(日付等!F113,"")</f>
        <v/>
      </c>
      <c r="C127" s="200"/>
      <c r="D127" s="200"/>
      <c r="E127" s="200"/>
      <c r="F127" s="178"/>
      <c r="G127" s="194" t="str">
        <f>IFERROR(日付等!G113,"")</f>
        <v/>
      </c>
      <c r="H127" s="178" t="s">
        <v>44</v>
      </c>
      <c r="I127" s="194" t="str">
        <f>IFERROR(日付等!H113,"")</f>
        <v/>
      </c>
      <c r="J127" s="195" t="s">
        <v>5</v>
      </c>
      <c r="K127" s="194" t="str">
        <f>IFERROR(日付等!I113,"")</f>
        <v/>
      </c>
      <c r="L127" s="178" t="s">
        <v>10</v>
      </c>
      <c r="M127" s="178"/>
      <c r="N127" s="201"/>
      <c r="O127" s="202"/>
      <c r="P127" s="202"/>
      <c r="Q127" s="202"/>
      <c r="R127" s="202"/>
      <c r="S127" s="202"/>
      <c r="T127" s="202"/>
      <c r="U127" s="202"/>
      <c r="V127" s="202"/>
      <c r="W127" s="202"/>
      <c r="X127" s="202"/>
      <c r="Y127" s="202"/>
      <c r="Z127" s="202"/>
      <c r="AA127" s="202"/>
      <c r="AB127" s="202"/>
      <c r="AC127" s="202"/>
      <c r="AD127" s="202"/>
      <c r="AE127" s="202"/>
      <c r="AF127" s="202"/>
      <c r="AG127" s="202"/>
      <c r="AH127" s="202"/>
      <c r="AI127" s="201" t="s">
        <v>32</v>
      </c>
      <c r="AJ127" s="205"/>
      <c r="AK127" s="205"/>
      <c r="AL127" s="205"/>
      <c r="AM127" s="206"/>
      <c r="AN127" s="201" t="s">
        <v>222</v>
      </c>
      <c r="AO127" s="202"/>
      <c r="AP127" s="202"/>
      <c r="AQ127" s="202"/>
      <c r="AR127" s="210"/>
    </row>
    <row r="128" spans="1:44" ht="18.95" customHeight="1">
      <c r="A128" s="141"/>
      <c r="B128" s="212"/>
      <c r="C128" s="213"/>
      <c r="D128" s="213"/>
      <c r="E128" s="213"/>
      <c r="F128" s="149"/>
      <c r="G128" s="168"/>
      <c r="H128" s="149" t="s">
        <v>5</v>
      </c>
      <c r="I128" s="168"/>
      <c r="J128" s="164" t="s">
        <v>5</v>
      </c>
      <c r="K128" s="168"/>
      <c r="L128" s="149" t="s">
        <v>11</v>
      </c>
      <c r="M128" s="149"/>
      <c r="N128" s="203"/>
      <c r="O128" s="204"/>
      <c r="P128" s="204"/>
      <c r="Q128" s="204"/>
      <c r="R128" s="204"/>
      <c r="S128" s="204"/>
      <c r="T128" s="204"/>
      <c r="U128" s="204"/>
      <c r="V128" s="204"/>
      <c r="W128" s="204"/>
      <c r="X128" s="204"/>
      <c r="Y128" s="204"/>
      <c r="Z128" s="204"/>
      <c r="AA128" s="204"/>
      <c r="AB128" s="204"/>
      <c r="AC128" s="204"/>
      <c r="AD128" s="204"/>
      <c r="AE128" s="204"/>
      <c r="AF128" s="204"/>
      <c r="AG128" s="204"/>
      <c r="AH128" s="204"/>
      <c r="AI128" s="207"/>
      <c r="AJ128" s="208"/>
      <c r="AK128" s="208"/>
      <c r="AL128" s="208"/>
      <c r="AM128" s="209"/>
      <c r="AN128" s="203"/>
      <c r="AO128" s="204"/>
      <c r="AP128" s="204"/>
      <c r="AQ128" s="204"/>
      <c r="AR128" s="211"/>
    </row>
    <row r="129" spans="1:44" ht="18.95" customHeight="1">
      <c r="A129" s="141">
        <f t="shared" ref="A129" si="51">A127+1</f>
        <v>57</v>
      </c>
      <c r="B129" s="199" t="str">
        <f>IFERROR(日付等!F115,"")</f>
        <v/>
      </c>
      <c r="C129" s="200"/>
      <c r="D129" s="200"/>
      <c r="E129" s="200"/>
      <c r="F129" s="178"/>
      <c r="G129" s="194" t="str">
        <f>IFERROR(日付等!G115,"")</f>
        <v/>
      </c>
      <c r="H129" s="178" t="s">
        <v>44</v>
      </c>
      <c r="I129" s="194" t="str">
        <f>IFERROR(日付等!H115,"")</f>
        <v/>
      </c>
      <c r="J129" s="195" t="s">
        <v>5</v>
      </c>
      <c r="K129" s="194" t="str">
        <f>IFERROR(日付等!I115,"")</f>
        <v/>
      </c>
      <c r="L129" s="178" t="s">
        <v>10</v>
      </c>
      <c r="M129" s="178"/>
      <c r="N129" s="201"/>
      <c r="O129" s="202"/>
      <c r="P129" s="202"/>
      <c r="Q129" s="202"/>
      <c r="R129" s="202"/>
      <c r="S129" s="202"/>
      <c r="T129" s="202"/>
      <c r="U129" s="202"/>
      <c r="V129" s="202"/>
      <c r="W129" s="202"/>
      <c r="X129" s="202"/>
      <c r="Y129" s="202"/>
      <c r="Z129" s="202"/>
      <c r="AA129" s="202"/>
      <c r="AB129" s="202"/>
      <c r="AC129" s="202"/>
      <c r="AD129" s="202"/>
      <c r="AE129" s="202"/>
      <c r="AF129" s="202"/>
      <c r="AG129" s="202"/>
      <c r="AH129" s="202"/>
      <c r="AI129" s="201" t="s">
        <v>32</v>
      </c>
      <c r="AJ129" s="205"/>
      <c r="AK129" s="205"/>
      <c r="AL129" s="205"/>
      <c r="AM129" s="206"/>
      <c r="AN129" s="201" t="s">
        <v>222</v>
      </c>
      <c r="AO129" s="202"/>
      <c r="AP129" s="202"/>
      <c r="AQ129" s="202"/>
      <c r="AR129" s="210"/>
    </row>
    <row r="130" spans="1:44" ht="18.95" customHeight="1">
      <c r="A130" s="141"/>
      <c r="B130" s="212"/>
      <c r="C130" s="213"/>
      <c r="D130" s="213"/>
      <c r="E130" s="213"/>
      <c r="F130" s="149"/>
      <c r="G130" s="168"/>
      <c r="H130" s="149" t="s">
        <v>5</v>
      </c>
      <c r="I130" s="168"/>
      <c r="J130" s="164" t="s">
        <v>5</v>
      </c>
      <c r="K130" s="168"/>
      <c r="L130" s="149" t="s">
        <v>11</v>
      </c>
      <c r="M130" s="149"/>
      <c r="N130" s="203"/>
      <c r="O130" s="204"/>
      <c r="P130" s="204"/>
      <c r="Q130" s="204"/>
      <c r="R130" s="204"/>
      <c r="S130" s="204"/>
      <c r="T130" s="204"/>
      <c r="U130" s="204"/>
      <c r="V130" s="204"/>
      <c r="W130" s="204"/>
      <c r="X130" s="204"/>
      <c r="Y130" s="204"/>
      <c r="Z130" s="204"/>
      <c r="AA130" s="204"/>
      <c r="AB130" s="204"/>
      <c r="AC130" s="204"/>
      <c r="AD130" s="204"/>
      <c r="AE130" s="204"/>
      <c r="AF130" s="204"/>
      <c r="AG130" s="204"/>
      <c r="AH130" s="204"/>
      <c r="AI130" s="207"/>
      <c r="AJ130" s="208"/>
      <c r="AK130" s="208"/>
      <c r="AL130" s="208"/>
      <c r="AM130" s="209"/>
      <c r="AN130" s="203"/>
      <c r="AO130" s="204"/>
      <c r="AP130" s="204"/>
      <c r="AQ130" s="204"/>
      <c r="AR130" s="211"/>
    </row>
    <row r="131" spans="1:44" ht="18.95" customHeight="1">
      <c r="A131" s="141">
        <f t="shared" ref="A131" si="52">A129+1</f>
        <v>58</v>
      </c>
      <c r="B131" s="199" t="str">
        <f>IFERROR(日付等!F117,"")</f>
        <v/>
      </c>
      <c r="C131" s="200"/>
      <c r="D131" s="200"/>
      <c r="E131" s="200"/>
      <c r="F131" s="178"/>
      <c r="G131" s="194" t="str">
        <f>IFERROR(日付等!G117,"")</f>
        <v/>
      </c>
      <c r="H131" s="178" t="s">
        <v>44</v>
      </c>
      <c r="I131" s="194" t="str">
        <f>IFERROR(日付等!H117,"")</f>
        <v/>
      </c>
      <c r="J131" s="195" t="s">
        <v>5</v>
      </c>
      <c r="K131" s="194" t="str">
        <f>IFERROR(日付等!I117,"")</f>
        <v/>
      </c>
      <c r="L131" s="178" t="s">
        <v>10</v>
      </c>
      <c r="M131" s="178"/>
      <c r="N131" s="201"/>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1" t="s">
        <v>32</v>
      </c>
      <c r="AJ131" s="205"/>
      <c r="AK131" s="205"/>
      <c r="AL131" s="205"/>
      <c r="AM131" s="206"/>
      <c r="AN131" s="201" t="s">
        <v>222</v>
      </c>
      <c r="AO131" s="202"/>
      <c r="AP131" s="202"/>
      <c r="AQ131" s="202"/>
      <c r="AR131" s="210"/>
    </row>
    <row r="132" spans="1:44" ht="18.95" customHeight="1">
      <c r="A132" s="141"/>
      <c r="B132" s="212"/>
      <c r="C132" s="213"/>
      <c r="D132" s="213"/>
      <c r="E132" s="213"/>
      <c r="F132" s="149"/>
      <c r="G132" s="168"/>
      <c r="H132" s="149" t="s">
        <v>5</v>
      </c>
      <c r="I132" s="168"/>
      <c r="J132" s="164" t="s">
        <v>5</v>
      </c>
      <c r="K132" s="168"/>
      <c r="L132" s="149" t="s">
        <v>11</v>
      </c>
      <c r="M132" s="149"/>
      <c r="N132" s="203"/>
      <c r="O132" s="204"/>
      <c r="P132" s="204"/>
      <c r="Q132" s="204"/>
      <c r="R132" s="204"/>
      <c r="S132" s="204"/>
      <c r="T132" s="204"/>
      <c r="U132" s="204"/>
      <c r="V132" s="204"/>
      <c r="W132" s="204"/>
      <c r="X132" s="204"/>
      <c r="Y132" s="204"/>
      <c r="Z132" s="204"/>
      <c r="AA132" s="204"/>
      <c r="AB132" s="204"/>
      <c r="AC132" s="204"/>
      <c r="AD132" s="204"/>
      <c r="AE132" s="204"/>
      <c r="AF132" s="204"/>
      <c r="AG132" s="204"/>
      <c r="AH132" s="204"/>
      <c r="AI132" s="207"/>
      <c r="AJ132" s="208"/>
      <c r="AK132" s="208"/>
      <c r="AL132" s="208"/>
      <c r="AM132" s="209"/>
      <c r="AN132" s="203"/>
      <c r="AO132" s="204"/>
      <c r="AP132" s="204"/>
      <c r="AQ132" s="204"/>
      <c r="AR132" s="211"/>
    </row>
    <row r="133" spans="1:44" ht="18.95" customHeight="1">
      <c r="A133" s="141">
        <f t="shared" ref="A133" si="53">A131+1</f>
        <v>59</v>
      </c>
      <c r="B133" s="199" t="str">
        <f>IFERROR(日付等!F119,"")</f>
        <v/>
      </c>
      <c r="C133" s="200"/>
      <c r="D133" s="200"/>
      <c r="E133" s="200"/>
      <c r="F133" s="178"/>
      <c r="G133" s="194" t="str">
        <f>IFERROR(日付等!G119,"")</f>
        <v/>
      </c>
      <c r="H133" s="178" t="s">
        <v>44</v>
      </c>
      <c r="I133" s="194" t="str">
        <f>IFERROR(日付等!H119,"")</f>
        <v/>
      </c>
      <c r="J133" s="195" t="s">
        <v>5</v>
      </c>
      <c r="K133" s="194" t="str">
        <f>IFERROR(日付等!I119,"")</f>
        <v/>
      </c>
      <c r="L133" s="178" t="s">
        <v>10</v>
      </c>
      <c r="M133" s="178"/>
      <c r="N133" s="201"/>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1" t="s">
        <v>32</v>
      </c>
      <c r="AJ133" s="205"/>
      <c r="AK133" s="205"/>
      <c r="AL133" s="205"/>
      <c r="AM133" s="206"/>
      <c r="AN133" s="201" t="s">
        <v>222</v>
      </c>
      <c r="AO133" s="202"/>
      <c r="AP133" s="202"/>
      <c r="AQ133" s="202"/>
      <c r="AR133" s="210"/>
    </row>
    <row r="134" spans="1:44" ht="18.95" customHeight="1">
      <c r="A134" s="141"/>
      <c r="B134" s="212"/>
      <c r="C134" s="213"/>
      <c r="D134" s="213"/>
      <c r="E134" s="213"/>
      <c r="F134" s="149"/>
      <c r="G134" s="168"/>
      <c r="H134" s="149" t="s">
        <v>5</v>
      </c>
      <c r="I134" s="168"/>
      <c r="J134" s="164" t="s">
        <v>5</v>
      </c>
      <c r="K134" s="168"/>
      <c r="L134" s="149" t="s">
        <v>11</v>
      </c>
      <c r="M134" s="149"/>
      <c r="N134" s="203"/>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7"/>
      <c r="AJ134" s="208"/>
      <c r="AK134" s="208"/>
      <c r="AL134" s="208"/>
      <c r="AM134" s="209"/>
      <c r="AN134" s="203"/>
      <c r="AO134" s="204"/>
      <c r="AP134" s="204"/>
      <c r="AQ134" s="204"/>
      <c r="AR134" s="211"/>
    </row>
    <row r="135" spans="1:44" ht="18.95" customHeight="1">
      <c r="A135" s="141">
        <f t="shared" ref="A135" si="54">A133+1</f>
        <v>60</v>
      </c>
      <c r="B135" s="199" t="str">
        <f>IFERROR(日付等!F121,"")</f>
        <v/>
      </c>
      <c r="C135" s="200"/>
      <c r="D135" s="200"/>
      <c r="E135" s="200"/>
      <c r="F135" s="178"/>
      <c r="G135" s="194" t="str">
        <f>IFERROR(日付等!G121,"")</f>
        <v/>
      </c>
      <c r="H135" s="178" t="s">
        <v>44</v>
      </c>
      <c r="I135" s="194" t="str">
        <f>IFERROR(日付等!H121,"")</f>
        <v/>
      </c>
      <c r="J135" s="195" t="s">
        <v>5</v>
      </c>
      <c r="K135" s="194" t="str">
        <f>IFERROR(日付等!I121,"")</f>
        <v/>
      </c>
      <c r="L135" s="178" t="s">
        <v>10</v>
      </c>
      <c r="M135" s="178"/>
      <c r="N135" s="201"/>
      <c r="O135" s="202"/>
      <c r="P135" s="202"/>
      <c r="Q135" s="202"/>
      <c r="R135" s="202"/>
      <c r="S135" s="202"/>
      <c r="T135" s="202"/>
      <c r="U135" s="202"/>
      <c r="V135" s="202"/>
      <c r="W135" s="202"/>
      <c r="X135" s="202"/>
      <c r="Y135" s="202"/>
      <c r="Z135" s="202"/>
      <c r="AA135" s="202"/>
      <c r="AB135" s="202"/>
      <c r="AC135" s="202"/>
      <c r="AD135" s="202"/>
      <c r="AE135" s="202"/>
      <c r="AF135" s="202"/>
      <c r="AG135" s="202"/>
      <c r="AH135" s="202"/>
      <c r="AI135" s="201" t="s">
        <v>32</v>
      </c>
      <c r="AJ135" s="205"/>
      <c r="AK135" s="205"/>
      <c r="AL135" s="205"/>
      <c r="AM135" s="206"/>
      <c r="AN135" s="201" t="s">
        <v>222</v>
      </c>
      <c r="AO135" s="202"/>
      <c r="AP135" s="202"/>
      <c r="AQ135" s="202"/>
      <c r="AR135" s="210"/>
    </row>
    <row r="136" spans="1:44" ht="18.95" customHeight="1">
      <c r="A136" s="141"/>
      <c r="B136" s="212"/>
      <c r="C136" s="213"/>
      <c r="D136" s="213"/>
      <c r="E136" s="213"/>
      <c r="F136" s="149"/>
      <c r="G136" s="168"/>
      <c r="H136" s="149" t="s">
        <v>5</v>
      </c>
      <c r="I136" s="168"/>
      <c r="J136" s="164" t="s">
        <v>5</v>
      </c>
      <c r="K136" s="168"/>
      <c r="L136" s="149" t="s">
        <v>11</v>
      </c>
      <c r="M136" s="149"/>
      <c r="N136" s="203"/>
      <c r="O136" s="204"/>
      <c r="P136" s="204"/>
      <c r="Q136" s="204"/>
      <c r="R136" s="204"/>
      <c r="S136" s="204"/>
      <c r="T136" s="204"/>
      <c r="U136" s="204"/>
      <c r="V136" s="204"/>
      <c r="W136" s="204"/>
      <c r="X136" s="204"/>
      <c r="Y136" s="204"/>
      <c r="Z136" s="204"/>
      <c r="AA136" s="204"/>
      <c r="AB136" s="204"/>
      <c r="AC136" s="204"/>
      <c r="AD136" s="204"/>
      <c r="AE136" s="204"/>
      <c r="AF136" s="204"/>
      <c r="AG136" s="204"/>
      <c r="AH136" s="204"/>
      <c r="AI136" s="207"/>
      <c r="AJ136" s="208"/>
      <c r="AK136" s="208"/>
      <c r="AL136" s="208"/>
      <c r="AM136" s="209"/>
      <c r="AN136" s="203"/>
      <c r="AO136" s="204"/>
      <c r="AP136" s="204"/>
      <c r="AQ136" s="204"/>
      <c r="AR136" s="211"/>
    </row>
    <row r="137" spans="1:44" ht="18.95" customHeight="1">
      <c r="A137" s="141">
        <f t="shared" ref="A137" si="55">A135+1</f>
        <v>61</v>
      </c>
      <c r="B137" s="199" t="str">
        <f>IFERROR(日付等!F123,"")</f>
        <v/>
      </c>
      <c r="C137" s="200"/>
      <c r="D137" s="200"/>
      <c r="E137" s="200"/>
      <c r="F137" s="178"/>
      <c r="G137" s="194" t="str">
        <f>IFERROR(日付等!G123,"")</f>
        <v/>
      </c>
      <c r="H137" s="178" t="s">
        <v>44</v>
      </c>
      <c r="I137" s="194" t="str">
        <f>IFERROR(日付等!H123,"")</f>
        <v/>
      </c>
      <c r="J137" s="195" t="s">
        <v>5</v>
      </c>
      <c r="K137" s="194" t="str">
        <f>IFERROR(日付等!I123,"")</f>
        <v/>
      </c>
      <c r="L137" s="178" t="s">
        <v>10</v>
      </c>
      <c r="M137" s="178"/>
      <c r="N137" s="201"/>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1" t="s">
        <v>32</v>
      </c>
      <c r="AJ137" s="205"/>
      <c r="AK137" s="205"/>
      <c r="AL137" s="205"/>
      <c r="AM137" s="206"/>
      <c r="AN137" s="201" t="s">
        <v>222</v>
      </c>
      <c r="AO137" s="202"/>
      <c r="AP137" s="202"/>
      <c r="AQ137" s="202"/>
      <c r="AR137" s="210"/>
    </row>
    <row r="138" spans="1:44" ht="18.95" customHeight="1">
      <c r="A138" s="141"/>
      <c r="B138" s="212"/>
      <c r="C138" s="213"/>
      <c r="D138" s="213"/>
      <c r="E138" s="213"/>
      <c r="F138" s="149"/>
      <c r="G138" s="168"/>
      <c r="H138" s="149" t="s">
        <v>5</v>
      </c>
      <c r="I138" s="168"/>
      <c r="J138" s="164" t="s">
        <v>5</v>
      </c>
      <c r="K138" s="168"/>
      <c r="L138" s="149" t="s">
        <v>11</v>
      </c>
      <c r="M138" s="149"/>
      <c r="N138" s="203"/>
      <c r="O138" s="204"/>
      <c r="P138" s="204"/>
      <c r="Q138" s="204"/>
      <c r="R138" s="204"/>
      <c r="S138" s="204"/>
      <c r="T138" s="204"/>
      <c r="U138" s="204"/>
      <c r="V138" s="204"/>
      <c r="W138" s="204"/>
      <c r="X138" s="204"/>
      <c r="Y138" s="204"/>
      <c r="Z138" s="204"/>
      <c r="AA138" s="204"/>
      <c r="AB138" s="204"/>
      <c r="AC138" s="204"/>
      <c r="AD138" s="204"/>
      <c r="AE138" s="204"/>
      <c r="AF138" s="204"/>
      <c r="AG138" s="204"/>
      <c r="AH138" s="204"/>
      <c r="AI138" s="207"/>
      <c r="AJ138" s="208"/>
      <c r="AK138" s="208"/>
      <c r="AL138" s="208"/>
      <c r="AM138" s="209"/>
      <c r="AN138" s="203"/>
      <c r="AO138" s="204"/>
      <c r="AP138" s="204"/>
      <c r="AQ138" s="204"/>
      <c r="AR138" s="211"/>
    </row>
    <row r="139" spans="1:44" ht="18.95" customHeight="1">
      <c r="A139" s="141">
        <f t="shared" ref="A139" si="56">A137+1</f>
        <v>62</v>
      </c>
      <c r="B139" s="199" t="str">
        <f>IFERROR(日付等!F125,"")</f>
        <v/>
      </c>
      <c r="C139" s="200"/>
      <c r="D139" s="200"/>
      <c r="E139" s="200"/>
      <c r="F139" s="178"/>
      <c r="G139" s="194" t="str">
        <f>IFERROR(日付等!G125,"")</f>
        <v/>
      </c>
      <c r="H139" s="178" t="s">
        <v>5</v>
      </c>
      <c r="I139" s="194" t="str">
        <f>IFERROR(日付等!H125,"")</f>
        <v/>
      </c>
      <c r="J139" s="195" t="s">
        <v>5</v>
      </c>
      <c r="K139" s="194" t="str">
        <f>IFERROR(日付等!I125,"")</f>
        <v/>
      </c>
      <c r="L139" s="178" t="s">
        <v>10</v>
      </c>
      <c r="M139" s="178"/>
      <c r="N139" s="201"/>
      <c r="O139" s="202"/>
      <c r="P139" s="202"/>
      <c r="Q139" s="202"/>
      <c r="R139" s="202"/>
      <c r="S139" s="202"/>
      <c r="T139" s="202"/>
      <c r="U139" s="202"/>
      <c r="V139" s="202"/>
      <c r="W139" s="202"/>
      <c r="X139" s="202"/>
      <c r="Y139" s="202"/>
      <c r="Z139" s="202"/>
      <c r="AA139" s="202"/>
      <c r="AB139" s="202"/>
      <c r="AC139" s="202"/>
      <c r="AD139" s="202"/>
      <c r="AE139" s="202"/>
      <c r="AF139" s="202"/>
      <c r="AG139" s="202"/>
      <c r="AH139" s="202"/>
      <c r="AI139" s="201" t="s">
        <v>32</v>
      </c>
      <c r="AJ139" s="205"/>
      <c r="AK139" s="205"/>
      <c r="AL139" s="205"/>
      <c r="AM139" s="206"/>
      <c r="AN139" s="201" t="s">
        <v>222</v>
      </c>
      <c r="AO139" s="202"/>
      <c r="AP139" s="202"/>
      <c r="AQ139" s="202"/>
      <c r="AR139" s="210"/>
    </row>
    <row r="140" spans="1:44" ht="18.95" customHeight="1">
      <c r="A140" s="141"/>
      <c r="B140" s="212"/>
      <c r="C140" s="213"/>
      <c r="D140" s="213"/>
      <c r="E140" s="213"/>
      <c r="F140" s="149"/>
      <c r="G140" s="168"/>
      <c r="H140" s="149" t="s">
        <v>5</v>
      </c>
      <c r="I140" s="168"/>
      <c r="J140" s="164" t="s">
        <v>5</v>
      </c>
      <c r="K140" s="168"/>
      <c r="L140" s="149" t="s">
        <v>11</v>
      </c>
      <c r="M140" s="149"/>
      <c r="N140" s="203"/>
      <c r="O140" s="204"/>
      <c r="P140" s="204"/>
      <c r="Q140" s="204"/>
      <c r="R140" s="204"/>
      <c r="S140" s="204"/>
      <c r="T140" s="204"/>
      <c r="U140" s="204"/>
      <c r="V140" s="204"/>
      <c r="W140" s="204"/>
      <c r="X140" s="204"/>
      <c r="Y140" s="204"/>
      <c r="Z140" s="204"/>
      <c r="AA140" s="204"/>
      <c r="AB140" s="204"/>
      <c r="AC140" s="204"/>
      <c r="AD140" s="204"/>
      <c r="AE140" s="204"/>
      <c r="AF140" s="204"/>
      <c r="AG140" s="204"/>
      <c r="AH140" s="204"/>
      <c r="AI140" s="207"/>
      <c r="AJ140" s="208"/>
      <c r="AK140" s="208"/>
      <c r="AL140" s="208"/>
      <c r="AM140" s="209"/>
      <c r="AN140" s="203"/>
      <c r="AO140" s="204"/>
      <c r="AP140" s="204"/>
      <c r="AQ140" s="204"/>
      <c r="AR140" s="211"/>
    </row>
    <row r="141" spans="1:44" ht="18.95" customHeight="1">
      <c r="A141" s="141">
        <f t="shared" ref="A141" si="57">A139+1</f>
        <v>63</v>
      </c>
      <c r="B141" s="199" t="str">
        <f>IFERROR(日付等!F127,"")</f>
        <v/>
      </c>
      <c r="C141" s="200"/>
      <c r="D141" s="200"/>
      <c r="E141" s="200"/>
      <c r="F141" s="178"/>
      <c r="G141" s="194" t="str">
        <f>IFERROR(日付等!G127,"")</f>
        <v/>
      </c>
      <c r="H141" s="178" t="s">
        <v>5</v>
      </c>
      <c r="I141" s="194" t="str">
        <f>IFERROR(日付等!H127,"")</f>
        <v/>
      </c>
      <c r="J141" s="195" t="s">
        <v>5</v>
      </c>
      <c r="K141" s="194" t="str">
        <f>IFERROR(日付等!I127,"")</f>
        <v/>
      </c>
      <c r="L141" s="178" t="s">
        <v>10</v>
      </c>
      <c r="M141" s="178"/>
      <c r="N141" s="201"/>
      <c r="O141" s="202"/>
      <c r="P141" s="202"/>
      <c r="Q141" s="202"/>
      <c r="R141" s="202"/>
      <c r="S141" s="202"/>
      <c r="T141" s="202"/>
      <c r="U141" s="202"/>
      <c r="V141" s="202"/>
      <c r="W141" s="202"/>
      <c r="X141" s="202"/>
      <c r="Y141" s="202"/>
      <c r="Z141" s="202"/>
      <c r="AA141" s="202"/>
      <c r="AB141" s="202"/>
      <c r="AC141" s="202"/>
      <c r="AD141" s="202"/>
      <c r="AE141" s="202"/>
      <c r="AF141" s="202"/>
      <c r="AG141" s="202"/>
      <c r="AH141" s="202"/>
      <c r="AI141" s="201" t="s">
        <v>32</v>
      </c>
      <c r="AJ141" s="205"/>
      <c r="AK141" s="205"/>
      <c r="AL141" s="205"/>
      <c r="AM141" s="206"/>
      <c r="AN141" s="201" t="s">
        <v>222</v>
      </c>
      <c r="AO141" s="202"/>
      <c r="AP141" s="202"/>
      <c r="AQ141" s="202"/>
      <c r="AR141" s="210"/>
    </row>
    <row r="142" spans="1:44" ht="18.95" customHeight="1">
      <c r="A142" s="141"/>
      <c r="B142" s="212"/>
      <c r="C142" s="213"/>
      <c r="D142" s="213"/>
      <c r="E142" s="213"/>
      <c r="F142" s="149"/>
      <c r="G142" s="168"/>
      <c r="H142" s="149" t="s">
        <v>5</v>
      </c>
      <c r="I142" s="168"/>
      <c r="J142" s="164" t="s">
        <v>5</v>
      </c>
      <c r="K142" s="168"/>
      <c r="L142" s="149" t="s">
        <v>11</v>
      </c>
      <c r="M142" s="149"/>
      <c r="N142" s="203"/>
      <c r="O142" s="204"/>
      <c r="P142" s="204"/>
      <c r="Q142" s="204"/>
      <c r="R142" s="204"/>
      <c r="S142" s="204"/>
      <c r="T142" s="204"/>
      <c r="U142" s="204"/>
      <c r="V142" s="204"/>
      <c r="W142" s="204"/>
      <c r="X142" s="204"/>
      <c r="Y142" s="204"/>
      <c r="Z142" s="204"/>
      <c r="AA142" s="204"/>
      <c r="AB142" s="204"/>
      <c r="AC142" s="204"/>
      <c r="AD142" s="204"/>
      <c r="AE142" s="204"/>
      <c r="AF142" s="204"/>
      <c r="AG142" s="204"/>
      <c r="AH142" s="204"/>
      <c r="AI142" s="207"/>
      <c r="AJ142" s="208"/>
      <c r="AK142" s="208"/>
      <c r="AL142" s="208"/>
      <c r="AM142" s="209"/>
      <c r="AN142" s="203"/>
      <c r="AO142" s="204"/>
      <c r="AP142" s="204"/>
      <c r="AQ142" s="204"/>
      <c r="AR142" s="211"/>
    </row>
    <row r="143" spans="1:44" ht="18.95" customHeight="1">
      <c r="A143" s="141">
        <f t="shared" ref="A143" si="58">A141+1</f>
        <v>64</v>
      </c>
      <c r="B143" s="199" t="str">
        <f>IFERROR(日付等!F129,"")</f>
        <v/>
      </c>
      <c r="C143" s="200"/>
      <c r="D143" s="200"/>
      <c r="E143" s="200"/>
      <c r="F143" s="178"/>
      <c r="G143" s="194" t="str">
        <f>IFERROR(日付等!G129,"")</f>
        <v/>
      </c>
      <c r="H143" s="178" t="s">
        <v>5</v>
      </c>
      <c r="I143" s="194" t="str">
        <f>IFERROR(日付等!H129,"")</f>
        <v/>
      </c>
      <c r="J143" s="195" t="s">
        <v>5</v>
      </c>
      <c r="K143" s="194" t="str">
        <f>IFERROR(日付等!I129,"")</f>
        <v/>
      </c>
      <c r="L143" s="178" t="s">
        <v>10</v>
      </c>
      <c r="M143" s="178"/>
      <c r="N143" s="201"/>
      <c r="O143" s="202"/>
      <c r="P143" s="202"/>
      <c r="Q143" s="202"/>
      <c r="R143" s="202"/>
      <c r="S143" s="202"/>
      <c r="T143" s="202"/>
      <c r="U143" s="202"/>
      <c r="V143" s="202"/>
      <c r="W143" s="202"/>
      <c r="X143" s="202"/>
      <c r="Y143" s="202"/>
      <c r="Z143" s="202"/>
      <c r="AA143" s="202"/>
      <c r="AB143" s="202"/>
      <c r="AC143" s="202"/>
      <c r="AD143" s="202"/>
      <c r="AE143" s="202"/>
      <c r="AF143" s="202"/>
      <c r="AG143" s="202"/>
      <c r="AH143" s="202"/>
      <c r="AI143" s="201" t="s">
        <v>32</v>
      </c>
      <c r="AJ143" s="205"/>
      <c r="AK143" s="205"/>
      <c r="AL143" s="205"/>
      <c r="AM143" s="206"/>
      <c r="AN143" s="201" t="s">
        <v>222</v>
      </c>
      <c r="AO143" s="202"/>
      <c r="AP143" s="202"/>
      <c r="AQ143" s="202"/>
      <c r="AR143" s="210"/>
    </row>
    <row r="144" spans="1:44" ht="18.95" customHeight="1">
      <c r="A144" s="141"/>
      <c r="B144" s="212"/>
      <c r="C144" s="213"/>
      <c r="D144" s="213"/>
      <c r="E144" s="213"/>
      <c r="F144" s="149"/>
      <c r="G144" s="168"/>
      <c r="H144" s="149" t="s">
        <v>5</v>
      </c>
      <c r="I144" s="168"/>
      <c r="J144" s="164" t="s">
        <v>5</v>
      </c>
      <c r="K144" s="168"/>
      <c r="L144" s="149" t="s">
        <v>11</v>
      </c>
      <c r="M144" s="149"/>
      <c r="N144" s="203"/>
      <c r="O144" s="204"/>
      <c r="P144" s="204"/>
      <c r="Q144" s="204"/>
      <c r="R144" s="204"/>
      <c r="S144" s="204"/>
      <c r="T144" s="204"/>
      <c r="U144" s="204"/>
      <c r="V144" s="204"/>
      <c r="W144" s="204"/>
      <c r="X144" s="204"/>
      <c r="Y144" s="204"/>
      <c r="Z144" s="204"/>
      <c r="AA144" s="204"/>
      <c r="AB144" s="204"/>
      <c r="AC144" s="204"/>
      <c r="AD144" s="204"/>
      <c r="AE144" s="204"/>
      <c r="AF144" s="204"/>
      <c r="AG144" s="204"/>
      <c r="AH144" s="204"/>
      <c r="AI144" s="207"/>
      <c r="AJ144" s="208"/>
      <c r="AK144" s="208"/>
      <c r="AL144" s="208"/>
      <c r="AM144" s="209"/>
      <c r="AN144" s="203"/>
      <c r="AO144" s="204"/>
      <c r="AP144" s="204"/>
      <c r="AQ144" s="204"/>
      <c r="AR144" s="211"/>
    </row>
    <row r="145" spans="1:44" ht="18.95" customHeight="1">
      <c r="A145" s="141">
        <f t="shared" ref="A145" si="59">A143+1</f>
        <v>65</v>
      </c>
      <c r="B145" s="199" t="str">
        <f>IFERROR(日付等!F131,"")</f>
        <v/>
      </c>
      <c r="C145" s="200"/>
      <c r="D145" s="200"/>
      <c r="E145" s="200"/>
      <c r="F145" s="178"/>
      <c r="G145" s="194" t="str">
        <f>IFERROR(日付等!G131,"")</f>
        <v/>
      </c>
      <c r="H145" s="178" t="s">
        <v>5</v>
      </c>
      <c r="I145" s="194" t="str">
        <f>IFERROR(日付等!H131,"")</f>
        <v/>
      </c>
      <c r="J145" s="195" t="s">
        <v>5</v>
      </c>
      <c r="K145" s="194" t="str">
        <f>IFERROR(日付等!I131,"")</f>
        <v/>
      </c>
      <c r="L145" s="178" t="s">
        <v>10</v>
      </c>
      <c r="M145" s="178"/>
      <c r="N145" s="201"/>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1" t="s">
        <v>32</v>
      </c>
      <c r="AJ145" s="205"/>
      <c r="AK145" s="205"/>
      <c r="AL145" s="205"/>
      <c r="AM145" s="206"/>
      <c r="AN145" s="201" t="s">
        <v>222</v>
      </c>
      <c r="AO145" s="202"/>
      <c r="AP145" s="202"/>
      <c r="AQ145" s="202"/>
      <c r="AR145" s="210"/>
    </row>
    <row r="146" spans="1:44" ht="18.95" customHeight="1">
      <c r="A146" s="141"/>
      <c r="B146" s="212"/>
      <c r="C146" s="213"/>
      <c r="D146" s="213"/>
      <c r="E146" s="213"/>
      <c r="F146" s="149"/>
      <c r="G146" s="168"/>
      <c r="H146" s="149" t="s">
        <v>5</v>
      </c>
      <c r="I146" s="168"/>
      <c r="J146" s="164" t="s">
        <v>5</v>
      </c>
      <c r="K146" s="168"/>
      <c r="L146" s="149" t="s">
        <v>11</v>
      </c>
      <c r="M146" s="149"/>
      <c r="N146" s="203"/>
      <c r="O146" s="204"/>
      <c r="P146" s="204"/>
      <c r="Q146" s="204"/>
      <c r="R146" s="204"/>
      <c r="S146" s="204"/>
      <c r="T146" s="204"/>
      <c r="U146" s="204"/>
      <c r="V146" s="204"/>
      <c r="W146" s="204"/>
      <c r="X146" s="204"/>
      <c r="Y146" s="204"/>
      <c r="Z146" s="204"/>
      <c r="AA146" s="204"/>
      <c r="AB146" s="204"/>
      <c r="AC146" s="204"/>
      <c r="AD146" s="204"/>
      <c r="AE146" s="204"/>
      <c r="AF146" s="204"/>
      <c r="AG146" s="204"/>
      <c r="AH146" s="204"/>
      <c r="AI146" s="207"/>
      <c r="AJ146" s="208"/>
      <c r="AK146" s="208"/>
      <c r="AL146" s="208"/>
      <c r="AM146" s="209"/>
      <c r="AN146" s="203"/>
      <c r="AO146" s="204"/>
      <c r="AP146" s="204"/>
      <c r="AQ146" s="204"/>
      <c r="AR146" s="211"/>
    </row>
    <row r="147" spans="1:44" ht="18.95" customHeight="1">
      <c r="A147" s="141">
        <f t="shared" ref="A147" si="60">A145+1</f>
        <v>66</v>
      </c>
      <c r="B147" s="199" t="str">
        <f>IFERROR(日付等!F133,"")</f>
        <v/>
      </c>
      <c r="C147" s="200"/>
      <c r="D147" s="200"/>
      <c r="E147" s="200"/>
      <c r="F147" s="178"/>
      <c r="G147" s="194" t="str">
        <f>IFERROR(日付等!G133,"")</f>
        <v/>
      </c>
      <c r="H147" s="178" t="s">
        <v>5</v>
      </c>
      <c r="I147" s="194" t="str">
        <f>IFERROR(日付等!H133,"")</f>
        <v/>
      </c>
      <c r="J147" s="195" t="s">
        <v>5</v>
      </c>
      <c r="K147" s="194" t="str">
        <f>IFERROR(日付等!I133,"")</f>
        <v/>
      </c>
      <c r="L147" s="178" t="s">
        <v>10</v>
      </c>
      <c r="M147" s="178"/>
      <c r="N147" s="201"/>
      <c r="O147" s="202"/>
      <c r="P147" s="202"/>
      <c r="Q147" s="202"/>
      <c r="R147" s="202"/>
      <c r="S147" s="202"/>
      <c r="T147" s="202"/>
      <c r="U147" s="202"/>
      <c r="V147" s="202"/>
      <c r="W147" s="202"/>
      <c r="X147" s="202"/>
      <c r="Y147" s="202"/>
      <c r="Z147" s="202"/>
      <c r="AA147" s="202"/>
      <c r="AB147" s="202"/>
      <c r="AC147" s="202"/>
      <c r="AD147" s="202"/>
      <c r="AE147" s="202"/>
      <c r="AF147" s="202"/>
      <c r="AG147" s="202"/>
      <c r="AH147" s="202"/>
      <c r="AI147" s="201" t="s">
        <v>32</v>
      </c>
      <c r="AJ147" s="205"/>
      <c r="AK147" s="205"/>
      <c r="AL147" s="205"/>
      <c r="AM147" s="206"/>
      <c r="AN147" s="201" t="s">
        <v>222</v>
      </c>
      <c r="AO147" s="202"/>
      <c r="AP147" s="202"/>
      <c r="AQ147" s="202"/>
      <c r="AR147" s="210"/>
    </row>
    <row r="148" spans="1:44" ht="18.95" customHeight="1">
      <c r="A148" s="141"/>
      <c r="B148" s="212"/>
      <c r="C148" s="213"/>
      <c r="D148" s="213"/>
      <c r="E148" s="213"/>
      <c r="F148" s="149"/>
      <c r="G148" s="168"/>
      <c r="H148" s="149" t="s">
        <v>5</v>
      </c>
      <c r="I148" s="168"/>
      <c r="J148" s="164" t="s">
        <v>5</v>
      </c>
      <c r="K148" s="168"/>
      <c r="L148" s="149" t="s">
        <v>11</v>
      </c>
      <c r="M148" s="149"/>
      <c r="N148" s="203"/>
      <c r="O148" s="204"/>
      <c r="P148" s="204"/>
      <c r="Q148" s="204"/>
      <c r="R148" s="204"/>
      <c r="S148" s="204"/>
      <c r="T148" s="204"/>
      <c r="U148" s="204"/>
      <c r="V148" s="204"/>
      <c r="W148" s="204"/>
      <c r="X148" s="204"/>
      <c r="Y148" s="204"/>
      <c r="Z148" s="204"/>
      <c r="AA148" s="204"/>
      <c r="AB148" s="204"/>
      <c r="AC148" s="204"/>
      <c r="AD148" s="204"/>
      <c r="AE148" s="204"/>
      <c r="AF148" s="204"/>
      <c r="AG148" s="204"/>
      <c r="AH148" s="204"/>
      <c r="AI148" s="207"/>
      <c r="AJ148" s="208"/>
      <c r="AK148" s="208"/>
      <c r="AL148" s="208"/>
      <c r="AM148" s="209"/>
      <c r="AN148" s="203"/>
      <c r="AO148" s="204"/>
      <c r="AP148" s="204"/>
      <c r="AQ148" s="204"/>
      <c r="AR148" s="211"/>
    </row>
    <row r="149" spans="1:44" ht="18.95" customHeight="1">
      <c r="A149" s="141">
        <f t="shared" ref="A149" si="61">A147+1</f>
        <v>67</v>
      </c>
      <c r="B149" s="199" t="str">
        <f>IFERROR(日付等!F135,"")</f>
        <v/>
      </c>
      <c r="C149" s="200"/>
      <c r="D149" s="200"/>
      <c r="E149" s="200"/>
      <c r="F149" s="178"/>
      <c r="G149" s="194" t="str">
        <f>IFERROR(日付等!G135,"")</f>
        <v/>
      </c>
      <c r="H149" s="178" t="s">
        <v>5</v>
      </c>
      <c r="I149" s="194" t="str">
        <f>IFERROR(日付等!H135,"")</f>
        <v/>
      </c>
      <c r="J149" s="195" t="s">
        <v>5</v>
      </c>
      <c r="K149" s="194" t="str">
        <f>IFERROR(日付等!I135,"")</f>
        <v/>
      </c>
      <c r="L149" s="178" t="s">
        <v>10</v>
      </c>
      <c r="M149" s="178"/>
      <c r="N149" s="201"/>
      <c r="O149" s="202"/>
      <c r="P149" s="202"/>
      <c r="Q149" s="202"/>
      <c r="R149" s="202"/>
      <c r="S149" s="202"/>
      <c r="T149" s="202"/>
      <c r="U149" s="202"/>
      <c r="V149" s="202"/>
      <c r="W149" s="202"/>
      <c r="X149" s="202"/>
      <c r="Y149" s="202"/>
      <c r="Z149" s="202"/>
      <c r="AA149" s="202"/>
      <c r="AB149" s="202"/>
      <c r="AC149" s="202"/>
      <c r="AD149" s="202"/>
      <c r="AE149" s="202"/>
      <c r="AF149" s="202"/>
      <c r="AG149" s="202"/>
      <c r="AH149" s="202"/>
      <c r="AI149" s="201" t="s">
        <v>32</v>
      </c>
      <c r="AJ149" s="205"/>
      <c r="AK149" s="205"/>
      <c r="AL149" s="205"/>
      <c r="AM149" s="206"/>
      <c r="AN149" s="201" t="s">
        <v>222</v>
      </c>
      <c r="AO149" s="202"/>
      <c r="AP149" s="202"/>
      <c r="AQ149" s="202"/>
      <c r="AR149" s="210"/>
    </row>
    <row r="150" spans="1:44" ht="18.95" customHeight="1">
      <c r="A150" s="141"/>
      <c r="B150" s="212"/>
      <c r="C150" s="213"/>
      <c r="D150" s="213"/>
      <c r="E150" s="213"/>
      <c r="F150" s="149"/>
      <c r="G150" s="168"/>
      <c r="H150" s="149" t="s">
        <v>5</v>
      </c>
      <c r="I150" s="168"/>
      <c r="J150" s="164" t="s">
        <v>5</v>
      </c>
      <c r="K150" s="168"/>
      <c r="L150" s="149" t="s">
        <v>11</v>
      </c>
      <c r="M150" s="149"/>
      <c r="N150" s="203"/>
      <c r="O150" s="204"/>
      <c r="P150" s="204"/>
      <c r="Q150" s="204"/>
      <c r="R150" s="204"/>
      <c r="S150" s="204"/>
      <c r="T150" s="204"/>
      <c r="U150" s="204"/>
      <c r="V150" s="204"/>
      <c r="W150" s="204"/>
      <c r="X150" s="204"/>
      <c r="Y150" s="204"/>
      <c r="Z150" s="204"/>
      <c r="AA150" s="204"/>
      <c r="AB150" s="204"/>
      <c r="AC150" s="204"/>
      <c r="AD150" s="204"/>
      <c r="AE150" s="204"/>
      <c r="AF150" s="204"/>
      <c r="AG150" s="204"/>
      <c r="AH150" s="204"/>
      <c r="AI150" s="207"/>
      <c r="AJ150" s="208"/>
      <c r="AK150" s="208"/>
      <c r="AL150" s="208"/>
      <c r="AM150" s="209"/>
      <c r="AN150" s="203"/>
      <c r="AO150" s="204"/>
      <c r="AP150" s="204"/>
      <c r="AQ150" s="204"/>
      <c r="AR150" s="211"/>
    </row>
    <row r="151" spans="1:44" ht="18.95" customHeight="1">
      <c r="A151" s="141">
        <f t="shared" ref="A151" si="62">A149+1</f>
        <v>68</v>
      </c>
      <c r="B151" s="199" t="str">
        <f>IFERROR(日付等!F137,"")</f>
        <v/>
      </c>
      <c r="C151" s="200"/>
      <c r="D151" s="200"/>
      <c r="E151" s="200"/>
      <c r="F151" s="178"/>
      <c r="G151" s="194" t="str">
        <f>IFERROR(日付等!G137,"")</f>
        <v/>
      </c>
      <c r="H151" s="178" t="s">
        <v>5</v>
      </c>
      <c r="I151" s="194" t="str">
        <f>IFERROR(日付等!H137,"")</f>
        <v/>
      </c>
      <c r="J151" s="195" t="s">
        <v>5</v>
      </c>
      <c r="K151" s="194" t="str">
        <f>IFERROR(日付等!I137,"")</f>
        <v/>
      </c>
      <c r="L151" s="178" t="s">
        <v>10</v>
      </c>
      <c r="M151" s="178"/>
      <c r="N151" s="201"/>
      <c r="O151" s="202"/>
      <c r="P151" s="202"/>
      <c r="Q151" s="202"/>
      <c r="R151" s="202"/>
      <c r="S151" s="202"/>
      <c r="T151" s="202"/>
      <c r="U151" s="202"/>
      <c r="V151" s="202"/>
      <c r="W151" s="202"/>
      <c r="X151" s="202"/>
      <c r="Y151" s="202"/>
      <c r="Z151" s="202"/>
      <c r="AA151" s="202"/>
      <c r="AB151" s="202"/>
      <c r="AC151" s="202"/>
      <c r="AD151" s="202"/>
      <c r="AE151" s="202"/>
      <c r="AF151" s="202"/>
      <c r="AG151" s="202"/>
      <c r="AH151" s="202"/>
      <c r="AI151" s="201" t="s">
        <v>32</v>
      </c>
      <c r="AJ151" s="205"/>
      <c r="AK151" s="205"/>
      <c r="AL151" s="205"/>
      <c r="AM151" s="206"/>
      <c r="AN151" s="201" t="s">
        <v>222</v>
      </c>
      <c r="AO151" s="202"/>
      <c r="AP151" s="202"/>
      <c r="AQ151" s="202"/>
      <c r="AR151" s="210"/>
    </row>
    <row r="152" spans="1:44" ht="18.95" customHeight="1">
      <c r="A152" s="141"/>
      <c r="B152" s="212"/>
      <c r="C152" s="213"/>
      <c r="D152" s="213"/>
      <c r="E152" s="213"/>
      <c r="F152" s="149"/>
      <c r="G152" s="168"/>
      <c r="H152" s="149" t="s">
        <v>5</v>
      </c>
      <c r="I152" s="168"/>
      <c r="J152" s="164" t="s">
        <v>5</v>
      </c>
      <c r="K152" s="168"/>
      <c r="L152" s="149" t="s">
        <v>11</v>
      </c>
      <c r="M152" s="149"/>
      <c r="N152" s="203"/>
      <c r="O152" s="204"/>
      <c r="P152" s="204"/>
      <c r="Q152" s="204"/>
      <c r="R152" s="204"/>
      <c r="S152" s="204"/>
      <c r="T152" s="204"/>
      <c r="U152" s="204"/>
      <c r="V152" s="204"/>
      <c r="W152" s="204"/>
      <c r="X152" s="204"/>
      <c r="Y152" s="204"/>
      <c r="Z152" s="204"/>
      <c r="AA152" s="204"/>
      <c r="AB152" s="204"/>
      <c r="AC152" s="204"/>
      <c r="AD152" s="204"/>
      <c r="AE152" s="204"/>
      <c r="AF152" s="204"/>
      <c r="AG152" s="204"/>
      <c r="AH152" s="204"/>
      <c r="AI152" s="207"/>
      <c r="AJ152" s="208"/>
      <c r="AK152" s="208"/>
      <c r="AL152" s="208"/>
      <c r="AM152" s="209"/>
      <c r="AN152" s="203"/>
      <c r="AO152" s="204"/>
      <c r="AP152" s="204"/>
      <c r="AQ152" s="204"/>
      <c r="AR152" s="211"/>
    </row>
    <row r="153" spans="1:44" ht="18.95" customHeight="1">
      <c r="A153" s="141">
        <f t="shared" ref="A153" si="63">A151+1</f>
        <v>69</v>
      </c>
      <c r="B153" s="199" t="str">
        <f>IFERROR(日付等!F139,"")</f>
        <v/>
      </c>
      <c r="C153" s="200"/>
      <c r="D153" s="200"/>
      <c r="E153" s="200"/>
      <c r="F153" s="178"/>
      <c r="G153" s="194" t="str">
        <f>IFERROR(日付等!G139,"")</f>
        <v/>
      </c>
      <c r="H153" s="178" t="s">
        <v>5</v>
      </c>
      <c r="I153" s="194" t="str">
        <f>IFERROR(日付等!H139,"")</f>
        <v/>
      </c>
      <c r="J153" s="195" t="s">
        <v>5</v>
      </c>
      <c r="K153" s="194" t="str">
        <f>IFERROR(日付等!I139,"")</f>
        <v/>
      </c>
      <c r="L153" s="178" t="s">
        <v>10</v>
      </c>
      <c r="M153" s="178"/>
      <c r="N153" s="201"/>
      <c r="O153" s="202"/>
      <c r="P153" s="202"/>
      <c r="Q153" s="202"/>
      <c r="R153" s="202"/>
      <c r="S153" s="202"/>
      <c r="T153" s="202"/>
      <c r="U153" s="202"/>
      <c r="V153" s="202"/>
      <c r="W153" s="202"/>
      <c r="X153" s="202"/>
      <c r="Y153" s="202"/>
      <c r="Z153" s="202"/>
      <c r="AA153" s="202"/>
      <c r="AB153" s="202"/>
      <c r="AC153" s="202"/>
      <c r="AD153" s="202"/>
      <c r="AE153" s="202"/>
      <c r="AF153" s="202"/>
      <c r="AG153" s="202"/>
      <c r="AH153" s="202"/>
      <c r="AI153" s="201" t="s">
        <v>32</v>
      </c>
      <c r="AJ153" s="205"/>
      <c r="AK153" s="205"/>
      <c r="AL153" s="205"/>
      <c r="AM153" s="206"/>
      <c r="AN153" s="201" t="s">
        <v>222</v>
      </c>
      <c r="AO153" s="202"/>
      <c r="AP153" s="202"/>
      <c r="AQ153" s="202"/>
      <c r="AR153" s="210"/>
    </row>
    <row r="154" spans="1:44" ht="18.95" customHeight="1">
      <c r="A154" s="141"/>
      <c r="B154" s="212"/>
      <c r="C154" s="213"/>
      <c r="D154" s="213"/>
      <c r="E154" s="213"/>
      <c r="F154" s="149"/>
      <c r="G154" s="168"/>
      <c r="H154" s="149" t="s">
        <v>5</v>
      </c>
      <c r="I154" s="168"/>
      <c r="J154" s="164" t="s">
        <v>5</v>
      </c>
      <c r="K154" s="168"/>
      <c r="L154" s="149" t="s">
        <v>11</v>
      </c>
      <c r="M154" s="149"/>
      <c r="N154" s="203"/>
      <c r="O154" s="204"/>
      <c r="P154" s="204"/>
      <c r="Q154" s="204"/>
      <c r="R154" s="204"/>
      <c r="S154" s="204"/>
      <c r="T154" s="204"/>
      <c r="U154" s="204"/>
      <c r="V154" s="204"/>
      <c r="W154" s="204"/>
      <c r="X154" s="204"/>
      <c r="Y154" s="204"/>
      <c r="Z154" s="204"/>
      <c r="AA154" s="204"/>
      <c r="AB154" s="204"/>
      <c r="AC154" s="204"/>
      <c r="AD154" s="204"/>
      <c r="AE154" s="204"/>
      <c r="AF154" s="204"/>
      <c r="AG154" s="204"/>
      <c r="AH154" s="204"/>
      <c r="AI154" s="207"/>
      <c r="AJ154" s="208"/>
      <c r="AK154" s="208"/>
      <c r="AL154" s="208"/>
      <c r="AM154" s="209"/>
      <c r="AN154" s="203"/>
      <c r="AO154" s="204"/>
      <c r="AP154" s="204"/>
      <c r="AQ154" s="204"/>
      <c r="AR154" s="211"/>
    </row>
    <row r="155" spans="1:44" ht="18.95" customHeight="1">
      <c r="A155" s="141">
        <f t="shared" ref="A155" si="64">A153+1</f>
        <v>70</v>
      </c>
      <c r="B155" s="199" t="str">
        <f>IFERROR(日付等!F141,"")</f>
        <v/>
      </c>
      <c r="C155" s="200"/>
      <c r="D155" s="200"/>
      <c r="E155" s="200"/>
      <c r="F155" s="178"/>
      <c r="G155" s="194" t="str">
        <f>IFERROR(日付等!G141,"")</f>
        <v/>
      </c>
      <c r="H155" s="178" t="s">
        <v>5</v>
      </c>
      <c r="I155" s="194" t="str">
        <f>IFERROR(日付等!H141,"")</f>
        <v/>
      </c>
      <c r="J155" s="195" t="s">
        <v>5</v>
      </c>
      <c r="K155" s="194" t="str">
        <f>IFERROR(日付等!I141,"")</f>
        <v/>
      </c>
      <c r="L155" s="178" t="s">
        <v>10</v>
      </c>
      <c r="M155" s="178"/>
      <c r="N155" s="201"/>
      <c r="O155" s="202"/>
      <c r="P155" s="202"/>
      <c r="Q155" s="202"/>
      <c r="R155" s="202"/>
      <c r="S155" s="202"/>
      <c r="T155" s="202"/>
      <c r="U155" s="202"/>
      <c r="V155" s="202"/>
      <c r="W155" s="202"/>
      <c r="X155" s="202"/>
      <c r="Y155" s="202"/>
      <c r="Z155" s="202"/>
      <c r="AA155" s="202"/>
      <c r="AB155" s="202"/>
      <c r="AC155" s="202"/>
      <c r="AD155" s="202"/>
      <c r="AE155" s="202"/>
      <c r="AF155" s="202"/>
      <c r="AG155" s="202"/>
      <c r="AH155" s="202"/>
      <c r="AI155" s="201" t="s">
        <v>32</v>
      </c>
      <c r="AJ155" s="205"/>
      <c r="AK155" s="205"/>
      <c r="AL155" s="205"/>
      <c r="AM155" s="206"/>
      <c r="AN155" s="201" t="s">
        <v>222</v>
      </c>
      <c r="AO155" s="202"/>
      <c r="AP155" s="202"/>
      <c r="AQ155" s="202"/>
      <c r="AR155" s="210"/>
    </row>
    <row r="156" spans="1:44" ht="18.95" customHeight="1">
      <c r="A156" s="141"/>
      <c r="B156" s="212"/>
      <c r="C156" s="213"/>
      <c r="D156" s="213"/>
      <c r="E156" s="213"/>
      <c r="F156" s="149"/>
      <c r="G156" s="168"/>
      <c r="H156" s="149" t="s">
        <v>5</v>
      </c>
      <c r="I156" s="168"/>
      <c r="J156" s="164" t="s">
        <v>5</v>
      </c>
      <c r="K156" s="168"/>
      <c r="L156" s="149" t="s">
        <v>11</v>
      </c>
      <c r="M156" s="149"/>
      <c r="N156" s="203"/>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7"/>
      <c r="AJ156" s="208"/>
      <c r="AK156" s="208"/>
      <c r="AL156" s="208"/>
      <c r="AM156" s="209"/>
      <c r="AN156" s="203"/>
      <c r="AO156" s="204"/>
      <c r="AP156" s="204"/>
      <c r="AQ156" s="204"/>
      <c r="AR156" s="211"/>
    </row>
    <row r="157" spans="1:44" ht="18.95" customHeight="1">
      <c r="A157" s="141">
        <f t="shared" ref="A157" si="65">A155+1</f>
        <v>71</v>
      </c>
      <c r="B157" s="199" t="str">
        <f>IFERROR(日付等!F143,"")</f>
        <v/>
      </c>
      <c r="C157" s="200"/>
      <c r="D157" s="200"/>
      <c r="E157" s="200"/>
      <c r="F157" s="178"/>
      <c r="G157" s="194" t="str">
        <f>IFERROR(日付等!G143,"")</f>
        <v/>
      </c>
      <c r="H157" s="178" t="s">
        <v>5</v>
      </c>
      <c r="I157" s="194" t="str">
        <f>IFERROR(日付等!H143,"")</f>
        <v/>
      </c>
      <c r="J157" s="195" t="s">
        <v>5</v>
      </c>
      <c r="K157" s="194" t="str">
        <f>IFERROR(日付等!I143,"")</f>
        <v/>
      </c>
      <c r="L157" s="178" t="s">
        <v>10</v>
      </c>
      <c r="M157" s="178"/>
      <c r="N157" s="201"/>
      <c r="O157" s="202"/>
      <c r="P157" s="202"/>
      <c r="Q157" s="202"/>
      <c r="R157" s="202"/>
      <c r="S157" s="202"/>
      <c r="T157" s="202"/>
      <c r="U157" s="202"/>
      <c r="V157" s="202"/>
      <c r="W157" s="202"/>
      <c r="X157" s="202"/>
      <c r="Y157" s="202"/>
      <c r="Z157" s="202"/>
      <c r="AA157" s="202"/>
      <c r="AB157" s="202"/>
      <c r="AC157" s="202"/>
      <c r="AD157" s="202"/>
      <c r="AE157" s="202"/>
      <c r="AF157" s="202"/>
      <c r="AG157" s="202"/>
      <c r="AH157" s="202"/>
      <c r="AI157" s="201" t="s">
        <v>32</v>
      </c>
      <c r="AJ157" s="205"/>
      <c r="AK157" s="205"/>
      <c r="AL157" s="205"/>
      <c r="AM157" s="206"/>
      <c r="AN157" s="201" t="s">
        <v>222</v>
      </c>
      <c r="AO157" s="202"/>
      <c r="AP157" s="202"/>
      <c r="AQ157" s="202"/>
      <c r="AR157" s="210"/>
    </row>
    <row r="158" spans="1:44" ht="18.95" customHeight="1">
      <c r="A158" s="141"/>
      <c r="B158" s="212"/>
      <c r="C158" s="213"/>
      <c r="D158" s="213"/>
      <c r="E158" s="213"/>
      <c r="F158" s="149"/>
      <c r="G158" s="168"/>
      <c r="H158" s="149" t="s">
        <v>5</v>
      </c>
      <c r="I158" s="168"/>
      <c r="J158" s="164" t="s">
        <v>5</v>
      </c>
      <c r="K158" s="168"/>
      <c r="L158" s="149" t="s">
        <v>11</v>
      </c>
      <c r="M158" s="149"/>
      <c r="N158" s="203"/>
      <c r="O158" s="204"/>
      <c r="P158" s="204"/>
      <c r="Q158" s="204"/>
      <c r="R158" s="204"/>
      <c r="S158" s="204"/>
      <c r="T158" s="204"/>
      <c r="U158" s="204"/>
      <c r="V158" s="204"/>
      <c r="W158" s="204"/>
      <c r="X158" s="204"/>
      <c r="Y158" s="204"/>
      <c r="Z158" s="204"/>
      <c r="AA158" s="204"/>
      <c r="AB158" s="204"/>
      <c r="AC158" s="204"/>
      <c r="AD158" s="204"/>
      <c r="AE158" s="204"/>
      <c r="AF158" s="204"/>
      <c r="AG158" s="204"/>
      <c r="AH158" s="204"/>
      <c r="AI158" s="207"/>
      <c r="AJ158" s="208"/>
      <c r="AK158" s="208"/>
      <c r="AL158" s="208"/>
      <c r="AM158" s="209"/>
      <c r="AN158" s="203"/>
      <c r="AO158" s="204"/>
      <c r="AP158" s="204"/>
      <c r="AQ158" s="204"/>
      <c r="AR158" s="211"/>
    </row>
    <row r="159" spans="1:44" ht="18.95" customHeight="1">
      <c r="A159" s="141">
        <f t="shared" ref="A159" si="66">A157+1</f>
        <v>72</v>
      </c>
      <c r="B159" s="199" t="str">
        <f>IFERROR(日付等!F145,"")</f>
        <v/>
      </c>
      <c r="C159" s="200"/>
      <c r="D159" s="200"/>
      <c r="E159" s="200"/>
      <c r="F159" s="178"/>
      <c r="G159" s="194" t="str">
        <f>IFERROR(日付等!G145,"")</f>
        <v/>
      </c>
      <c r="H159" s="178" t="s">
        <v>5</v>
      </c>
      <c r="I159" s="194" t="str">
        <f>IFERROR(日付等!H145,"")</f>
        <v/>
      </c>
      <c r="J159" s="195" t="s">
        <v>5</v>
      </c>
      <c r="K159" s="194" t="str">
        <f>IFERROR(日付等!I145,"")</f>
        <v/>
      </c>
      <c r="L159" s="178" t="s">
        <v>10</v>
      </c>
      <c r="M159" s="178"/>
      <c r="N159" s="201"/>
      <c r="O159" s="202"/>
      <c r="P159" s="202"/>
      <c r="Q159" s="202"/>
      <c r="R159" s="202"/>
      <c r="S159" s="202"/>
      <c r="T159" s="202"/>
      <c r="U159" s="202"/>
      <c r="V159" s="202"/>
      <c r="W159" s="202"/>
      <c r="X159" s="202"/>
      <c r="Y159" s="202"/>
      <c r="Z159" s="202"/>
      <c r="AA159" s="202"/>
      <c r="AB159" s="202"/>
      <c r="AC159" s="202"/>
      <c r="AD159" s="202"/>
      <c r="AE159" s="202"/>
      <c r="AF159" s="202"/>
      <c r="AG159" s="202"/>
      <c r="AH159" s="202"/>
      <c r="AI159" s="201" t="s">
        <v>32</v>
      </c>
      <c r="AJ159" s="205"/>
      <c r="AK159" s="205"/>
      <c r="AL159" s="205"/>
      <c r="AM159" s="206"/>
      <c r="AN159" s="201" t="s">
        <v>222</v>
      </c>
      <c r="AO159" s="202"/>
      <c r="AP159" s="202"/>
      <c r="AQ159" s="202"/>
      <c r="AR159" s="210"/>
    </row>
    <row r="160" spans="1:44" ht="18.95" customHeight="1">
      <c r="A160" s="141"/>
      <c r="B160" s="212"/>
      <c r="C160" s="213"/>
      <c r="D160" s="213"/>
      <c r="E160" s="213"/>
      <c r="F160" s="149"/>
      <c r="G160" s="168"/>
      <c r="H160" s="149" t="s">
        <v>5</v>
      </c>
      <c r="I160" s="168"/>
      <c r="J160" s="164" t="s">
        <v>5</v>
      </c>
      <c r="K160" s="168"/>
      <c r="L160" s="149" t="s">
        <v>11</v>
      </c>
      <c r="M160" s="149"/>
      <c r="N160" s="203"/>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7"/>
      <c r="AJ160" s="208"/>
      <c r="AK160" s="208"/>
      <c r="AL160" s="208"/>
      <c r="AM160" s="209"/>
      <c r="AN160" s="203"/>
      <c r="AO160" s="204"/>
      <c r="AP160" s="204"/>
      <c r="AQ160" s="204"/>
      <c r="AR160" s="211"/>
    </row>
    <row r="161" spans="1:44" ht="18.95" customHeight="1">
      <c r="A161" s="141">
        <f t="shared" ref="A161" si="67">A159+1</f>
        <v>73</v>
      </c>
      <c r="B161" s="199" t="str">
        <f>IFERROR(日付等!F147,"")</f>
        <v/>
      </c>
      <c r="C161" s="200"/>
      <c r="D161" s="200"/>
      <c r="E161" s="200"/>
      <c r="F161" s="178"/>
      <c r="G161" s="194" t="str">
        <f>IFERROR(日付等!G147,"")</f>
        <v/>
      </c>
      <c r="H161" s="178" t="s">
        <v>5</v>
      </c>
      <c r="I161" s="194" t="str">
        <f>IFERROR(日付等!H147,"")</f>
        <v/>
      </c>
      <c r="J161" s="195" t="s">
        <v>5</v>
      </c>
      <c r="K161" s="194" t="str">
        <f>IFERROR(日付等!I147,"")</f>
        <v/>
      </c>
      <c r="L161" s="178" t="s">
        <v>10</v>
      </c>
      <c r="M161" s="178"/>
      <c r="N161" s="201"/>
      <c r="O161" s="202"/>
      <c r="P161" s="202"/>
      <c r="Q161" s="202"/>
      <c r="R161" s="202"/>
      <c r="S161" s="202"/>
      <c r="T161" s="202"/>
      <c r="U161" s="202"/>
      <c r="V161" s="202"/>
      <c r="W161" s="202"/>
      <c r="X161" s="202"/>
      <c r="Y161" s="202"/>
      <c r="Z161" s="202"/>
      <c r="AA161" s="202"/>
      <c r="AB161" s="202"/>
      <c r="AC161" s="202"/>
      <c r="AD161" s="202"/>
      <c r="AE161" s="202"/>
      <c r="AF161" s="202"/>
      <c r="AG161" s="202"/>
      <c r="AH161" s="202"/>
      <c r="AI161" s="201" t="s">
        <v>32</v>
      </c>
      <c r="AJ161" s="205"/>
      <c r="AK161" s="205"/>
      <c r="AL161" s="205"/>
      <c r="AM161" s="206"/>
      <c r="AN161" s="201" t="s">
        <v>222</v>
      </c>
      <c r="AO161" s="202"/>
      <c r="AP161" s="202"/>
      <c r="AQ161" s="202"/>
      <c r="AR161" s="210"/>
    </row>
    <row r="162" spans="1:44" ht="18.95" customHeight="1">
      <c r="A162" s="141"/>
      <c r="B162" s="212"/>
      <c r="C162" s="213"/>
      <c r="D162" s="213"/>
      <c r="E162" s="213"/>
      <c r="F162" s="149"/>
      <c r="G162" s="168"/>
      <c r="H162" s="149" t="s">
        <v>5</v>
      </c>
      <c r="I162" s="168"/>
      <c r="J162" s="164" t="s">
        <v>5</v>
      </c>
      <c r="K162" s="168"/>
      <c r="L162" s="149" t="s">
        <v>11</v>
      </c>
      <c r="M162" s="149"/>
      <c r="N162" s="203"/>
      <c r="O162" s="204"/>
      <c r="P162" s="204"/>
      <c r="Q162" s="204"/>
      <c r="R162" s="204"/>
      <c r="S162" s="204"/>
      <c r="T162" s="204"/>
      <c r="U162" s="204"/>
      <c r="V162" s="204"/>
      <c r="W162" s="204"/>
      <c r="X162" s="204"/>
      <c r="Y162" s="204"/>
      <c r="Z162" s="204"/>
      <c r="AA162" s="204"/>
      <c r="AB162" s="204"/>
      <c r="AC162" s="204"/>
      <c r="AD162" s="204"/>
      <c r="AE162" s="204"/>
      <c r="AF162" s="204"/>
      <c r="AG162" s="204"/>
      <c r="AH162" s="204"/>
      <c r="AI162" s="207"/>
      <c r="AJ162" s="208"/>
      <c r="AK162" s="208"/>
      <c r="AL162" s="208"/>
      <c r="AM162" s="209"/>
      <c r="AN162" s="203"/>
      <c r="AO162" s="204"/>
      <c r="AP162" s="204"/>
      <c r="AQ162" s="204"/>
      <c r="AR162" s="211"/>
    </row>
    <row r="163" spans="1:44" ht="18.95" customHeight="1">
      <c r="A163" s="141">
        <f t="shared" ref="A163" si="68">A161+1</f>
        <v>74</v>
      </c>
      <c r="B163" s="199" t="str">
        <f>IFERROR(日付等!F149,"")</f>
        <v/>
      </c>
      <c r="C163" s="200"/>
      <c r="D163" s="200"/>
      <c r="E163" s="200"/>
      <c r="F163" s="178"/>
      <c r="G163" s="194" t="str">
        <f>IFERROR(日付等!G149,"")</f>
        <v/>
      </c>
      <c r="H163" s="178" t="s">
        <v>5</v>
      </c>
      <c r="I163" s="194" t="str">
        <f>IFERROR(日付等!H149,"")</f>
        <v/>
      </c>
      <c r="J163" s="195" t="s">
        <v>5</v>
      </c>
      <c r="K163" s="194" t="str">
        <f>IFERROR(日付等!I149,"")</f>
        <v/>
      </c>
      <c r="L163" s="178" t="s">
        <v>10</v>
      </c>
      <c r="M163" s="178"/>
      <c r="N163" s="201"/>
      <c r="O163" s="202"/>
      <c r="P163" s="202"/>
      <c r="Q163" s="202"/>
      <c r="R163" s="202"/>
      <c r="S163" s="202"/>
      <c r="T163" s="202"/>
      <c r="U163" s="202"/>
      <c r="V163" s="202"/>
      <c r="W163" s="202"/>
      <c r="X163" s="202"/>
      <c r="Y163" s="202"/>
      <c r="Z163" s="202"/>
      <c r="AA163" s="202"/>
      <c r="AB163" s="202"/>
      <c r="AC163" s="202"/>
      <c r="AD163" s="202"/>
      <c r="AE163" s="202"/>
      <c r="AF163" s="202"/>
      <c r="AG163" s="202"/>
      <c r="AH163" s="202"/>
      <c r="AI163" s="201" t="s">
        <v>32</v>
      </c>
      <c r="AJ163" s="205"/>
      <c r="AK163" s="205"/>
      <c r="AL163" s="205"/>
      <c r="AM163" s="206"/>
      <c r="AN163" s="201" t="s">
        <v>222</v>
      </c>
      <c r="AO163" s="202"/>
      <c r="AP163" s="202"/>
      <c r="AQ163" s="202"/>
      <c r="AR163" s="210"/>
    </row>
    <row r="164" spans="1:44" ht="18.95" customHeight="1">
      <c r="A164" s="141"/>
      <c r="B164" s="212"/>
      <c r="C164" s="213"/>
      <c r="D164" s="213"/>
      <c r="E164" s="213"/>
      <c r="F164" s="149"/>
      <c r="G164" s="168"/>
      <c r="H164" s="149" t="s">
        <v>5</v>
      </c>
      <c r="I164" s="168"/>
      <c r="J164" s="164" t="s">
        <v>5</v>
      </c>
      <c r="K164" s="168"/>
      <c r="L164" s="149" t="s">
        <v>11</v>
      </c>
      <c r="M164" s="149"/>
      <c r="N164" s="203"/>
      <c r="O164" s="204"/>
      <c r="P164" s="204"/>
      <c r="Q164" s="204"/>
      <c r="R164" s="204"/>
      <c r="S164" s="204"/>
      <c r="T164" s="204"/>
      <c r="U164" s="204"/>
      <c r="V164" s="204"/>
      <c r="W164" s="204"/>
      <c r="X164" s="204"/>
      <c r="Y164" s="204"/>
      <c r="Z164" s="204"/>
      <c r="AA164" s="204"/>
      <c r="AB164" s="204"/>
      <c r="AC164" s="204"/>
      <c r="AD164" s="204"/>
      <c r="AE164" s="204"/>
      <c r="AF164" s="204"/>
      <c r="AG164" s="204"/>
      <c r="AH164" s="204"/>
      <c r="AI164" s="207"/>
      <c r="AJ164" s="208"/>
      <c r="AK164" s="208"/>
      <c r="AL164" s="208"/>
      <c r="AM164" s="209"/>
      <c r="AN164" s="203"/>
      <c r="AO164" s="204"/>
      <c r="AP164" s="204"/>
      <c r="AQ164" s="204"/>
      <c r="AR164" s="211"/>
    </row>
    <row r="165" spans="1:44" ht="18.95" customHeight="1">
      <c r="A165" s="141">
        <f t="shared" ref="A165" si="69">A163+1</f>
        <v>75</v>
      </c>
      <c r="B165" s="199" t="str">
        <f>IFERROR(日付等!F151,"")</f>
        <v/>
      </c>
      <c r="C165" s="200"/>
      <c r="D165" s="200"/>
      <c r="E165" s="200"/>
      <c r="F165" s="178"/>
      <c r="G165" s="194" t="str">
        <f>IFERROR(日付等!G151,"")</f>
        <v/>
      </c>
      <c r="H165" s="178" t="s">
        <v>5</v>
      </c>
      <c r="I165" s="194" t="str">
        <f>IFERROR(日付等!H151,"")</f>
        <v/>
      </c>
      <c r="J165" s="195" t="s">
        <v>5</v>
      </c>
      <c r="K165" s="194" t="str">
        <f>IFERROR(日付等!I151,"")</f>
        <v/>
      </c>
      <c r="L165" s="178" t="s">
        <v>10</v>
      </c>
      <c r="M165" s="178"/>
      <c r="N165" s="201"/>
      <c r="O165" s="202"/>
      <c r="P165" s="202"/>
      <c r="Q165" s="202"/>
      <c r="R165" s="202"/>
      <c r="S165" s="202"/>
      <c r="T165" s="202"/>
      <c r="U165" s="202"/>
      <c r="V165" s="202"/>
      <c r="W165" s="202"/>
      <c r="X165" s="202"/>
      <c r="Y165" s="202"/>
      <c r="Z165" s="202"/>
      <c r="AA165" s="202"/>
      <c r="AB165" s="202"/>
      <c r="AC165" s="202"/>
      <c r="AD165" s="202"/>
      <c r="AE165" s="202"/>
      <c r="AF165" s="202"/>
      <c r="AG165" s="202"/>
      <c r="AH165" s="202"/>
      <c r="AI165" s="201" t="s">
        <v>32</v>
      </c>
      <c r="AJ165" s="205"/>
      <c r="AK165" s="205"/>
      <c r="AL165" s="205"/>
      <c r="AM165" s="206"/>
      <c r="AN165" s="201" t="s">
        <v>222</v>
      </c>
      <c r="AO165" s="202"/>
      <c r="AP165" s="202"/>
      <c r="AQ165" s="202"/>
      <c r="AR165" s="210"/>
    </row>
    <row r="166" spans="1:44" ht="18.95" customHeight="1">
      <c r="A166" s="141"/>
      <c r="B166" s="212"/>
      <c r="C166" s="213"/>
      <c r="D166" s="213"/>
      <c r="E166" s="213"/>
      <c r="F166" s="149"/>
      <c r="G166" s="168"/>
      <c r="H166" s="149" t="s">
        <v>5</v>
      </c>
      <c r="I166" s="168"/>
      <c r="J166" s="164" t="s">
        <v>5</v>
      </c>
      <c r="K166" s="168"/>
      <c r="L166" s="149" t="s">
        <v>11</v>
      </c>
      <c r="M166" s="149"/>
      <c r="N166" s="203"/>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7"/>
      <c r="AJ166" s="208"/>
      <c r="AK166" s="208"/>
      <c r="AL166" s="208"/>
      <c r="AM166" s="209"/>
      <c r="AN166" s="203"/>
      <c r="AO166" s="204"/>
      <c r="AP166" s="204"/>
      <c r="AQ166" s="204"/>
      <c r="AR166" s="211"/>
    </row>
    <row r="167" spans="1:44" ht="18.95" customHeight="1">
      <c r="A167" s="141">
        <f t="shared" ref="A167" si="70">A165+1</f>
        <v>76</v>
      </c>
      <c r="B167" s="199" t="str">
        <f>IFERROR(日付等!F153,"")</f>
        <v/>
      </c>
      <c r="C167" s="200"/>
      <c r="D167" s="200"/>
      <c r="E167" s="200"/>
      <c r="F167" s="178"/>
      <c r="G167" s="194" t="str">
        <f>IFERROR(日付等!G153,"")</f>
        <v/>
      </c>
      <c r="H167" s="178" t="s">
        <v>5</v>
      </c>
      <c r="I167" s="194" t="str">
        <f>IFERROR(日付等!H153,"")</f>
        <v/>
      </c>
      <c r="J167" s="195" t="s">
        <v>5</v>
      </c>
      <c r="K167" s="194" t="str">
        <f>IFERROR(日付等!I153,"")</f>
        <v/>
      </c>
      <c r="L167" s="178" t="s">
        <v>10</v>
      </c>
      <c r="M167" s="178"/>
      <c r="N167" s="201"/>
      <c r="O167" s="202"/>
      <c r="P167" s="202"/>
      <c r="Q167" s="202"/>
      <c r="R167" s="202"/>
      <c r="S167" s="202"/>
      <c r="T167" s="202"/>
      <c r="U167" s="202"/>
      <c r="V167" s="202"/>
      <c r="W167" s="202"/>
      <c r="X167" s="202"/>
      <c r="Y167" s="202"/>
      <c r="Z167" s="202"/>
      <c r="AA167" s="202"/>
      <c r="AB167" s="202"/>
      <c r="AC167" s="202"/>
      <c r="AD167" s="202"/>
      <c r="AE167" s="202"/>
      <c r="AF167" s="202"/>
      <c r="AG167" s="202"/>
      <c r="AH167" s="202"/>
      <c r="AI167" s="201" t="s">
        <v>32</v>
      </c>
      <c r="AJ167" s="205"/>
      <c r="AK167" s="205"/>
      <c r="AL167" s="205"/>
      <c r="AM167" s="206"/>
      <c r="AN167" s="201" t="s">
        <v>222</v>
      </c>
      <c r="AO167" s="202"/>
      <c r="AP167" s="202"/>
      <c r="AQ167" s="202"/>
      <c r="AR167" s="210"/>
    </row>
    <row r="168" spans="1:44" ht="18.95" customHeight="1">
      <c r="A168" s="141"/>
      <c r="B168" s="212"/>
      <c r="C168" s="213"/>
      <c r="D168" s="213"/>
      <c r="E168" s="213"/>
      <c r="F168" s="149"/>
      <c r="G168" s="168"/>
      <c r="H168" s="149" t="s">
        <v>5</v>
      </c>
      <c r="I168" s="168"/>
      <c r="J168" s="164" t="s">
        <v>5</v>
      </c>
      <c r="K168" s="168"/>
      <c r="L168" s="149" t="s">
        <v>11</v>
      </c>
      <c r="M168" s="149"/>
      <c r="N168" s="203"/>
      <c r="O168" s="204"/>
      <c r="P168" s="204"/>
      <c r="Q168" s="204"/>
      <c r="R168" s="204"/>
      <c r="S168" s="204"/>
      <c r="T168" s="204"/>
      <c r="U168" s="204"/>
      <c r="V168" s="204"/>
      <c r="W168" s="204"/>
      <c r="X168" s="204"/>
      <c r="Y168" s="204"/>
      <c r="Z168" s="204"/>
      <c r="AA168" s="204"/>
      <c r="AB168" s="204"/>
      <c r="AC168" s="204"/>
      <c r="AD168" s="204"/>
      <c r="AE168" s="204"/>
      <c r="AF168" s="204"/>
      <c r="AG168" s="204"/>
      <c r="AH168" s="204"/>
      <c r="AI168" s="207"/>
      <c r="AJ168" s="208"/>
      <c r="AK168" s="208"/>
      <c r="AL168" s="208"/>
      <c r="AM168" s="209"/>
      <c r="AN168" s="203"/>
      <c r="AO168" s="204"/>
      <c r="AP168" s="204"/>
      <c r="AQ168" s="204"/>
      <c r="AR168" s="211"/>
    </row>
    <row r="169" spans="1:44" ht="18.95" customHeight="1">
      <c r="A169" s="141">
        <f t="shared" ref="A169" si="71">A167+1</f>
        <v>77</v>
      </c>
      <c r="B169" s="199" t="str">
        <f>IFERROR(日付等!F155,"")</f>
        <v/>
      </c>
      <c r="C169" s="200"/>
      <c r="D169" s="200"/>
      <c r="E169" s="200"/>
      <c r="F169" s="178"/>
      <c r="G169" s="194" t="str">
        <f>IFERROR(日付等!G155,"")</f>
        <v/>
      </c>
      <c r="H169" s="178" t="s">
        <v>5</v>
      </c>
      <c r="I169" s="194" t="str">
        <f>IFERROR(日付等!H155,"")</f>
        <v/>
      </c>
      <c r="J169" s="195" t="s">
        <v>5</v>
      </c>
      <c r="K169" s="194" t="str">
        <f>IFERROR(日付等!I155,"")</f>
        <v/>
      </c>
      <c r="L169" s="178" t="s">
        <v>10</v>
      </c>
      <c r="M169" s="178"/>
      <c r="N169" s="201"/>
      <c r="O169" s="202"/>
      <c r="P169" s="202"/>
      <c r="Q169" s="202"/>
      <c r="R169" s="202"/>
      <c r="S169" s="202"/>
      <c r="T169" s="202"/>
      <c r="U169" s="202"/>
      <c r="V169" s="202"/>
      <c r="W169" s="202"/>
      <c r="X169" s="202"/>
      <c r="Y169" s="202"/>
      <c r="Z169" s="202"/>
      <c r="AA169" s="202"/>
      <c r="AB169" s="202"/>
      <c r="AC169" s="202"/>
      <c r="AD169" s="202"/>
      <c r="AE169" s="202"/>
      <c r="AF169" s="202"/>
      <c r="AG169" s="202"/>
      <c r="AH169" s="202"/>
      <c r="AI169" s="201" t="s">
        <v>32</v>
      </c>
      <c r="AJ169" s="205"/>
      <c r="AK169" s="205"/>
      <c r="AL169" s="205"/>
      <c r="AM169" s="206"/>
      <c r="AN169" s="201" t="s">
        <v>222</v>
      </c>
      <c r="AO169" s="202"/>
      <c r="AP169" s="202"/>
      <c r="AQ169" s="202"/>
      <c r="AR169" s="210"/>
    </row>
    <row r="170" spans="1:44" ht="18.95" customHeight="1">
      <c r="A170" s="141"/>
      <c r="B170" s="212"/>
      <c r="C170" s="213"/>
      <c r="D170" s="213"/>
      <c r="E170" s="213"/>
      <c r="F170" s="149"/>
      <c r="G170" s="168"/>
      <c r="H170" s="149" t="s">
        <v>5</v>
      </c>
      <c r="I170" s="168"/>
      <c r="J170" s="164" t="s">
        <v>5</v>
      </c>
      <c r="K170" s="168"/>
      <c r="L170" s="149" t="s">
        <v>11</v>
      </c>
      <c r="M170" s="149"/>
      <c r="N170" s="203"/>
      <c r="O170" s="204"/>
      <c r="P170" s="204"/>
      <c r="Q170" s="204"/>
      <c r="R170" s="204"/>
      <c r="S170" s="204"/>
      <c r="T170" s="204"/>
      <c r="U170" s="204"/>
      <c r="V170" s="204"/>
      <c r="W170" s="204"/>
      <c r="X170" s="204"/>
      <c r="Y170" s="204"/>
      <c r="Z170" s="204"/>
      <c r="AA170" s="204"/>
      <c r="AB170" s="204"/>
      <c r="AC170" s="204"/>
      <c r="AD170" s="204"/>
      <c r="AE170" s="204"/>
      <c r="AF170" s="204"/>
      <c r="AG170" s="204"/>
      <c r="AH170" s="204"/>
      <c r="AI170" s="207"/>
      <c r="AJ170" s="208"/>
      <c r="AK170" s="208"/>
      <c r="AL170" s="208"/>
      <c r="AM170" s="209"/>
      <c r="AN170" s="203"/>
      <c r="AO170" s="204"/>
      <c r="AP170" s="204"/>
      <c r="AQ170" s="204"/>
      <c r="AR170" s="211"/>
    </row>
    <row r="171" spans="1:44" ht="18.95" customHeight="1">
      <c r="A171" s="141">
        <f t="shared" ref="A171" si="72">A169+1</f>
        <v>78</v>
      </c>
      <c r="B171" s="199" t="str">
        <f>IFERROR(日付等!F157,"")</f>
        <v/>
      </c>
      <c r="C171" s="200"/>
      <c r="D171" s="200"/>
      <c r="E171" s="200"/>
      <c r="F171" s="178"/>
      <c r="G171" s="194" t="str">
        <f>IFERROR(日付等!G157,"")</f>
        <v/>
      </c>
      <c r="H171" s="178" t="s">
        <v>5</v>
      </c>
      <c r="I171" s="194" t="str">
        <f>IFERROR(日付等!H157,"")</f>
        <v/>
      </c>
      <c r="J171" s="195" t="s">
        <v>5</v>
      </c>
      <c r="K171" s="194" t="str">
        <f>IFERROR(日付等!I157,"")</f>
        <v/>
      </c>
      <c r="L171" s="178" t="s">
        <v>10</v>
      </c>
      <c r="M171" s="178"/>
      <c r="N171" s="201"/>
      <c r="O171" s="202"/>
      <c r="P171" s="202"/>
      <c r="Q171" s="202"/>
      <c r="R171" s="202"/>
      <c r="S171" s="202"/>
      <c r="T171" s="202"/>
      <c r="U171" s="202"/>
      <c r="V171" s="202"/>
      <c r="W171" s="202"/>
      <c r="X171" s="202"/>
      <c r="Y171" s="202"/>
      <c r="Z171" s="202"/>
      <c r="AA171" s="202"/>
      <c r="AB171" s="202"/>
      <c r="AC171" s="202"/>
      <c r="AD171" s="202"/>
      <c r="AE171" s="202"/>
      <c r="AF171" s="202"/>
      <c r="AG171" s="202"/>
      <c r="AH171" s="202"/>
      <c r="AI171" s="201" t="s">
        <v>32</v>
      </c>
      <c r="AJ171" s="205"/>
      <c r="AK171" s="205"/>
      <c r="AL171" s="205"/>
      <c r="AM171" s="206"/>
      <c r="AN171" s="201" t="s">
        <v>222</v>
      </c>
      <c r="AO171" s="202"/>
      <c r="AP171" s="202"/>
      <c r="AQ171" s="202"/>
      <c r="AR171" s="210"/>
    </row>
    <row r="172" spans="1:44" ht="18.95" customHeight="1">
      <c r="A172" s="141"/>
      <c r="B172" s="212"/>
      <c r="C172" s="213"/>
      <c r="D172" s="213"/>
      <c r="E172" s="213"/>
      <c r="F172" s="149"/>
      <c r="G172" s="168"/>
      <c r="H172" s="149" t="s">
        <v>5</v>
      </c>
      <c r="I172" s="168"/>
      <c r="J172" s="164" t="s">
        <v>5</v>
      </c>
      <c r="K172" s="168"/>
      <c r="L172" s="149" t="s">
        <v>11</v>
      </c>
      <c r="M172" s="149"/>
      <c r="N172" s="203"/>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7"/>
      <c r="AJ172" s="208"/>
      <c r="AK172" s="208"/>
      <c r="AL172" s="208"/>
      <c r="AM172" s="209"/>
      <c r="AN172" s="203"/>
      <c r="AO172" s="204"/>
      <c r="AP172" s="204"/>
      <c r="AQ172" s="204"/>
      <c r="AR172" s="211"/>
    </row>
    <row r="173" spans="1:44" ht="18.95" customHeight="1">
      <c r="A173" s="141">
        <f t="shared" ref="A173" si="73">A171+1</f>
        <v>79</v>
      </c>
      <c r="B173" s="199" t="str">
        <f>IFERROR(日付等!F159,"")</f>
        <v/>
      </c>
      <c r="C173" s="200"/>
      <c r="D173" s="200"/>
      <c r="E173" s="200"/>
      <c r="F173" s="178"/>
      <c r="G173" s="194" t="str">
        <f>IFERROR(日付等!G159,"")</f>
        <v/>
      </c>
      <c r="H173" s="178" t="s">
        <v>5</v>
      </c>
      <c r="I173" s="194" t="str">
        <f>IFERROR(日付等!H159,"")</f>
        <v/>
      </c>
      <c r="J173" s="195" t="s">
        <v>5</v>
      </c>
      <c r="K173" s="194" t="str">
        <f>IFERROR(日付等!I159,"")</f>
        <v/>
      </c>
      <c r="L173" s="178" t="s">
        <v>10</v>
      </c>
      <c r="M173" s="178"/>
      <c r="N173" s="201"/>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1" t="s">
        <v>32</v>
      </c>
      <c r="AJ173" s="205"/>
      <c r="AK173" s="205"/>
      <c r="AL173" s="205"/>
      <c r="AM173" s="206"/>
      <c r="AN173" s="201" t="s">
        <v>222</v>
      </c>
      <c r="AO173" s="202"/>
      <c r="AP173" s="202"/>
      <c r="AQ173" s="202"/>
      <c r="AR173" s="210"/>
    </row>
    <row r="174" spans="1:44" ht="18.95" customHeight="1">
      <c r="A174" s="141"/>
      <c r="B174" s="212"/>
      <c r="C174" s="213"/>
      <c r="D174" s="213"/>
      <c r="E174" s="213"/>
      <c r="F174" s="149"/>
      <c r="G174" s="168"/>
      <c r="H174" s="149" t="s">
        <v>5</v>
      </c>
      <c r="I174" s="168"/>
      <c r="J174" s="164" t="s">
        <v>5</v>
      </c>
      <c r="K174" s="168"/>
      <c r="L174" s="149" t="s">
        <v>11</v>
      </c>
      <c r="M174" s="149"/>
      <c r="N174" s="203"/>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7"/>
      <c r="AJ174" s="208"/>
      <c r="AK174" s="208"/>
      <c r="AL174" s="208"/>
      <c r="AM174" s="209"/>
      <c r="AN174" s="203"/>
      <c r="AO174" s="204"/>
      <c r="AP174" s="204"/>
      <c r="AQ174" s="204"/>
      <c r="AR174" s="211"/>
    </row>
    <row r="175" spans="1:44" ht="18.95" customHeight="1">
      <c r="A175" s="141">
        <f t="shared" ref="A175" si="74">A173+1</f>
        <v>80</v>
      </c>
      <c r="B175" s="199" t="str">
        <f>IFERROR(日付等!F161,"")</f>
        <v/>
      </c>
      <c r="C175" s="200"/>
      <c r="D175" s="200"/>
      <c r="E175" s="200"/>
      <c r="F175" s="178"/>
      <c r="G175" s="194" t="str">
        <f>IFERROR(日付等!G161,"")</f>
        <v/>
      </c>
      <c r="H175" s="178" t="s">
        <v>5</v>
      </c>
      <c r="I175" s="194" t="str">
        <f>IFERROR(日付等!H161,"")</f>
        <v/>
      </c>
      <c r="J175" s="195" t="s">
        <v>5</v>
      </c>
      <c r="K175" s="194" t="str">
        <f>IFERROR(日付等!I161,"")</f>
        <v/>
      </c>
      <c r="L175" s="178" t="s">
        <v>10</v>
      </c>
      <c r="M175" s="178"/>
      <c r="N175" s="201"/>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1" t="s">
        <v>32</v>
      </c>
      <c r="AJ175" s="205"/>
      <c r="AK175" s="205"/>
      <c r="AL175" s="205"/>
      <c r="AM175" s="206"/>
      <c r="AN175" s="201" t="s">
        <v>222</v>
      </c>
      <c r="AO175" s="202"/>
      <c r="AP175" s="202"/>
      <c r="AQ175" s="202"/>
      <c r="AR175" s="210"/>
    </row>
    <row r="176" spans="1:44" ht="18.95" customHeight="1">
      <c r="A176" s="141"/>
      <c r="B176" s="212"/>
      <c r="C176" s="213"/>
      <c r="D176" s="213"/>
      <c r="E176" s="213"/>
      <c r="F176" s="149"/>
      <c r="G176" s="168"/>
      <c r="H176" s="149" t="s">
        <v>5</v>
      </c>
      <c r="I176" s="168"/>
      <c r="J176" s="164" t="s">
        <v>5</v>
      </c>
      <c r="K176" s="168"/>
      <c r="L176" s="149" t="s">
        <v>11</v>
      </c>
      <c r="M176" s="149"/>
      <c r="N176" s="203"/>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7"/>
      <c r="AJ176" s="208"/>
      <c r="AK176" s="208"/>
      <c r="AL176" s="208"/>
      <c r="AM176" s="209"/>
      <c r="AN176" s="203"/>
      <c r="AO176" s="204"/>
      <c r="AP176" s="204"/>
      <c r="AQ176" s="204"/>
      <c r="AR176" s="211"/>
    </row>
    <row r="177" spans="1:44" ht="18.95" customHeight="1">
      <c r="A177" s="141">
        <f t="shared" ref="A177" si="75">A175+1</f>
        <v>81</v>
      </c>
      <c r="B177" s="199" t="str">
        <f>IFERROR(日付等!F163,"")</f>
        <v/>
      </c>
      <c r="C177" s="200"/>
      <c r="D177" s="200"/>
      <c r="E177" s="200"/>
      <c r="F177" s="178"/>
      <c r="G177" s="194" t="str">
        <f>IFERROR(日付等!G163,"")</f>
        <v/>
      </c>
      <c r="H177" s="178" t="s">
        <v>5</v>
      </c>
      <c r="I177" s="194" t="str">
        <f>IFERROR(日付等!H163,"")</f>
        <v/>
      </c>
      <c r="J177" s="195" t="s">
        <v>5</v>
      </c>
      <c r="K177" s="194" t="str">
        <f>IFERROR(日付等!I163,"")</f>
        <v/>
      </c>
      <c r="L177" s="178" t="s">
        <v>10</v>
      </c>
      <c r="M177" s="178"/>
      <c r="N177" s="201"/>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1" t="s">
        <v>32</v>
      </c>
      <c r="AJ177" s="205"/>
      <c r="AK177" s="205"/>
      <c r="AL177" s="205"/>
      <c r="AM177" s="206"/>
      <c r="AN177" s="201" t="s">
        <v>222</v>
      </c>
      <c r="AO177" s="202"/>
      <c r="AP177" s="202"/>
      <c r="AQ177" s="202"/>
      <c r="AR177" s="210"/>
    </row>
    <row r="178" spans="1:44" ht="18.95" customHeight="1">
      <c r="A178" s="141"/>
      <c r="B178" s="212"/>
      <c r="C178" s="213"/>
      <c r="D178" s="213"/>
      <c r="E178" s="213"/>
      <c r="F178" s="149"/>
      <c r="G178" s="168"/>
      <c r="H178" s="149" t="s">
        <v>5</v>
      </c>
      <c r="I178" s="168"/>
      <c r="J178" s="164" t="s">
        <v>5</v>
      </c>
      <c r="K178" s="168"/>
      <c r="L178" s="149" t="s">
        <v>11</v>
      </c>
      <c r="M178" s="149"/>
      <c r="N178" s="203"/>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7"/>
      <c r="AJ178" s="208"/>
      <c r="AK178" s="208"/>
      <c r="AL178" s="208"/>
      <c r="AM178" s="209"/>
      <c r="AN178" s="203"/>
      <c r="AO178" s="204"/>
      <c r="AP178" s="204"/>
      <c r="AQ178" s="204"/>
      <c r="AR178" s="211"/>
    </row>
    <row r="179" spans="1:44" ht="18.95" customHeight="1">
      <c r="A179" s="141">
        <f t="shared" ref="A179" si="76">A177+1</f>
        <v>82</v>
      </c>
      <c r="B179" s="199" t="str">
        <f>IFERROR(日付等!F165,"")</f>
        <v/>
      </c>
      <c r="C179" s="200"/>
      <c r="D179" s="200"/>
      <c r="E179" s="200"/>
      <c r="F179" s="178"/>
      <c r="G179" s="194" t="str">
        <f>IFERROR(日付等!G165,"")</f>
        <v/>
      </c>
      <c r="H179" s="178" t="s">
        <v>5</v>
      </c>
      <c r="I179" s="194" t="str">
        <f>IFERROR(日付等!H165,"")</f>
        <v/>
      </c>
      <c r="J179" s="195" t="s">
        <v>5</v>
      </c>
      <c r="K179" s="194" t="str">
        <f>IFERROR(日付等!I165,"")</f>
        <v/>
      </c>
      <c r="L179" s="178" t="s">
        <v>10</v>
      </c>
      <c r="M179" s="178"/>
      <c r="N179" s="201"/>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1" t="s">
        <v>32</v>
      </c>
      <c r="AJ179" s="205"/>
      <c r="AK179" s="205"/>
      <c r="AL179" s="205"/>
      <c r="AM179" s="206"/>
      <c r="AN179" s="201" t="s">
        <v>222</v>
      </c>
      <c r="AO179" s="202"/>
      <c r="AP179" s="202"/>
      <c r="AQ179" s="202"/>
      <c r="AR179" s="210"/>
    </row>
    <row r="180" spans="1:44" ht="18.95" customHeight="1">
      <c r="A180" s="141"/>
      <c r="B180" s="212"/>
      <c r="C180" s="213"/>
      <c r="D180" s="213"/>
      <c r="E180" s="213"/>
      <c r="F180" s="149"/>
      <c r="G180" s="168"/>
      <c r="H180" s="149" t="s">
        <v>5</v>
      </c>
      <c r="I180" s="168"/>
      <c r="J180" s="164" t="s">
        <v>5</v>
      </c>
      <c r="K180" s="168"/>
      <c r="L180" s="149" t="s">
        <v>11</v>
      </c>
      <c r="M180" s="149"/>
      <c r="N180" s="203"/>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7"/>
      <c r="AJ180" s="208"/>
      <c r="AK180" s="208"/>
      <c r="AL180" s="208"/>
      <c r="AM180" s="209"/>
      <c r="AN180" s="203"/>
      <c r="AO180" s="204"/>
      <c r="AP180" s="204"/>
      <c r="AQ180" s="204"/>
      <c r="AR180" s="211"/>
    </row>
    <row r="181" spans="1:44" ht="18.95" customHeight="1">
      <c r="A181" s="141">
        <f t="shared" ref="A181" si="77">A179+1</f>
        <v>83</v>
      </c>
      <c r="B181" s="199" t="str">
        <f>IFERROR(日付等!F167,"")</f>
        <v/>
      </c>
      <c r="C181" s="200"/>
      <c r="D181" s="200"/>
      <c r="E181" s="200"/>
      <c r="F181" s="178"/>
      <c r="G181" s="194" t="str">
        <f>IFERROR(日付等!G167,"")</f>
        <v/>
      </c>
      <c r="H181" s="178" t="s">
        <v>5</v>
      </c>
      <c r="I181" s="194" t="str">
        <f>IFERROR(日付等!H167,"")</f>
        <v/>
      </c>
      <c r="J181" s="195" t="s">
        <v>5</v>
      </c>
      <c r="K181" s="194" t="str">
        <f>IFERROR(日付等!I167,"")</f>
        <v/>
      </c>
      <c r="L181" s="178" t="s">
        <v>10</v>
      </c>
      <c r="M181" s="178"/>
      <c r="N181" s="201"/>
      <c r="O181" s="202"/>
      <c r="P181" s="202"/>
      <c r="Q181" s="202"/>
      <c r="R181" s="202"/>
      <c r="S181" s="202"/>
      <c r="T181" s="202"/>
      <c r="U181" s="202"/>
      <c r="V181" s="202"/>
      <c r="W181" s="202"/>
      <c r="X181" s="202"/>
      <c r="Y181" s="202"/>
      <c r="Z181" s="202"/>
      <c r="AA181" s="202"/>
      <c r="AB181" s="202"/>
      <c r="AC181" s="202"/>
      <c r="AD181" s="202"/>
      <c r="AE181" s="202"/>
      <c r="AF181" s="202"/>
      <c r="AG181" s="202"/>
      <c r="AH181" s="202"/>
      <c r="AI181" s="201" t="s">
        <v>32</v>
      </c>
      <c r="AJ181" s="205"/>
      <c r="AK181" s="205"/>
      <c r="AL181" s="205"/>
      <c r="AM181" s="206"/>
      <c r="AN181" s="201" t="s">
        <v>222</v>
      </c>
      <c r="AO181" s="202"/>
      <c r="AP181" s="202"/>
      <c r="AQ181" s="202"/>
      <c r="AR181" s="210"/>
    </row>
    <row r="182" spans="1:44" ht="18.95" customHeight="1">
      <c r="A182" s="141"/>
      <c r="B182" s="212"/>
      <c r="C182" s="213"/>
      <c r="D182" s="213"/>
      <c r="E182" s="213"/>
      <c r="F182" s="149"/>
      <c r="G182" s="168"/>
      <c r="H182" s="149" t="s">
        <v>5</v>
      </c>
      <c r="I182" s="168"/>
      <c r="J182" s="164" t="s">
        <v>5</v>
      </c>
      <c r="K182" s="168"/>
      <c r="L182" s="149" t="s">
        <v>11</v>
      </c>
      <c r="M182" s="149"/>
      <c r="N182" s="203"/>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7"/>
      <c r="AJ182" s="208"/>
      <c r="AK182" s="208"/>
      <c r="AL182" s="208"/>
      <c r="AM182" s="209"/>
      <c r="AN182" s="203"/>
      <c r="AO182" s="204"/>
      <c r="AP182" s="204"/>
      <c r="AQ182" s="204"/>
      <c r="AR182" s="211"/>
    </row>
    <row r="183" spans="1:44" ht="18.95" customHeight="1">
      <c r="A183" s="141">
        <f t="shared" ref="A183" si="78">A181+1</f>
        <v>84</v>
      </c>
      <c r="B183" s="199" t="str">
        <f>IFERROR(日付等!F169,"")</f>
        <v/>
      </c>
      <c r="C183" s="200"/>
      <c r="D183" s="200"/>
      <c r="E183" s="200"/>
      <c r="F183" s="178"/>
      <c r="G183" s="194" t="str">
        <f>IFERROR(日付等!G169,"")</f>
        <v/>
      </c>
      <c r="H183" s="178" t="s">
        <v>5</v>
      </c>
      <c r="I183" s="194" t="str">
        <f>IFERROR(日付等!H169,"")</f>
        <v/>
      </c>
      <c r="J183" s="195" t="s">
        <v>5</v>
      </c>
      <c r="K183" s="194" t="str">
        <f>IFERROR(日付等!I169,"")</f>
        <v/>
      </c>
      <c r="L183" s="178" t="s">
        <v>10</v>
      </c>
      <c r="M183" s="178"/>
      <c r="N183" s="201"/>
      <c r="O183" s="202"/>
      <c r="P183" s="202"/>
      <c r="Q183" s="202"/>
      <c r="R183" s="202"/>
      <c r="S183" s="202"/>
      <c r="T183" s="202"/>
      <c r="U183" s="202"/>
      <c r="V183" s="202"/>
      <c r="W183" s="202"/>
      <c r="X183" s="202"/>
      <c r="Y183" s="202"/>
      <c r="Z183" s="202"/>
      <c r="AA183" s="202"/>
      <c r="AB183" s="202"/>
      <c r="AC183" s="202"/>
      <c r="AD183" s="202"/>
      <c r="AE183" s="202"/>
      <c r="AF183" s="202"/>
      <c r="AG183" s="202"/>
      <c r="AH183" s="202"/>
      <c r="AI183" s="201" t="s">
        <v>32</v>
      </c>
      <c r="AJ183" s="205"/>
      <c r="AK183" s="205"/>
      <c r="AL183" s="205"/>
      <c r="AM183" s="206"/>
      <c r="AN183" s="201" t="s">
        <v>222</v>
      </c>
      <c r="AO183" s="202"/>
      <c r="AP183" s="202"/>
      <c r="AQ183" s="202"/>
      <c r="AR183" s="210"/>
    </row>
    <row r="184" spans="1:44" ht="18.95" customHeight="1">
      <c r="A184" s="141"/>
      <c r="B184" s="212"/>
      <c r="C184" s="213"/>
      <c r="D184" s="213"/>
      <c r="E184" s="213"/>
      <c r="F184" s="149"/>
      <c r="G184" s="168"/>
      <c r="H184" s="149" t="s">
        <v>5</v>
      </c>
      <c r="I184" s="168"/>
      <c r="J184" s="164" t="s">
        <v>5</v>
      </c>
      <c r="K184" s="168"/>
      <c r="L184" s="149" t="s">
        <v>11</v>
      </c>
      <c r="M184" s="149"/>
      <c r="N184" s="203"/>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7"/>
      <c r="AJ184" s="208"/>
      <c r="AK184" s="208"/>
      <c r="AL184" s="208"/>
      <c r="AM184" s="209"/>
      <c r="AN184" s="203"/>
      <c r="AO184" s="204"/>
      <c r="AP184" s="204"/>
      <c r="AQ184" s="204"/>
      <c r="AR184" s="211"/>
    </row>
    <row r="185" spans="1:44" ht="18.95" customHeight="1">
      <c r="A185" s="141">
        <f t="shared" ref="A185" si="79">A183+1</f>
        <v>85</v>
      </c>
      <c r="B185" s="199" t="str">
        <f>IFERROR(日付等!F171,"")</f>
        <v/>
      </c>
      <c r="C185" s="200"/>
      <c r="D185" s="200"/>
      <c r="E185" s="200"/>
      <c r="F185" s="178"/>
      <c r="G185" s="194" t="str">
        <f>IFERROR(日付等!G171,"")</f>
        <v/>
      </c>
      <c r="H185" s="178" t="s">
        <v>5</v>
      </c>
      <c r="I185" s="194" t="str">
        <f>IFERROR(日付等!H171,"")</f>
        <v/>
      </c>
      <c r="J185" s="195" t="s">
        <v>5</v>
      </c>
      <c r="K185" s="194" t="str">
        <f>IFERROR(日付等!I171,"")</f>
        <v/>
      </c>
      <c r="L185" s="178" t="s">
        <v>10</v>
      </c>
      <c r="M185" s="178"/>
      <c r="N185" s="201"/>
      <c r="O185" s="202"/>
      <c r="P185" s="202"/>
      <c r="Q185" s="202"/>
      <c r="R185" s="202"/>
      <c r="S185" s="202"/>
      <c r="T185" s="202"/>
      <c r="U185" s="202"/>
      <c r="V185" s="202"/>
      <c r="W185" s="202"/>
      <c r="X185" s="202"/>
      <c r="Y185" s="202"/>
      <c r="Z185" s="202"/>
      <c r="AA185" s="202"/>
      <c r="AB185" s="202"/>
      <c r="AC185" s="202"/>
      <c r="AD185" s="202"/>
      <c r="AE185" s="202"/>
      <c r="AF185" s="202"/>
      <c r="AG185" s="202"/>
      <c r="AH185" s="202"/>
      <c r="AI185" s="201" t="s">
        <v>32</v>
      </c>
      <c r="AJ185" s="205"/>
      <c r="AK185" s="205"/>
      <c r="AL185" s="205"/>
      <c r="AM185" s="206"/>
      <c r="AN185" s="201" t="s">
        <v>222</v>
      </c>
      <c r="AO185" s="202"/>
      <c r="AP185" s="202"/>
      <c r="AQ185" s="202"/>
      <c r="AR185" s="210"/>
    </row>
    <row r="186" spans="1:44" ht="18.95" customHeight="1">
      <c r="A186" s="141"/>
      <c r="B186" s="212"/>
      <c r="C186" s="213"/>
      <c r="D186" s="213"/>
      <c r="E186" s="213"/>
      <c r="F186" s="149"/>
      <c r="G186" s="168"/>
      <c r="H186" s="149" t="s">
        <v>5</v>
      </c>
      <c r="I186" s="168"/>
      <c r="J186" s="164" t="s">
        <v>5</v>
      </c>
      <c r="K186" s="168"/>
      <c r="L186" s="149" t="s">
        <v>11</v>
      </c>
      <c r="M186" s="149"/>
      <c r="N186" s="203"/>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7"/>
      <c r="AJ186" s="208"/>
      <c r="AK186" s="208"/>
      <c r="AL186" s="208"/>
      <c r="AM186" s="209"/>
      <c r="AN186" s="203"/>
      <c r="AO186" s="204"/>
      <c r="AP186" s="204"/>
      <c r="AQ186" s="204"/>
      <c r="AR186" s="211"/>
    </row>
    <row r="187" spans="1:44" ht="18.95" customHeight="1">
      <c r="A187" s="141">
        <f t="shared" ref="A187" si="80">A185+1</f>
        <v>86</v>
      </c>
      <c r="B187" s="199" t="str">
        <f>IFERROR(日付等!F173,"")</f>
        <v/>
      </c>
      <c r="C187" s="200"/>
      <c r="D187" s="200"/>
      <c r="E187" s="200"/>
      <c r="F187" s="178"/>
      <c r="G187" s="194" t="str">
        <f>IFERROR(日付等!G173,"")</f>
        <v/>
      </c>
      <c r="H187" s="178" t="s">
        <v>5</v>
      </c>
      <c r="I187" s="194" t="str">
        <f>IFERROR(日付等!H173,"")</f>
        <v/>
      </c>
      <c r="J187" s="195" t="s">
        <v>5</v>
      </c>
      <c r="K187" s="194" t="str">
        <f>IFERROR(日付等!I173,"")</f>
        <v/>
      </c>
      <c r="L187" s="178" t="s">
        <v>10</v>
      </c>
      <c r="M187" s="178"/>
      <c r="N187" s="201"/>
      <c r="O187" s="202"/>
      <c r="P187" s="202"/>
      <c r="Q187" s="202"/>
      <c r="R187" s="202"/>
      <c r="S187" s="202"/>
      <c r="T187" s="202"/>
      <c r="U187" s="202"/>
      <c r="V187" s="202"/>
      <c r="W187" s="202"/>
      <c r="X187" s="202"/>
      <c r="Y187" s="202"/>
      <c r="Z187" s="202"/>
      <c r="AA187" s="202"/>
      <c r="AB187" s="202"/>
      <c r="AC187" s="202"/>
      <c r="AD187" s="202"/>
      <c r="AE187" s="202"/>
      <c r="AF187" s="202"/>
      <c r="AG187" s="202"/>
      <c r="AH187" s="202"/>
      <c r="AI187" s="201" t="s">
        <v>32</v>
      </c>
      <c r="AJ187" s="205"/>
      <c r="AK187" s="205"/>
      <c r="AL187" s="205"/>
      <c r="AM187" s="206"/>
      <c r="AN187" s="201" t="s">
        <v>222</v>
      </c>
      <c r="AO187" s="202"/>
      <c r="AP187" s="202"/>
      <c r="AQ187" s="202"/>
      <c r="AR187" s="210"/>
    </row>
    <row r="188" spans="1:44" ht="18.95" customHeight="1">
      <c r="A188" s="141"/>
      <c r="B188" s="212"/>
      <c r="C188" s="213"/>
      <c r="D188" s="213"/>
      <c r="E188" s="213"/>
      <c r="F188" s="149"/>
      <c r="G188" s="168"/>
      <c r="H188" s="149" t="s">
        <v>5</v>
      </c>
      <c r="I188" s="168"/>
      <c r="J188" s="164" t="s">
        <v>5</v>
      </c>
      <c r="K188" s="168"/>
      <c r="L188" s="149" t="s">
        <v>11</v>
      </c>
      <c r="M188" s="149"/>
      <c r="N188" s="203"/>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7"/>
      <c r="AJ188" s="208"/>
      <c r="AK188" s="208"/>
      <c r="AL188" s="208"/>
      <c r="AM188" s="209"/>
      <c r="AN188" s="203"/>
      <c r="AO188" s="204"/>
      <c r="AP188" s="204"/>
      <c r="AQ188" s="204"/>
      <c r="AR188" s="211"/>
    </row>
    <row r="189" spans="1:44" ht="18.95" customHeight="1">
      <c r="A189" s="141">
        <f t="shared" ref="A189" si="81">A187+1</f>
        <v>87</v>
      </c>
      <c r="B189" s="199" t="str">
        <f>IFERROR(日付等!F175,"")</f>
        <v/>
      </c>
      <c r="C189" s="200"/>
      <c r="D189" s="200"/>
      <c r="E189" s="200"/>
      <c r="F189" s="178"/>
      <c r="G189" s="194" t="str">
        <f>IFERROR(日付等!G175,"")</f>
        <v/>
      </c>
      <c r="H189" s="178" t="s">
        <v>5</v>
      </c>
      <c r="I189" s="194" t="str">
        <f>IFERROR(日付等!H175,"")</f>
        <v/>
      </c>
      <c r="J189" s="195" t="s">
        <v>5</v>
      </c>
      <c r="K189" s="194" t="str">
        <f>IFERROR(日付等!I175,"")</f>
        <v/>
      </c>
      <c r="L189" s="178" t="s">
        <v>10</v>
      </c>
      <c r="M189" s="178"/>
      <c r="N189" s="201"/>
      <c r="O189" s="202"/>
      <c r="P189" s="202"/>
      <c r="Q189" s="202"/>
      <c r="R189" s="202"/>
      <c r="S189" s="202"/>
      <c r="T189" s="202"/>
      <c r="U189" s="202"/>
      <c r="V189" s="202"/>
      <c r="W189" s="202"/>
      <c r="X189" s="202"/>
      <c r="Y189" s="202"/>
      <c r="Z189" s="202"/>
      <c r="AA189" s="202"/>
      <c r="AB189" s="202"/>
      <c r="AC189" s="202"/>
      <c r="AD189" s="202"/>
      <c r="AE189" s="202"/>
      <c r="AF189" s="202"/>
      <c r="AG189" s="202"/>
      <c r="AH189" s="202"/>
      <c r="AI189" s="201" t="s">
        <v>32</v>
      </c>
      <c r="AJ189" s="205"/>
      <c r="AK189" s="205"/>
      <c r="AL189" s="205"/>
      <c r="AM189" s="206"/>
      <c r="AN189" s="201" t="s">
        <v>222</v>
      </c>
      <c r="AO189" s="202"/>
      <c r="AP189" s="202"/>
      <c r="AQ189" s="202"/>
      <c r="AR189" s="210"/>
    </row>
    <row r="190" spans="1:44" ht="18.95" customHeight="1">
      <c r="A190" s="141"/>
      <c r="B190" s="212"/>
      <c r="C190" s="213"/>
      <c r="D190" s="213"/>
      <c r="E190" s="213"/>
      <c r="F190" s="149"/>
      <c r="G190" s="168"/>
      <c r="H190" s="149" t="s">
        <v>5</v>
      </c>
      <c r="I190" s="168"/>
      <c r="J190" s="164" t="s">
        <v>5</v>
      </c>
      <c r="K190" s="168"/>
      <c r="L190" s="149" t="s">
        <v>11</v>
      </c>
      <c r="M190" s="149"/>
      <c r="N190" s="203"/>
      <c r="O190" s="204"/>
      <c r="P190" s="204"/>
      <c r="Q190" s="204"/>
      <c r="R190" s="204"/>
      <c r="S190" s="204"/>
      <c r="T190" s="204"/>
      <c r="U190" s="204"/>
      <c r="V190" s="204"/>
      <c r="W190" s="204"/>
      <c r="X190" s="204"/>
      <c r="Y190" s="204"/>
      <c r="Z190" s="204"/>
      <c r="AA190" s="204"/>
      <c r="AB190" s="204"/>
      <c r="AC190" s="204"/>
      <c r="AD190" s="204"/>
      <c r="AE190" s="204"/>
      <c r="AF190" s="204"/>
      <c r="AG190" s="204"/>
      <c r="AH190" s="204"/>
      <c r="AI190" s="207"/>
      <c r="AJ190" s="208"/>
      <c r="AK190" s="208"/>
      <c r="AL190" s="208"/>
      <c r="AM190" s="209"/>
      <c r="AN190" s="203"/>
      <c r="AO190" s="204"/>
      <c r="AP190" s="204"/>
      <c r="AQ190" s="204"/>
      <c r="AR190" s="211"/>
    </row>
    <row r="191" spans="1:44" ht="18.95" customHeight="1">
      <c r="A191" s="141">
        <f t="shared" ref="A191" si="82">A189+1</f>
        <v>88</v>
      </c>
      <c r="B191" s="199" t="str">
        <f>IFERROR(日付等!F177,"")</f>
        <v/>
      </c>
      <c r="C191" s="200"/>
      <c r="D191" s="200"/>
      <c r="E191" s="200"/>
      <c r="F191" s="178"/>
      <c r="G191" s="194" t="str">
        <f>IFERROR(日付等!G177,"")</f>
        <v/>
      </c>
      <c r="H191" s="178" t="s">
        <v>5</v>
      </c>
      <c r="I191" s="194" t="str">
        <f>IFERROR(日付等!H177,"")</f>
        <v/>
      </c>
      <c r="J191" s="195" t="s">
        <v>5</v>
      </c>
      <c r="K191" s="194" t="str">
        <f>IFERROR(日付等!I177,"")</f>
        <v/>
      </c>
      <c r="L191" s="178" t="s">
        <v>10</v>
      </c>
      <c r="M191" s="178"/>
      <c r="N191" s="201"/>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1" t="s">
        <v>32</v>
      </c>
      <c r="AJ191" s="205"/>
      <c r="AK191" s="205"/>
      <c r="AL191" s="205"/>
      <c r="AM191" s="206"/>
      <c r="AN191" s="201" t="s">
        <v>222</v>
      </c>
      <c r="AO191" s="202"/>
      <c r="AP191" s="202"/>
      <c r="AQ191" s="202"/>
      <c r="AR191" s="210"/>
    </row>
    <row r="192" spans="1:44" ht="18.95" customHeight="1">
      <c r="A192" s="141"/>
      <c r="B192" s="212"/>
      <c r="C192" s="213"/>
      <c r="D192" s="213"/>
      <c r="E192" s="213"/>
      <c r="F192" s="149"/>
      <c r="G192" s="168"/>
      <c r="H192" s="149" t="s">
        <v>5</v>
      </c>
      <c r="I192" s="168"/>
      <c r="J192" s="164" t="s">
        <v>5</v>
      </c>
      <c r="K192" s="168"/>
      <c r="L192" s="149" t="s">
        <v>11</v>
      </c>
      <c r="M192" s="149"/>
      <c r="N192" s="203"/>
      <c r="O192" s="204"/>
      <c r="P192" s="204"/>
      <c r="Q192" s="204"/>
      <c r="R192" s="204"/>
      <c r="S192" s="204"/>
      <c r="T192" s="204"/>
      <c r="U192" s="204"/>
      <c r="V192" s="204"/>
      <c r="W192" s="204"/>
      <c r="X192" s="204"/>
      <c r="Y192" s="204"/>
      <c r="Z192" s="204"/>
      <c r="AA192" s="204"/>
      <c r="AB192" s="204"/>
      <c r="AC192" s="204"/>
      <c r="AD192" s="204"/>
      <c r="AE192" s="204"/>
      <c r="AF192" s="204"/>
      <c r="AG192" s="204"/>
      <c r="AH192" s="204"/>
      <c r="AI192" s="207"/>
      <c r="AJ192" s="208"/>
      <c r="AK192" s="208"/>
      <c r="AL192" s="208"/>
      <c r="AM192" s="209"/>
      <c r="AN192" s="203"/>
      <c r="AO192" s="204"/>
      <c r="AP192" s="204"/>
      <c r="AQ192" s="204"/>
      <c r="AR192" s="211"/>
    </row>
    <row r="193" spans="1:44" ht="18.95" customHeight="1">
      <c r="A193" s="141">
        <f t="shared" ref="A193" si="83">A191+1</f>
        <v>89</v>
      </c>
      <c r="B193" s="199" t="str">
        <f>IFERROR(日付等!F179,"")</f>
        <v/>
      </c>
      <c r="C193" s="200"/>
      <c r="D193" s="200"/>
      <c r="E193" s="200"/>
      <c r="F193" s="178"/>
      <c r="G193" s="194" t="str">
        <f>IFERROR(日付等!G179,"")</f>
        <v/>
      </c>
      <c r="H193" s="178" t="s">
        <v>5</v>
      </c>
      <c r="I193" s="194" t="str">
        <f>IFERROR(日付等!H179,"")</f>
        <v/>
      </c>
      <c r="J193" s="195" t="s">
        <v>5</v>
      </c>
      <c r="K193" s="194" t="str">
        <f>IFERROR(日付等!I179,"")</f>
        <v/>
      </c>
      <c r="L193" s="178" t="s">
        <v>10</v>
      </c>
      <c r="M193" s="178"/>
      <c r="N193" s="201"/>
      <c r="O193" s="202"/>
      <c r="P193" s="202"/>
      <c r="Q193" s="202"/>
      <c r="R193" s="202"/>
      <c r="S193" s="202"/>
      <c r="T193" s="202"/>
      <c r="U193" s="202"/>
      <c r="V193" s="202"/>
      <c r="W193" s="202"/>
      <c r="X193" s="202"/>
      <c r="Y193" s="202"/>
      <c r="Z193" s="202"/>
      <c r="AA193" s="202"/>
      <c r="AB193" s="202"/>
      <c r="AC193" s="202"/>
      <c r="AD193" s="202"/>
      <c r="AE193" s="202"/>
      <c r="AF193" s="202"/>
      <c r="AG193" s="202"/>
      <c r="AH193" s="202"/>
      <c r="AI193" s="201" t="s">
        <v>32</v>
      </c>
      <c r="AJ193" s="205"/>
      <c r="AK193" s="205"/>
      <c r="AL193" s="205"/>
      <c r="AM193" s="206"/>
      <c r="AN193" s="201" t="s">
        <v>222</v>
      </c>
      <c r="AO193" s="202"/>
      <c r="AP193" s="202"/>
      <c r="AQ193" s="202"/>
      <c r="AR193" s="210"/>
    </row>
    <row r="194" spans="1:44" ht="18.95" customHeight="1">
      <c r="A194" s="141"/>
      <c r="B194" s="212"/>
      <c r="C194" s="213"/>
      <c r="D194" s="213"/>
      <c r="E194" s="213"/>
      <c r="F194" s="149"/>
      <c r="G194" s="168"/>
      <c r="H194" s="149" t="s">
        <v>5</v>
      </c>
      <c r="I194" s="168"/>
      <c r="J194" s="164" t="s">
        <v>5</v>
      </c>
      <c r="K194" s="168"/>
      <c r="L194" s="149" t="s">
        <v>11</v>
      </c>
      <c r="M194" s="149"/>
      <c r="N194" s="203"/>
      <c r="O194" s="204"/>
      <c r="P194" s="204"/>
      <c r="Q194" s="204"/>
      <c r="R194" s="204"/>
      <c r="S194" s="204"/>
      <c r="T194" s="204"/>
      <c r="U194" s="204"/>
      <c r="V194" s="204"/>
      <c r="W194" s="204"/>
      <c r="X194" s="204"/>
      <c r="Y194" s="204"/>
      <c r="Z194" s="204"/>
      <c r="AA194" s="204"/>
      <c r="AB194" s="204"/>
      <c r="AC194" s="204"/>
      <c r="AD194" s="204"/>
      <c r="AE194" s="204"/>
      <c r="AF194" s="204"/>
      <c r="AG194" s="204"/>
      <c r="AH194" s="204"/>
      <c r="AI194" s="207"/>
      <c r="AJ194" s="208"/>
      <c r="AK194" s="208"/>
      <c r="AL194" s="208"/>
      <c r="AM194" s="209"/>
      <c r="AN194" s="203"/>
      <c r="AO194" s="204"/>
      <c r="AP194" s="204"/>
      <c r="AQ194" s="204"/>
      <c r="AR194" s="211"/>
    </row>
    <row r="195" spans="1:44" ht="18.95" customHeight="1">
      <c r="A195" s="141">
        <f t="shared" ref="A195" si="84">A193+1</f>
        <v>90</v>
      </c>
      <c r="B195" s="199" t="str">
        <f>IFERROR(日付等!F181,"")</f>
        <v/>
      </c>
      <c r="C195" s="200"/>
      <c r="D195" s="200"/>
      <c r="E195" s="200"/>
      <c r="F195" s="178"/>
      <c r="G195" s="194" t="str">
        <f>IFERROR(日付等!G181,"")</f>
        <v/>
      </c>
      <c r="H195" s="178" t="s">
        <v>5</v>
      </c>
      <c r="I195" s="194" t="str">
        <f>IFERROR(日付等!H181,"")</f>
        <v/>
      </c>
      <c r="J195" s="195" t="s">
        <v>5</v>
      </c>
      <c r="K195" s="194" t="str">
        <f>IFERROR(日付等!I181,"")</f>
        <v/>
      </c>
      <c r="L195" s="178" t="s">
        <v>10</v>
      </c>
      <c r="M195" s="178"/>
      <c r="N195" s="201"/>
      <c r="O195" s="202"/>
      <c r="P195" s="202"/>
      <c r="Q195" s="202"/>
      <c r="R195" s="202"/>
      <c r="S195" s="202"/>
      <c r="T195" s="202"/>
      <c r="U195" s="202"/>
      <c r="V195" s="202"/>
      <c r="W195" s="202"/>
      <c r="X195" s="202"/>
      <c r="Y195" s="202"/>
      <c r="Z195" s="202"/>
      <c r="AA195" s="202"/>
      <c r="AB195" s="202"/>
      <c r="AC195" s="202"/>
      <c r="AD195" s="202"/>
      <c r="AE195" s="202"/>
      <c r="AF195" s="202"/>
      <c r="AG195" s="202"/>
      <c r="AH195" s="202"/>
      <c r="AI195" s="201" t="s">
        <v>32</v>
      </c>
      <c r="AJ195" s="205"/>
      <c r="AK195" s="205"/>
      <c r="AL195" s="205"/>
      <c r="AM195" s="206"/>
      <c r="AN195" s="201" t="s">
        <v>222</v>
      </c>
      <c r="AO195" s="202"/>
      <c r="AP195" s="202"/>
      <c r="AQ195" s="202"/>
      <c r="AR195" s="210"/>
    </row>
    <row r="196" spans="1:44" ht="18.95" customHeight="1">
      <c r="A196" s="141"/>
      <c r="B196" s="212"/>
      <c r="C196" s="213"/>
      <c r="D196" s="213"/>
      <c r="E196" s="213"/>
      <c r="F196" s="149"/>
      <c r="G196" s="168"/>
      <c r="H196" s="149" t="s">
        <v>5</v>
      </c>
      <c r="I196" s="168"/>
      <c r="J196" s="164" t="s">
        <v>5</v>
      </c>
      <c r="K196" s="168"/>
      <c r="L196" s="149" t="s">
        <v>11</v>
      </c>
      <c r="M196" s="149"/>
      <c r="N196" s="203"/>
      <c r="O196" s="204"/>
      <c r="P196" s="204"/>
      <c r="Q196" s="204"/>
      <c r="R196" s="204"/>
      <c r="S196" s="204"/>
      <c r="T196" s="204"/>
      <c r="U196" s="204"/>
      <c r="V196" s="204"/>
      <c r="W196" s="204"/>
      <c r="X196" s="204"/>
      <c r="Y196" s="204"/>
      <c r="Z196" s="204"/>
      <c r="AA196" s="204"/>
      <c r="AB196" s="204"/>
      <c r="AC196" s="204"/>
      <c r="AD196" s="204"/>
      <c r="AE196" s="204"/>
      <c r="AF196" s="204"/>
      <c r="AG196" s="204"/>
      <c r="AH196" s="204"/>
      <c r="AI196" s="207"/>
      <c r="AJ196" s="208"/>
      <c r="AK196" s="208"/>
      <c r="AL196" s="208"/>
      <c r="AM196" s="209"/>
      <c r="AN196" s="203"/>
      <c r="AO196" s="204"/>
      <c r="AP196" s="204"/>
      <c r="AQ196" s="204"/>
      <c r="AR196" s="211"/>
    </row>
    <row r="197" spans="1:44" ht="18.95" customHeight="1">
      <c r="A197" s="141">
        <f t="shared" ref="A197" si="85">A195+1</f>
        <v>91</v>
      </c>
      <c r="B197" s="199" t="str">
        <f>IFERROR(日付等!F183,"")</f>
        <v/>
      </c>
      <c r="C197" s="200"/>
      <c r="D197" s="200"/>
      <c r="E197" s="200"/>
      <c r="F197" s="178"/>
      <c r="G197" s="194" t="str">
        <f>IFERROR(日付等!G183,"")</f>
        <v/>
      </c>
      <c r="H197" s="178" t="s">
        <v>5</v>
      </c>
      <c r="I197" s="194" t="str">
        <f>IFERROR(日付等!H183,"")</f>
        <v/>
      </c>
      <c r="J197" s="195" t="s">
        <v>5</v>
      </c>
      <c r="K197" s="194" t="str">
        <f>IFERROR(日付等!I183,"")</f>
        <v/>
      </c>
      <c r="L197" s="178" t="s">
        <v>10</v>
      </c>
      <c r="M197" s="178"/>
      <c r="N197" s="201"/>
      <c r="O197" s="202"/>
      <c r="P197" s="202"/>
      <c r="Q197" s="202"/>
      <c r="R197" s="202"/>
      <c r="S197" s="202"/>
      <c r="T197" s="202"/>
      <c r="U197" s="202"/>
      <c r="V197" s="202"/>
      <c r="W197" s="202"/>
      <c r="X197" s="202"/>
      <c r="Y197" s="202"/>
      <c r="Z197" s="202"/>
      <c r="AA197" s="202"/>
      <c r="AB197" s="202"/>
      <c r="AC197" s="202"/>
      <c r="AD197" s="202"/>
      <c r="AE197" s="202"/>
      <c r="AF197" s="202"/>
      <c r="AG197" s="202"/>
      <c r="AH197" s="202"/>
      <c r="AI197" s="201" t="s">
        <v>32</v>
      </c>
      <c r="AJ197" s="205"/>
      <c r="AK197" s="205"/>
      <c r="AL197" s="205"/>
      <c r="AM197" s="206"/>
      <c r="AN197" s="201" t="s">
        <v>222</v>
      </c>
      <c r="AO197" s="202"/>
      <c r="AP197" s="202"/>
      <c r="AQ197" s="202"/>
      <c r="AR197" s="210"/>
    </row>
    <row r="198" spans="1:44" ht="18.95" customHeight="1">
      <c r="A198" s="141"/>
      <c r="B198" s="212"/>
      <c r="C198" s="213"/>
      <c r="D198" s="213"/>
      <c r="E198" s="213"/>
      <c r="F198" s="149"/>
      <c r="G198" s="168"/>
      <c r="H198" s="149" t="s">
        <v>5</v>
      </c>
      <c r="I198" s="168"/>
      <c r="J198" s="164" t="s">
        <v>5</v>
      </c>
      <c r="K198" s="168"/>
      <c r="L198" s="149" t="s">
        <v>11</v>
      </c>
      <c r="M198" s="149"/>
      <c r="N198" s="203"/>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7"/>
      <c r="AJ198" s="208"/>
      <c r="AK198" s="208"/>
      <c r="AL198" s="208"/>
      <c r="AM198" s="209"/>
      <c r="AN198" s="203"/>
      <c r="AO198" s="204"/>
      <c r="AP198" s="204"/>
      <c r="AQ198" s="204"/>
      <c r="AR198" s="211"/>
    </row>
    <row r="199" spans="1:44" ht="18.95" customHeight="1">
      <c r="A199" s="141">
        <f t="shared" ref="A199" si="86">A197+1</f>
        <v>92</v>
      </c>
      <c r="B199" s="199" t="str">
        <f>IFERROR(日付等!F185,"")</f>
        <v/>
      </c>
      <c r="C199" s="200"/>
      <c r="D199" s="200"/>
      <c r="E199" s="200"/>
      <c r="F199" s="178"/>
      <c r="G199" s="194" t="str">
        <f>IFERROR(日付等!G185,"")</f>
        <v/>
      </c>
      <c r="H199" s="178" t="s">
        <v>5</v>
      </c>
      <c r="I199" s="194" t="str">
        <f>IFERROR(日付等!H185,"")</f>
        <v/>
      </c>
      <c r="J199" s="195" t="s">
        <v>5</v>
      </c>
      <c r="K199" s="194" t="str">
        <f>IFERROR(日付等!I185,"")</f>
        <v/>
      </c>
      <c r="L199" s="178" t="s">
        <v>10</v>
      </c>
      <c r="M199" s="178"/>
      <c r="N199" s="201"/>
      <c r="O199" s="202"/>
      <c r="P199" s="202"/>
      <c r="Q199" s="202"/>
      <c r="R199" s="202"/>
      <c r="S199" s="202"/>
      <c r="T199" s="202"/>
      <c r="U199" s="202"/>
      <c r="V199" s="202"/>
      <c r="W199" s="202"/>
      <c r="X199" s="202"/>
      <c r="Y199" s="202"/>
      <c r="Z199" s="202"/>
      <c r="AA199" s="202"/>
      <c r="AB199" s="202"/>
      <c r="AC199" s="202"/>
      <c r="AD199" s="202"/>
      <c r="AE199" s="202"/>
      <c r="AF199" s="202"/>
      <c r="AG199" s="202"/>
      <c r="AH199" s="202"/>
      <c r="AI199" s="201" t="s">
        <v>32</v>
      </c>
      <c r="AJ199" s="205"/>
      <c r="AK199" s="205"/>
      <c r="AL199" s="205"/>
      <c r="AM199" s="206"/>
      <c r="AN199" s="201" t="s">
        <v>222</v>
      </c>
      <c r="AO199" s="202"/>
      <c r="AP199" s="202"/>
      <c r="AQ199" s="202"/>
      <c r="AR199" s="210"/>
    </row>
    <row r="200" spans="1:44" ht="18.95" customHeight="1">
      <c r="A200" s="141"/>
      <c r="B200" s="212"/>
      <c r="C200" s="213"/>
      <c r="D200" s="213"/>
      <c r="E200" s="213"/>
      <c r="F200" s="149"/>
      <c r="G200" s="168"/>
      <c r="H200" s="149" t="s">
        <v>5</v>
      </c>
      <c r="I200" s="168"/>
      <c r="J200" s="164" t="s">
        <v>5</v>
      </c>
      <c r="K200" s="168"/>
      <c r="L200" s="149" t="s">
        <v>11</v>
      </c>
      <c r="M200" s="149"/>
      <c r="N200" s="203"/>
      <c r="O200" s="204"/>
      <c r="P200" s="204"/>
      <c r="Q200" s="204"/>
      <c r="R200" s="204"/>
      <c r="S200" s="204"/>
      <c r="T200" s="204"/>
      <c r="U200" s="204"/>
      <c r="V200" s="204"/>
      <c r="W200" s="204"/>
      <c r="X200" s="204"/>
      <c r="Y200" s="204"/>
      <c r="Z200" s="204"/>
      <c r="AA200" s="204"/>
      <c r="AB200" s="204"/>
      <c r="AC200" s="204"/>
      <c r="AD200" s="204"/>
      <c r="AE200" s="204"/>
      <c r="AF200" s="204"/>
      <c r="AG200" s="204"/>
      <c r="AH200" s="204"/>
      <c r="AI200" s="207"/>
      <c r="AJ200" s="208"/>
      <c r="AK200" s="208"/>
      <c r="AL200" s="208"/>
      <c r="AM200" s="209"/>
      <c r="AN200" s="203"/>
      <c r="AO200" s="204"/>
      <c r="AP200" s="204"/>
      <c r="AQ200" s="204"/>
      <c r="AR200" s="211"/>
    </row>
    <row r="201" spans="1:44" ht="18.95" customHeight="1">
      <c r="A201" s="141">
        <f t="shared" ref="A201" si="87">A199+1</f>
        <v>93</v>
      </c>
      <c r="B201" s="199" t="str">
        <f>IFERROR(日付等!F187,"")</f>
        <v/>
      </c>
      <c r="C201" s="200"/>
      <c r="D201" s="200"/>
      <c r="E201" s="200"/>
      <c r="F201" s="178"/>
      <c r="G201" s="194" t="str">
        <f>IFERROR(日付等!G187,"")</f>
        <v/>
      </c>
      <c r="H201" s="178" t="s">
        <v>5</v>
      </c>
      <c r="I201" s="194" t="str">
        <f>IFERROR(日付等!H187,"")</f>
        <v/>
      </c>
      <c r="J201" s="195" t="s">
        <v>5</v>
      </c>
      <c r="K201" s="194" t="str">
        <f>IFERROR(日付等!I187,"")</f>
        <v/>
      </c>
      <c r="L201" s="178" t="s">
        <v>10</v>
      </c>
      <c r="M201" s="178"/>
      <c r="N201" s="201"/>
      <c r="O201" s="202"/>
      <c r="P201" s="202"/>
      <c r="Q201" s="202"/>
      <c r="R201" s="202"/>
      <c r="S201" s="202"/>
      <c r="T201" s="202"/>
      <c r="U201" s="202"/>
      <c r="V201" s="202"/>
      <c r="W201" s="202"/>
      <c r="X201" s="202"/>
      <c r="Y201" s="202"/>
      <c r="Z201" s="202"/>
      <c r="AA201" s="202"/>
      <c r="AB201" s="202"/>
      <c r="AC201" s="202"/>
      <c r="AD201" s="202"/>
      <c r="AE201" s="202"/>
      <c r="AF201" s="202"/>
      <c r="AG201" s="202"/>
      <c r="AH201" s="202"/>
      <c r="AI201" s="201" t="s">
        <v>32</v>
      </c>
      <c r="AJ201" s="205"/>
      <c r="AK201" s="205"/>
      <c r="AL201" s="205"/>
      <c r="AM201" s="206"/>
      <c r="AN201" s="201" t="s">
        <v>222</v>
      </c>
      <c r="AO201" s="202"/>
      <c r="AP201" s="202"/>
      <c r="AQ201" s="202"/>
      <c r="AR201" s="210"/>
    </row>
    <row r="202" spans="1:44" ht="18.95" customHeight="1">
      <c r="A202" s="141"/>
      <c r="B202" s="212"/>
      <c r="C202" s="213"/>
      <c r="D202" s="213"/>
      <c r="E202" s="213"/>
      <c r="F202" s="149"/>
      <c r="G202" s="168"/>
      <c r="H202" s="149" t="s">
        <v>5</v>
      </c>
      <c r="I202" s="168"/>
      <c r="J202" s="164" t="s">
        <v>5</v>
      </c>
      <c r="K202" s="168"/>
      <c r="L202" s="149" t="s">
        <v>11</v>
      </c>
      <c r="M202" s="149"/>
      <c r="N202" s="203"/>
      <c r="O202" s="204"/>
      <c r="P202" s="204"/>
      <c r="Q202" s="204"/>
      <c r="R202" s="204"/>
      <c r="S202" s="204"/>
      <c r="T202" s="204"/>
      <c r="U202" s="204"/>
      <c r="V202" s="204"/>
      <c r="W202" s="204"/>
      <c r="X202" s="204"/>
      <c r="Y202" s="204"/>
      <c r="Z202" s="204"/>
      <c r="AA202" s="204"/>
      <c r="AB202" s="204"/>
      <c r="AC202" s="204"/>
      <c r="AD202" s="204"/>
      <c r="AE202" s="204"/>
      <c r="AF202" s="204"/>
      <c r="AG202" s="204"/>
      <c r="AH202" s="204"/>
      <c r="AI202" s="207"/>
      <c r="AJ202" s="208"/>
      <c r="AK202" s="208"/>
      <c r="AL202" s="208"/>
      <c r="AM202" s="209"/>
      <c r="AN202" s="203"/>
      <c r="AO202" s="204"/>
      <c r="AP202" s="204"/>
      <c r="AQ202" s="204"/>
      <c r="AR202" s="211"/>
    </row>
    <row r="203" spans="1:44" ht="18.95" customHeight="1">
      <c r="A203" s="141">
        <f t="shared" ref="A203" si="88">A201+1</f>
        <v>94</v>
      </c>
      <c r="B203" s="199" t="str">
        <f>IFERROR(日付等!F189,"")</f>
        <v/>
      </c>
      <c r="C203" s="200"/>
      <c r="D203" s="200"/>
      <c r="E203" s="200"/>
      <c r="F203" s="178"/>
      <c r="G203" s="194" t="str">
        <f>IFERROR(日付等!G189,"")</f>
        <v/>
      </c>
      <c r="H203" s="178" t="s">
        <v>5</v>
      </c>
      <c r="I203" s="194" t="str">
        <f>IFERROR(日付等!H189,"")</f>
        <v/>
      </c>
      <c r="J203" s="195" t="s">
        <v>5</v>
      </c>
      <c r="K203" s="194" t="str">
        <f>IFERROR(日付等!I189,"")</f>
        <v/>
      </c>
      <c r="L203" s="178" t="s">
        <v>10</v>
      </c>
      <c r="M203" s="178"/>
      <c r="N203" s="201"/>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1" t="s">
        <v>32</v>
      </c>
      <c r="AJ203" s="205"/>
      <c r="AK203" s="205"/>
      <c r="AL203" s="205"/>
      <c r="AM203" s="206"/>
      <c r="AN203" s="201" t="s">
        <v>222</v>
      </c>
      <c r="AO203" s="202"/>
      <c r="AP203" s="202"/>
      <c r="AQ203" s="202"/>
      <c r="AR203" s="210"/>
    </row>
    <row r="204" spans="1:44" ht="18.95" customHeight="1">
      <c r="A204" s="141"/>
      <c r="B204" s="212"/>
      <c r="C204" s="213"/>
      <c r="D204" s="213"/>
      <c r="E204" s="213"/>
      <c r="F204" s="149"/>
      <c r="G204" s="168"/>
      <c r="H204" s="149" t="s">
        <v>5</v>
      </c>
      <c r="I204" s="168"/>
      <c r="J204" s="164" t="s">
        <v>5</v>
      </c>
      <c r="K204" s="168"/>
      <c r="L204" s="149" t="s">
        <v>11</v>
      </c>
      <c r="M204" s="149"/>
      <c r="N204" s="203"/>
      <c r="O204" s="204"/>
      <c r="P204" s="204"/>
      <c r="Q204" s="204"/>
      <c r="R204" s="204"/>
      <c r="S204" s="204"/>
      <c r="T204" s="204"/>
      <c r="U204" s="204"/>
      <c r="V204" s="204"/>
      <c r="W204" s="204"/>
      <c r="X204" s="204"/>
      <c r="Y204" s="204"/>
      <c r="Z204" s="204"/>
      <c r="AA204" s="204"/>
      <c r="AB204" s="204"/>
      <c r="AC204" s="204"/>
      <c r="AD204" s="204"/>
      <c r="AE204" s="204"/>
      <c r="AF204" s="204"/>
      <c r="AG204" s="204"/>
      <c r="AH204" s="204"/>
      <c r="AI204" s="207"/>
      <c r="AJ204" s="208"/>
      <c r="AK204" s="208"/>
      <c r="AL204" s="208"/>
      <c r="AM204" s="209"/>
      <c r="AN204" s="203"/>
      <c r="AO204" s="204"/>
      <c r="AP204" s="204"/>
      <c r="AQ204" s="204"/>
      <c r="AR204" s="211"/>
    </row>
    <row r="205" spans="1:44" ht="18.95" customHeight="1">
      <c r="A205" s="141">
        <f t="shared" ref="A205" si="89">A203+1</f>
        <v>95</v>
      </c>
      <c r="B205" s="199" t="str">
        <f>IFERROR(日付等!F191,"")</f>
        <v/>
      </c>
      <c r="C205" s="200"/>
      <c r="D205" s="200"/>
      <c r="E205" s="200"/>
      <c r="F205" s="178"/>
      <c r="G205" s="194" t="str">
        <f>IFERROR(日付等!G191,"")</f>
        <v/>
      </c>
      <c r="H205" s="178" t="s">
        <v>5</v>
      </c>
      <c r="I205" s="194" t="str">
        <f>IFERROR(日付等!H191,"")</f>
        <v/>
      </c>
      <c r="J205" s="195" t="s">
        <v>5</v>
      </c>
      <c r="K205" s="194" t="str">
        <f>IFERROR(日付等!I191,"")</f>
        <v/>
      </c>
      <c r="L205" s="178" t="s">
        <v>10</v>
      </c>
      <c r="M205" s="178"/>
      <c r="N205" s="201"/>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1" t="s">
        <v>32</v>
      </c>
      <c r="AJ205" s="205"/>
      <c r="AK205" s="205"/>
      <c r="AL205" s="205"/>
      <c r="AM205" s="206"/>
      <c r="AN205" s="201" t="s">
        <v>222</v>
      </c>
      <c r="AO205" s="202"/>
      <c r="AP205" s="202"/>
      <c r="AQ205" s="202"/>
      <c r="AR205" s="210"/>
    </row>
    <row r="206" spans="1:44" ht="18.95" customHeight="1">
      <c r="A206" s="141"/>
      <c r="B206" s="212"/>
      <c r="C206" s="213"/>
      <c r="D206" s="213"/>
      <c r="E206" s="213"/>
      <c r="F206" s="149"/>
      <c r="G206" s="168"/>
      <c r="H206" s="149" t="s">
        <v>5</v>
      </c>
      <c r="I206" s="168"/>
      <c r="J206" s="164" t="s">
        <v>5</v>
      </c>
      <c r="K206" s="168"/>
      <c r="L206" s="149" t="s">
        <v>11</v>
      </c>
      <c r="M206" s="149"/>
      <c r="N206" s="203"/>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7"/>
      <c r="AJ206" s="208"/>
      <c r="AK206" s="208"/>
      <c r="AL206" s="208"/>
      <c r="AM206" s="209"/>
      <c r="AN206" s="203"/>
      <c r="AO206" s="204"/>
      <c r="AP206" s="204"/>
      <c r="AQ206" s="204"/>
      <c r="AR206" s="211"/>
    </row>
    <row r="207" spans="1:44" ht="18.95" customHeight="1">
      <c r="A207" s="141">
        <f t="shared" ref="A207" si="90">A205+1</f>
        <v>96</v>
      </c>
      <c r="B207" s="199" t="str">
        <f>IFERROR(日付等!F193,"")</f>
        <v/>
      </c>
      <c r="C207" s="200"/>
      <c r="D207" s="200"/>
      <c r="E207" s="200"/>
      <c r="F207" s="178"/>
      <c r="G207" s="194" t="str">
        <f>IFERROR(日付等!G193,"")</f>
        <v/>
      </c>
      <c r="H207" s="178" t="s">
        <v>5</v>
      </c>
      <c r="I207" s="194" t="str">
        <f>IFERROR(日付等!H193,"")</f>
        <v/>
      </c>
      <c r="J207" s="195" t="s">
        <v>5</v>
      </c>
      <c r="K207" s="194" t="str">
        <f>IFERROR(日付等!I193,"")</f>
        <v/>
      </c>
      <c r="L207" s="178" t="s">
        <v>10</v>
      </c>
      <c r="M207" s="178"/>
      <c r="N207" s="201"/>
      <c r="O207" s="202"/>
      <c r="P207" s="202"/>
      <c r="Q207" s="202"/>
      <c r="R207" s="202"/>
      <c r="S207" s="202"/>
      <c r="T207" s="202"/>
      <c r="U207" s="202"/>
      <c r="V207" s="202"/>
      <c r="W207" s="202"/>
      <c r="X207" s="202"/>
      <c r="Y207" s="202"/>
      <c r="Z207" s="202"/>
      <c r="AA207" s="202"/>
      <c r="AB207" s="202"/>
      <c r="AC207" s="202"/>
      <c r="AD207" s="202"/>
      <c r="AE207" s="202"/>
      <c r="AF207" s="202"/>
      <c r="AG207" s="202"/>
      <c r="AH207" s="202"/>
      <c r="AI207" s="201" t="s">
        <v>32</v>
      </c>
      <c r="AJ207" s="205"/>
      <c r="AK207" s="205"/>
      <c r="AL207" s="205"/>
      <c r="AM207" s="206"/>
      <c r="AN207" s="201" t="s">
        <v>222</v>
      </c>
      <c r="AO207" s="202"/>
      <c r="AP207" s="202"/>
      <c r="AQ207" s="202"/>
      <c r="AR207" s="210"/>
    </row>
    <row r="208" spans="1:44" ht="18.95" customHeight="1">
      <c r="A208" s="141"/>
      <c r="B208" s="212"/>
      <c r="C208" s="213"/>
      <c r="D208" s="213"/>
      <c r="E208" s="213"/>
      <c r="F208" s="149"/>
      <c r="G208" s="168"/>
      <c r="H208" s="149" t="s">
        <v>5</v>
      </c>
      <c r="I208" s="168"/>
      <c r="J208" s="164" t="s">
        <v>5</v>
      </c>
      <c r="K208" s="168"/>
      <c r="L208" s="149" t="s">
        <v>11</v>
      </c>
      <c r="M208" s="149"/>
      <c r="N208" s="203"/>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7"/>
      <c r="AJ208" s="208"/>
      <c r="AK208" s="208"/>
      <c r="AL208" s="208"/>
      <c r="AM208" s="209"/>
      <c r="AN208" s="203"/>
      <c r="AO208" s="204"/>
      <c r="AP208" s="204"/>
      <c r="AQ208" s="204"/>
      <c r="AR208" s="211"/>
    </row>
    <row r="209" spans="1:44" ht="18.95" customHeight="1">
      <c r="A209" s="141">
        <f t="shared" ref="A209" si="91">A207+1</f>
        <v>97</v>
      </c>
      <c r="B209" s="199" t="str">
        <f>IFERROR(日付等!F195,"")</f>
        <v/>
      </c>
      <c r="C209" s="200"/>
      <c r="D209" s="200"/>
      <c r="E209" s="200"/>
      <c r="F209" s="178"/>
      <c r="G209" s="194" t="str">
        <f>IFERROR(日付等!G195,"")</f>
        <v/>
      </c>
      <c r="H209" s="178" t="s">
        <v>5</v>
      </c>
      <c r="I209" s="194" t="str">
        <f>IFERROR(日付等!H195,"")</f>
        <v/>
      </c>
      <c r="J209" s="195" t="s">
        <v>5</v>
      </c>
      <c r="K209" s="194" t="str">
        <f>IFERROR(日付等!I195,"")</f>
        <v/>
      </c>
      <c r="L209" s="178" t="s">
        <v>10</v>
      </c>
      <c r="M209" s="178"/>
      <c r="N209" s="201"/>
      <c r="O209" s="202"/>
      <c r="P209" s="202"/>
      <c r="Q209" s="202"/>
      <c r="R209" s="202"/>
      <c r="S209" s="202"/>
      <c r="T209" s="202"/>
      <c r="U209" s="202"/>
      <c r="V209" s="202"/>
      <c r="W209" s="202"/>
      <c r="X209" s="202"/>
      <c r="Y209" s="202"/>
      <c r="Z209" s="202"/>
      <c r="AA209" s="202"/>
      <c r="AB209" s="202"/>
      <c r="AC209" s="202"/>
      <c r="AD209" s="202"/>
      <c r="AE209" s="202"/>
      <c r="AF209" s="202"/>
      <c r="AG209" s="202"/>
      <c r="AH209" s="202"/>
      <c r="AI209" s="201" t="s">
        <v>32</v>
      </c>
      <c r="AJ209" s="205"/>
      <c r="AK209" s="205"/>
      <c r="AL209" s="205"/>
      <c r="AM209" s="206"/>
      <c r="AN209" s="201" t="s">
        <v>222</v>
      </c>
      <c r="AO209" s="202"/>
      <c r="AP209" s="202"/>
      <c r="AQ209" s="202"/>
      <c r="AR209" s="210"/>
    </row>
    <row r="210" spans="1:44" ht="18.95" customHeight="1">
      <c r="A210" s="141"/>
      <c r="B210" s="212"/>
      <c r="C210" s="213"/>
      <c r="D210" s="213"/>
      <c r="E210" s="213"/>
      <c r="F210" s="149"/>
      <c r="G210" s="168"/>
      <c r="H210" s="149" t="s">
        <v>5</v>
      </c>
      <c r="I210" s="168"/>
      <c r="J210" s="164" t="s">
        <v>5</v>
      </c>
      <c r="K210" s="168"/>
      <c r="L210" s="149" t="s">
        <v>11</v>
      </c>
      <c r="M210" s="149"/>
      <c r="N210" s="203"/>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7"/>
      <c r="AJ210" s="208"/>
      <c r="AK210" s="208"/>
      <c r="AL210" s="208"/>
      <c r="AM210" s="209"/>
      <c r="AN210" s="203"/>
      <c r="AO210" s="204"/>
      <c r="AP210" s="204"/>
      <c r="AQ210" s="204"/>
      <c r="AR210" s="211"/>
    </row>
    <row r="211" spans="1:44" ht="18.95" customHeight="1">
      <c r="A211" s="141">
        <f t="shared" ref="A211" si="92">A209+1</f>
        <v>98</v>
      </c>
      <c r="B211" s="199" t="str">
        <f>IFERROR(日付等!F197,"")</f>
        <v/>
      </c>
      <c r="C211" s="200"/>
      <c r="D211" s="200"/>
      <c r="E211" s="200"/>
      <c r="F211" s="178"/>
      <c r="G211" s="194" t="str">
        <f>IFERROR(日付等!G197,"")</f>
        <v/>
      </c>
      <c r="H211" s="178" t="s">
        <v>5</v>
      </c>
      <c r="I211" s="194" t="str">
        <f>IFERROR(日付等!H197,"")</f>
        <v/>
      </c>
      <c r="J211" s="195" t="s">
        <v>5</v>
      </c>
      <c r="K211" s="194" t="str">
        <f>IFERROR(日付等!I197,"")</f>
        <v/>
      </c>
      <c r="L211" s="178" t="s">
        <v>10</v>
      </c>
      <c r="M211" s="178"/>
      <c r="N211" s="201"/>
      <c r="O211" s="202"/>
      <c r="P211" s="202"/>
      <c r="Q211" s="202"/>
      <c r="R211" s="202"/>
      <c r="S211" s="202"/>
      <c r="T211" s="202"/>
      <c r="U211" s="202"/>
      <c r="V211" s="202"/>
      <c r="W211" s="202"/>
      <c r="X211" s="202"/>
      <c r="Y211" s="202"/>
      <c r="Z211" s="202"/>
      <c r="AA211" s="202"/>
      <c r="AB211" s="202"/>
      <c r="AC211" s="202"/>
      <c r="AD211" s="202"/>
      <c r="AE211" s="202"/>
      <c r="AF211" s="202"/>
      <c r="AG211" s="202"/>
      <c r="AH211" s="202"/>
      <c r="AI211" s="201" t="s">
        <v>32</v>
      </c>
      <c r="AJ211" s="205"/>
      <c r="AK211" s="205"/>
      <c r="AL211" s="205"/>
      <c r="AM211" s="206"/>
      <c r="AN211" s="201" t="s">
        <v>222</v>
      </c>
      <c r="AO211" s="202"/>
      <c r="AP211" s="202"/>
      <c r="AQ211" s="202"/>
      <c r="AR211" s="210"/>
    </row>
    <row r="212" spans="1:44" ht="18.95" customHeight="1">
      <c r="A212" s="141"/>
      <c r="B212" s="212"/>
      <c r="C212" s="213"/>
      <c r="D212" s="213"/>
      <c r="E212" s="213"/>
      <c r="F212" s="149"/>
      <c r="G212" s="168"/>
      <c r="H212" s="149" t="s">
        <v>5</v>
      </c>
      <c r="I212" s="168"/>
      <c r="J212" s="164" t="s">
        <v>5</v>
      </c>
      <c r="K212" s="168"/>
      <c r="L212" s="149" t="s">
        <v>11</v>
      </c>
      <c r="M212" s="149"/>
      <c r="N212" s="203"/>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7"/>
      <c r="AJ212" s="208"/>
      <c r="AK212" s="208"/>
      <c r="AL212" s="208"/>
      <c r="AM212" s="209"/>
      <c r="AN212" s="203"/>
      <c r="AO212" s="204"/>
      <c r="AP212" s="204"/>
      <c r="AQ212" s="204"/>
      <c r="AR212" s="211"/>
    </row>
    <row r="213" spans="1:44" ht="18.95" customHeight="1">
      <c r="A213" s="141">
        <f t="shared" ref="A213" si="93">A211+1</f>
        <v>99</v>
      </c>
      <c r="B213" s="199" t="str">
        <f>IFERROR(日付等!F199,"")</f>
        <v/>
      </c>
      <c r="C213" s="200"/>
      <c r="D213" s="200"/>
      <c r="E213" s="200"/>
      <c r="F213" s="178"/>
      <c r="G213" s="194" t="str">
        <f>IFERROR(日付等!G199,"")</f>
        <v/>
      </c>
      <c r="H213" s="178" t="s">
        <v>5</v>
      </c>
      <c r="I213" s="194" t="str">
        <f>IFERROR(日付等!H199,"")</f>
        <v/>
      </c>
      <c r="J213" s="195" t="s">
        <v>5</v>
      </c>
      <c r="K213" s="194" t="str">
        <f>IFERROR(日付等!I199,"")</f>
        <v/>
      </c>
      <c r="L213" s="178" t="s">
        <v>10</v>
      </c>
      <c r="M213" s="178"/>
      <c r="N213" s="201"/>
      <c r="O213" s="202"/>
      <c r="P213" s="202"/>
      <c r="Q213" s="202"/>
      <c r="R213" s="202"/>
      <c r="S213" s="202"/>
      <c r="T213" s="202"/>
      <c r="U213" s="202"/>
      <c r="V213" s="202"/>
      <c r="W213" s="202"/>
      <c r="X213" s="202"/>
      <c r="Y213" s="202"/>
      <c r="Z213" s="202"/>
      <c r="AA213" s="202"/>
      <c r="AB213" s="202"/>
      <c r="AC213" s="202"/>
      <c r="AD213" s="202"/>
      <c r="AE213" s="202"/>
      <c r="AF213" s="202"/>
      <c r="AG213" s="202"/>
      <c r="AH213" s="202"/>
      <c r="AI213" s="201" t="s">
        <v>32</v>
      </c>
      <c r="AJ213" s="205"/>
      <c r="AK213" s="205"/>
      <c r="AL213" s="205"/>
      <c r="AM213" s="206"/>
      <c r="AN213" s="201" t="s">
        <v>222</v>
      </c>
      <c r="AO213" s="202"/>
      <c r="AP213" s="202"/>
      <c r="AQ213" s="202"/>
      <c r="AR213" s="210"/>
    </row>
    <row r="214" spans="1:44" ht="18.95" customHeight="1">
      <c r="A214" s="141"/>
      <c r="B214" s="212"/>
      <c r="C214" s="213"/>
      <c r="D214" s="213"/>
      <c r="E214" s="213"/>
      <c r="F214" s="149"/>
      <c r="G214" s="168"/>
      <c r="H214" s="149" t="s">
        <v>5</v>
      </c>
      <c r="I214" s="168"/>
      <c r="J214" s="164" t="s">
        <v>5</v>
      </c>
      <c r="K214" s="168"/>
      <c r="L214" s="149" t="s">
        <v>11</v>
      </c>
      <c r="M214" s="149"/>
      <c r="N214" s="203"/>
      <c r="O214" s="204"/>
      <c r="P214" s="204"/>
      <c r="Q214" s="204"/>
      <c r="R214" s="204"/>
      <c r="S214" s="204"/>
      <c r="T214" s="204"/>
      <c r="U214" s="204"/>
      <c r="V214" s="204"/>
      <c r="W214" s="204"/>
      <c r="X214" s="204"/>
      <c r="Y214" s="204"/>
      <c r="Z214" s="204"/>
      <c r="AA214" s="204"/>
      <c r="AB214" s="204"/>
      <c r="AC214" s="204"/>
      <c r="AD214" s="204"/>
      <c r="AE214" s="204"/>
      <c r="AF214" s="204"/>
      <c r="AG214" s="204"/>
      <c r="AH214" s="204"/>
      <c r="AI214" s="207"/>
      <c r="AJ214" s="208"/>
      <c r="AK214" s="208"/>
      <c r="AL214" s="208"/>
      <c r="AM214" s="209"/>
      <c r="AN214" s="203"/>
      <c r="AO214" s="204"/>
      <c r="AP214" s="204"/>
      <c r="AQ214" s="204"/>
      <c r="AR214" s="211"/>
    </row>
    <row r="215" spans="1:44" ht="18.95" customHeight="1">
      <c r="A215" s="141">
        <f t="shared" ref="A215" si="94">A213+1</f>
        <v>100</v>
      </c>
      <c r="B215" s="199" t="str">
        <f>IFERROR(日付等!F201,"")</f>
        <v/>
      </c>
      <c r="C215" s="200"/>
      <c r="D215" s="200"/>
      <c r="E215" s="200"/>
      <c r="F215" s="178"/>
      <c r="G215" s="194" t="str">
        <f>IFERROR(日付等!G201,"")</f>
        <v/>
      </c>
      <c r="H215" s="178" t="s">
        <v>5</v>
      </c>
      <c r="I215" s="194" t="str">
        <f>IFERROR(日付等!H201,"")</f>
        <v/>
      </c>
      <c r="J215" s="195" t="s">
        <v>5</v>
      </c>
      <c r="K215" s="194" t="str">
        <f>IFERROR(日付等!I201,"")</f>
        <v/>
      </c>
      <c r="L215" s="178" t="s">
        <v>10</v>
      </c>
      <c r="M215" s="178"/>
      <c r="N215" s="201"/>
      <c r="O215" s="202"/>
      <c r="P215" s="202"/>
      <c r="Q215" s="202"/>
      <c r="R215" s="202"/>
      <c r="S215" s="202"/>
      <c r="T215" s="202"/>
      <c r="U215" s="202"/>
      <c r="V215" s="202"/>
      <c r="W215" s="202"/>
      <c r="X215" s="202"/>
      <c r="Y215" s="202"/>
      <c r="Z215" s="202"/>
      <c r="AA215" s="202"/>
      <c r="AB215" s="202"/>
      <c r="AC215" s="202"/>
      <c r="AD215" s="202"/>
      <c r="AE215" s="202"/>
      <c r="AF215" s="202"/>
      <c r="AG215" s="202"/>
      <c r="AH215" s="202"/>
      <c r="AI215" s="201" t="s">
        <v>32</v>
      </c>
      <c r="AJ215" s="205"/>
      <c r="AK215" s="205"/>
      <c r="AL215" s="205"/>
      <c r="AM215" s="206"/>
      <c r="AN215" s="201" t="s">
        <v>222</v>
      </c>
      <c r="AO215" s="202"/>
      <c r="AP215" s="202"/>
      <c r="AQ215" s="202"/>
      <c r="AR215" s="210"/>
    </row>
    <row r="216" spans="1:44" ht="18.95" customHeight="1">
      <c r="A216" s="141"/>
      <c r="B216" s="212"/>
      <c r="C216" s="213"/>
      <c r="D216" s="213"/>
      <c r="E216" s="213"/>
      <c r="F216" s="149"/>
      <c r="G216" s="168"/>
      <c r="H216" s="149" t="s">
        <v>5</v>
      </c>
      <c r="I216" s="168"/>
      <c r="J216" s="164" t="s">
        <v>5</v>
      </c>
      <c r="K216" s="168"/>
      <c r="L216" s="149" t="s">
        <v>11</v>
      </c>
      <c r="M216" s="149"/>
      <c r="N216" s="203"/>
      <c r="O216" s="204"/>
      <c r="P216" s="204"/>
      <c r="Q216" s="204"/>
      <c r="R216" s="204"/>
      <c r="S216" s="204"/>
      <c r="T216" s="204"/>
      <c r="U216" s="204"/>
      <c r="V216" s="204"/>
      <c r="W216" s="204"/>
      <c r="X216" s="204"/>
      <c r="Y216" s="204"/>
      <c r="Z216" s="204"/>
      <c r="AA216" s="204"/>
      <c r="AB216" s="204"/>
      <c r="AC216" s="204"/>
      <c r="AD216" s="204"/>
      <c r="AE216" s="204"/>
      <c r="AF216" s="204"/>
      <c r="AG216" s="204"/>
      <c r="AH216" s="204"/>
      <c r="AI216" s="207"/>
      <c r="AJ216" s="208"/>
      <c r="AK216" s="208"/>
      <c r="AL216" s="208"/>
      <c r="AM216" s="209"/>
      <c r="AN216" s="203"/>
      <c r="AO216" s="204"/>
      <c r="AP216" s="204"/>
      <c r="AQ216" s="204"/>
      <c r="AR216" s="211"/>
    </row>
    <row r="217" spans="1:44" ht="18.95" customHeight="1">
      <c r="A217" s="141">
        <f t="shared" ref="A217" si="95">A215+1</f>
        <v>101</v>
      </c>
      <c r="B217" s="199" t="str">
        <f>IFERROR(日付等!F203,"")</f>
        <v/>
      </c>
      <c r="C217" s="200"/>
      <c r="D217" s="200"/>
      <c r="E217" s="200"/>
      <c r="F217" s="178"/>
      <c r="G217" s="194" t="str">
        <f>IFERROR(日付等!G203,"")</f>
        <v/>
      </c>
      <c r="H217" s="178" t="s">
        <v>5</v>
      </c>
      <c r="I217" s="194" t="str">
        <f>IFERROR(日付等!H203,"")</f>
        <v/>
      </c>
      <c r="J217" s="195" t="s">
        <v>5</v>
      </c>
      <c r="K217" s="194" t="str">
        <f>IFERROR(日付等!I203,"")</f>
        <v/>
      </c>
      <c r="L217" s="178" t="s">
        <v>10</v>
      </c>
      <c r="M217" s="178"/>
      <c r="N217" s="201"/>
      <c r="O217" s="202"/>
      <c r="P217" s="202"/>
      <c r="Q217" s="202"/>
      <c r="R217" s="202"/>
      <c r="S217" s="202"/>
      <c r="T217" s="202"/>
      <c r="U217" s="202"/>
      <c r="V217" s="202"/>
      <c r="W217" s="202"/>
      <c r="X217" s="202"/>
      <c r="Y217" s="202"/>
      <c r="Z217" s="202"/>
      <c r="AA217" s="202"/>
      <c r="AB217" s="202"/>
      <c r="AC217" s="202"/>
      <c r="AD217" s="202"/>
      <c r="AE217" s="202"/>
      <c r="AF217" s="202"/>
      <c r="AG217" s="202"/>
      <c r="AH217" s="202"/>
      <c r="AI217" s="201" t="s">
        <v>32</v>
      </c>
      <c r="AJ217" s="205"/>
      <c r="AK217" s="205"/>
      <c r="AL217" s="205"/>
      <c r="AM217" s="206"/>
      <c r="AN217" s="201" t="s">
        <v>222</v>
      </c>
      <c r="AO217" s="202"/>
      <c r="AP217" s="202"/>
      <c r="AQ217" s="202"/>
      <c r="AR217" s="210"/>
    </row>
    <row r="218" spans="1:44" ht="18.95" customHeight="1">
      <c r="A218" s="141"/>
      <c r="B218" s="212"/>
      <c r="C218" s="213"/>
      <c r="D218" s="213"/>
      <c r="E218" s="213"/>
      <c r="F218" s="149"/>
      <c r="G218" s="168"/>
      <c r="H218" s="149" t="s">
        <v>5</v>
      </c>
      <c r="I218" s="168"/>
      <c r="J218" s="164" t="s">
        <v>5</v>
      </c>
      <c r="K218" s="168"/>
      <c r="L218" s="149" t="s">
        <v>11</v>
      </c>
      <c r="M218" s="149"/>
      <c r="N218" s="203"/>
      <c r="O218" s="204"/>
      <c r="P218" s="204"/>
      <c r="Q218" s="204"/>
      <c r="R218" s="204"/>
      <c r="S218" s="204"/>
      <c r="T218" s="204"/>
      <c r="U218" s="204"/>
      <c r="V218" s="204"/>
      <c r="W218" s="204"/>
      <c r="X218" s="204"/>
      <c r="Y218" s="204"/>
      <c r="Z218" s="204"/>
      <c r="AA218" s="204"/>
      <c r="AB218" s="204"/>
      <c r="AC218" s="204"/>
      <c r="AD218" s="204"/>
      <c r="AE218" s="204"/>
      <c r="AF218" s="204"/>
      <c r="AG218" s="204"/>
      <c r="AH218" s="204"/>
      <c r="AI218" s="207"/>
      <c r="AJ218" s="208"/>
      <c r="AK218" s="208"/>
      <c r="AL218" s="208"/>
      <c r="AM218" s="209"/>
      <c r="AN218" s="203"/>
      <c r="AO218" s="204"/>
      <c r="AP218" s="204"/>
      <c r="AQ218" s="204"/>
      <c r="AR218" s="211"/>
    </row>
    <row r="219" spans="1:44">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65"/>
      <c r="AJ219" s="165"/>
      <c r="AK219" s="165"/>
      <c r="AL219" s="165"/>
      <c r="AM219" s="165"/>
      <c r="AN219" s="145"/>
      <c r="AO219" s="145"/>
      <c r="AP219" s="145"/>
      <c r="AQ219" s="145"/>
      <c r="AR219" s="145"/>
    </row>
    <row r="220" spans="1:44">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c r="AG220" s="145"/>
      <c r="AH220" s="145"/>
      <c r="AI220" s="165"/>
      <c r="AJ220" s="165"/>
      <c r="AK220" s="165"/>
      <c r="AL220" s="165"/>
      <c r="AM220" s="165"/>
      <c r="AN220" s="145"/>
      <c r="AO220" s="145"/>
      <c r="AP220" s="145"/>
      <c r="AQ220" s="145"/>
      <c r="AR220" s="145"/>
    </row>
    <row r="221" spans="1:44">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c r="AG221" s="145"/>
      <c r="AH221" s="145"/>
      <c r="AI221" s="165"/>
      <c r="AJ221" s="165"/>
      <c r="AK221" s="165"/>
      <c r="AL221" s="165"/>
      <c r="AM221" s="165"/>
      <c r="AN221" s="145"/>
      <c r="AO221" s="145"/>
      <c r="AP221" s="145"/>
      <c r="AQ221" s="145"/>
      <c r="AR221" s="145"/>
    </row>
    <row r="222" spans="1:44">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65"/>
      <c r="AJ222" s="165"/>
      <c r="AK222" s="165"/>
      <c r="AL222" s="165"/>
      <c r="AM222" s="165"/>
      <c r="AN222" s="145"/>
      <c r="AO222" s="145"/>
      <c r="AP222" s="145"/>
      <c r="AQ222" s="145"/>
      <c r="AR222" s="145"/>
    </row>
    <row r="223" spans="1:44">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c r="AG223" s="145"/>
      <c r="AH223" s="145"/>
      <c r="AI223" s="165"/>
      <c r="AJ223" s="165"/>
      <c r="AK223" s="165"/>
      <c r="AL223" s="165"/>
      <c r="AM223" s="165"/>
      <c r="AN223" s="145"/>
      <c r="AO223" s="145"/>
      <c r="AP223" s="145"/>
      <c r="AQ223" s="145"/>
      <c r="AR223" s="145"/>
    </row>
    <row r="224" spans="1:44">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65"/>
      <c r="AJ224" s="165"/>
      <c r="AK224" s="165"/>
      <c r="AL224" s="165"/>
      <c r="AM224" s="165"/>
      <c r="AN224" s="145"/>
      <c r="AO224" s="145"/>
      <c r="AP224" s="145"/>
      <c r="AQ224" s="145"/>
      <c r="AR224" s="145"/>
    </row>
    <row r="225" spans="2:44">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c r="AG225" s="145"/>
      <c r="AH225" s="145"/>
      <c r="AI225" s="165"/>
      <c r="AJ225" s="165"/>
      <c r="AK225" s="165"/>
      <c r="AL225" s="165"/>
      <c r="AM225" s="165"/>
      <c r="AN225" s="145"/>
      <c r="AO225" s="145"/>
      <c r="AP225" s="145"/>
      <c r="AQ225" s="145"/>
      <c r="AR225" s="145"/>
    </row>
    <row r="226" spans="2:44">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c r="AG226" s="145"/>
      <c r="AH226" s="145"/>
      <c r="AI226" s="165"/>
      <c r="AJ226" s="165"/>
      <c r="AK226" s="165"/>
      <c r="AL226" s="165"/>
      <c r="AM226" s="165"/>
      <c r="AN226" s="145"/>
      <c r="AO226" s="145"/>
      <c r="AP226" s="145"/>
      <c r="AQ226" s="145"/>
      <c r="AR226" s="145"/>
    </row>
    <row r="227" spans="2:44">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65"/>
      <c r="AJ227" s="165"/>
      <c r="AK227" s="165"/>
      <c r="AL227" s="165"/>
      <c r="AM227" s="165"/>
      <c r="AN227" s="145"/>
      <c r="AO227" s="145"/>
      <c r="AP227" s="145"/>
      <c r="AQ227" s="145"/>
      <c r="AR227" s="145"/>
    </row>
    <row r="228" spans="2:44">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c r="AE228" s="145"/>
      <c r="AF228" s="145"/>
      <c r="AG228" s="145"/>
      <c r="AH228" s="145"/>
      <c r="AI228" s="165"/>
      <c r="AJ228" s="165"/>
      <c r="AK228" s="165"/>
      <c r="AL228" s="165"/>
      <c r="AM228" s="165"/>
      <c r="AN228" s="145"/>
      <c r="AO228" s="145"/>
      <c r="AP228" s="145"/>
      <c r="AQ228" s="145"/>
      <c r="AR228" s="145"/>
    </row>
    <row r="229" spans="2:44">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E229" s="145"/>
      <c r="AF229" s="145"/>
      <c r="AG229" s="145"/>
      <c r="AH229" s="145"/>
      <c r="AI229" s="165"/>
      <c r="AJ229" s="165"/>
      <c r="AK229" s="165"/>
      <c r="AL229" s="165"/>
      <c r="AM229" s="165"/>
      <c r="AN229" s="145"/>
      <c r="AO229" s="145"/>
      <c r="AP229" s="145"/>
      <c r="AQ229" s="145"/>
      <c r="AR229" s="145"/>
    </row>
    <row r="230" spans="2:44">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65"/>
      <c r="AJ230" s="165"/>
      <c r="AK230" s="165"/>
      <c r="AL230" s="165"/>
      <c r="AM230" s="165"/>
      <c r="AN230" s="145"/>
      <c r="AO230" s="145"/>
      <c r="AP230" s="145"/>
      <c r="AQ230" s="145"/>
      <c r="AR230" s="145"/>
    </row>
    <row r="231" spans="2:44">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65"/>
      <c r="AJ231" s="165"/>
      <c r="AK231" s="165"/>
      <c r="AL231" s="165"/>
      <c r="AM231" s="165"/>
      <c r="AN231" s="145"/>
      <c r="AO231" s="145"/>
      <c r="AP231" s="145"/>
      <c r="AQ231" s="145"/>
      <c r="AR231" s="145"/>
    </row>
    <row r="232" spans="2:44">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65"/>
      <c r="AJ232" s="165"/>
      <c r="AK232" s="165"/>
      <c r="AL232" s="165"/>
      <c r="AM232" s="165"/>
      <c r="AN232" s="145"/>
      <c r="AO232" s="145"/>
      <c r="AP232" s="145"/>
      <c r="AQ232" s="145"/>
      <c r="AR232" s="145"/>
    </row>
    <row r="233" spans="2:44">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65"/>
      <c r="AJ233" s="165"/>
      <c r="AK233" s="165"/>
      <c r="AL233" s="165"/>
      <c r="AM233" s="165"/>
      <c r="AN233" s="145"/>
      <c r="AO233" s="145"/>
      <c r="AP233" s="145"/>
      <c r="AQ233" s="145"/>
      <c r="AR233" s="145"/>
    </row>
    <row r="234" spans="2:44">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65"/>
      <c r="AJ234" s="165"/>
      <c r="AK234" s="165"/>
      <c r="AL234" s="165"/>
      <c r="AM234" s="165"/>
      <c r="AN234" s="145"/>
      <c r="AO234" s="145"/>
      <c r="AP234" s="145"/>
      <c r="AQ234" s="145"/>
      <c r="AR234" s="145"/>
    </row>
    <row r="235" spans="2:44">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65"/>
      <c r="AJ235" s="165"/>
      <c r="AK235" s="165"/>
      <c r="AL235" s="165"/>
      <c r="AM235" s="165"/>
      <c r="AN235" s="145"/>
      <c r="AO235" s="145"/>
      <c r="AP235" s="145"/>
      <c r="AQ235" s="145"/>
      <c r="AR235" s="145"/>
    </row>
    <row r="236" spans="2:44">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65"/>
      <c r="AJ236" s="165"/>
      <c r="AK236" s="165"/>
      <c r="AL236" s="165"/>
      <c r="AM236" s="165"/>
      <c r="AN236" s="145"/>
      <c r="AO236" s="145"/>
      <c r="AP236" s="145"/>
      <c r="AQ236" s="145"/>
      <c r="AR236" s="145"/>
    </row>
    <row r="237" spans="2:44">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65"/>
      <c r="AJ237" s="165"/>
      <c r="AK237" s="165"/>
      <c r="AL237" s="165"/>
      <c r="AM237" s="165"/>
      <c r="AN237" s="145"/>
      <c r="AO237" s="145"/>
      <c r="AP237" s="145"/>
      <c r="AQ237" s="145"/>
      <c r="AR237" s="145"/>
    </row>
    <row r="238" spans="2:44">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65"/>
      <c r="AJ238" s="165"/>
      <c r="AK238" s="165"/>
      <c r="AL238" s="165"/>
      <c r="AM238" s="165"/>
      <c r="AN238" s="145"/>
      <c r="AO238" s="145"/>
      <c r="AP238" s="145"/>
      <c r="AQ238" s="145"/>
      <c r="AR238" s="145"/>
    </row>
    <row r="239" spans="2:44">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65"/>
      <c r="AJ239" s="165"/>
      <c r="AK239" s="165"/>
      <c r="AL239" s="165"/>
      <c r="AM239" s="165"/>
      <c r="AN239" s="145"/>
      <c r="AO239" s="145"/>
      <c r="AP239" s="145"/>
      <c r="AQ239" s="145"/>
      <c r="AR239" s="145"/>
    </row>
    <row r="240" spans="2:44">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65"/>
      <c r="AJ240" s="165"/>
      <c r="AK240" s="165"/>
      <c r="AL240" s="165"/>
      <c r="AM240" s="165"/>
      <c r="AN240" s="145"/>
      <c r="AO240" s="145"/>
      <c r="AP240" s="145"/>
      <c r="AQ240" s="145"/>
      <c r="AR240" s="145"/>
    </row>
    <row r="241" spans="2:44">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65"/>
      <c r="AJ241" s="165"/>
      <c r="AK241" s="165"/>
      <c r="AL241" s="165"/>
      <c r="AM241" s="165"/>
      <c r="AN241" s="145"/>
      <c r="AO241" s="145"/>
      <c r="AP241" s="145"/>
      <c r="AQ241" s="145"/>
      <c r="AR241" s="145"/>
    </row>
    <row r="242" spans="2:44">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65"/>
      <c r="AJ242" s="165"/>
      <c r="AK242" s="165"/>
      <c r="AL242" s="165"/>
      <c r="AM242" s="165"/>
      <c r="AN242" s="145"/>
      <c r="AO242" s="145"/>
      <c r="AP242" s="145"/>
      <c r="AQ242" s="145"/>
      <c r="AR242" s="145"/>
    </row>
    <row r="243" spans="2:44">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65"/>
      <c r="AJ243" s="165"/>
      <c r="AK243" s="165"/>
      <c r="AL243" s="165"/>
      <c r="AM243" s="165"/>
      <c r="AN243" s="145"/>
      <c r="AO243" s="145"/>
      <c r="AP243" s="145"/>
      <c r="AQ243" s="145"/>
      <c r="AR243" s="145"/>
    </row>
    <row r="244" spans="2:44">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65"/>
      <c r="AJ244" s="165"/>
      <c r="AK244" s="165"/>
      <c r="AL244" s="165"/>
      <c r="AM244" s="165"/>
      <c r="AN244" s="145"/>
      <c r="AO244" s="145"/>
      <c r="AP244" s="145"/>
      <c r="AQ244" s="145"/>
      <c r="AR244" s="145"/>
    </row>
    <row r="245" spans="2:44">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65"/>
      <c r="AJ245" s="165"/>
      <c r="AK245" s="165"/>
      <c r="AL245" s="165"/>
      <c r="AM245" s="165"/>
      <c r="AN245" s="145"/>
      <c r="AO245" s="145"/>
      <c r="AP245" s="145"/>
      <c r="AQ245" s="145"/>
      <c r="AR245" s="145"/>
    </row>
    <row r="246" spans="2:44">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65"/>
      <c r="AJ246" s="165"/>
      <c r="AK246" s="165"/>
      <c r="AL246" s="165"/>
      <c r="AM246" s="165"/>
      <c r="AN246" s="145"/>
      <c r="AO246" s="145"/>
      <c r="AP246" s="145"/>
      <c r="AQ246" s="145"/>
      <c r="AR246" s="145"/>
    </row>
    <row r="247" spans="2:44">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65"/>
      <c r="AJ247" s="165"/>
      <c r="AK247" s="165"/>
      <c r="AL247" s="165"/>
      <c r="AM247" s="165"/>
      <c r="AN247" s="145"/>
      <c r="AO247" s="145"/>
      <c r="AP247" s="145"/>
      <c r="AQ247" s="145"/>
      <c r="AR247" s="145"/>
    </row>
    <row r="248" spans="2:44">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65"/>
      <c r="AJ248" s="165"/>
      <c r="AK248" s="165"/>
      <c r="AL248" s="165"/>
      <c r="AM248" s="165"/>
      <c r="AN248" s="145"/>
      <c r="AO248" s="145"/>
      <c r="AP248" s="145"/>
      <c r="AQ248" s="145"/>
      <c r="AR248" s="145"/>
    </row>
    <row r="249" spans="2:44">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65"/>
      <c r="AJ249" s="165"/>
      <c r="AK249" s="165"/>
      <c r="AL249" s="165"/>
      <c r="AM249" s="165"/>
      <c r="AN249" s="145"/>
      <c r="AO249" s="145"/>
      <c r="AP249" s="145"/>
      <c r="AQ249" s="145"/>
      <c r="AR249" s="145"/>
    </row>
    <row r="250" spans="2:44">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65"/>
      <c r="AJ250" s="165"/>
      <c r="AK250" s="165"/>
      <c r="AL250" s="165"/>
      <c r="AM250" s="165"/>
      <c r="AN250" s="145"/>
      <c r="AO250" s="145"/>
      <c r="AP250" s="145"/>
      <c r="AQ250" s="145"/>
      <c r="AR250" s="145"/>
    </row>
    <row r="251" spans="2:44">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65"/>
      <c r="AJ251" s="165"/>
      <c r="AK251" s="165"/>
      <c r="AL251" s="165"/>
      <c r="AM251" s="165"/>
      <c r="AN251" s="145"/>
      <c r="AO251" s="145"/>
      <c r="AP251" s="145"/>
      <c r="AQ251" s="145"/>
      <c r="AR251" s="145"/>
    </row>
    <row r="252" spans="2:44">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65"/>
      <c r="AJ252" s="165"/>
      <c r="AK252" s="165"/>
      <c r="AL252" s="165"/>
      <c r="AM252" s="165"/>
      <c r="AN252" s="145"/>
      <c r="AO252" s="145"/>
      <c r="AP252" s="145"/>
      <c r="AQ252" s="145"/>
      <c r="AR252" s="145"/>
    </row>
    <row r="253" spans="2:44">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65"/>
      <c r="AJ253" s="165"/>
      <c r="AK253" s="165"/>
      <c r="AL253" s="165"/>
      <c r="AM253" s="165"/>
      <c r="AN253" s="145"/>
      <c r="AO253" s="145"/>
      <c r="AP253" s="145"/>
      <c r="AQ253" s="145"/>
      <c r="AR253" s="145"/>
    </row>
    <row r="254" spans="2:44">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c r="AG254" s="145"/>
      <c r="AH254" s="145"/>
      <c r="AI254" s="165"/>
      <c r="AJ254" s="165"/>
      <c r="AK254" s="165"/>
      <c r="AL254" s="165"/>
      <c r="AM254" s="165"/>
      <c r="AN254" s="145"/>
      <c r="AO254" s="145"/>
      <c r="AP254" s="145"/>
      <c r="AQ254" s="145"/>
      <c r="AR254" s="145"/>
    </row>
    <row r="255" spans="2:44">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65"/>
      <c r="AJ255" s="165"/>
      <c r="AK255" s="165"/>
      <c r="AL255" s="165"/>
      <c r="AM255" s="165"/>
      <c r="AN255" s="145"/>
      <c r="AO255" s="145"/>
      <c r="AP255" s="145"/>
      <c r="AQ255" s="145"/>
      <c r="AR255" s="145"/>
    </row>
    <row r="256" spans="2:44">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65"/>
      <c r="AJ256" s="165"/>
      <c r="AK256" s="165"/>
      <c r="AL256" s="165"/>
      <c r="AM256" s="165"/>
      <c r="AN256" s="145"/>
      <c r="AO256" s="145"/>
      <c r="AP256" s="145"/>
      <c r="AQ256" s="145"/>
      <c r="AR256" s="145"/>
    </row>
    <row r="257" spans="2:44">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c r="AG257" s="145"/>
      <c r="AH257" s="145"/>
      <c r="AI257" s="165"/>
      <c r="AJ257" s="165"/>
      <c r="AK257" s="165"/>
      <c r="AL257" s="165"/>
      <c r="AM257" s="165"/>
      <c r="AN257" s="145"/>
      <c r="AO257" s="145"/>
      <c r="AP257" s="145"/>
      <c r="AQ257" s="145"/>
      <c r="AR257" s="145"/>
    </row>
    <row r="258" spans="2:44">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65"/>
      <c r="AJ258" s="165"/>
      <c r="AK258" s="165"/>
      <c r="AL258" s="165"/>
      <c r="AM258" s="165"/>
      <c r="AN258" s="145"/>
      <c r="AO258" s="145"/>
      <c r="AP258" s="145"/>
      <c r="AQ258" s="145"/>
      <c r="AR258" s="145"/>
    </row>
    <row r="259" spans="2:44">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65"/>
      <c r="AJ259" s="165"/>
      <c r="AK259" s="165"/>
      <c r="AL259" s="165"/>
      <c r="AM259" s="165"/>
      <c r="AN259" s="145"/>
      <c r="AO259" s="145"/>
      <c r="AP259" s="145"/>
      <c r="AQ259" s="145"/>
      <c r="AR259" s="145"/>
    </row>
    <row r="260" spans="2:44">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65"/>
      <c r="AJ260" s="165"/>
      <c r="AK260" s="165"/>
      <c r="AL260" s="165"/>
      <c r="AM260" s="165"/>
      <c r="AN260" s="145"/>
      <c r="AO260" s="145"/>
      <c r="AP260" s="145"/>
      <c r="AQ260" s="145"/>
      <c r="AR260" s="145"/>
    </row>
    <row r="261" spans="2:44">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c r="AG261" s="145"/>
      <c r="AH261" s="145"/>
      <c r="AI261" s="165"/>
      <c r="AJ261" s="165"/>
      <c r="AK261" s="165"/>
      <c r="AL261" s="165"/>
      <c r="AM261" s="165"/>
      <c r="AN261" s="145"/>
      <c r="AO261" s="145"/>
      <c r="AP261" s="145"/>
      <c r="AQ261" s="145"/>
      <c r="AR261" s="145"/>
    </row>
    <row r="262" spans="2:44">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65"/>
      <c r="AJ262" s="165"/>
      <c r="AK262" s="165"/>
      <c r="AL262" s="165"/>
      <c r="AM262" s="165"/>
      <c r="AN262" s="145"/>
      <c r="AO262" s="145"/>
      <c r="AP262" s="145"/>
      <c r="AQ262" s="145"/>
      <c r="AR262" s="145"/>
    </row>
    <row r="263" spans="2:44">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65"/>
      <c r="AJ263" s="165"/>
      <c r="AK263" s="165"/>
      <c r="AL263" s="165"/>
      <c r="AM263" s="165"/>
      <c r="AN263" s="145"/>
      <c r="AO263" s="145"/>
      <c r="AP263" s="145"/>
      <c r="AQ263" s="145"/>
      <c r="AR263" s="145"/>
    </row>
    <row r="264" spans="2:44">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65"/>
      <c r="AJ264" s="165"/>
      <c r="AK264" s="165"/>
      <c r="AL264" s="165"/>
      <c r="AM264" s="165"/>
      <c r="AN264" s="145"/>
      <c r="AO264" s="145"/>
      <c r="AP264" s="145"/>
      <c r="AQ264" s="145"/>
      <c r="AR264" s="145"/>
    </row>
    <row r="265" spans="2:44">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65"/>
      <c r="AJ265" s="165"/>
      <c r="AK265" s="165"/>
      <c r="AL265" s="165"/>
      <c r="AM265" s="165"/>
      <c r="AN265" s="145"/>
      <c r="AO265" s="145"/>
      <c r="AP265" s="145"/>
      <c r="AQ265" s="145"/>
      <c r="AR265" s="145"/>
    </row>
    <row r="266" spans="2:44">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c r="AD266" s="145"/>
      <c r="AE266" s="145"/>
      <c r="AF266" s="145"/>
      <c r="AG266" s="145"/>
      <c r="AH266" s="145"/>
      <c r="AI266" s="165"/>
      <c r="AJ266" s="165"/>
      <c r="AK266" s="165"/>
      <c r="AL266" s="165"/>
      <c r="AM266" s="165"/>
      <c r="AN266" s="145"/>
      <c r="AO266" s="145"/>
      <c r="AP266" s="145"/>
      <c r="AQ266" s="145"/>
      <c r="AR266" s="145"/>
    </row>
    <row r="267" spans="2:44">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c r="AG267" s="145"/>
      <c r="AH267" s="145"/>
      <c r="AI267" s="165"/>
      <c r="AJ267" s="165"/>
      <c r="AK267" s="165"/>
      <c r="AL267" s="165"/>
      <c r="AM267" s="165"/>
      <c r="AN267" s="145"/>
      <c r="AO267" s="145"/>
      <c r="AP267" s="145"/>
      <c r="AQ267" s="145"/>
      <c r="AR267" s="145"/>
    </row>
    <row r="268" spans="2:44">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65"/>
      <c r="AJ268" s="165"/>
      <c r="AK268" s="165"/>
      <c r="AL268" s="165"/>
      <c r="AM268" s="165"/>
      <c r="AN268" s="145"/>
      <c r="AO268" s="145"/>
      <c r="AP268" s="145"/>
      <c r="AQ268" s="145"/>
      <c r="AR268" s="145"/>
    </row>
    <row r="269" spans="2:44">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65"/>
      <c r="AJ269" s="165"/>
      <c r="AK269" s="165"/>
      <c r="AL269" s="165"/>
      <c r="AM269" s="165"/>
      <c r="AN269" s="145"/>
      <c r="AO269" s="145"/>
      <c r="AP269" s="145"/>
      <c r="AQ269" s="145"/>
      <c r="AR269" s="145"/>
    </row>
    <row r="270" spans="2:44">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65"/>
      <c r="AJ270" s="165"/>
      <c r="AK270" s="165"/>
      <c r="AL270" s="165"/>
      <c r="AM270" s="165"/>
      <c r="AN270" s="145"/>
      <c r="AO270" s="145"/>
      <c r="AP270" s="145"/>
      <c r="AQ270" s="145"/>
      <c r="AR270" s="145"/>
    </row>
    <row r="271" spans="2:44">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65"/>
      <c r="AJ271" s="165"/>
      <c r="AK271" s="165"/>
      <c r="AL271" s="165"/>
      <c r="AM271" s="165"/>
      <c r="AN271" s="145"/>
      <c r="AO271" s="145"/>
      <c r="AP271" s="145"/>
      <c r="AQ271" s="145"/>
      <c r="AR271" s="145"/>
    </row>
    <row r="272" spans="2:44">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65"/>
      <c r="AJ272" s="165"/>
      <c r="AK272" s="165"/>
      <c r="AL272" s="165"/>
      <c r="AM272" s="165"/>
      <c r="AN272" s="145"/>
      <c r="AO272" s="145"/>
      <c r="AP272" s="145"/>
      <c r="AQ272" s="145"/>
      <c r="AR272" s="145"/>
    </row>
    <row r="273" spans="2:44">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65"/>
      <c r="AJ273" s="165"/>
      <c r="AK273" s="165"/>
      <c r="AL273" s="165"/>
      <c r="AM273" s="165"/>
      <c r="AN273" s="145"/>
      <c r="AO273" s="145"/>
      <c r="AP273" s="145"/>
      <c r="AQ273" s="145"/>
      <c r="AR273" s="145"/>
    </row>
    <row r="274" spans="2:44">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65"/>
      <c r="AJ274" s="165"/>
      <c r="AK274" s="165"/>
      <c r="AL274" s="165"/>
      <c r="AM274" s="165"/>
      <c r="AN274" s="145"/>
      <c r="AO274" s="145"/>
      <c r="AP274" s="145"/>
      <c r="AQ274" s="145"/>
      <c r="AR274" s="145"/>
    </row>
    <row r="275" spans="2:44">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65"/>
      <c r="AJ275" s="165"/>
      <c r="AK275" s="165"/>
      <c r="AL275" s="165"/>
      <c r="AM275" s="165"/>
      <c r="AN275" s="145"/>
      <c r="AO275" s="145"/>
      <c r="AP275" s="145"/>
      <c r="AQ275" s="145"/>
      <c r="AR275" s="145"/>
    </row>
    <row r="276" spans="2:44">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65"/>
      <c r="AJ276" s="165"/>
      <c r="AK276" s="165"/>
      <c r="AL276" s="165"/>
      <c r="AM276" s="165"/>
      <c r="AN276" s="145"/>
      <c r="AO276" s="145"/>
      <c r="AP276" s="145"/>
      <c r="AQ276" s="145"/>
      <c r="AR276" s="145"/>
    </row>
    <row r="277" spans="2:44">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65"/>
      <c r="AJ277" s="165"/>
      <c r="AK277" s="165"/>
      <c r="AL277" s="165"/>
      <c r="AM277" s="165"/>
      <c r="AN277" s="145"/>
      <c r="AO277" s="145"/>
      <c r="AP277" s="145"/>
      <c r="AQ277" s="145"/>
      <c r="AR277" s="145"/>
    </row>
    <row r="278" spans="2:44">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65"/>
      <c r="AJ278" s="165"/>
      <c r="AK278" s="165"/>
      <c r="AL278" s="165"/>
      <c r="AM278" s="165"/>
      <c r="AN278" s="145"/>
      <c r="AO278" s="145"/>
      <c r="AP278" s="145"/>
      <c r="AQ278" s="145"/>
      <c r="AR278" s="145"/>
    </row>
    <row r="279" spans="2:44">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65"/>
      <c r="AJ279" s="165"/>
      <c r="AK279" s="165"/>
      <c r="AL279" s="165"/>
      <c r="AM279" s="165"/>
      <c r="AN279" s="145"/>
      <c r="AO279" s="145"/>
      <c r="AP279" s="145"/>
      <c r="AQ279" s="145"/>
      <c r="AR279" s="145"/>
    </row>
    <row r="280" spans="2:44">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65"/>
      <c r="AJ280" s="165"/>
      <c r="AK280" s="165"/>
      <c r="AL280" s="165"/>
      <c r="AM280" s="165"/>
      <c r="AN280" s="145"/>
      <c r="AO280" s="145"/>
      <c r="AP280" s="145"/>
      <c r="AQ280" s="145"/>
      <c r="AR280" s="145"/>
    </row>
    <row r="281" spans="2:44">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65"/>
      <c r="AJ281" s="165"/>
      <c r="AK281" s="165"/>
      <c r="AL281" s="165"/>
      <c r="AM281" s="165"/>
      <c r="AN281" s="145"/>
      <c r="AO281" s="145"/>
      <c r="AP281" s="145"/>
      <c r="AQ281" s="145"/>
      <c r="AR281" s="145"/>
    </row>
    <row r="282" spans="2:44">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65"/>
      <c r="AJ282" s="165"/>
      <c r="AK282" s="165"/>
      <c r="AL282" s="165"/>
      <c r="AM282" s="165"/>
      <c r="AN282" s="145"/>
      <c r="AO282" s="145"/>
      <c r="AP282" s="145"/>
      <c r="AQ282" s="145"/>
      <c r="AR282" s="145"/>
    </row>
    <row r="283" spans="2:44">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65"/>
      <c r="AJ283" s="165"/>
      <c r="AK283" s="165"/>
      <c r="AL283" s="165"/>
      <c r="AM283" s="165"/>
      <c r="AN283" s="145"/>
      <c r="AO283" s="145"/>
      <c r="AP283" s="145"/>
      <c r="AQ283" s="145"/>
      <c r="AR283" s="145"/>
    </row>
    <row r="284" spans="2:44">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65"/>
      <c r="AJ284" s="165"/>
      <c r="AK284" s="165"/>
      <c r="AL284" s="165"/>
      <c r="AM284" s="165"/>
      <c r="AN284" s="145"/>
      <c r="AO284" s="145"/>
      <c r="AP284" s="145"/>
      <c r="AQ284" s="145"/>
      <c r="AR284" s="145"/>
    </row>
    <row r="285" spans="2:44">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65"/>
      <c r="AJ285" s="165"/>
      <c r="AK285" s="165"/>
      <c r="AL285" s="165"/>
      <c r="AM285" s="165"/>
      <c r="AN285" s="145"/>
      <c r="AO285" s="145"/>
      <c r="AP285" s="145"/>
      <c r="AQ285" s="145"/>
      <c r="AR285" s="145"/>
    </row>
    <row r="286" spans="2:44">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65"/>
      <c r="AJ286" s="165"/>
      <c r="AK286" s="165"/>
      <c r="AL286" s="165"/>
      <c r="AM286" s="165"/>
      <c r="AN286" s="145"/>
      <c r="AO286" s="145"/>
      <c r="AP286" s="145"/>
      <c r="AQ286" s="145"/>
      <c r="AR286" s="145"/>
    </row>
    <row r="287" spans="2:44">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65"/>
      <c r="AJ287" s="165"/>
      <c r="AK287" s="165"/>
      <c r="AL287" s="165"/>
      <c r="AM287" s="165"/>
      <c r="AN287" s="145"/>
      <c r="AO287" s="145"/>
      <c r="AP287" s="145"/>
      <c r="AQ287" s="145"/>
      <c r="AR287" s="145"/>
    </row>
    <row r="288" spans="2:44">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65"/>
      <c r="AJ288" s="165"/>
      <c r="AK288" s="165"/>
      <c r="AL288" s="165"/>
      <c r="AM288" s="165"/>
      <c r="AN288" s="145"/>
      <c r="AO288" s="145"/>
      <c r="AP288" s="145"/>
      <c r="AQ288" s="145"/>
      <c r="AR288" s="145"/>
    </row>
    <row r="289" spans="2:44">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65"/>
      <c r="AJ289" s="165"/>
      <c r="AK289" s="165"/>
      <c r="AL289" s="165"/>
      <c r="AM289" s="165"/>
      <c r="AN289" s="145"/>
      <c r="AO289" s="145"/>
      <c r="AP289" s="145"/>
      <c r="AQ289" s="145"/>
      <c r="AR289" s="145"/>
    </row>
    <row r="290" spans="2:44">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65"/>
      <c r="AJ290" s="165"/>
      <c r="AK290" s="165"/>
      <c r="AL290" s="165"/>
      <c r="AM290" s="165"/>
      <c r="AN290" s="145"/>
      <c r="AO290" s="145"/>
      <c r="AP290" s="145"/>
      <c r="AQ290" s="145"/>
      <c r="AR290" s="145"/>
    </row>
    <row r="291" spans="2:44">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65"/>
      <c r="AJ291" s="165"/>
      <c r="AK291" s="165"/>
      <c r="AL291" s="165"/>
      <c r="AM291" s="165"/>
      <c r="AN291" s="145"/>
      <c r="AO291" s="145"/>
      <c r="AP291" s="145"/>
      <c r="AQ291" s="145"/>
      <c r="AR291" s="145"/>
    </row>
    <row r="292" spans="2:44">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65"/>
      <c r="AJ292" s="165"/>
      <c r="AK292" s="165"/>
      <c r="AL292" s="165"/>
      <c r="AM292" s="165"/>
      <c r="AN292" s="145"/>
      <c r="AO292" s="145"/>
      <c r="AP292" s="145"/>
      <c r="AQ292" s="145"/>
      <c r="AR292" s="145"/>
    </row>
    <row r="293" spans="2:44">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65"/>
      <c r="AJ293" s="165"/>
      <c r="AK293" s="165"/>
      <c r="AL293" s="165"/>
      <c r="AM293" s="165"/>
      <c r="AN293" s="145"/>
      <c r="AO293" s="145"/>
      <c r="AP293" s="145"/>
      <c r="AQ293" s="145"/>
      <c r="AR293" s="145"/>
    </row>
    <row r="294" spans="2:44">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65"/>
      <c r="AJ294" s="165"/>
      <c r="AK294" s="165"/>
      <c r="AL294" s="165"/>
      <c r="AM294" s="165"/>
      <c r="AN294" s="145"/>
      <c r="AO294" s="145"/>
      <c r="AP294" s="145"/>
      <c r="AQ294" s="145"/>
      <c r="AR294" s="145"/>
    </row>
    <row r="295" spans="2:44">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65"/>
      <c r="AJ295" s="165"/>
      <c r="AK295" s="165"/>
      <c r="AL295" s="165"/>
      <c r="AM295" s="165"/>
      <c r="AN295" s="145"/>
      <c r="AO295" s="145"/>
      <c r="AP295" s="145"/>
      <c r="AQ295" s="145"/>
      <c r="AR295" s="145"/>
    </row>
    <row r="296" spans="2:44">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65"/>
      <c r="AJ296" s="165"/>
      <c r="AK296" s="165"/>
      <c r="AL296" s="165"/>
      <c r="AM296" s="165"/>
      <c r="AN296" s="145"/>
      <c r="AO296" s="145"/>
      <c r="AP296" s="145"/>
      <c r="AQ296" s="145"/>
      <c r="AR296" s="145"/>
    </row>
    <row r="297" spans="2:44">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65"/>
      <c r="AJ297" s="165"/>
      <c r="AK297" s="165"/>
      <c r="AL297" s="165"/>
      <c r="AM297" s="165"/>
      <c r="AN297" s="145"/>
      <c r="AO297" s="145"/>
      <c r="AP297" s="145"/>
      <c r="AQ297" s="145"/>
      <c r="AR297" s="145"/>
    </row>
    <row r="298" spans="2:44">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65"/>
      <c r="AJ298" s="165"/>
      <c r="AK298" s="165"/>
      <c r="AL298" s="165"/>
      <c r="AM298" s="165"/>
      <c r="AN298" s="145"/>
      <c r="AO298" s="145"/>
      <c r="AP298" s="145"/>
      <c r="AQ298" s="145"/>
      <c r="AR298" s="145"/>
    </row>
    <row r="299" spans="2:44">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45"/>
      <c r="AI299" s="165"/>
      <c r="AJ299" s="165"/>
      <c r="AK299" s="165"/>
      <c r="AL299" s="165"/>
      <c r="AM299" s="165"/>
      <c r="AN299" s="145"/>
      <c r="AO299" s="145"/>
      <c r="AP299" s="145"/>
      <c r="AQ299" s="145"/>
      <c r="AR299" s="145"/>
    </row>
    <row r="300" spans="2:44">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c r="AA300" s="145"/>
      <c r="AB300" s="145"/>
      <c r="AC300" s="145"/>
      <c r="AD300" s="145"/>
      <c r="AE300" s="145"/>
      <c r="AF300" s="145"/>
      <c r="AG300" s="145"/>
      <c r="AH300" s="145"/>
      <c r="AI300" s="165"/>
      <c r="AJ300" s="165"/>
      <c r="AK300" s="165"/>
      <c r="AL300" s="165"/>
      <c r="AM300" s="165"/>
      <c r="AN300" s="145"/>
      <c r="AO300" s="145"/>
      <c r="AP300" s="145"/>
      <c r="AQ300" s="145"/>
      <c r="AR300" s="145"/>
    </row>
    <row r="301" spans="2:44">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65"/>
      <c r="AJ301" s="165"/>
      <c r="AK301" s="165"/>
      <c r="AL301" s="165"/>
      <c r="AM301" s="165"/>
      <c r="AN301" s="145"/>
      <c r="AO301" s="145"/>
      <c r="AP301" s="145"/>
      <c r="AQ301" s="145"/>
      <c r="AR301" s="145"/>
    </row>
    <row r="302" spans="2:44">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65"/>
      <c r="AJ302" s="165"/>
      <c r="AK302" s="165"/>
      <c r="AL302" s="165"/>
      <c r="AM302" s="165"/>
      <c r="AN302" s="145"/>
      <c r="AO302" s="145"/>
      <c r="AP302" s="145"/>
      <c r="AQ302" s="145"/>
      <c r="AR302" s="145"/>
    </row>
    <row r="303" spans="2:44">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65"/>
      <c r="AJ303" s="165"/>
      <c r="AK303" s="165"/>
      <c r="AL303" s="165"/>
      <c r="AM303" s="165"/>
      <c r="AN303" s="145"/>
      <c r="AO303" s="145"/>
      <c r="AP303" s="145"/>
      <c r="AQ303" s="145"/>
      <c r="AR303" s="145"/>
    </row>
    <row r="304" spans="2:44">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65"/>
      <c r="AJ304" s="165"/>
      <c r="AK304" s="165"/>
      <c r="AL304" s="165"/>
      <c r="AM304" s="165"/>
      <c r="AN304" s="145"/>
      <c r="AO304" s="145"/>
      <c r="AP304" s="145"/>
      <c r="AQ304" s="145"/>
      <c r="AR304" s="145"/>
    </row>
    <row r="305" spans="2:44">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65"/>
      <c r="AJ305" s="165"/>
      <c r="AK305" s="165"/>
      <c r="AL305" s="165"/>
      <c r="AM305" s="165"/>
      <c r="AN305" s="145"/>
      <c r="AO305" s="145"/>
      <c r="AP305" s="145"/>
      <c r="AQ305" s="145"/>
      <c r="AR305" s="145"/>
    </row>
    <row r="306" spans="2:44">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65"/>
      <c r="AJ306" s="165"/>
      <c r="AK306" s="165"/>
      <c r="AL306" s="165"/>
      <c r="AM306" s="165"/>
      <c r="AN306" s="145"/>
      <c r="AO306" s="145"/>
      <c r="AP306" s="145"/>
      <c r="AQ306" s="145"/>
      <c r="AR306" s="145"/>
    </row>
    <row r="307" spans="2:44">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65"/>
      <c r="AJ307" s="165"/>
      <c r="AK307" s="165"/>
      <c r="AL307" s="165"/>
      <c r="AM307" s="165"/>
      <c r="AN307" s="145"/>
      <c r="AO307" s="145"/>
      <c r="AP307" s="145"/>
      <c r="AQ307" s="145"/>
      <c r="AR307" s="145"/>
    </row>
    <row r="308" spans="2:44">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c r="AG308" s="145"/>
      <c r="AH308" s="145"/>
      <c r="AI308" s="165"/>
      <c r="AJ308" s="165"/>
      <c r="AK308" s="165"/>
      <c r="AL308" s="165"/>
      <c r="AM308" s="165"/>
      <c r="AN308" s="145"/>
      <c r="AO308" s="145"/>
      <c r="AP308" s="145"/>
      <c r="AQ308" s="145"/>
      <c r="AR308" s="145"/>
    </row>
    <row r="309" spans="2:44">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65"/>
      <c r="AJ309" s="165"/>
      <c r="AK309" s="165"/>
      <c r="AL309" s="165"/>
      <c r="AM309" s="165"/>
      <c r="AN309" s="145"/>
      <c r="AO309" s="145"/>
      <c r="AP309" s="145"/>
      <c r="AQ309" s="145"/>
      <c r="AR309" s="145"/>
    </row>
    <row r="310" spans="2:44">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65"/>
      <c r="AJ310" s="165"/>
      <c r="AK310" s="165"/>
      <c r="AL310" s="165"/>
      <c r="AM310" s="165"/>
      <c r="AN310" s="145"/>
      <c r="AO310" s="145"/>
      <c r="AP310" s="145"/>
      <c r="AQ310" s="145"/>
      <c r="AR310" s="145"/>
    </row>
    <row r="311" spans="2:44">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65"/>
      <c r="AJ311" s="165"/>
      <c r="AK311" s="165"/>
      <c r="AL311" s="165"/>
      <c r="AM311" s="165"/>
      <c r="AN311" s="145"/>
      <c r="AO311" s="145"/>
      <c r="AP311" s="145"/>
      <c r="AQ311" s="145"/>
      <c r="AR311" s="145"/>
    </row>
    <row r="312" spans="2:44">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65"/>
      <c r="AJ312" s="165"/>
      <c r="AK312" s="165"/>
      <c r="AL312" s="165"/>
      <c r="AM312" s="165"/>
      <c r="AN312" s="145"/>
      <c r="AO312" s="145"/>
      <c r="AP312" s="145"/>
      <c r="AQ312" s="145"/>
      <c r="AR312" s="145"/>
    </row>
    <row r="313" spans="2:44">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65"/>
      <c r="AJ313" s="165"/>
      <c r="AK313" s="165"/>
      <c r="AL313" s="165"/>
      <c r="AM313" s="165"/>
      <c r="AN313" s="145"/>
      <c r="AO313" s="145"/>
      <c r="AP313" s="145"/>
      <c r="AQ313" s="145"/>
      <c r="AR313" s="145"/>
    </row>
    <row r="314" spans="2:44">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65"/>
      <c r="AJ314" s="165"/>
      <c r="AK314" s="165"/>
      <c r="AL314" s="165"/>
      <c r="AM314" s="165"/>
      <c r="AN314" s="145"/>
      <c r="AO314" s="145"/>
      <c r="AP314" s="145"/>
      <c r="AQ314" s="145"/>
      <c r="AR314" s="145"/>
    </row>
    <row r="315" spans="2:44">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65"/>
      <c r="AJ315" s="165"/>
      <c r="AK315" s="165"/>
      <c r="AL315" s="165"/>
      <c r="AM315" s="165"/>
      <c r="AN315" s="145"/>
      <c r="AO315" s="145"/>
      <c r="AP315" s="145"/>
      <c r="AQ315" s="145"/>
      <c r="AR315" s="145"/>
    </row>
    <row r="316" spans="2:44">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65"/>
      <c r="AJ316" s="165"/>
      <c r="AK316" s="165"/>
      <c r="AL316" s="165"/>
      <c r="AM316" s="165"/>
      <c r="AN316" s="145"/>
      <c r="AO316" s="145"/>
      <c r="AP316" s="145"/>
      <c r="AQ316" s="145"/>
      <c r="AR316" s="145"/>
    </row>
    <row r="317" spans="2:44">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65"/>
      <c r="AJ317" s="165"/>
      <c r="AK317" s="165"/>
      <c r="AL317" s="165"/>
      <c r="AM317" s="165"/>
      <c r="AN317" s="145"/>
      <c r="AO317" s="145"/>
      <c r="AP317" s="145"/>
      <c r="AQ317" s="145"/>
      <c r="AR317" s="145"/>
    </row>
    <row r="318" spans="2:44">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65"/>
      <c r="AJ318" s="165"/>
      <c r="AK318" s="165"/>
      <c r="AL318" s="165"/>
      <c r="AM318" s="165"/>
      <c r="AN318" s="145"/>
      <c r="AO318" s="145"/>
      <c r="AP318" s="145"/>
      <c r="AQ318" s="145"/>
      <c r="AR318" s="145"/>
    </row>
    <row r="319" spans="2:44">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65"/>
      <c r="AJ319" s="165"/>
      <c r="AK319" s="165"/>
      <c r="AL319" s="165"/>
      <c r="AM319" s="165"/>
      <c r="AN319" s="145"/>
      <c r="AO319" s="145"/>
      <c r="AP319" s="145"/>
      <c r="AQ319" s="145"/>
      <c r="AR319" s="145"/>
    </row>
    <row r="320" spans="2:44">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c r="AD320" s="145"/>
      <c r="AE320" s="145"/>
      <c r="AF320" s="145"/>
      <c r="AG320" s="145"/>
      <c r="AH320" s="145"/>
      <c r="AI320" s="165"/>
      <c r="AJ320" s="165"/>
      <c r="AK320" s="165"/>
      <c r="AL320" s="165"/>
      <c r="AM320" s="165"/>
      <c r="AN320" s="145"/>
      <c r="AO320" s="145"/>
      <c r="AP320" s="145"/>
      <c r="AQ320" s="145"/>
      <c r="AR320" s="145"/>
    </row>
    <row r="321" spans="2:44">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c r="AD321" s="145"/>
      <c r="AE321" s="145"/>
      <c r="AF321" s="145"/>
      <c r="AG321" s="145"/>
      <c r="AH321" s="145"/>
      <c r="AI321" s="165"/>
      <c r="AJ321" s="165"/>
      <c r="AK321" s="165"/>
      <c r="AL321" s="165"/>
      <c r="AM321" s="165"/>
      <c r="AN321" s="145"/>
      <c r="AO321" s="145"/>
      <c r="AP321" s="145"/>
      <c r="AQ321" s="145"/>
      <c r="AR321" s="145"/>
    </row>
    <row r="322" spans="2:44">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65"/>
      <c r="AJ322" s="165"/>
      <c r="AK322" s="165"/>
      <c r="AL322" s="165"/>
      <c r="AM322" s="165"/>
      <c r="AN322" s="145"/>
      <c r="AO322" s="145"/>
      <c r="AP322" s="145"/>
      <c r="AQ322" s="145"/>
      <c r="AR322" s="145"/>
    </row>
    <row r="323" spans="2:44">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65"/>
      <c r="AJ323" s="165"/>
      <c r="AK323" s="165"/>
      <c r="AL323" s="165"/>
      <c r="AM323" s="165"/>
      <c r="AN323" s="145"/>
      <c r="AO323" s="145"/>
      <c r="AP323" s="145"/>
      <c r="AQ323" s="145"/>
      <c r="AR323" s="145"/>
    </row>
    <row r="324" spans="2:44">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c r="AG324" s="145"/>
      <c r="AH324" s="145"/>
      <c r="AI324" s="165"/>
      <c r="AJ324" s="165"/>
      <c r="AK324" s="165"/>
      <c r="AL324" s="165"/>
      <c r="AM324" s="165"/>
      <c r="AN324" s="145"/>
      <c r="AO324" s="145"/>
      <c r="AP324" s="145"/>
      <c r="AQ324" s="145"/>
      <c r="AR324" s="145"/>
    </row>
    <row r="325" spans="2:44">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c r="AD325" s="145"/>
      <c r="AE325" s="145"/>
      <c r="AF325" s="145"/>
      <c r="AG325" s="145"/>
      <c r="AH325" s="145"/>
      <c r="AI325" s="165"/>
      <c r="AJ325" s="165"/>
      <c r="AK325" s="165"/>
      <c r="AL325" s="165"/>
      <c r="AM325" s="165"/>
      <c r="AN325" s="145"/>
      <c r="AO325" s="145"/>
      <c r="AP325" s="145"/>
      <c r="AQ325" s="145"/>
      <c r="AR325" s="145"/>
    </row>
    <row r="326" spans="2:44">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65"/>
      <c r="AJ326" s="165"/>
      <c r="AK326" s="165"/>
      <c r="AL326" s="165"/>
      <c r="AM326" s="165"/>
      <c r="AN326" s="145"/>
      <c r="AO326" s="145"/>
      <c r="AP326" s="145"/>
      <c r="AQ326" s="145"/>
      <c r="AR326" s="145"/>
    </row>
    <row r="327" spans="2:44">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c r="AG327" s="145"/>
      <c r="AH327" s="145"/>
      <c r="AI327" s="165"/>
      <c r="AJ327" s="165"/>
      <c r="AK327" s="165"/>
      <c r="AL327" s="165"/>
      <c r="AM327" s="165"/>
      <c r="AN327" s="145"/>
      <c r="AO327" s="145"/>
      <c r="AP327" s="145"/>
      <c r="AQ327" s="145"/>
      <c r="AR327" s="145"/>
    </row>
    <row r="328" spans="2:44">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145"/>
      <c r="AI328" s="165"/>
      <c r="AJ328" s="165"/>
      <c r="AK328" s="165"/>
      <c r="AL328" s="165"/>
      <c r="AM328" s="165"/>
      <c r="AN328" s="145"/>
      <c r="AO328" s="145"/>
      <c r="AP328" s="145"/>
      <c r="AQ328" s="145"/>
      <c r="AR328" s="145"/>
    </row>
    <row r="329" spans="2:44">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65"/>
      <c r="AJ329" s="165"/>
      <c r="AK329" s="165"/>
      <c r="AL329" s="165"/>
      <c r="AM329" s="165"/>
      <c r="AN329" s="145"/>
      <c r="AO329" s="145"/>
      <c r="AP329" s="145"/>
      <c r="AQ329" s="145"/>
      <c r="AR329" s="145"/>
    </row>
    <row r="330" spans="2:44">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65"/>
      <c r="AJ330" s="165"/>
      <c r="AK330" s="165"/>
      <c r="AL330" s="165"/>
      <c r="AM330" s="165"/>
      <c r="AN330" s="145"/>
      <c r="AO330" s="145"/>
      <c r="AP330" s="145"/>
      <c r="AQ330" s="145"/>
      <c r="AR330" s="145"/>
    </row>
    <row r="331" spans="2:44">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c r="AG331" s="145"/>
      <c r="AH331" s="145"/>
      <c r="AI331" s="165"/>
      <c r="AJ331" s="165"/>
      <c r="AK331" s="165"/>
      <c r="AL331" s="165"/>
      <c r="AM331" s="165"/>
      <c r="AN331" s="145"/>
      <c r="AO331" s="145"/>
      <c r="AP331" s="145"/>
      <c r="AQ331" s="145"/>
      <c r="AR331" s="145"/>
    </row>
    <row r="332" spans="2:44">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c r="AA332" s="145"/>
      <c r="AB332" s="145"/>
      <c r="AC332" s="145"/>
      <c r="AD332" s="145"/>
      <c r="AE332" s="145"/>
      <c r="AF332" s="145"/>
      <c r="AG332" s="145"/>
      <c r="AH332" s="145"/>
      <c r="AI332" s="165"/>
      <c r="AJ332" s="165"/>
      <c r="AK332" s="165"/>
      <c r="AL332" s="165"/>
      <c r="AM332" s="165"/>
      <c r="AN332" s="145"/>
      <c r="AO332" s="145"/>
      <c r="AP332" s="145"/>
      <c r="AQ332" s="145"/>
      <c r="AR332" s="145"/>
    </row>
    <row r="333" spans="2:44">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c r="AA333" s="145"/>
      <c r="AB333" s="145"/>
      <c r="AC333" s="145"/>
      <c r="AD333" s="145"/>
      <c r="AE333" s="145"/>
      <c r="AF333" s="145"/>
      <c r="AG333" s="145"/>
      <c r="AH333" s="145"/>
      <c r="AI333" s="165"/>
      <c r="AJ333" s="165"/>
      <c r="AK333" s="165"/>
      <c r="AL333" s="165"/>
      <c r="AM333" s="165"/>
      <c r="AN333" s="145"/>
      <c r="AO333" s="145"/>
      <c r="AP333" s="145"/>
      <c r="AQ333" s="145"/>
      <c r="AR333" s="145"/>
    </row>
    <row r="334" spans="2:44">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65"/>
      <c r="AJ334" s="165"/>
      <c r="AK334" s="165"/>
      <c r="AL334" s="165"/>
      <c r="AM334" s="165"/>
      <c r="AN334" s="145"/>
      <c r="AO334" s="145"/>
      <c r="AP334" s="145"/>
      <c r="AQ334" s="145"/>
      <c r="AR334" s="145"/>
    </row>
    <row r="335" spans="2:44">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65"/>
      <c r="AJ335" s="165"/>
      <c r="AK335" s="165"/>
      <c r="AL335" s="165"/>
      <c r="AM335" s="165"/>
      <c r="AN335" s="145"/>
      <c r="AO335" s="145"/>
      <c r="AP335" s="145"/>
      <c r="AQ335" s="145"/>
      <c r="AR335" s="145"/>
    </row>
    <row r="336" spans="2:44">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c r="AD336" s="145"/>
      <c r="AE336" s="145"/>
      <c r="AF336" s="145"/>
      <c r="AG336" s="145"/>
      <c r="AH336" s="145"/>
      <c r="AI336" s="165"/>
      <c r="AJ336" s="165"/>
      <c r="AK336" s="165"/>
      <c r="AL336" s="165"/>
      <c r="AM336" s="165"/>
      <c r="AN336" s="145"/>
      <c r="AO336" s="145"/>
      <c r="AP336" s="145"/>
      <c r="AQ336" s="145"/>
      <c r="AR336" s="145"/>
    </row>
    <row r="337" spans="2:44">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65"/>
      <c r="AJ337" s="165"/>
      <c r="AK337" s="165"/>
      <c r="AL337" s="165"/>
      <c r="AM337" s="165"/>
      <c r="AN337" s="145"/>
      <c r="AO337" s="145"/>
      <c r="AP337" s="145"/>
      <c r="AQ337" s="145"/>
      <c r="AR337" s="145"/>
    </row>
    <row r="338" spans="2:44">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5"/>
      <c r="AI338" s="165"/>
      <c r="AJ338" s="165"/>
      <c r="AK338" s="165"/>
      <c r="AL338" s="165"/>
      <c r="AM338" s="165"/>
      <c r="AN338" s="145"/>
      <c r="AO338" s="145"/>
      <c r="AP338" s="145"/>
      <c r="AQ338" s="145"/>
      <c r="AR338" s="145"/>
    </row>
    <row r="339" spans="2:44">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c r="AD339" s="145"/>
      <c r="AE339" s="145"/>
      <c r="AF339" s="145"/>
      <c r="AG339" s="145"/>
      <c r="AH339" s="145"/>
      <c r="AI339" s="165"/>
      <c r="AJ339" s="165"/>
      <c r="AK339" s="165"/>
      <c r="AL339" s="165"/>
      <c r="AM339" s="165"/>
      <c r="AN339" s="145"/>
      <c r="AO339" s="145"/>
      <c r="AP339" s="145"/>
      <c r="AQ339" s="145"/>
      <c r="AR339" s="145"/>
    </row>
    <row r="340" spans="2:44">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65"/>
      <c r="AJ340" s="165"/>
      <c r="AK340" s="165"/>
      <c r="AL340" s="165"/>
      <c r="AM340" s="165"/>
      <c r="AN340" s="145"/>
      <c r="AO340" s="145"/>
      <c r="AP340" s="145"/>
      <c r="AQ340" s="145"/>
      <c r="AR340" s="145"/>
    </row>
    <row r="341" spans="2:44">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c r="AD341" s="145"/>
      <c r="AE341" s="145"/>
      <c r="AF341" s="145"/>
      <c r="AG341" s="145"/>
      <c r="AH341" s="145"/>
      <c r="AI341" s="165"/>
      <c r="AJ341" s="165"/>
      <c r="AK341" s="165"/>
      <c r="AL341" s="165"/>
      <c r="AM341" s="165"/>
      <c r="AN341" s="145"/>
      <c r="AO341" s="145"/>
      <c r="AP341" s="145"/>
      <c r="AQ341" s="145"/>
      <c r="AR341" s="145"/>
    </row>
    <row r="342" spans="2:44">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c r="AG342" s="145"/>
      <c r="AH342" s="145"/>
      <c r="AI342" s="165"/>
      <c r="AJ342" s="165"/>
      <c r="AK342" s="165"/>
      <c r="AL342" s="165"/>
      <c r="AM342" s="165"/>
      <c r="AN342" s="145"/>
      <c r="AO342" s="145"/>
      <c r="AP342" s="145"/>
      <c r="AQ342" s="145"/>
      <c r="AR342" s="145"/>
    </row>
    <row r="343" spans="2:44">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c r="AG343" s="145"/>
      <c r="AH343" s="145"/>
      <c r="AI343" s="165"/>
      <c r="AJ343" s="165"/>
      <c r="AK343" s="165"/>
      <c r="AL343" s="165"/>
      <c r="AM343" s="165"/>
      <c r="AN343" s="145"/>
      <c r="AO343" s="145"/>
      <c r="AP343" s="145"/>
      <c r="AQ343" s="145"/>
      <c r="AR343" s="145"/>
    </row>
    <row r="344" spans="2:44">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65"/>
      <c r="AJ344" s="165"/>
      <c r="AK344" s="165"/>
      <c r="AL344" s="165"/>
      <c r="AM344" s="165"/>
      <c r="AN344" s="145"/>
      <c r="AO344" s="145"/>
      <c r="AP344" s="145"/>
      <c r="AQ344" s="145"/>
      <c r="AR344" s="145"/>
    </row>
    <row r="345" spans="2:44">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65"/>
      <c r="AJ345" s="165"/>
      <c r="AK345" s="165"/>
      <c r="AL345" s="165"/>
      <c r="AM345" s="165"/>
      <c r="AN345" s="145"/>
      <c r="AO345" s="145"/>
      <c r="AP345" s="145"/>
      <c r="AQ345" s="145"/>
      <c r="AR345" s="145"/>
    </row>
    <row r="346" spans="2:44">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c r="AG346" s="145"/>
      <c r="AH346" s="145"/>
      <c r="AI346" s="165"/>
      <c r="AJ346" s="165"/>
      <c r="AK346" s="165"/>
      <c r="AL346" s="165"/>
      <c r="AM346" s="165"/>
      <c r="AN346" s="145"/>
      <c r="AO346" s="145"/>
      <c r="AP346" s="145"/>
      <c r="AQ346" s="145"/>
      <c r="AR346" s="145"/>
    </row>
    <row r="347" spans="2:44">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65"/>
      <c r="AJ347" s="165"/>
      <c r="AK347" s="165"/>
      <c r="AL347" s="165"/>
      <c r="AM347" s="165"/>
      <c r="AN347" s="145"/>
      <c r="AO347" s="145"/>
      <c r="AP347" s="145"/>
      <c r="AQ347" s="145"/>
      <c r="AR347" s="145"/>
    </row>
    <row r="348" spans="2:44">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c r="AG348" s="145"/>
      <c r="AH348" s="145"/>
      <c r="AI348" s="165"/>
      <c r="AJ348" s="165"/>
      <c r="AK348" s="165"/>
      <c r="AL348" s="165"/>
      <c r="AM348" s="165"/>
      <c r="AN348" s="145"/>
      <c r="AO348" s="145"/>
      <c r="AP348" s="145"/>
      <c r="AQ348" s="145"/>
      <c r="AR348" s="145"/>
    </row>
    <row r="349" spans="2:44">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65"/>
      <c r="AJ349" s="165"/>
      <c r="AK349" s="165"/>
      <c r="AL349" s="165"/>
      <c r="AM349" s="165"/>
      <c r="AN349" s="145"/>
      <c r="AO349" s="145"/>
      <c r="AP349" s="145"/>
      <c r="AQ349" s="145"/>
      <c r="AR349" s="145"/>
    </row>
    <row r="350" spans="2:44">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65"/>
      <c r="AJ350" s="165"/>
      <c r="AK350" s="165"/>
      <c r="AL350" s="165"/>
      <c r="AM350" s="165"/>
      <c r="AN350" s="145"/>
      <c r="AO350" s="145"/>
      <c r="AP350" s="145"/>
      <c r="AQ350" s="145"/>
      <c r="AR350" s="145"/>
    </row>
    <row r="351" spans="2:44">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65"/>
      <c r="AJ351" s="165"/>
      <c r="AK351" s="165"/>
      <c r="AL351" s="165"/>
      <c r="AM351" s="165"/>
      <c r="AN351" s="145"/>
      <c r="AO351" s="145"/>
      <c r="AP351" s="145"/>
      <c r="AQ351" s="145"/>
      <c r="AR351" s="145"/>
    </row>
    <row r="352" spans="2:44">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65"/>
      <c r="AJ352" s="165"/>
      <c r="AK352" s="165"/>
      <c r="AL352" s="165"/>
      <c r="AM352" s="165"/>
      <c r="AN352" s="145"/>
      <c r="AO352" s="145"/>
      <c r="AP352" s="145"/>
      <c r="AQ352" s="145"/>
      <c r="AR352" s="145"/>
    </row>
    <row r="353" spans="2:44">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c r="AG353" s="145"/>
      <c r="AH353" s="145"/>
      <c r="AI353" s="165"/>
      <c r="AJ353" s="165"/>
      <c r="AK353" s="165"/>
      <c r="AL353" s="165"/>
      <c r="AM353" s="165"/>
      <c r="AN353" s="145"/>
      <c r="AO353" s="145"/>
      <c r="AP353" s="145"/>
      <c r="AQ353" s="145"/>
      <c r="AR353" s="145"/>
    </row>
    <row r="354" spans="2:44">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65"/>
      <c r="AJ354" s="165"/>
      <c r="AK354" s="165"/>
      <c r="AL354" s="165"/>
      <c r="AM354" s="165"/>
      <c r="AN354" s="145"/>
      <c r="AO354" s="145"/>
      <c r="AP354" s="145"/>
      <c r="AQ354" s="145"/>
      <c r="AR354" s="145"/>
    </row>
    <row r="355" spans="2:44">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65"/>
      <c r="AJ355" s="165"/>
      <c r="AK355" s="165"/>
      <c r="AL355" s="165"/>
      <c r="AM355" s="165"/>
      <c r="AN355" s="145"/>
      <c r="AO355" s="145"/>
      <c r="AP355" s="145"/>
      <c r="AQ355" s="145"/>
      <c r="AR355" s="145"/>
    </row>
    <row r="356" spans="2:44">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65"/>
      <c r="AJ356" s="165"/>
      <c r="AK356" s="165"/>
      <c r="AL356" s="165"/>
      <c r="AM356" s="165"/>
      <c r="AN356" s="145"/>
      <c r="AO356" s="145"/>
      <c r="AP356" s="145"/>
      <c r="AQ356" s="145"/>
      <c r="AR356" s="145"/>
    </row>
    <row r="357" spans="2:44">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c r="AD357" s="145"/>
      <c r="AE357" s="145"/>
      <c r="AF357" s="145"/>
      <c r="AG357" s="145"/>
      <c r="AH357" s="145"/>
      <c r="AI357" s="165"/>
      <c r="AJ357" s="165"/>
      <c r="AK357" s="165"/>
      <c r="AL357" s="165"/>
      <c r="AM357" s="165"/>
      <c r="AN357" s="145"/>
      <c r="AO357" s="145"/>
      <c r="AP357" s="145"/>
      <c r="AQ357" s="145"/>
      <c r="AR357" s="145"/>
    </row>
    <row r="358" spans="2:44">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65"/>
      <c r="AJ358" s="165"/>
      <c r="AK358" s="165"/>
      <c r="AL358" s="165"/>
      <c r="AM358" s="165"/>
      <c r="AN358" s="145"/>
      <c r="AO358" s="145"/>
      <c r="AP358" s="145"/>
      <c r="AQ358" s="145"/>
      <c r="AR358" s="145"/>
    </row>
    <row r="359" spans="2:44">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c r="AD359" s="145"/>
      <c r="AE359" s="145"/>
      <c r="AF359" s="145"/>
      <c r="AG359" s="145"/>
      <c r="AH359" s="145"/>
      <c r="AI359" s="165"/>
      <c r="AJ359" s="165"/>
      <c r="AK359" s="165"/>
      <c r="AL359" s="165"/>
      <c r="AM359" s="165"/>
      <c r="AN359" s="145"/>
      <c r="AO359" s="145"/>
      <c r="AP359" s="145"/>
      <c r="AQ359" s="145"/>
      <c r="AR359" s="145"/>
    </row>
    <row r="360" spans="2:44">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c r="AG360" s="145"/>
      <c r="AH360" s="145"/>
      <c r="AI360" s="165"/>
      <c r="AJ360" s="165"/>
      <c r="AK360" s="165"/>
      <c r="AL360" s="165"/>
      <c r="AM360" s="165"/>
      <c r="AN360" s="145"/>
      <c r="AO360" s="145"/>
      <c r="AP360" s="145"/>
      <c r="AQ360" s="145"/>
      <c r="AR360" s="145"/>
    </row>
    <row r="361" spans="2:44">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65"/>
      <c r="AJ361" s="165"/>
      <c r="AK361" s="165"/>
      <c r="AL361" s="165"/>
      <c r="AM361" s="165"/>
      <c r="AN361" s="145"/>
      <c r="AO361" s="145"/>
      <c r="AP361" s="145"/>
      <c r="AQ361" s="145"/>
      <c r="AR361" s="145"/>
    </row>
    <row r="362" spans="2:44">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65"/>
      <c r="AJ362" s="165"/>
      <c r="AK362" s="165"/>
      <c r="AL362" s="165"/>
      <c r="AM362" s="165"/>
      <c r="AN362" s="145"/>
      <c r="AO362" s="145"/>
      <c r="AP362" s="145"/>
      <c r="AQ362" s="145"/>
      <c r="AR362" s="145"/>
    </row>
    <row r="363" spans="2:44">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65"/>
      <c r="AJ363" s="165"/>
      <c r="AK363" s="165"/>
      <c r="AL363" s="165"/>
      <c r="AM363" s="165"/>
      <c r="AN363" s="145"/>
      <c r="AO363" s="145"/>
      <c r="AP363" s="145"/>
      <c r="AQ363" s="145"/>
      <c r="AR363" s="145"/>
    </row>
    <row r="364" spans="2:44">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c r="AG364" s="145"/>
      <c r="AH364" s="145"/>
      <c r="AI364" s="165"/>
      <c r="AJ364" s="165"/>
      <c r="AK364" s="165"/>
      <c r="AL364" s="165"/>
      <c r="AM364" s="165"/>
      <c r="AN364" s="145"/>
      <c r="AO364" s="145"/>
      <c r="AP364" s="145"/>
      <c r="AQ364" s="145"/>
      <c r="AR364" s="145"/>
    </row>
    <row r="365" spans="2:44">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c r="AA365" s="145"/>
      <c r="AB365" s="145"/>
      <c r="AC365" s="145"/>
      <c r="AD365" s="145"/>
      <c r="AE365" s="145"/>
      <c r="AF365" s="145"/>
      <c r="AG365" s="145"/>
      <c r="AH365" s="145"/>
      <c r="AI365" s="165"/>
      <c r="AJ365" s="165"/>
      <c r="AK365" s="165"/>
      <c r="AL365" s="165"/>
      <c r="AM365" s="165"/>
      <c r="AN365" s="145"/>
      <c r="AO365" s="145"/>
      <c r="AP365" s="145"/>
      <c r="AQ365" s="145"/>
      <c r="AR365" s="145"/>
    </row>
    <row r="366" spans="2:44">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c r="AA366" s="145"/>
      <c r="AB366" s="145"/>
      <c r="AC366" s="145"/>
      <c r="AD366" s="145"/>
      <c r="AE366" s="145"/>
      <c r="AF366" s="145"/>
      <c r="AG366" s="145"/>
      <c r="AH366" s="145"/>
      <c r="AI366" s="165"/>
      <c r="AJ366" s="165"/>
      <c r="AK366" s="165"/>
      <c r="AL366" s="165"/>
      <c r="AM366" s="165"/>
      <c r="AN366" s="145"/>
      <c r="AO366" s="145"/>
      <c r="AP366" s="145"/>
      <c r="AQ366" s="145"/>
      <c r="AR366" s="145"/>
    </row>
    <row r="367" spans="2:44">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c r="AA367" s="145"/>
      <c r="AB367" s="145"/>
      <c r="AC367" s="145"/>
      <c r="AD367" s="145"/>
      <c r="AE367" s="145"/>
      <c r="AF367" s="145"/>
      <c r="AG367" s="145"/>
      <c r="AH367" s="145"/>
      <c r="AI367" s="165"/>
      <c r="AJ367" s="165"/>
      <c r="AK367" s="165"/>
      <c r="AL367" s="165"/>
      <c r="AM367" s="165"/>
      <c r="AN367" s="145"/>
      <c r="AO367" s="145"/>
      <c r="AP367" s="145"/>
      <c r="AQ367" s="145"/>
      <c r="AR367" s="145"/>
    </row>
    <row r="368" spans="2:44">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5"/>
      <c r="AC368" s="145"/>
      <c r="AD368" s="145"/>
      <c r="AE368" s="145"/>
      <c r="AF368" s="145"/>
      <c r="AG368" s="145"/>
      <c r="AH368" s="145"/>
      <c r="AI368" s="165"/>
      <c r="AJ368" s="165"/>
      <c r="AK368" s="165"/>
      <c r="AL368" s="165"/>
      <c r="AM368" s="165"/>
      <c r="AN368" s="145"/>
      <c r="AO368" s="145"/>
      <c r="AP368" s="145"/>
      <c r="AQ368" s="145"/>
      <c r="AR368" s="145"/>
    </row>
    <row r="369" spans="2:44">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65"/>
      <c r="AJ369" s="165"/>
      <c r="AK369" s="165"/>
      <c r="AL369" s="165"/>
      <c r="AM369" s="165"/>
      <c r="AN369" s="145"/>
      <c r="AO369" s="145"/>
      <c r="AP369" s="145"/>
      <c r="AQ369" s="145"/>
      <c r="AR369" s="145"/>
    </row>
    <row r="370" spans="2:44">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65"/>
      <c r="AJ370" s="165"/>
      <c r="AK370" s="165"/>
      <c r="AL370" s="165"/>
      <c r="AM370" s="165"/>
      <c r="AN370" s="145"/>
      <c r="AO370" s="145"/>
      <c r="AP370" s="145"/>
      <c r="AQ370" s="145"/>
      <c r="AR370" s="145"/>
    </row>
    <row r="371" spans="2:44">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c r="AG371" s="145"/>
      <c r="AH371" s="145"/>
      <c r="AI371" s="165"/>
      <c r="AJ371" s="165"/>
      <c r="AK371" s="165"/>
      <c r="AL371" s="165"/>
      <c r="AM371" s="165"/>
      <c r="AN371" s="145"/>
      <c r="AO371" s="145"/>
      <c r="AP371" s="145"/>
      <c r="AQ371" s="145"/>
      <c r="AR371" s="145"/>
    </row>
    <row r="372" spans="2:44">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c r="AD372" s="145"/>
      <c r="AE372" s="145"/>
      <c r="AF372" s="145"/>
      <c r="AG372" s="145"/>
      <c r="AH372" s="145"/>
      <c r="AI372" s="165"/>
      <c r="AJ372" s="165"/>
      <c r="AK372" s="165"/>
      <c r="AL372" s="165"/>
      <c r="AM372" s="165"/>
      <c r="AN372" s="145"/>
      <c r="AO372" s="145"/>
      <c r="AP372" s="145"/>
      <c r="AQ372" s="145"/>
      <c r="AR372" s="145"/>
    </row>
    <row r="373" spans="2:44">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c r="AD373" s="145"/>
      <c r="AE373" s="145"/>
      <c r="AF373" s="145"/>
      <c r="AG373" s="145"/>
      <c r="AH373" s="145"/>
      <c r="AI373" s="165"/>
      <c r="AJ373" s="165"/>
      <c r="AK373" s="165"/>
      <c r="AL373" s="165"/>
      <c r="AM373" s="165"/>
      <c r="AN373" s="145"/>
      <c r="AO373" s="145"/>
      <c r="AP373" s="145"/>
      <c r="AQ373" s="145"/>
      <c r="AR373" s="145"/>
    </row>
    <row r="374" spans="2:44">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65"/>
      <c r="AJ374" s="165"/>
      <c r="AK374" s="165"/>
      <c r="AL374" s="165"/>
      <c r="AM374" s="165"/>
      <c r="AN374" s="145"/>
      <c r="AO374" s="145"/>
      <c r="AP374" s="145"/>
      <c r="AQ374" s="145"/>
      <c r="AR374" s="145"/>
    </row>
    <row r="375" spans="2:44">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c r="AG375" s="145"/>
      <c r="AH375" s="145"/>
      <c r="AI375" s="165"/>
      <c r="AJ375" s="165"/>
      <c r="AK375" s="165"/>
      <c r="AL375" s="165"/>
      <c r="AM375" s="165"/>
      <c r="AN375" s="145"/>
      <c r="AO375" s="145"/>
      <c r="AP375" s="145"/>
      <c r="AQ375" s="145"/>
      <c r="AR375" s="145"/>
    </row>
    <row r="376" spans="2:44">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c r="AG376" s="145"/>
      <c r="AH376" s="145"/>
      <c r="AI376" s="165"/>
      <c r="AJ376" s="165"/>
      <c r="AK376" s="165"/>
      <c r="AL376" s="165"/>
      <c r="AM376" s="165"/>
      <c r="AN376" s="145"/>
      <c r="AO376" s="145"/>
      <c r="AP376" s="145"/>
      <c r="AQ376" s="145"/>
      <c r="AR376" s="145"/>
    </row>
    <row r="377" spans="2:44">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c r="AG377" s="145"/>
      <c r="AH377" s="145"/>
      <c r="AI377" s="165"/>
      <c r="AJ377" s="165"/>
      <c r="AK377" s="165"/>
      <c r="AL377" s="165"/>
      <c r="AM377" s="165"/>
      <c r="AN377" s="145"/>
      <c r="AO377" s="145"/>
      <c r="AP377" s="145"/>
      <c r="AQ377" s="145"/>
      <c r="AR377" s="145"/>
    </row>
    <row r="378" spans="2:44">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c r="AG378" s="145"/>
      <c r="AH378" s="145"/>
      <c r="AI378" s="165"/>
      <c r="AJ378" s="165"/>
      <c r="AK378" s="165"/>
      <c r="AL378" s="165"/>
      <c r="AM378" s="165"/>
      <c r="AN378" s="145"/>
      <c r="AO378" s="145"/>
      <c r="AP378" s="145"/>
      <c r="AQ378" s="145"/>
      <c r="AR378" s="145"/>
    </row>
    <row r="379" spans="2:44">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c r="AD379" s="145"/>
      <c r="AE379" s="145"/>
      <c r="AF379" s="145"/>
      <c r="AG379" s="145"/>
      <c r="AH379" s="145"/>
      <c r="AI379" s="165"/>
      <c r="AJ379" s="165"/>
      <c r="AK379" s="165"/>
      <c r="AL379" s="165"/>
      <c r="AM379" s="165"/>
      <c r="AN379" s="145"/>
      <c r="AO379" s="145"/>
      <c r="AP379" s="145"/>
      <c r="AQ379" s="145"/>
      <c r="AR379" s="145"/>
    </row>
    <row r="380" spans="2:44">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c r="AD380" s="145"/>
      <c r="AE380" s="145"/>
      <c r="AF380" s="145"/>
      <c r="AG380" s="145"/>
      <c r="AH380" s="145"/>
      <c r="AI380" s="165"/>
      <c r="AJ380" s="165"/>
      <c r="AK380" s="165"/>
      <c r="AL380" s="165"/>
      <c r="AM380" s="165"/>
      <c r="AN380" s="145"/>
      <c r="AO380" s="145"/>
      <c r="AP380" s="145"/>
      <c r="AQ380" s="145"/>
      <c r="AR380" s="145"/>
    </row>
    <row r="381" spans="2:44">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65"/>
      <c r="AJ381" s="165"/>
      <c r="AK381" s="165"/>
      <c r="AL381" s="165"/>
      <c r="AM381" s="165"/>
      <c r="AN381" s="145"/>
      <c r="AO381" s="145"/>
      <c r="AP381" s="145"/>
      <c r="AQ381" s="145"/>
      <c r="AR381" s="145"/>
    </row>
    <row r="382" spans="2:44">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c r="AD382" s="145"/>
      <c r="AE382" s="145"/>
      <c r="AF382" s="145"/>
      <c r="AG382" s="145"/>
      <c r="AH382" s="145"/>
      <c r="AI382" s="165"/>
      <c r="AJ382" s="165"/>
      <c r="AK382" s="165"/>
      <c r="AL382" s="165"/>
      <c r="AM382" s="165"/>
      <c r="AN382" s="145"/>
      <c r="AO382" s="145"/>
      <c r="AP382" s="145"/>
      <c r="AQ382" s="145"/>
      <c r="AR382" s="145"/>
    </row>
    <row r="383" spans="2:44">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c r="AG383" s="145"/>
      <c r="AH383" s="145"/>
      <c r="AI383" s="165"/>
      <c r="AJ383" s="165"/>
      <c r="AK383" s="165"/>
      <c r="AL383" s="165"/>
      <c r="AM383" s="165"/>
      <c r="AN383" s="145"/>
      <c r="AO383" s="145"/>
      <c r="AP383" s="145"/>
      <c r="AQ383" s="145"/>
      <c r="AR383" s="145"/>
    </row>
    <row r="384" spans="2:44">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65"/>
      <c r="AJ384" s="165"/>
      <c r="AK384" s="165"/>
      <c r="AL384" s="165"/>
      <c r="AM384" s="165"/>
      <c r="AN384" s="145"/>
      <c r="AO384" s="145"/>
      <c r="AP384" s="145"/>
      <c r="AQ384" s="145"/>
      <c r="AR384" s="145"/>
    </row>
    <row r="385" spans="2:44">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65"/>
      <c r="AJ385" s="165"/>
      <c r="AK385" s="165"/>
      <c r="AL385" s="165"/>
      <c r="AM385" s="165"/>
      <c r="AN385" s="145"/>
      <c r="AO385" s="145"/>
      <c r="AP385" s="145"/>
      <c r="AQ385" s="145"/>
      <c r="AR385" s="145"/>
    </row>
    <row r="386" spans="2:44">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65"/>
      <c r="AJ386" s="165"/>
      <c r="AK386" s="165"/>
      <c r="AL386" s="165"/>
      <c r="AM386" s="165"/>
      <c r="AN386" s="145"/>
      <c r="AO386" s="145"/>
      <c r="AP386" s="145"/>
      <c r="AQ386" s="145"/>
      <c r="AR386" s="145"/>
    </row>
    <row r="387" spans="2:44">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c r="AG387" s="145"/>
      <c r="AH387" s="145"/>
      <c r="AI387" s="165"/>
      <c r="AJ387" s="165"/>
      <c r="AK387" s="165"/>
      <c r="AL387" s="165"/>
      <c r="AM387" s="165"/>
      <c r="AN387" s="145"/>
      <c r="AO387" s="145"/>
      <c r="AP387" s="145"/>
      <c r="AQ387" s="145"/>
      <c r="AR387" s="145"/>
    </row>
    <row r="388" spans="2:44">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c r="AG388" s="145"/>
      <c r="AH388" s="145"/>
      <c r="AI388" s="165"/>
      <c r="AJ388" s="165"/>
      <c r="AK388" s="165"/>
      <c r="AL388" s="165"/>
      <c r="AM388" s="165"/>
      <c r="AN388" s="145"/>
      <c r="AO388" s="145"/>
      <c r="AP388" s="145"/>
      <c r="AQ388" s="145"/>
      <c r="AR388" s="145"/>
    </row>
    <row r="389" spans="2:44">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65"/>
      <c r="AJ389" s="165"/>
      <c r="AK389" s="165"/>
      <c r="AL389" s="165"/>
      <c r="AM389" s="165"/>
      <c r="AN389" s="145"/>
      <c r="AO389" s="145"/>
      <c r="AP389" s="145"/>
      <c r="AQ389" s="145"/>
      <c r="AR389" s="145"/>
    </row>
    <row r="390" spans="2:44">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65"/>
      <c r="AJ390" s="165"/>
      <c r="AK390" s="165"/>
      <c r="AL390" s="165"/>
      <c r="AM390" s="165"/>
      <c r="AN390" s="145"/>
      <c r="AO390" s="145"/>
      <c r="AP390" s="145"/>
      <c r="AQ390" s="145"/>
      <c r="AR390" s="145"/>
    </row>
    <row r="391" spans="2:44">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c r="AG391" s="145"/>
      <c r="AH391" s="145"/>
      <c r="AI391" s="165"/>
      <c r="AJ391" s="165"/>
      <c r="AK391" s="165"/>
      <c r="AL391" s="165"/>
      <c r="AM391" s="165"/>
      <c r="AN391" s="145"/>
      <c r="AO391" s="145"/>
      <c r="AP391" s="145"/>
      <c r="AQ391" s="145"/>
      <c r="AR391" s="145"/>
    </row>
    <row r="392" spans="2:44">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65"/>
      <c r="AJ392" s="165"/>
      <c r="AK392" s="165"/>
      <c r="AL392" s="165"/>
      <c r="AM392" s="165"/>
      <c r="AN392" s="145"/>
      <c r="AO392" s="145"/>
      <c r="AP392" s="145"/>
      <c r="AQ392" s="145"/>
      <c r="AR392" s="145"/>
    </row>
    <row r="393" spans="2:44">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65"/>
      <c r="AJ393" s="165"/>
      <c r="AK393" s="165"/>
      <c r="AL393" s="165"/>
      <c r="AM393" s="165"/>
      <c r="AN393" s="145"/>
      <c r="AO393" s="145"/>
      <c r="AP393" s="145"/>
      <c r="AQ393" s="145"/>
      <c r="AR393" s="145"/>
    </row>
    <row r="394" spans="2:44">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c r="AG394" s="145"/>
      <c r="AH394" s="145"/>
      <c r="AI394" s="165"/>
      <c r="AJ394" s="165"/>
      <c r="AK394" s="165"/>
      <c r="AL394" s="165"/>
      <c r="AM394" s="165"/>
      <c r="AN394" s="145"/>
      <c r="AO394" s="145"/>
      <c r="AP394" s="145"/>
      <c r="AQ394" s="145"/>
      <c r="AR394" s="145"/>
    </row>
    <row r="395" spans="2:44">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c r="AG395" s="145"/>
      <c r="AH395" s="145"/>
      <c r="AI395" s="165"/>
      <c r="AJ395" s="165"/>
      <c r="AK395" s="165"/>
      <c r="AL395" s="165"/>
      <c r="AM395" s="165"/>
      <c r="AN395" s="145"/>
      <c r="AO395" s="145"/>
      <c r="AP395" s="145"/>
      <c r="AQ395" s="145"/>
      <c r="AR395" s="145"/>
    </row>
    <row r="396" spans="2:44">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c r="AG396" s="145"/>
      <c r="AH396" s="145"/>
      <c r="AI396" s="165"/>
      <c r="AJ396" s="165"/>
      <c r="AK396" s="165"/>
      <c r="AL396" s="165"/>
      <c r="AM396" s="165"/>
      <c r="AN396" s="145"/>
      <c r="AO396" s="145"/>
      <c r="AP396" s="145"/>
      <c r="AQ396" s="145"/>
      <c r="AR396" s="145"/>
    </row>
    <row r="397" spans="2:44">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c r="AD397" s="145"/>
      <c r="AE397" s="145"/>
      <c r="AF397" s="145"/>
      <c r="AG397" s="145"/>
      <c r="AH397" s="145"/>
      <c r="AI397" s="165"/>
      <c r="AJ397" s="165"/>
      <c r="AK397" s="165"/>
      <c r="AL397" s="165"/>
      <c r="AM397" s="165"/>
      <c r="AN397" s="145"/>
      <c r="AO397" s="145"/>
      <c r="AP397" s="145"/>
      <c r="AQ397" s="145"/>
      <c r="AR397" s="145"/>
    </row>
    <row r="398" spans="2:44">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c r="AC398" s="145"/>
      <c r="AD398" s="145"/>
      <c r="AE398" s="145"/>
      <c r="AF398" s="145"/>
      <c r="AG398" s="145"/>
      <c r="AH398" s="145"/>
      <c r="AI398" s="165"/>
      <c r="AJ398" s="165"/>
      <c r="AK398" s="165"/>
      <c r="AL398" s="165"/>
      <c r="AM398" s="165"/>
      <c r="AN398" s="145"/>
      <c r="AO398" s="145"/>
      <c r="AP398" s="145"/>
      <c r="AQ398" s="145"/>
      <c r="AR398" s="145"/>
    </row>
    <row r="399" spans="2:44">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c r="AG399" s="145"/>
      <c r="AH399" s="145"/>
      <c r="AI399" s="165"/>
      <c r="AJ399" s="165"/>
      <c r="AK399" s="165"/>
      <c r="AL399" s="165"/>
      <c r="AM399" s="165"/>
      <c r="AN399" s="145"/>
      <c r="AO399" s="145"/>
      <c r="AP399" s="145"/>
      <c r="AQ399" s="145"/>
      <c r="AR399" s="145"/>
    </row>
    <row r="400" spans="2:44">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c r="AA400" s="145"/>
      <c r="AB400" s="145"/>
      <c r="AC400" s="145"/>
      <c r="AD400" s="145"/>
      <c r="AE400" s="145"/>
      <c r="AF400" s="145"/>
      <c r="AG400" s="145"/>
      <c r="AH400" s="145"/>
      <c r="AI400" s="165"/>
      <c r="AJ400" s="165"/>
      <c r="AK400" s="165"/>
      <c r="AL400" s="165"/>
      <c r="AM400" s="165"/>
      <c r="AN400" s="145"/>
      <c r="AO400" s="145"/>
      <c r="AP400" s="145"/>
      <c r="AQ400" s="145"/>
      <c r="AR400" s="145"/>
    </row>
    <row r="401" spans="2:44">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c r="AA401" s="145"/>
      <c r="AB401" s="145"/>
      <c r="AC401" s="145"/>
      <c r="AD401" s="145"/>
      <c r="AE401" s="145"/>
      <c r="AF401" s="145"/>
      <c r="AG401" s="145"/>
      <c r="AH401" s="145"/>
      <c r="AI401" s="165"/>
      <c r="AJ401" s="165"/>
      <c r="AK401" s="165"/>
      <c r="AL401" s="165"/>
      <c r="AM401" s="165"/>
      <c r="AN401" s="145"/>
      <c r="AO401" s="145"/>
      <c r="AP401" s="145"/>
      <c r="AQ401" s="145"/>
      <c r="AR401" s="145"/>
    </row>
    <row r="402" spans="2:44">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c r="AG402" s="145"/>
      <c r="AH402" s="145"/>
      <c r="AI402" s="165"/>
      <c r="AJ402" s="165"/>
      <c r="AK402" s="165"/>
      <c r="AL402" s="165"/>
      <c r="AM402" s="165"/>
      <c r="AN402" s="145"/>
      <c r="AO402" s="145"/>
      <c r="AP402" s="145"/>
      <c r="AQ402" s="145"/>
      <c r="AR402" s="145"/>
    </row>
    <row r="403" spans="2:44">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c r="AG403" s="145"/>
      <c r="AH403" s="145"/>
      <c r="AI403" s="165"/>
      <c r="AJ403" s="165"/>
      <c r="AK403" s="165"/>
      <c r="AL403" s="165"/>
      <c r="AM403" s="165"/>
      <c r="AN403" s="145"/>
      <c r="AO403" s="145"/>
      <c r="AP403" s="145"/>
      <c r="AQ403" s="145"/>
      <c r="AR403" s="145"/>
    </row>
    <row r="404" spans="2:44">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65"/>
      <c r="AJ404" s="165"/>
      <c r="AK404" s="165"/>
      <c r="AL404" s="165"/>
      <c r="AM404" s="165"/>
      <c r="AN404" s="145"/>
      <c r="AO404" s="145"/>
      <c r="AP404" s="145"/>
      <c r="AQ404" s="145"/>
      <c r="AR404" s="145"/>
    </row>
    <row r="405" spans="2:44">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c r="AD405" s="145"/>
      <c r="AE405" s="145"/>
      <c r="AF405" s="145"/>
      <c r="AG405" s="145"/>
      <c r="AH405" s="145"/>
      <c r="AI405" s="165"/>
      <c r="AJ405" s="165"/>
      <c r="AK405" s="165"/>
      <c r="AL405" s="165"/>
      <c r="AM405" s="165"/>
      <c r="AN405" s="145"/>
      <c r="AO405" s="145"/>
      <c r="AP405" s="145"/>
      <c r="AQ405" s="145"/>
      <c r="AR405" s="145"/>
    </row>
    <row r="406" spans="2:44">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c r="AD406" s="145"/>
      <c r="AE406" s="145"/>
      <c r="AF406" s="145"/>
      <c r="AG406" s="145"/>
      <c r="AH406" s="145"/>
      <c r="AI406" s="165"/>
      <c r="AJ406" s="165"/>
      <c r="AK406" s="165"/>
      <c r="AL406" s="165"/>
      <c r="AM406" s="165"/>
      <c r="AN406" s="145"/>
      <c r="AO406" s="145"/>
      <c r="AP406" s="145"/>
      <c r="AQ406" s="145"/>
      <c r="AR406" s="145"/>
    </row>
    <row r="407" spans="2:44">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c r="AD407" s="145"/>
      <c r="AE407" s="145"/>
      <c r="AF407" s="145"/>
      <c r="AG407" s="145"/>
      <c r="AH407" s="145"/>
      <c r="AI407" s="165"/>
      <c r="AJ407" s="165"/>
      <c r="AK407" s="165"/>
      <c r="AL407" s="165"/>
      <c r="AM407" s="165"/>
      <c r="AN407" s="145"/>
      <c r="AO407" s="145"/>
      <c r="AP407" s="145"/>
      <c r="AQ407" s="145"/>
      <c r="AR407" s="145"/>
    </row>
    <row r="408" spans="2:44">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65"/>
      <c r="AJ408" s="165"/>
      <c r="AK408" s="165"/>
      <c r="AL408" s="165"/>
      <c r="AM408" s="165"/>
      <c r="AN408" s="145"/>
      <c r="AO408" s="145"/>
      <c r="AP408" s="145"/>
      <c r="AQ408" s="145"/>
      <c r="AR408" s="145"/>
    </row>
  </sheetData>
  <sheetProtection algorithmName="SHA-512" hashValue="d4o8+5rjcId5Pd0IuhhZ9xjMcTrofYi0rxoTQCbWHEt6rtl7utl7sXuviXYYy6ug57+ePEOb5s7Z0l61aECQKg==" saltValue="9fd/LES8j8SAgpSu43bCHA==" spinCount="100000" sheet="1" scenarios="1"/>
  <mergeCells count="558">
    <mergeCell ref="N133:AH134"/>
    <mergeCell ref="AI133:AM134"/>
    <mergeCell ref="AN133:AR134"/>
    <mergeCell ref="N135:AH136"/>
    <mergeCell ref="AI135:AM136"/>
    <mergeCell ref="AN135:AR136"/>
    <mergeCell ref="W5:Y5"/>
    <mergeCell ref="N127:AH128"/>
    <mergeCell ref="AI127:AM128"/>
    <mergeCell ref="AN127:AR128"/>
    <mergeCell ref="N129:AH130"/>
    <mergeCell ref="AI129:AM130"/>
    <mergeCell ref="AN129:AR130"/>
    <mergeCell ref="N131:AH132"/>
    <mergeCell ref="AI131:AM132"/>
    <mergeCell ref="AN131:AR132"/>
    <mergeCell ref="N121:AH122"/>
    <mergeCell ref="AI121:AM122"/>
    <mergeCell ref="AN121:AR122"/>
    <mergeCell ref="N123:AH124"/>
    <mergeCell ref="AI123:AM124"/>
    <mergeCell ref="AN123:AR124"/>
    <mergeCell ref="N125:AH126"/>
    <mergeCell ref="AI125:AM126"/>
    <mergeCell ref="AN125:AR126"/>
    <mergeCell ref="N115:AH116"/>
    <mergeCell ref="AI115:AM116"/>
    <mergeCell ref="AN115:AR116"/>
    <mergeCell ref="N117:AH118"/>
    <mergeCell ref="AI117:AM118"/>
    <mergeCell ref="AN117:AR118"/>
    <mergeCell ref="N119:AH120"/>
    <mergeCell ref="AI119:AM120"/>
    <mergeCell ref="AN119:AR120"/>
    <mergeCell ref="AI107:AM108"/>
    <mergeCell ref="AN107:AR108"/>
    <mergeCell ref="N109:AH110"/>
    <mergeCell ref="AI109:AM110"/>
    <mergeCell ref="AN109:AR110"/>
    <mergeCell ref="N111:AH112"/>
    <mergeCell ref="AI111:AM112"/>
    <mergeCell ref="AN111:AR112"/>
    <mergeCell ref="N113:AH114"/>
    <mergeCell ref="AI113:AM114"/>
    <mergeCell ref="AN113:AR114"/>
    <mergeCell ref="B132:E132"/>
    <mergeCell ref="B133:E133"/>
    <mergeCell ref="B134:E134"/>
    <mergeCell ref="B135:E135"/>
    <mergeCell ref="B136:E136"/>
    <mergeCell ref="N95:AH96"/>
    <mergeCell ref="AI95:AM96"/>
    <mergeCell ref="AN95:AR96"/>
    <mergeCell ref="N97:AH98"/>
    <mergeCell ref="AI97:AM98"/>
    <mergeCell ref="AN97:AR98"/>
    <mergeCell ref="N99:AH100"/>
    <mergeCell ref="AI99:AM100"/>
    <mergeCell ref="AN99:AR100"/>
    <mergeCell ref="N101:AH102"/>
    <mergeCell ref="AI101:AM102"/>
    <mergeCell ref="AN101:AR102"/>
    <mergeCell ref="N103:AH104"/>
    <mergeCell ref="AI103:AM104"/>
    <mergeCell ref="AN103:AR104"/>
    <mergeCell ref="N105:AH106"/>
    <mergeCell ref="AI105:AM106"/>
    <mergeCell ref="AN105:AR106"/>
    <mergeCell ref="N107:AH108"/>
    <mergeCell ref="B123:E123"/>
    <mergeCell ref="B124:E124"/>
    <mergeCell ref="B125:E125"/>
    <mergeCell ref="B126:E126"/>
    <mergeCell ref="B127:E127"/>
    <mergeCell ref="B128:E128"/>
    <mergeCell ref="B129:E129"/>
    <mergeCell ref="B130:E130"/>
    <mergeCell ref="B131:E131"/>
    <mergeCell ref="B114:E114"/>
    <mergeCell ref="B115:E115"/>
    <mergeCell ref="B116:E116"/>
    <mergeCell ref="B117:E117"/>
    <mergeCell ref="B118:E118"/>
    <mergeCell ref="B119:E119"/>
    <mergeCell ref="B120:E120"/>
    <mergeCell ref="B121:E121"/>
    <mergeCell ref="B122:E122"/>
    <mergeCell ref="B138:E138"/>
    <mergeCell ref="AN137:AR138"/>
    <mergeCell ref="AI137:AM138"/>
    <mergeCell ref="N137:AH138"/>
    <mergeCell ref="B137:E137"/>
    <mergeCell ref="B95:E95"/>
    <mergeCell ref="B96:E96"/>
    <mergeCell ref="B97:E97"/>
    <mergeCell ref="B98:E98"/>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93:E93"/>
    <mergeCell ref="N93:AH94"/>
    <mergeCell ref="AI93:AM94"/>
    <mergeCell ref="AN93:AR94"/>
    <mergeCell ref="B94:E94"/>
    <mergeCell ref="B89:E89"/>
    <mergeCell ref="N89:AH90"/>
    <mergeCell ref="AI89:AM90"/>
    <mergeCell ref="AN89:AR90"/>
    <mergeCell ref="B90:E90"/>
    <mergeCell ref="B91:E91"/>
    <mergeCell ref="N91:AH92"/>
    <mergeCell ref="AI91:AM92"/>
    <mergeCell ref="AN91:AR92"/>
    <mergeCell ref="B92:E92"/>
    <mergeCell ref="B85:E85"/>
    <mergeCell ref="N85:AH86"/>
    <mergeCell ref="AI85:AM86"/>
    <mergeCell ref="AN85:AR86"/>
    <mergeCell ref="B86:E86"/>
    <mergeCell ref="B87:E87"/>
    <mergeCell ref="N87:AH88"/>
    <mergeCell ref="AI87:AM88"/>
    <mergeCell ref="AN87:AR88"/>
    <mergeCell ref="B88:E88"/>
    <mergeCell ref="B18:E18"/>
    <mergeCell ref="AI16:AM16"/>
    <mergeCell ref="AI17:AM18"/>
    <mergeCell ref="B81:E81"/>
    <mergeCell ref="N81:AH82"/>
    <mergeCell ref="AI81:AM82"/>
    <mergeCell ref="AN81:AR82"/>
    <mergeCell ref="B82:E82"/>
    <mergeCell ref="B83:E83"/>
    <mergeCell ref="N83:AH84"/>
    <mergeCell ref="AI83:AM84"/>
    <mergeCell ref="AN83:AR84"/>
    <mergeCell ref="B84:E84"/>
    <mergeCell ref="B69:E69"/>
    <mergeCell ref="B62:E62"/>
    <mergeCell ref="B63:E63"/>
    <mergeCell ref="B64:E64"/>
    <mergeCell ref="B53:E53"/>
    <mergeCell ref="B54:E54"/>
    <mergeCell ref="B55:E55"/>
    <mergeCell ref="B35:E35"/>
    <mergeCell ref="B36:E36"/>
    <mergeCell ref="AI67:AM68"/>
    <mergeCell ref="B48:E48"/>
    <mergeCell ref="T14:V14"/>
    <mergeCell ref="W14:AH14"/>
    <mergeCell ref="B16:E16"/>
    <mergeCell ref="F16:G16"/>
    <mergeCell ref="AI15:AM15"/>
    <mergeCell ref="AN15:AR15"/>
    <mergeCell ref="N15:Q15"/>
    <mergeCell ref="R15:S15"/>
    <mergeCell ref="B17:E17"/>
    <mergeCell ref="AN16:AR16"/>
    <mergeCell ref="B66:E66"/>
    <mergeCell ref="B67:E67"/>
    <mergeCell ref="B68:E68"/>
    <mergeCell ref="B33:E33"/>
    <mergeCell ref="AI51:AM52"/>
    <mergeCell ref="AI53:AM54"/>
    <mergeCell ref="AI55:AM56"/>
    <mergeCell ref="AI57:AM58"/>
    <mergeCell ref="AI59:AM60"/>
    <mergeCell ref="AI61:AM62"/>
    <mergeCell ref="AI63:AM64"/>
    <mergeCell ref="AI65:AM66"/>
    <mergeCell ref="B60:E60"/>
    <mergeCell ref="B61:E61"/>
    <mergeCell ref="N51:AH52"/>
    <mergeCell ref="N41:AH42"/>
    <mergeCell ref="B34:E34"/>
    <mergeCell ref="AN59:AR60"/>
    <mergeCell ref="AI41:AM42"/>
    <mergeCell ref="AI43:AM44"/>
    <mergeCell ref="AI45:AM46"/>
    <mergeCell ref="AI47:AM48"/>
    <mergeCell ref="AI49:AM50"/>
    <mergeCell ref="E5:P5"/>
    <mergeCell ref="E6:P6"/>
    <mergeCell ref="E7:H7"/>
    <mergeCell ref="E10:H10"/>
    <mergeCell ref="AI19:AM20"/>
    <mergeCell ref="AI21:AM22"/>
    <mergeCell ref="AI23:AM24"/>
    <mergeCell ref="AI25:AM26"/>
    <mergeCell ref="AI27:AM28"/>
    <mergeCell ref="AI29:AM30"/>
    <mergeCell ref="AI31:AM32"/>
    <mergeCell ref="AI33:AM34"/>
    <mergeCell ref="AI35:AM36"/>
    <mergeCell ref="B28:E28"/>
    <mergeCell ref="B29:E29"/>
    <mergeCell ref="B30:E30"/>
    <mergeCell ref="B31:E31"/>
    <mergeCell ref="B32:E32"/>
    <mergeCell ref="B1:F1"/>
    <mergeCell ref="AN71:AR72"/>
    <mergeCell ref="N73:AH74"/>
    <mergeCell ref="AN73:AR74"/>
    <mergeCell ref="N43:AH44"/>
    <mergeCell ref="AN43:AR44"/>
    <mergeCell ref="N45:AH46"/>
    <mergeCell ref="AN45:AR46"/>
    <mergeCell ref="N47:AH48"/>
    <mergeCell ref="AN47:AR48"/>
    <mergeCell ref="J7:L7"/>
    <mergeCell ref="C8:G8"/>
    <mergeCell ref="C11:G11"/>
    <mergeCell ref="C10:D10"/>
    <mergeCell ref="Z6:AB6"/>
    <mergeCell ref="H8:AE8"/>
    <mergeCell ref="H11:AE11"/>
    <mergeCell ref="N23:AH24"/>
    <mergeCell ref="AN19:AR20"/>
    <mergeCell ref="N19:AH20"/>
    <mergeCell ref="N21:AH22"/>
    <mergeCell ref="AN69:AR70"/>
    <mergeCell ref="AI69:AM70"/>
    <mergeCell ref="B73:E73"/>
    <mergeCell ref="N69:AH70"/>
    <mergeCell ref="B37:E37"/>
    <mergeCell ref="B38:E38"/>
    <mergeCell ref="B39:E39"/>
    <mergeCell ref="B40:E40"/>
    <mergeCell ref="B41:E41"/>
    <mergeCell ref="B42:E42"/>
    <mergeCell ref="B43:E43"/>
    <mergeCell ref="B44:E44"/>
    <mergeCell ref="B45:E45"/>
    <mergeCell ref="B46:E46"/>
    <mergeCell ref="B47:E47"/>
    <mergeCell ref="N59:AH60"/>
    <mergeCell ref="N61:AH62"/>
    <mergeCell ref="B70:E70"/>
    <mergeCell ref="B65:E65"/>
    <mergeCell ref="B56:E56"/>
    <mergeCell ref="B57:E57"/>
    <mergeCell ref="B58:E58"/>
    <mergeCell ref="B59:E59"/>
    <mergeCell ref="B49:E49"/>
    <mergeCell ref="B50:E50"/>
    <mergeCell ref="B51:E51"/>
    <mergeCell ref="B52:E52"/>
    <mergeCell ref="AN55:AR56"/>
    <mergeCell ref="N57:AH58"/>
    <mergeCell ref="AN57:AR58"/>
    <mergeCell ref="N75:AH76"/>
    <mergeCell ref="B74:E74"/>
    <mergeCell ref="AN75:AR76"/>
    <mergeCell ref="N79:AH80"/>
    <mergeCell ref="AN79:AR80"/>
    <mergeCell ref="N77:AH78"/>
    <mergeCell ref="AN77:AR78"/>
    <mergeCell ref="B75:E75"/>
    <mergeCell ref="B76:E76"/>
    <mergeCell ref="B77:E77"/>
    <mergeCell ref="B78:E78"/>
    <mergeCell ref="B79:E79"/>
    <mergeCell ref="B80:E80"/>
    <mergeCell ref="AI71:AM72"/>
    <mergeCell ref="AI73:AM74"/>
    <mergeCell ref="AI75:AM76"/>
    <mergeCell ref="N71:AH72"/>
    <mergeCell ref="B71:E71"/>
    <mergeCell ref="B72:E72"/>
    <mergeCell ref="AI77:AM78"/>
    <mergeCell ref="AI79:AM80"/>
    <mergeCell ref="B7:B8"/>
    <mergeCell ref="N65:AH66"/>
    <mergeCell ref="AN65:AR66"/>
    <mergeCell ref="N67:AH68"/>
    <mergeCell ref="AN67:AR68"/>
    <mergeCell ref="N49:AH50"/>
    <mergeCell ref="AN49:AR50"/>
    <mergeCell ref="AN51:AR52"/>
    <mergeCell ref="N29:AH30"/>
    <mergeCell ref="AN21:AR22"/>
    <mergeCell ref="AN29:AR30"/>
    <mergeCell ref="N31:AH32"/>
    <mergeCell ref="AN31:AR32"/>
    <mergeCell ref="AN41:AR42"/>
    <mergeCell ref="N25:AH26"/>
    <mergeCell ref="AN25:AR26"/>
    <mergeCell ref="N27:AH28"/>
    <mergeCell ref="AN61:AR62"/>
    <mergeCell ref="N63:AH64"/>
    <mergeCell ref="AN63:AR64"/>
    <mergeCell ref="N53:AH54"/>
    <mergeCell ref="AN53:AR54"/>
    <mergeCell ref="N55:AH56"/>
    <mergeCell ref="C7:D7"/>
    <mergeCell ref="B2:W3"/>
    <mergeCell ref="N16:AH16"/>
    <mergeCell ref="V7:X7"/>
    <mergeCell ref="Z7:AC7"/>
    <mergeCell ref="O10:Q10"/>
    <mergeCell ref="R10:T10"/>
    <mergeCell ref="V10:X10"/>
    <mergeCell ref="Z10:AC10"/>
    <mergeCell ref="O7:Q7"/>
    <mergeCell ref="J10:L10"/>
    <mergeCell ref="Q5:Q6"/>
    <mergeCell ref="R5:S6"/>
    <mergeCell ref="R7:T7"/>
    <mergeCell ref="T5:V5"/>
    <mergeCell ref="T6:V6"/>
    <mergeCell ref="B5:D5"/>
    <mergeCell ref="B6:D6"/>
    <mergeCell ref="B9:B11"/>
    <mergeCell ref="B15:M15"/>
    <mergeCell ref="T15:AG15"/>
    <mergeCell ref="N13:O13"/>
    <mergeCell ref="P13:Q13"/>
    <mergeCell ref="S13:T13"/>
    <mergeCell ref="V13:W13"/>
    <mergeCell ref="AN27:AR28"/>
    <mergeCell ref="AN33:AR34"/>
    <mergeCell ref="AN35:AR36"/>
    <mergeCell ref="AN37:AR38"/>
    <mergeCell ref="AN39:AR40"/>
    <mergeCell ref="AN23:AR24"/>
    <mergeCell ref="AN17:AR18"/>
    <mergeCell ref="N33:AH34"/>
    <mergeCell ref="N35:AH36"/>
    <mergeCell ref="N37:AH38"/>
    <mergeCell ref="N39:AH40"/>
    <mergeCell ref="AI37:AM38"/>
    <mergeCell ref="AI39:AM40"/>
    <mergeCell ref="B19:E19"/>
    <mergeCell ref="B20:E20"/>
    <mergeCell ref="B21:E21"/>
    <mergeCell ref="B22:E22"/>
    <mergeCell ref="B23:E23"/>
    <mergeCell ref="B24:E24"/>
    <mergeCell ref="B25:E25"/>
    <mergeCell ref="B26:E26"/>
    <mergeCell ref="B27:E27"/>
    <mergeCell ref="B139:E139"/>
    <mergeCell ref="N139:AH140"/>
    <mergeCell ref="AI139:AM140"/>
    <mergeCell ref="AN139:AR140"/>
    <mergeCell ref="B140:E140"/>
    <mergeCell ref="B141:E141"/>
    <mergeCell ref="N141:AH142"/>
    <mergeCell ref="AI141:AM142"/>
    <mergeCell ref="AN141:AR142"/>
    <mergeCell ref="B142:E142"/>
    <mergeCell ref="B143:E143"/>
    <mergeCell ref="N143:AH144"/>
    <mergeCell ref="AI143:AM144"/>
    <mergeCell ref="AN143:AR144"/>
    <mergeCell ref="B144:E144"/>
    <mergeCell ref="B145:E145"/>
    <mergeCell ref="N145:AH146"/>
    <mergeCell ref="AI145:AM146"/>
    <mergeCell ref="AN145:AR146"/>
    <mergeCell ref="B146:E146"/>
    <mergeCell ref="B147:E147"/>
    <mergeCell ref="N147:AH148"/>
    <mergeCell ref="AI147:AM148"/>
    <mergeCell ref="AN147:AR148"/>
    <mergeCell ref="B148:E148"/>
    <mergeCell ref="B149:E149"/>
    <mergeCell ref="N149:AH150"/>
    <mergeCell ref="AI149:AM150"/>
    <mergeCell ref="AN149:AR150"/>
    <mergeCell ref="B150:E150"/>
    <mergeCell ref="B151:E151"/>
    <mergeCell ref="N151:AH152"/>
    <mergeCell ref="AI151:AM152"/>
    <mergeCell ref="AN151:AR152"/>
    <mergeCell ref="B152:E152"/>
    <mergeCell ref="B153:E153"/>
    <mergeCell ref="N153:AH154"/>
    <mergeCell ref="AI153:AM154"/>
    <mergeCell ref="AN153:AR154"/>
    <mergeCell ref="B154:E154"/>
    <mergeCell ref="N159:AH160"/>
    <mergeCell ref="AI159:AM160"/>
    <mergeCell ref="AN159:AR160"/>
    <mergeCell ref="B160:E160"/>
    <mergeCell ref="B155:E155"/>
    <mergeCell ref="N155:AH156"/>
    <mergeCell ref="AI155:AM156"/>
    <mergeCell ref="AN155:AR156"/>
    <mergeCell ref="B156:E156"/>
    <mergeCell ref="B157:E157"/>
    <mergeCell ref="N157:AH158"/>
    <mergeCell ref="AI157:AM158"/>
    <mergeCell ref="AN157:AR158"/>
    <mergeCell ref="B158:E158"/>
    <mergeCell ref="B168:E168"/>
    <mergeCell ref="B169:E169"/>
    <mergeCell ref="B170:E170"/>
    <mergeCell ref="B171:E171"/>
    <mergeCell ref="B164:E164"/>
    <mergeCell ref="B165:E165"/>
    <mergeCell ref="B166:E166"/>
    <mergeCell ref="B167:E167"/>
    <mergeCell ref="B159:E159"/>
    <mergeCell ref="B161:E161"/>
    <mergeCell ref="B172:E172"/>
    <mergeCell ref="B173:E173"/>
    <mergeCell ref="B174:E174"/>
    <mergeCell ref="B175:E175"/>
    <mergeCell ref="AI171:AM172"/>
    <mergeCell ref="AN171:AR172"/>
    <mergeCell ref="N173:AH174"/>
    <mergeCell ref="AI173:AM174"/>
    <mergeCell ref="AN173:AR174"/>
    <mergeCell ref="B176:E176"/>
    <mergeCell ref="B177:E177"/>
    <mergeCell ref="B178:E178"/>
    <mergeCell ref="B179:E179"/>
    <mergeCell ref="N175:AH176"/>
    <mergeCell ref="AI175:AM176"/>
    <mergeCell ref="AN175:AR176"/>
    <mergeCell ref="N177:AH178"/>
    <mergeCell ref="AI177:AM178"/>
    <mergeCell ref="AN177:AR178"/>
    <mergeCell ref="B180:E180"/>
    <mergeCell ref="B181:E181"/>
    <mergeCell ref="B182:E182"/>
    <mergeCell ref="B183:E183"/>
    <mergeCell ref="N179:AH180"/>
    <mergeCell ref="AI179:AM180"/>
    <mergeCell ref="AN179:AR180"/>
    <mergeCell ref="N181:AH182"/>
    <mergeCell ref="AI181:AM182"/>
    <mergeCell ref="AN181:AR182"/>
    <mergeCell ref="B184:E184"/>
    <mergeCell ref="B185:E185"/>
    <mergeCell ref="B186:E186"/>
    <mergeCell ref="B187:E187"/>
    <mergeCell ref="N183:AH184"/>
    <mergeCell ref="AI183:AM184"/>
    <mergeCell ref="AN183:AR184"/>
    <mergeCell ref="N185:AH186"/>
    <mergeCell ref="AI185:AM186"/>
    <mergeCell ref="AN185:AR186"/>
    <mergeCell ref="B201:E201"/>
    <mergeCell ref="B202:E202"/>
    <mergeCell ref="B203:E203"/>
    <mergeCell ref="N201:AH202"/>
    <mergeCell ref="AI201:AM202"/>
    <mergeCell ref="AN201:AR202"/>
    <mergeCell ref="B196:E196"/>
    <mergeCell ref="N195:AH196"/>
    <mergeCell ref="AI195:AM196"/>
    <mergeCell ref="AN195:AR196"/>
    <mergeCell ref="B195:E195"/>
    <mergeCell ref="B199:E199"/>
    <mergeCell ref="N199:AH200"/>
    <mergeCell ref="AI199:AM200"/>
    <mergeCell ref="AN199:AR200"/>
    <mergeCell ref="B204:E204"/>
    <mergeCell ref="B205:E205"/>
    <mergeCell ref="B206:E206"/>
    <mergeCell ref="B207:E207"/>
    <mergeCell ref="N203:AH204"/>
    <mergeCell ref="AI203:AM204"/>
    <mergeCell ref="AN203:AR204"/>
    <mergeCell ref="N205:AH206"/>
    <mergeCell ref="AI205:AM206"/>
    <mergeCell ref="AN205:AR206"/>
    <mergeCell ref="B208:E208"/>
    <mergeCell ref="B209:E209"/>
    <mergeCell ref="B210:E210"/>
    <mergeCell ref="B211:E211"/>
    <mergeCell ref="N207:AH208"/>
    <mergeCell ref="AI207:AM208"/>
    <mergeCell ref="AN207:AR208"/>
    <mergeCell ref="N209:AH210"/>
    <mergeCell ref="AI209:AM210"/>
    <mergeCell ref="AN209:AR210"/>
    <mergeCell ref="B212:E212"/>
    <mergeCell ref="B213:E213"/>
    <mergeCell ref="B214:E214"/>
    <mergeCell ref="B215:E215"/>
    <mergeCell ref="N211:AH212"/>
    <mergeCell ref="AI211:AM212"/>
    <mergeCell ref="AN211:AR212"/>
    <mergeCell ref="N213:AH214"/>
    <mergeCell ref="AI213:AM214"/>
    <mergeCell ref="AN213:AR214"/>
    <mergeCell ref="B216:E216"/>
    <mergeCell ref="B217:E217"/>
    <mergeCell ref="B218:E218"/>
    <mergeCell ref="N215:AH216"/>
    <mergeCell ref="AI215:AM216"/>
    <mergeCell ref="AN215:AR216"/>
    <mergeCell ref="N217:AH218"/>
    <mergeCell ref="AI217:AM218"/>
    <mergeCell ref="AN217:AR218"/>
    <mergeCell ref="AI169:AM170"/>
    <mergeCell ref="AN169:AR170"/>
    <mergeCell ref="N171:AH172"/>
    <mergeCell ref="B200:E200"/>
    <mergeCell ref="B4:H4"/>
    <mergeCell ref="I4:P4"/>
    <mergeCell ref="N17:AH18"/>
    <mergeCell ref="AF5:AM11"/>
    <mergeCell ref="N161:AH162"/>
    <mergeCell ref="AI161:AM162"/>
    <mergeCell ref="AN161:AR162"/>
    <mergeCell ref="B162:E162"/>
    <mergeCell ref="B163:E163"/>
    <mergeCell ref="N163:AH164"/>
    <mergeCell ref="AI163:AM164"/>
    <mergeCell ref="AN163:AR164"/>
    <mergeCell ref="N165:AH166"/>
    <mergeCell ref="AI165:AM166"/>
    <mergeCell ref="AN165:AR166"/>
    <mergeCell ref="AI187:AM188"/>
    <mergeCell ref="AN187:AR188"/>
    <mergeCell ref="N189:AH190"/>
    <mergeCell ref="AI189:AM190"/>
    <mergeCell ref="AN189:AR190"/>
    <mergeCell ref="AU3:AW3"/>
    <mergeCell ref="B197:E197"/>
    <mergeCell ref="N197:AH198"/>
    <mergeCell ref="AI197:AM198"/>
    <mergeCell ref="AN197:AR198"/>
    <mergeCell ref="B198:E198"/>
    <mergeCell ref="B192:E192"/>
    <mergeCell ref="B193:E193"/>
    <mergeCell ref="B194:E194"/>
    <mergeCell ref="N191:AH192"/>
    <mergeCell ref="AI191:AM192"/>
    <mergeCell ref="AN191:AR192"/>
    <mergeCell ref="N193:AH194"/>
    <mergeCell ref="AI193:AM194"/>
    <mergeCell ref="AN193:AR194"/>
    <mergeCell ref="B188:E188"/>
    <mergeCell ref="B189:E189"/>
    <mergeCell ref="B190:E190"/>
    <mergeCell ref="B191:E191"/>
    <mergeCell ref="N187:AH188"/>
    <mergeCell ref="N167:AH168"/>
    <mergeCell ref="AI167:AM168"/>
    <mergeCell ref="AN167:AR168"/>
    <mergeCell ref="N169:AH170"/>
  </mergeCells>
  <phoneticPr fontId="1"/>
  <conditionalFormatting sqref="I4:P4 R5 W5 AB5 AD5 E5:E7 Z5:Z7 J7 R7 V7 H8 E10 J10 R10 V10 Z10 H11 P13 S13 V13 W14 T15 N17 B17:B18 G17:G18 I17:I18 K17:K18 N19 B20 G20 I20 K20 N21 B22 G22 I22 K22 N23 B24 G24 I24 K24 N25 B26 G26 I26 K26 N27 B28 G28 I28 K28 N29 B30 G30 I30 K30 N31 B32 G32 I32 K32 N33 B34 G34 I34 K34 N35 B36 G36 I36 K36 N37 B38 G38 I38 K38 N39 B40 G40 I40 K40 N41 B42 G42 I42 K42 N43 B44 G44 I44 K44 N45 B46 G46 I46 K46 N47 B48 G48 I48 K48 N49 B50 G50 I50 K50 N51 B52 G52 I52 K52 N53 B54 G54 I54 K54 N55 B56 G56 I56 K56 N57 B58 G58 I58 K58 N59 B60 G60 I60 K60 N61 B62 G62 I62 K62 N63 B64 G64 I64 K64 N65 B66 G66 I66 K66 N67 B68 G68 I68 K68 N69 B70 G70 I70 K70 N71 B72 G72 I72 K72 N73 B74 G74 I74 K74 N75 B76 G76 I76 K76 N77 B78 G78 I78 K78 N79 B80 G80 I80 K80 N81 B82 G82 I82 K82 N83 B84 G84 I84 K84 N85 B86 G86 I86 K86 N87 B88 G88 I88 K88 N89 B90 G90 I90 K90 N91 B92 G92 I92 K92 N93 B94 G94 I94 K94 N95 B96 G96 I96 K96 N97 B98 G98 I98 K98 N99 B100 G100 I100 K100 N101 B102 G102 I102 K102 N103 B104 G104 I104 K104 N105 B106 G106 I106 K106 N107 B108 G108 I108 K108 N109 B110 G110 I110 K110 N111 B112 G112 I112 K112 N113 B114 G114 I114 K114 N115 B116 G116 I116 K116 N117 B118 G118 I118 K118 N119 B120 G120 I120 K120 N121 B122 G122 I122 K122 N123 B124 G124 I124 K124 N125 B126 G126 I126 K126 N127 B128 G128 I128 K128 N129 B130 G130 I130 K130 N131 B132 G132 I132 K132 N133 B134 G134 I134 K134 N135 B136 G136 I136 K136 N137 B138 G138 I138 K138 N139 B140 G140 I140 K140 N141 B142 G142 I142 K142 N143 B144 G144 I144 K144 N145 B146 G146 I146 K146 N147 B148 G148 I148 K148 N149 B150 G150 I150 K150 N151 B152 G152 I152 K152 N153 B154 G154 I154 K154 N155 B156 G156 I156 K156 N157 B158 G158 I158 K158 N159 B160 G160 I160 K160 N161 B162 G162 I162 K162 N163 B164 G164 I164 K164 N165 B166 G166 I166 K166 N167 B168 G168 I168 K168 N169 B170 G170 I170 K170 N171 B172 G172 I172 K172 N173 B174 G174 I174 K174 N175 B176 G176 I176 K176 N177 B178 G178 I178 K178 N179 B180 G180 I180 K180 N181 B182 G182 I182 K182 N183 B184 G184 I184 K184 N185 B186 G186 I186 K186 N187 B188 G188 I188 K188 N189 B190 G190 I190 K190 N191 B192 G192 I192 K192 N193 B194 G194 I194 K194 N195 B196 G196 I196 K196 N197 B198 G198 I198 K198 N199 B200 G200 I200 K200 N201 B202 G202 I202 K202 N203 B204 G204 I204 K204 N205 B206 G206 I206 K206 N207 B208 G208 I208 K208 N209 B210 G210 I210 K210 N211 B212 G212 I212 K212 N213 B214 G214 I214 K214 N215 B216 G216 I216 K216 N217 B218 G218 I218 K218">
    <cfRule type="cellIs" dxfId="7" priority="3" operator="equal">
      <formula>0</formula>
    </cfRule>
  </conditionalFormatting>
  <printOptions horizontalCentered="1"/>
  <pageMargins left="0.59055118110236227" right="0.59055118110236227" top="0.59055118110236227" bottom="0.39370078740157483" header="0.31496062992125984" footer="0.31496062992125984"/>
  <pageSetup paperSize="9" scale="8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 operator="equal" id="{172CED41-D05C-4AA1-BC30-67C04D2C2892}">
            <xm:f>プルダウンデータ!$E$4</xm:f>
            <x14:dxf>
              <fill>
                <patternFill>
                  <bgColor rgb="FFFFCCCC"/>
                </patternFill>
              </fill>
            </x14:dxf>
          </x14:cfRule>
          <xm:sqref>N15:Q15 AI19:AM218</xm:sqref>
        </x14:conditionalFormatting>
        <x14:conditionalFormatting xmlns:xm="http://schemas.microsoft.com/office/excel/2006/main">
          <x14:cfRule type="containsText" priority="1" operator="containsText" id="{D938F551-B1C8-4617-9212-699FA95CF99D}">
            <xm:f>NOT(ISERROR(SEARCH(プルダウンデータ!$E$4,AI17)))</xm:f>
            <xm:f>プルダウンデータ!$E$4</xm:f>
            <x14:dxf>
              <fill>
                <patternFill>
                  <bgColor rgb="FFFF0000"/>
                </patternFill>
              </fill>
            </x14:dxf>
          </x14:cfRule>
          <xm:sqref>AI17:AR18</xm:sqref>
        </x14:conditionalFormatting>
        <x14:conditionalFormatting xmlns:xm="http://schemas.microsoft.com/office/excel/2006/main">
          <x14:cfRule type="cellIs" priority="2" operator="equal" id="{D8986F10-CA84-4757-AE33-BFD60D7323C3}">
            <xm:f>プルダウンデータ!$C$4</xm:f>
            <x14:dxf>
              <fill>
                <patternFill>
                  <bgColor theme="8" tint="0.59996337778862885"/>
                </patternFill>
              </fill>
            </x14:dxf>
          </x14:cfRule>
          <xm:sqref>AN19:AR218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プルダウンデータ!$A$4:$A$7</xm:f>
          </x14:formula1>
          <xm:sqref>B20:E20 B22:E22 B24:E24 B26:E26 B28:E28 B30:E30 B32:E32 B34:E34 B36:E36 B38:E38 B40:E40 B42:E42 B44:E44 B46:E46 B48:E48 B50:E50 B52:E52 B54:E54 B56:E56 B58:E58 B60:E60 B62:E62 B64:E64 B66:E66 B68:E68 B70:E70 B72:E72 B74:E74 B76:E76 B78:E78 B80:E80 B82:E82 B84:E84 B86:E86 B88:E88 B90:E90 B92:E92 B94:E94 B96:E96 B98:E98 B100:E100 B102:E102 B104:E104 B106:E106 B108:E108 B110:E110 B112:E112 B114:E114 B116:E116 B118:E118 B120:E120 B122:E122 B124:E124 B126:E126 B128:E128 B130:E130 B132:E132 B134:E134 B136:E136 B138:E138 B140:E140 B142:E142 B144:E144 B146:E146 B148:E148 B150:E150 B152:E152 B154:E154 B156:E156 B158:E158 B160:E160 B162:E162 B164:E164 B166:E166 B168:E168 B170:E170 B172:E172 B174:E174 B176:E176 B178:E178 B180:E180 B182:E182 B184:E184 B186:E186 B188:E188 B190:E190 B192:E192 B194:E194 B196:E196 B198:E198 B200:E200 B202:E202 B204:E204 B206:E206 B208:E208 B210:E210 B212:E212 B214:E214 B216:E216 B218:E218 B17:E18</xm:sqref>
        </x14:dataValidation>
        <x14:dataValidation type="list" allowBlank="1" showInputMessage="1" showErrorMessage="1" xr:uid="{00000000-0002-0000-0000-000001000000}">
          <x14:formula1>
            <xm:f>プルダウンデータ!$H$4:$H$6</xm:f>
          </x14:formula1>
          <xm:sqref>N15:Q15</xm:sqref>
        </x14:dataValidation>
        <x14:dataValidation type="list" allowBlank="1" showInputMessage="1" showErrorMessage="1" xr:uid="{00000000-0002-0000-0000-000002000000}">
          <x14:formula1>
            <xm:f>プルダウンデータ!$C$4:$C$9</xm:f>
          </x14:formula1>
          <xm:sqref>AN19:AR218</xm:sqref>
        </x14:dataValidation>
        <x14:dataValidation type="list" allowBlank="1" showInputMessage="1" showErrorMessage="1" xr:uid="{00000000-0002-0000-0000-000003000000}">
          <x14:formula1>
            <xm:f>プルダウンデータ!$E$4:$E$8</xm:f>
          </x14:formula1>
          <xm:sqref>AI19:AM218</xm:sqref>
        </x14:dataValidation>
        <x14:dataValidation type="list" allowBlank="1" showInputMessage="1" showErrorMessage="1" xr:uid="{00000000-0002-0000-0000-000004000000}">
          <x14:formula1>
            <xm:f>プルダウンデータ!$J$4:$J$6</xm:f>
          </x14:formula1>
          <xm:sqref>R5:S6</xm:sqref>
        </x14:dataValidation>
        <x14:dataValidation type="list" allowBlank="1" showInputMessage="1" showErrorMessage="1" xr:uid="{00000000-0002-0000-0000-000005000000}">
          <x14:formula1>
            <xm:f>プルダウンデータ!$A$4:$A$6</xm:f>
          </x14:formula1>
          <xm:sqref>W5:Y5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I408"/>
  <sheetViews>
    <sheetView view="pageBreakPreview" zoomScaleNormal="100" zoomScaleSheetLayoutView="100" workbookViewId="0">
      <selection activeCell="BM24" sqref="BM24"/>
    </sheetView>
  </sheetViews>
  <sheetFormatPr defaultColWidth="2.625" defaultRowHeight="13.5"/>
  <cols>
    <col min="1" max="1" width="3.75" style="137" bestFit="1" customWidth="1"/>
    <col min="2" max="44" width="2.375" style="137" customWidth="1"/>
    <col min="45" max="16384" width="2.625" style="137"/>
  </cols>
  <sheetData>
    <row r="1" spans="2:87" ht="14.25">
      <c r="B1" s="274" t="s">
        <v>247</v>
      </c>
      <c r="C1" s="274"/>
      <c r="D1" s="274"/>
      <c r="E1" s="274"/>
      <c r="F1" s="274"/>
      <c r="AU1" s="138"/>
      <c r="AV1" s="139"/>
      <c r="AW1" s="139"/>
      <c r="AX1" s="139"/>
      <c r="AY1" s="139"/>
      <c r="AZ1" s="139"/>
      <c r="BA1" s="139"/>
      <c r="BB1" s="139"/>
      <c r="BC1" s="140"/>
      <c r="BD1" s="140"/>
      <c r="BE1" s="140"/>
      <c r="BF1" s="140"/>
      <c r="BG1" s="140"/>
      <c r="BH1" s="140"/>
      <c r="BI1" s="140"/>
      <c r="BJ1" s="140"/>
      <c r="BK1" s="140"/>
    </row>
    <row r="2" spans="2:87" ht="14.25">
      <c r="B2" s="242" t="s">
        <v>22</v>
      </c>
      <c r="C2" s="242"/>
      <c r="D2" s="242"/>
      <c r="E2" s="242"/>
      <c r="F2" s="242"/>
      <c r="G2" s="242"/>
      <c r="H2" s="242"/>
      <c r="I2" s="242"/>
      <c r="J2" s="242"/>
      <c r="K2" s="242"/>
      <c r="L2" s="242"/>
      <c r="M2" s="242"/>
      <c r="N2" s="242"/>
      <c r="O2" s="242"/>
      <c r="P2" s="242"/>
      <c r="Q2" s="242"/>
      <c r="R2" s="242"/>
      <c r="S2" s="242"/>
      <c r="T2" s="242"/>
      <c r="U2" s="242"/>
      <c r="V2" s="242"/>
      <c r="W2" s="242"/>
      <c r="AU2" s="139"/>
      <c r="AV2" s="139"/>
      <c r="AW2" s="139"/>
      <c r="AX2" s="139"/>
      <c r="AY2" s="139"/>
      <c r="AZ2" s="139"/>
      <c r="BA2" s="139"/>
      <c r="BB2" s="139"/>
      <c r="BC2" s="140"/>
      <c r="BD2" s="140"/>
      <c r="BE2" s="140"/>
      <c r="BF2" s="140"/>
      <c r="BG2" s="140"/>
      <c r="BH2" s="140"/>
      <c r="BI2" s="140"/>
      <c r="BJ2" s="140"/>
      <c r="BK2" s="140"/>
    </row>
    <row r="3" spans="2:87" ht="26.1" customHeight="1" thickBot="1">
      <c r="B3" s="242"/>
      <c r="C3" s="242"/>
      <c r="D3" s="242"/>
      <c r="E3" s="242"/>
      <c r="F3" s="242"/>
      <c r="G3" s="242"/>
      <c r="H3" s="242"/>
      <c r="I3" s="242"/>
      <c r="J3" s="242"/>
      <c r="K3" s="242"/>
      <c r="L3" s="242"/>
      <c r="M3" s="242"/>
      <c r="N3" s="242"/>
      <c r="O3" s="242"/>
      <c r="P3" s="242"/>
      <c r="Q3" s="242"/>
      <c r="R3" s="242"/>
      <c r="S3" s="242"/>
      <c r="T3" s="242"/>
      <c r="U3" s="242"/>
      <c r="V3" s="242"/>
      <c r="W3" s="242"/>
      <c r="X3" s="186" t="s">
        <v>232</v>
      </c>
      <c r="Y3" s="141"/>
      <c r="Z3" s="141"/>
      <c r="AA3" s="141"/>
      <c r="AB3" s="141"/>
      <c r="AC3" s="141"/>
      <c r="AD3" s="141"/>
      <c r="AE3" s="141"/>
      <c r="AF3" s="142"/>
      <c r="AG3" s="142"/>
      <c r="AH3" s="142"/>
      <c r="AI3" s="142"/>
      <c r="AJ3" s="142"/>
      <c r="AK3" s="142"/>
      <c r="AL3" s="142"/>
      <c r="AM3" s="142"/>
      <c r="AN3" s="142"/>
      <c r="AO3" s="142"/>
      <c r="AP3" s="142"/>
      <c r="AQ3" s="142"/>
      <c r="AR3" s="142"/>
      <c r="AU3" s="198"/>
      <c r="AV3" s="198"/>
      <c r="AW3" s="198"/>
      <c r="AX3" s="143"/>
      <c r="AY3" s="143"/>
      <c r="AZ3" s="143"/>
      <c r="BA3" s="139"/>
      <c r="BB3" s="139"/>
      <c r="BC3" s="144"/>
      <c r="BD3" s="144"/>
      <c r="BE3" s="144"/>
      <c r="BF3" s="144"/>
      <c r="BG3" s="144"/>
      <c r="BH3" s="144"/>
      <c r="BI3" s="144"/>
      <c r="BJ3" s="144"/>
      <c r="BK3" s="144"/>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row>
    <row r="4" spans="2:87" ht="26.1" customHeight="1" thickBot="1">
      <c r="B4" s="214" t="s">
        <v>235</v>
      </c>
      <c r="C4" s="215"/>
      <c r="D4" s="215"/>
      <c r="E4" s="215"/>
      <c r="F4" s="215"/>
      <c r="G4" s="215"/>
      <c r="H4" s="216"/>
      <c r="I4" s="217"/>
      <c r="J4" s="218"/>
      <c r="K4" s="218"/>
      <c r="L4" s="218"/>
      <c r="M4" s="218"/>
      <c r="N4" s="218"/>
      <c r="O4" s="218"/>
      <c r="P4" s="219"/>
      <c r="Q4" s="146"/>
      <c r="R4" s="188"/>
      <c r="S4" s="188"/>
      <c r="T4" s="188"/>
      <c r="U4" s="188"/>
      <c r="V4" s="188"/>
      <c r="W4" s="188"/>
      <c r="X4" s="188"/>
      <c r="Y4" s="188"/>
      <c r="Z4" s="188"/>
      <c r="AA4" s="188"/>
      <c r="AB4" s="188"/>
      <c r="AC4" s="188"/>
      <c r="AD4" s="188"/>
      <c r="AE4" s="188"/>
      <c r="AF4" s="142"/>
      <c r="AG4" s="142"/>
      <c r="AH4" s="142"/>
      <c r="AI4" s="142"/>
      <c r="AJ4" s="142"/>
      <c r="AK4" s="142"/>
      <c r="AL4" s="142"/>
      <c r="AM4" s="142"/>
      <c r="AN4" s="142"/>
      <c r="AO4" s="142"/>
      <c r="AP4" s="142"/>
      <c r="AQ4" s="142"/>
      <c r="AR4" s="142"/>
      <c r="AU4" s="139"/>
      <c r="AV4" s="139"/>
      <c r="AW4" s="139"/>
      <c r="AX4" s="139"/>
      <c r="AY4" s="139"/>
      <c r="AZ4" s="143"/>
      <c r="BA4" s="139"/>
      <c r="BB4" s="139"/>
      <c r="BC4" s="144"/>
      <c r="BD4" s="144"/>
      <c r="BE4" s="144"/>
      <c r="BF4" s="144"/>
      <c r="BG4" s="144"/>
      <c r="BH4" s="144"/>
      <c r="BI4" s="144"/>
      <c r="BJ4" s="144"/>
      <c r="BK4" s="144"/>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row>
    <row r="5" spans="2:87" ht="21.95" customHeight="1">
      <c r="B5" s="260" t="s">
        <v>0</v>
      </c>
      <c r="C5" s="248"/>
      <c r="D5" s="261"/>
      <c r="E5" s="273"/>
      <c r="F5" s="248"/>
      <c r="G5" s="248"/>
      <c r="H5" s="248"/>
      <c r="I5" s="248"/>
      <c r="J5" s="248"/>
      <c r="K5" s="248"/>
      <c r="L5" s="248"/>
      <c r="M5" s="248"/>
      <c r="N5" s="248"/>
      <c r="O5" s="248"/>
      <c r="P5" s="303"/>
      <c r="Q5" s="251" t="s">
        <v>15</v>
      </c>
      <c r="R5" s="253"/>
      <c r="S5" s="304"/>
      <c r="T5" s="257" t="s">
        <v>16</v>
      </c>
      <c r="U5" s="248"/>
      <c r="V5" s="248"/>
      <c r="W5" s="273"/>
      <c r="X5" s="248"/>
      <c r="Y5" s="248"/>
      <c r="Z5" s="193"/>
      <c r="AA5" s="145" t="s">
        <v>7</v>
      </c>
      <c r="AB5" s="193"/>
      <c r="AC5" s="145" t="s">
        <v>8</v>
      </c>
      <c r="AD5" s="193"/>
      <c r="AE5" s="187" t="s">
        <v>9</v>
      </c>
      <c r="AF5" s="308" t="s">
        <v>237</v>
      </c>
      <c r="AG5" s="309"/>
      <c r="AH5" s="309"/>
      <c r="AI5" s="309"/>
      <c r="AJ5" s="309"/>
      <c r="AK5" s="309"/>
      <c r="AL5" s="309"/>
      <c r="AM5" s="310"/>
      <c r="AN5" s="142"/>
      <c r="AO5" s="142"/>
      <c r="AP5" s="142"/>
      <c r="AQ5" s="142"/>
      <c r="AR5" s="142"/>
      <c r="AU5" s="139"/>
      <c r="AV5" s="139"/>
      <c r="AW5" s="139"/>
      <c r="AX5" s="139"/>
      <c r="AY5" s="139"/>
      <c r="AZ5" s="143"/>
      <c r="BA5" s="139"/>
      <c r="BB5" s="139"/>
      <c r="BC5" s="144"/>
      <c r="BD5" s="144"/>
      <c r="BE5" s="144"/>
      <c r="BF5" s="144"/>
      <c r="BG5" s="144"/>
      <c r="BH5" s="144"/>
      <c r="BI5" s="144"/>
      <c r="BJ5" s="144"/>
      <c r="BK5" s="144"/>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row>
    <row r="6" spans="2:87" ht="21.95" customHeight="1">
      <c r="B6" s="262" t="s">
        <v>19</v>
      </c>
      <c r="C6" s="259"/>
      <c r="D6" s="263"/>
      <c r="E6" s="284"/>
      <c r="F6" s="259"/>
      <c r="G6" s="259"/>
      <c r="H6" s="259"/>
      <c r="I6" s="259"/>
      <c r="J6" s="259"/>
      <c r="K6" s="259"/>
      <c r="L6" s="259"/>
      <c r="M6" s="259"/>
      <c r="N6" s="259"/>
      <c r="O6" s="259"/>
      <c r="P6" s="317"/>
      <c r="Q6" s="252"/>
      <c r="R6" s="305"/>
      <c r="S6" s="306"/>
      <c r="T6" s="258" t="s">
        <v>17</v>
      </c>
      <c r="U6" s="259"/>
      <c r="V6" s="259"/>
      <c r="W6" s="148"/>
      <c r="X6" s="149"/>
      <c r="Y6" s="150" t="s">
        <v>24</v>
      </c>
      <c r="Z6" s="259"/>
      <c r="AA6" s="259"/>
      <c r="AB6" s="259"/>
      <c r="AC6" s="149" t="s">
        <v>23</v>
      </c>
      <c r="AD6" s="145"/>
      <c r="AE6" s="145"/>
      <c r="AF6" s="311"/>
      <c r="AG6" s="312"/>
      <c r="AH6" s="312"/>
      <c r="AI6" s="312"/>
      <c r="AJ6" s="312"/>
      <c r="AK6" s="312"/>
      <c r="AL6" s="312"/>
      <c r="AM6" s="313"/>
      <c r="AN6" s="142"/>
      <c r="AO6" s="142"/>
      <c r="AP6" s="142"/>
      <c r="AQ6" s="142"/>
      <c r="AR6" s="142"/>
      <c r="AU6" s="139"/>
      <c r="AV6" s="139"/>
      <c r="AW6" s="139"/>
      <c r="AX6" s="139"/>
      <c r="AY6" s="139"/>
      <c r="AZ6" s="139"/>
      <c r="BA6" s="139"/>
      <c r="BB6" s="139"/>
      <c r="BC6" s="144"/>
      <c r="BD6" s="144"/>
      <c r="BE6" s="144"/>
      <c r="BF6" s="144"/>
      <c r="BG6" s="144"/>
      <c r="BH6" s="144"/>
      <c r="BI6" s="144"/>
      <c r="BJ6" s="144"/>
      <c r="BK6" s="144"/>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row>
    <row r="7" spans="2:87" ht="21.95" customHeight="1">
      <c r="B7" s="265" t="s">
        <v>1</v>
      </c>
      <c r="C7" s="273" t="s">
        <v>2</v>
      </c>
      <c r="D7" s="248"/>
      <c r="E7" s="286"/>
      <c r="F7" s="286"/>
      <c r="G7" s="286"/>
      <c r="H7" s="286"/>
      <c r="I7" s="154" t="s">
        <v>14</v>
      </c>
      <c r="J7" s="246"/>
      <c r="K7" s="246"/>
      <c r="L7" s="246"/>
      <c r="M7" s="145" t="s">
        <v>6</v>
      </c>
      <c r="N7" s="145"/>
      <c r="O7" s="248" t="s">
        <v>18</v>
      </c>
      <c r="P7" s="248"/>
      <c r="Q7" s="248"/>
      <c r="R7" s="246"/>
      <c r="S7" s="246"/>
      <c r="T7" s="246"/>
      <c r="U7" s="154" t="s">
        <v>14</v>
      </c>
      <c r="V7" s="246"/>
      <c r="W7" s="246"/>
      <c r="X7" s="246"/>
      <c r="Y7" s="154" t="s">
        <v>14</v>
      </c>
      <c r="Z7" s="246"/>
      <c r="AA7" s="246"/>
      <c r="AB7" s="246"/>
      <c r="AC7" s="246"/>
      <c r="AD7" s="147"/>
      <c r="AE7" s="147"/>
      <c r="AF7" s="311"/>
      <c r="AG7" s="312"/>
      <c r="AH7" s="312"/>
      <c r="AI7" s="312"/>
      <c r="AJ7" s="312"/>
      <c r="AK7" s="312"/>
      <c r="AL7" s="312"/>
      <c r="AM7" s="313"/>
      <c r="AN7" s="142"/>
      <c r="AO7" s="142"/>
      <c r="AP7" s="142"/>
      <c r="AQ7" s="142"/>
      <c r="AR7" s="142"/>
      <c r="AU7" s="139"/>
      <c r="AV7" s="139"/>
      <c r="AW7" s="139"/>
      <c r="AX7" s="139"/>
      <c r="AY7" s="139"/>
      <c r="AZ7" s="139"/>
      <c r="BA7" s="139"/>
      <c r="BB7" s="139"/>
      <c r="BC7" s="144"/>
      <c r="BD7" s="144"/>
      <c r="BE7" s="144"/>
      <c r="BF7" s="144"/>
      <c r="BG7" s="144"/>
      <c r="BH7" s="144"/>
      <c r="BI7" s="144"/>
      <c r="BJ7" s="144"/>
      <c r="BK7" s="144"/>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row>
    <row r="8" spans="2:87" ht="21.95" customHeight="1">
      <c r="B8" s="265"/>
      <c r="C8" s="273" t="s">
        <v>25</v>
      </c>
      <c r="D8" s="248"/>
      <c r="E8" s="248"/>
      <c r="F8" s="248"/>
      <c r="G8" s="248"/>
      <c r="H8" s="208"/>
      <c r="I8" s="208"/>
      <c r="J8" s="208"/>
      <c r="K8" s="208"/>
      <c r="L8" s="208"/>
      <c r="M8" s="208"/>
      <c r="N8" s="208"/>
      <c r="O8" s="208"/>
      <c r="P8" s="208"/>
      <c r="Q8" s="208"/>
      <c r="R8" s="208"/>
      <c r="S8" s="208"/>
      <c r="T8" s="208"/>
      <c r="U8" s="208"/>
      <c r="V8" s="208"/>
      <c r="W8" s="208"/>
      <c r="X8" s="208"/>
      <c r="Y8" s="208"/>
      <c r="Z8" s="208"/>
      <c r="AA8" s="208"/>
      <c r="AB8" s="208"/>
      <c r="AC8" s="208"/>
      <c r="AD8" s="208"/>
      <c r="AE8" s="307"/>
      <c r="AF8" s="311"/>
      <c r="AG8" s="312"/>
      <c r="AH8" s="312"/>
      <c r="AI8" s="312"/>
      <c r="AJ8" s="312"/>
      <c r="AK8" s="312"/>
      <c r="AL8" s="312"/>
      <c r="AM8" s="313"/>
      <c r="AN8" s="142"/>
      <c r="AO8" s="142"/>
      <c r="AP8" s="142"/>
      <c r="AQ8" s="142"/>
      <c r="AR8" s="142"/>
      <c r="AU8" s="139"/>
      <c r="AV8" s="139"/>
      <c r="AW8" s="139"/>
      <c r="AX8" s="139"/>
      <c r="AY8" s="139"/>
      <c r="AZ8" s="139"/>
      <c r="BA8" s="139"/>
      <c r="BB8" s="139"/>
      <c r="BC8" s="144"/>
      <c r="BD8" s="144"/>
      <c r="BE8" s="144"/>
      <c r="BF8" s="144"/>
      <c r="BG8" s="144"/>
      <c r="BH8" s="144"/>
      <c r="BI8" s="144"/>
      <c r="BJ8" s="144"/>
      <c r="BK8" s="144"/>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row>
    <row r="9" spans="2:87" ht="21">
      <c r="B9" s="264" t="s">
        <v>3</v>
      </c>
      <c r="C9" s="151" t="s">
        <v>4</v>
      </c>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311"/>
      <c r="AG9" s="312"/>
      <c r="AH9" s="312"/>
      <c r="AI9" s="312"/>
      <c r="AJ9" s="312"/>
      <c r="AK9" s="312"/>
      <c r="AL9" s="312"/>
      <c r="AM9" s="313"/>
      <c r="AN9" s="142"/>
      <c r="AO9" s="142"/>
      <c r="AP9" s="142"/>
      <c r="AQ9" s="142"/>
      <c r="AR9" s="142"/>
    </row>
    <row r="10" spans="2:87" ht="21.95" customHeight="1">
      <c r="B10" s="265"/>
      <c r="C10" s="273" t="s">
        <v>2</v>
      </c>
      <c r="D10" s="248"/>
      <c r="E10" s="248"/>
      <c r="F10" s="248"/>
      <c r="G10" s="248"/>
      <c r="H10" s="248"/>
      <c r="I10" s="154" t="s">
        <v>14</v>
      </c>
      <c r="J10" s="249"/>
      <c r="K10" s="249"/>
      <c r="L10" s="249"/>
      <c r="M10" s="145" t="s">
        <v>6</v>
      </c>
      <c r="N10" s="145"/>
      <c r="O10" s="248" t="s">
        <v>18</v>
      </c>
      <c r="P10" s="248"/>
      <c r="Q10" s="248"/>
      <c r="R10" s="249"/>
      <c r="S10" s="249"/>
      <c r="T10" s="249"/>
      <c r="U10" s="154" t="s">
        <v>14</v>
      </c>
      <c r="V10" s="249"/>
      <c r="W10" s="249"/>
      <c r="X10" s="249"/>
      <c r="Y10" s="154" t="s">
        <v>14</v>
      </c>
      <c r="Z10" s="249"/>
      <c r="AA10" s="249"/>
      <c r="AB10" s="249"/>
      <c r="AC10" s="249"/>
      <c r="AD10" s="145"/>
      <c r="AE10" s="145"/>
      <c r="AF10" s="311"/>
      <c r="AG10" s="312"/>
      <c r="AH10" s="312"/>
      <c r="AI10" s="312"/>
      <c r="AJ10" s="312"/>
      <c r="AK10" s="312"/>
      <c r="AL10" s="312"/>
      <c r="AM10" s="313"/>
      <c r="AN10" s="142"/>
      <c r="AO10" s="142"/>
      <c r="AP10" s="142"/>
      <c r="AQ10" s="142"/>
      <c r="AR10" s="142"/>
    </row>
    <row r="11" spans="2:87" ht="21.95" customHeight="1" thickBot="1">
      <c r="B11" s="266"/>
      <c r="C11" s="275" t="s">
        <v>25</v>
      </c>
      <c r="D11" s="276"/>
      <c r="E11" s="276"/>
      <c r="F11" s="276"/>
      <c r="G11" s="276"/>
      <c r="H11" s="279"/>
      <c r="I11" s="279"/>
      <c r="J11" s="279"/>
      <c r="K11" s="279"/>
      <c r="L11" s="279"/>
      <c r="M11" s="279"/>
      <c r="N11" s="279"/>
      <c r="O11" s="279"/>
      <c r="P11" s="279"/>
      <c r="Q11" s="279"/>
      <c r="R11" s="279"/>
      <c r="S11" s="279"/>
      <c r="T11" s="279"/>
      <c r="U11" s="279"/>
      <c r="V11" s="279"/>
      <c r="W11" s="279"/>
      <c r="X11" s="279"/>
      <c r="Y11" s="279"/>
      <c r="Z11" s="279"/>
      <c r="AA11" s="279"/>
      <c r="AB11" s="279"/>
      <c r="AC11" s="279"/>
      <c r="AD11" s="279"/>
      <c r="AE11" s="318"/>
      <c r="AF11" s="314"/>
      <c r="AG11" s="315"/>
      <c r="AH11" s="315"/>
      <c r="AI11" s="315"/>
      <c r="AJ11" s="315"/>
      <c r="AK11" s="315"/>
      <c r="AL11" s="315"/>
      <c r="AM11" s="316"/>
      <c r="AN11" s="142"/>
      <c r="AO11" s="142"/>
      <c r="AP11" s="142"/>
      <c r="AQ11" s="142"/>
      <c r="AR11" s="142"/>
    </row>
    <row r="12" spans="2:87" ht="24" customHeight="1">
      <c r="B12" s="145" t="s">
        <v>233</v>
      </c>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T12" s="152"/>
    </row>
    <row r="13" spans="2:87" ht="24" customHeight="1">
      <c r="B13" s="145"/>
      <c r="C13" s="145"/>
      <c r="D13" s="145"/>
      <c r="E13" s="145"/>
      <c r="F13" s="145"/>
      <c r="G13" s="145"/>
      <c r="H13" s="145"/>
      <c r="I13" s="145"/>
      <c r="J13" s="145"/>
      <c r="K13" s="145"/>
      <c r="L13" s="145"/>
      <c r="M13" s="145"/>
      <c r="N13" s="248" t="s">
        <v>26</v>
      </c>
      <c r="O13" s="248"/>
      <c r="P13" s="249"/>
      <c r="Q13" s="249"/>
      <c r="R13" s="154" t="s">
        <v>7</v>
      </c>
      <c r="S13" s="249"/>
      <c r="T13" s="249"/>
      <c r="U13" s="154" t="s">
        <v>8</v>
      </c>
      <c r="V13" s="249"/>
      <c r="W13" s="249"/>
      <c r="X13" s="154" t="s">
        <v>9</v>
      </c>
      <c r="Y13" s="154"/>
      <c r="Z13" s="145"/>
      <c r="AA13" s="145"/>
      <c r="AB13" s="145"/>
      <c r="AC13" s="145"/>
      <c r="AD13" s="145"/>
      <c r="AE13" s="145"/>
      <c r="AF13" s="145"/>
      <c r="AG13" s="145"/>
      <c r="AH13" s="145"/>
      <c r="AI13" s="145"/>
      <c r="AJ13" s="145"/>
      <c r="AK13" s="145"/>
      <c r="AL13" s="145"/>
      <c r="AM13" s="145"/>
      <c r="AN13" s="145"/>
      <c r="AO13" s="145"/>
      <c r="AP13" s="145"/>
      <c r="AQ13" s="145"/>
      <c r="AR13" s="145"/>
      <c r="AT13" s="152"/>
    </row>
    <row r="14" spans="2:87" ht="24" customHeight="1" thickBot="1">
      <c r="B14" s="157"/>
      <c r="C14" s="157"/>
      <c r="D14" s="157"/>
      <c r="E14" s="157"/>
      <c r="F14" s="157"/>
      <c r="G14" s="157"/>
      <c r="H14" s="157"/>
      <c r="I14" s="157"/>
      <c r="J14" s="157"/>
      <c r="K14" s="157"/>
      <c r="L14" s="157"/>
      <c r="M14" s="157"/>
      <c r="N14" s="157"/>
      <c r="O14" s="157"/>
      <c r="P14" s="157"/>
      <c r="Q14" s="157"/>
      <c r="R14" s="157"/>
      <c r="S14" s="157"/>
      <c r="T14" s="276" t="s">
        <v>19</v>
      </c>
      <c r="U14" s="276"/>
      <c r="V14" s="276"/>
      <c r="W14" s="288"/>
      <c r="X14" s="288"/>
      <c r="Y14" s="288"/>
      <c r="Z14" s="288"/>
      <c r="AA14" s="288"/>
      <c r="AB14" s="288"/>
      <c r="AC14" s="288"/>
      <c r="AD14" s="288"/>
      <c r="AE14" s="288"/>
      <c r="AF14" s="288"/>
      <c r="AG14" s="288"/>
      <c r="AH14" s="288"/>
      <c r="AI14" s="158"/>
      <c r="AJ14" s="157"/>
      <c r="AK14" s="157"/>
      <c r="AL14" s="157" t="s">
        <v>234</v>
      </c>
      <c r="AM14" s="157"/>
      <c r="AN14" s="158"/>
      <c r="AO14" s="157"/>
      <c r="AP14" s="157"/>
      <c r="AQ14" s="157"/>
      <c r="AR14" s="157"/>
      <c r="AT14" s="152"/>
    </row>
    <row r="15" spans="2:87" ht="21.95" customHeight="1">
      <c r="B15" s="267" t="s">
        <v>21</v>
      </c>
      <c r="C15" s="268"/>
      <c r="D15" s="268"/>
      <c r="E15" s="268"/>
      <c r="F15" s="268"/>
      <c r="G15" s="268"/>
      <c r="H15" s="268"/>
      <c r="I15" s="268"/>
      <c r="J15" s="268"/>
      <c r="K15" s="268"/>
      <c r="L15" s="268"/>
      <c r="M15" s="269"/>
      <c r="N15" s="319" t="s">
        <v>246</v>
      </c>
      <c r="O15" s="320"/>
      <c r="P15" s="320"/>
      <c r="Q15" s="320"/>
      <c r="R15" s="299" t="s">
        <v>108</v>
      </c>
      <c r="S15" s="299"/>
      <c r="T15" s="244"/>
      <c r="U15" s="244"/>
      <c r="V15" s="244"/>
      <c r="W15" s="244"/>
      <c r="X15" s="244"/>
      <c r="Y15" s="244"/>
      <c r="Z15" s="244"/>
      <c r="AA15" s="244"/>
      <c r="AB15" s="244"/>
      <c r="AC15" s="244"/>
      <c r="AD15" s="244"/>
      <c r="AE15" s="244"/>
      <c r="AF15" s="244"/>
      <c r="AG15" s="244"/>
      <c r="AH15" s="160" t="s">
        <v>6</v>
      </c>
      <c r="AI15" s="293"/>
      <c r="AJ15" s="293"/>
      <c r="AK15" s="293"/>
      <c r="AL15" s="293"/>
      <c r="AM15" s="294"/>
      <c r="AN15" s="295"/>
      <c r="AO15" s="293"/>
      <c r="AP15" s="293"/>
      <c r="AQ15" s="293"/>
      <c r="AR15" s="296"/>
    </row>
    <row r="16" spans="2:87">
      <c r="B16" s="290" t="s">
        <v>37</v>
      </c>
      <c r="C16" s="291"/>
      <c r="D16" s="291"/>
      <c r="E16" s="291"/>
      <c r="F16" s="292" t="s">
        <v>7</v>
      </c>
      <c r="G16" s="292"/>
      <c r="H16" s="161" t="s">
        <v>5</v>
      </c>
      <c r="I16" s="161" t="s">
        <v>8</v>
      </c>
      <c r="J16" s="161" t="s">
        <v>5</v>
      </c>
      <c r="K16" s="161" t="s">
        <v>9</v>
      </c>
      <c r="L16" s="161"/>
      <c r="M16" s="162"/>
      <c r="N16" s="243" t="s">
        <v>12</v>
      </c>
      <c r="O16" s="244"/>
      <c r="P16" s="244"/>
      <c r="Q16" s="244"/>
      <c r="R16" s="244"/>
      <c r="S16" s="244"/>
      <c r="T16" s="244"/>
      <c r="U16" s="244"/>
      <c r="V16" s="244"/>
      <c r="W16" s="244"/>
      <c r="X16" s="244"/>
      <c r="Y16" s="244"/>
      <c r="Z16" s="244"/>
      <c r="AA16" s="244"/>
      <c r="AB16" s="244"/>
      <c r="AC16" s="244"/>
      <c r="AD16" s="244"/>
      <c r="AE16" s="244"/>
      <c r="AF16" s="244"/>
      <c r="AG16" s="244"/>
      <c r="AH16" s="245"/>
      <c r="AI16" s="269" t="s">
        <v>27</v>
      </c>
      <c r="AJ16" s="291"/>
      <c r="AK16" s="291"/>
      <c r="AL16" s="291"/>
      <c r="AM16" s="302"/>
      <c r="AN16" s="269" t="s">
        <v>13</v>
      </c>
      <c r="AO16" s="291"/>
      <c r="AP16" s="291"/>
      <c r="AQ16" s="291"/>
      <c r="AR16" s="302"/>
    </row>
    <row r="17" spans="1:44" ht="18.95" customHeight="1">
      <c r="A17" s="141">
        <v>1</v>
      </c>
      <c r="B17" s="300"/>
      <c r="C17" s="321"/>
      <c r="D17" s="321"/>
      <c r="E17" s="321"/>
      <c r="F17" s="147"/>
      <c r="G17" s="167"/>
      <c r="H17" s="147" t="s">
        <v>5</v>
      </c>
      <c r="I17" s="167"/>
      <c r="J17" s="163" t="s">
        <v>5</v>
      </c>
      <c r="K17" s="167"/>
      <c r="L17" s="147" t="s">
        <v>10</v>
      </c>
      <c r="M17" s="147"/>
      <c r="N17" s="220"/>
      <c r="O17" s="322"/>
      <c r="P17" s="322"/>
      <c r="Q17" s="322"/>
      <c r="R17" s="322"/>
      <c r="S17" s="322"/>
      <c r="T17" s="322"/>
      <c r="U17" s="322"/>
      <c r="V17" s="322"/>
      <c r="W17" s="322"/>
      <c r="X17" s="322"/>
      <c r="Y17" s="322"/>
      <c r="Z17" s="322"/>
      <c r="AA17" s="322"/>
      <c r="AB17" s="322"/>
      <c r="AC17" s="322"/>
      <c r="AD17" s="322"/>
      <c r="AE17" s="322"/>
      <c r="AF17" s="322"/>
      <c r="AG17" s="322"/>
      <c r="AH17" s="323"/>
      <c r="AI17" s="236" t="s">
        <v>242</v>
      </c>
      <c r="AJ17" s="236"/>
      <c r="AK17" s="236"/>
      <c r="AL17" s="236"/>
      <c r="AM17" s="237"/>
      <c r="AN17" s="236" t="s">
        <v>242</v>
      </c>
      <c r="AO17" s="236"/>
      <c r="AP17" s="236"/>
      <c r="AQ17" s="236"/>
      <c r="AR17" s="237"/>
    </row>
    <row r="18" spans="1:44" ht="18.95" customHeight="1">
      <c r="B18" s="212"/>
      <c r="C18" s="327"/>
      <c r="D18" s="327"/>
      <c r="E18" s="327"/>
      <c r="F18" s="149"/>
      <c r="G18" s="168"/>
      <c r="H18" s="149" t="s">
        <v>5</v>
      </c>
      <c r="I18" s="168"/>
      <c r="J18" s="164" t="s">
        <v>5</v>
      </c>
      <c r="K18" s="168"/>
      <c r="L18" s="149" t="s">
        <v>11</v>
      </c>
      <c r="M18" s="149"/>
      <c r="N18" s="324"/>
      <c r="O18" s="325"/>
      <c r="P18" s="325"/>
      <c r="Q18" s="325"/>
      <c r="R18" s="325"/>
      <c r="S18" s="325"/>
      <c r="T18" s="325"/>
      <c r="U18" s="325"/>
      <c r="V18" s="325"/>
      <c r="W18" s="325"/>
      <c r="X18" s="325"/>
      <c r="Y18" s="325"/>
      <c r="Z18" s="325"/>
      <c r="AA18" s="325"/>
      <c r="AB18" s="325"/>
      <c r="AC18" s="325"/>
      <c r="AD18" s="325"/>
      <c r="AE18" s="325"/>
      <c r="AF18" s="325"/>
      <c r="AG18" s="325"/>
      <c r="AH18" s="326"/>
      <c r="AI18" s="238"/>
      <c r="AJ18" s="238"/>
      <c r="AK18" s="238"/>
      <c r="AL18" s="238"/>
      <c r="AM18" s="239"/>
      <c r="AN18" s="238"/>
      <c r="AO18" s="238"/>
      <c r="AP18" s="238"/>
      <c r="AQ18" s="238"/>
      <c r="AR18" s="239"/>
    </row>
    <row r="19" spans="1:44" ht="18.95" customHeight="1">
      <c r="A19" s="141">
        <f>A17+1</f>
        <v>2</v>
      </c>
      <c r="B19" s="199" t="str">
        <f>IFERROR(日付等!F5,"")</f>
        <v/>
      </c>
      <c r="C19" s="235"/>
      <c r="D19" s="235"/>
      <c r="E19" s="235"/>
      <c r="F19" s="178"/>
      <c r="G19" s="194" t="str">
        <f>IFERROR(日付等!G5,"")</f>
        <v/>
      </c>
      <c r="H19" s="178" t="s">
        <v>5</v>
      </c>
      <c r="I19" s="194" t="str">
        <f>IFERROR(日付等!H5,"")</f>
        <v/>
      </c>
      <c r="J19" s="195" t="s">
        <v>5</v>
      </c>
      <c r="K19" s="194" t="str">
        <f>IFERROR(日付等!I5,"")</f>
        <v/>
      </c>
      <c r="L19" s="178" t="s">
        <v>10</v>
      </c>
      <c r="M19" s="178"/>
      <c r="N19" s="201"/>
      <c r="O19" s="205"/>
      <c r="P19" s="205"/>
      <c r="Q19" s="205"/>
      <c r="R19" s="205"/>
      <c r="S19" s="205"/>
      <c r="T19" s="205"/>
      <c r="U19" s="205"/>
      <c r="V19" s="205"/>
      <c r="W19" s="205"/>
      <c r="X19" s="205"/>
      <c r="Y19" s="205"/>
      <c r="Z19" s="205"/>
      <c r="AA19" s="205"/>
      <c r="AB19" s="205"/>
      <c r="AC19" s="205"/>
      <c r="AD19" s="205"/>
      <c r="AE19" s="205"/>
      <c r="AF19" s="205"/>
      <c r="AG19" s="205"/>
      <c r="AH19" s="205"/>
      <c r="AI19" s="201"/>
      <c r="AJ19" s="205"/>
      <c r="AK19" s="205"/>
      <c r="AL19" s="205"/>
      <c r="AM19" s="206"/>
      <c r="AN19" s="201"/>
      <c r="AO19" s="205"/>
      <c r="AP19" s="205"/>
      <c r="AQ19" s="205"/>
      <c r="AR19" s="206"/>
    </row>
    <row r="20" spans="1:44" ht="18.95" customHeight="1">
      <c r="A20" s="141"/>
      <c r="B20" s="212"/>
      <c r="C20" s="327"/>
      <c r="D20" s="327"/>
      <c r="E20" s="327"/>
      <c r="F20" s="149"/>
      <c r="G20" s="168"/>
      <c r="H20" s="149" t="s">
        <v>5</v>
      </c>
      <c r="I20" s="168"/>
      <c r="J20" s="164" t="s">
        <v>5</v>
      </c>
      <c r="K20" s="168"/>
      <c r="L20" s="149" t="s">
        <v>11</v>
      </c>
      <c r="M20" s="149"/>
      <c r="N20" s="207"/>
      <c r="O20" s="208"/>
      <c r="P20" s="208"/>
      <c r="Q20" s="208"/>
      <c r="R20" s="208"/>
      <c r="S20" s="208"/>
      <c r="T20" s="208"/>
      <c r="U20" s="208"/>
      <c r="V20" s="208"/>
      <c r="W20" s="208"/>
      <c r="X20" s="208"/>
      <c r="Y20" s="208"/>
      <c r="Z20" s="208"/>
      <c r="AA20" s="208"/>
      <c r="AB20" s="208"/>
      <c r="AC20" s="208"/>
      <c r="AD20" s="208"/>
      <c r="AE20" s="208"/>
      <c r="AF20" s="208"/>
      <c r="AG20" s="208"/>
      <c r="AH20" s="208"/>
      <c r="AI20" s="207"/>
      <c r="AJ20" s="208"/>
      <c r="AK20" s="208"/>
      <c r="AL20" s="208"/>
      <c r="AM20" s="209"/>
      <c r="AN20" s="207"/>
      <c r="AO20" s="208"/>
      <c r="AP20" s="208"/>
      <c r="AQ20" s="208"/>
      <c r="AR20" s="209"/>
    </row>
    <row r="21" spans="1:44" ht="18.95" customHeight="1">
      <c r="A21" s="141">
        <f>A19+1</f>
        <v>3</v>
      </c>
      <c r="B21" s="199" t="str">
        <f>IFERROR(日付等!F7,"")</f>
        <v/>
      </c>
      <c r="C21" s="235"/>
      <c r="D21" s="235"/>
      <c r="E21" s="235"/>
      <c r="F21" s="178"/>
      <c r="G21" s="194" t="str">
        <f>IFERROR(日付等!G7,"")</f>
        <v/>
      </c>
      <c r="H21" s="178" t="s">
        <v>5</v>
      </c>
      <c r="I21" s="194" t="str">
        <f>IFERROR(日付等!H7,"")</f>
        <v/>
      </c>
      <c r="J21" s="195" t="s">
        <v>5</v>
      </c>
      <c r="K21" s="194" t="str">
        <f>IFERROR(日付等!I7,"")</f>
        <v/>
      </c>
      <c r="L21" s="178" t="s">
        <v>10</v>
      </c>
      <c r="M21" s="178"/>
      <c r="N21" s="201"/>
      <c r="O21" s="205"/>
      <c r="P21" s="205"/>
      <c r="Q21" s="205"/>
      <c r="R21" s="205"/>
      <c r="S21" s="205"/>
      <c r="T21" s="205"/>
      <c r="U21" s="205"/>
      <c r="V21" s="205"/>
      <c r="W21" s="205"/>
      <c r="X21" s="205"/>
      <c r="Y21" s="205"/>
      <c r="Z21" s="205"/>
      <c r="AA21" s="205"/>
      <c r="AB21" s="205"/>
      <c r="AC21" s="205"/>
      <c r="AD21" s="205"/>
      <c r="AE21" s="205"/>
      <c r="AF21" s="205"/>
      <c r="AG21" s="205"/>
      <c r="AH21" s="205"/>
      <c r="AI21" s="201"/>
      <c r="AJ21" s="205"/>
      <c r="AK21" s="205"/>
      <c r="AL21" s="205"/>
      <c r="AM21" s="206"/>
      <c r="AN21" s="201"/>
      <c r="AO21" s="205"/>
      <c r="AP21" s="205"/>
      <c r="AQ21" s="205"/>
      <c r="AR21" s="206"/>
    </row>
    <row r="22" spans="1:44" ht="18.95" customHeight="1">
      <c r="A22" s="141"/>
      <c r="B22" s="212"/>
      <c r="C22" s="327"/>
      <c r="D22" s="327"/>
      <c r="E22" s="327"/>
      <c r="F22" s="149"/>
      <c r="G22" s="168"/>
      <c r="H22" s="149" t="s">
        <v>5</v>
      </c>
      <c r="I22" s="168"/>
      <c r="J22" s="164" t="s">
        <v>5</v>
      </c>
      <c r="K22" s="168"/>
      <c r="L22" s="149" t="s">
        <v>11</v>
      </c>
      <c r="M22" s="149"/>
      <c r="N22" s="207"/>
      <c r="O22" s="208"/>
      <c r="P22" s="208"/>
      <c r="Q22" s="208"/>
      <c r="R22" s="208"/>
      <c r="S22" s="208"/>
      <c r="T22" s="208"/>
      <c r="U22" s="208"/>
      <c r="V22" s="208"/>
      <c r="W22" s="208"/>
      <c r="X22" s="208"/>
      <c r="Y22" s="208"/>
      <c r="Z22" s="208"/>
      <c r="AA22" s="208"/>
      <c r="AB22" s="208"/>
      <c r="AC22" s="208"/>
      <c r="AD22" s="208"/>
      <c r="AE22" s="208"/>
      <c r="AF22" s="208"/>
      <c r="AG22" s="208"/>
      <c r="AH22" s="208"/>
      <c r="AI22" s="207"/>
      <c r="AJ22" s="208"/>
      <c r="AK22" s="208"/>
      <c r="AL22" s="208"/>
      <c r="AM22" s="209"/>
      <c r="AN22" s="207"/>
      <c r="AO22" s="208"/>
      <c r="AP22" s="208"/>
      <c r="AQ22" s="208"/>
      <c r="AR22" s="209"/>
    </row>
    <row r="23" spans="1:44" ht="18.95" customHeight="1">
      <c r="A23" s="141">
        <f>A21+1</f>
        <v>4</v>
      </c>
      <c r="B23" s="199" t="str">
        <f>IFERROR(日付等!F9,"")</f>
        <v/>
      </c>
      <c r="C23" s="235"/>
      <c r="D23" s="235"/>
      <c r="E23" s="235"/>
      <c r="F23" s="178"/>
      <c r="G23" s="194" t="str">
        <f>IFERROR(日付等!G9,"")</f>
        <v/>
      </c>
      <c r="H23" s="178" t="s">
        <v>5</v>
      </c>
      <c r="I23" s="194" t="str">
        <f>IFERROR(日付等!H9,"")</f>
        <v/>
      </c>
      <c r="J23" s="195" t="s">
        <v>5</v>
      </c>
      <c r="K23" s="194" t="str">
        <f>IFERROR(日付等!I9,"")</f>
        <v/>
      </c>
      <c r="L23" s="178" t="s">
        <v>10</v>
      </c>
      <c r="M23" s="178"/>
      <c r="N23" s="201"/>
      <c r="O23" s="205"/>
      <c r="P23" s="205"/>
      <c r="Q23" s="205"/>
      <c r="R23" s="205"/>
      <c r="S23" s="205"/>
      <c r="T23" s="205"/>
      <c r="U23" s="205"/>
      <c r="V23" s="205"/>
      <c r="W23" s="205"/>
      <c r="X23" s="205"/>
      <c r="Y23" s="205"/>
      <c r="Z23" s="205"/>
      <c r="AA23" s="205"/>
      <c r="AB23" s="205"/>
      <c r="AC23" s="205"/>
      <c r="AD23" s="205"/>
      <c r="AE23" s="205"/>
      <c r="AF23" s="205"/>
      <c r="AG23" s="205"/>
      <c r="AH23" s="205"/>
      <c r="AI23" s="201"/>
      <c r="AJ23" s="205"/>
      <c r="AK23" s="205"/>
      <c r="AL23" s="205"/>
      <c r="AM23" s="206"/>
      <c r="AN23" s="201"/>
      <c r="AO23" s="205"/>
      <c r="AP23" s="205"/>
      <c r="AQ23" s="205"/>
      <c r="AR23" s="206"/>
    </row>
    <row r="24" spans="1:44" ht="18.95" customHeight="1">
      <c r="A24" s="141"/>
      <c r="B24" s="212"/>
      <c r="C24" s="327"/>
      <c r="D24" s="327"/>
      <c r="E24" s="327"/>
      <c r="F24" s="149"/>
      <c r="G24" s="168"/>
      <c r="H24" s="149" t="s">
        <v>5</v>
      </c>
      <c r="I24" s="168"/>
      <c r="J24" s="164" t="s">
        <v>5</v>
      </c>
      <c r="K24" s="168"/>
      <c r="L24" s="149" t="s">
        <v>11</v>
      </c>
      <c r="M24" s="149"/>
      <c r="N24" s="207"/>
      <c r="O24" s="208"/>
      <c r="P24" s="208"/>
      <c r="Q24" s="208"/>
      <c r="R24" s="208"/>
      <c r="S24" s="208"/>
      <c r="T24" s="208"/>
      <c r="U24" s="208"/>
      <c r="V24" s="208"/>
      <c r="W24" s="208"/>
      <c r="X24" s="208"/>
      <c r="Y24" s="208"/>
      <c r="Z24" s="208"/>
      <c r="AA24" s="208"/>
      <c r="AB24" s="208"/>
      <c r="AC24" s="208"/>
      <c r="AD24" s="208"/>
      <c r="AE24" s="208"/>
      <c r="AF24" s="208"/>
      <c r="AG24" s="208"/>
      <c r="AH24" s="208"/>
      <c r="AI24" s="207"/>
      <c r="AJ24" s="208"/>
      <c r="AK24" s="208"/>
      <c r="AL24" s="208"/>
      <c r="AM24" s="209"/>
      <c r="AN24" s="207"/>
      <c r="AO24" s="208"/>
      <c r="AP24" s="208"/>
      <c r="AQ24" s="208"/>
      <c r="AR24" s="209"/>
    </row>
    <row r="25" spans="1:44" ht="18.95" customHeight="1">
      <c r="A25" s="141">
        <f>A23+1</f>
        <v>5</v>
      </c>
      <c r="B25" s="199" t="str">
        <f>IFERROR(日付等!F11,"")</f>
        <v/>
      </c>
      <c r="C25" s="235"/>
      <c r="D25" s="235"/>
      <c r="E25" s="235"/>
      <c r="F25" s="178"/>
      <c r="G25" s="194" t="str">
        <f>IFERROR(日付等!G11,"")</f>
        <v/>
      </c>
      <c r="H25" s="178" t="s">
        <v>5</v>
      </c>
      <c r="I25" s="194" t="str">
        <f>IFERROR(日付等!H11,"")</f>
        <v/>
      </c>
      <c r="J25" s="195" t="s">
        <v>5</v>
      </c>
      <c r="K25" s="194" t="str">
        <f>IFERROR(日付等!I11,"")</f>
        <v/>
      </c>
      <c r="L25" s="178" t="s">
        <v>10</v>
      </c>
      <c r="M25" s="178"/>
      <c r="N25" s="201"/>
      <c r="O25" s="205"/>
      <c r="P25" s="205"/>
      <c r="Q25" s="205"/>
      <c r="R25" s="205"/>
      <c r="S25" s="205"/>
      <c r="T25" s="205"/>
      <c r="U25" s="205"/>
      <c r="V25" s="205"/>
      <c r="W25" s="205"/>
      <c r="X25" s="205"/>
      <c r="Y25" s="205"/>
      <c r="Z25" s="205"/>
      <c r="AA25" s="205"/>
      <c r="AB25" s="205"/>
      <c r="AC25" s="205"/>
      <c r="AD25" s="205"/>
      <c r="AE25" s="205"/>
      <c r="AF25" s="205"/>
      <c r="AG25" s="205"/>
      <c r="AH25" s="205"/>
      <c r="AI25" s="201"/>
      <c r="AJ25" s="205"/>
      <c r="AK25" s="205"/>
      <c r="AL25" s="205"/>
      <c r="AM25" s="206"/>
      <c r="AN25" s="201"/>
      <c r="AO25" s="205"/>
      <c r="AP25" s="205"/>
      <c r="AQ25" s="205"/>
      <c r="AR25" s="206"/>
    </row>
    <row r="26" spans="1:44" ht="18.95" customHeight="1">
      <c r="A26" s="141"/>
      <c r="B26" s="212"/>
      <c r="C26" s="327"/>
      <c r="D26" s="327"/>
      <c r="E26" s="327"/>
      <c r="F26" s="149"/>
      <c r="G26" s="168"/>
      <c r="H26" s="149" t="s">
        <v>5</v>
      </c>
      <c r="I26" s="168"/>
      <c r="J26" s="164" t="s">
        <v>5</v>
      </c>
      <c r="K26" s="168"/>
      <c r="L26" s="149" t="s">
        <v>11</v>
      </c>
      <c r="M26" s="149"/>
      <c r="N26" s="207"/>
      <c r="O26" s="208"/>
      <c r="P26" s="208"/>
      <c r="Q26" s="208"/>
      <c r="R26" s="208"/>
      <c r="S26" s="208"/>
      <c r="T26" s="208"/>
      <c r="U26" s="208"/>
      <c r="V26" s="208"/>
      <c r="W26" s="208"/>
      <c r="X26" s="208"/>
      <c r="Y26" s="208"/>
      <c r="Z26" s="208"/>
      <c r="AA26" s="208"/>
      <c r="AB26" s="208"/>
      <c r="AC26" s="208"/>
      <c r="AD26" s="208"/>
      <c r="AE26" s="208"/>
      <c r="AF26" s="208"/>
      <c r="AG26" s="208"/>
      <c r="AH26" s="208"/>
      <c r="AI26" s="207"/>
      <c r="AJ26" s="208"/>
      <c r="AK26" s="208"/>
      <c r="AL26" s="208"/>
      <c r="AM26" s="209"/>
      <c r="AN26" s="207"/>
      <c r="AO26" s="208"/>
      <c r="AP26" s="208"/>
      <c r="AQ26" s="208"/>
      <c r="AR26" s="209"/>
    </row>
    <row r="27" spans="1:44" ht="18.95" customHeight="1">
      <c r="A27" s="141">
        <f t="shared" ref="A27" si="0">A25+1</f>
        <v>6</v>
      </c>
      <c r="B27" s="199" t="str">
        <f>IFERROR(日付等!F13,"")</f>
        <v/>
      </c>
      <c r="C27" s="235"/>
      <c r="D27" s="235"/>
      <c r="E27" s="235"/>
      <c r="F27" s="178"/>
      <c r="G27" s="194" t="str">
        <f>IFERROR(日付等!G13,"")</f>
        <v/>
      </c>
      <c r="H27" s="178" t="s">
        <v>5</v>
      </c>
      <c r="I27" s="194" t="str">
        <f>IFERROR(日付等!H13,"")</f>
        <v/>
      </c>
      <c r="J27" s="195" t="s">
        <v>5</v>
      </c>
      <c r="K27" s="194" t="str">
        <f>IFERROR(日付等!I13,"")</f>
        <v/>
      </c>
      <c r="L27" s="178" t="s">
        <v>10</v>
      </c>
      <c r="M27" s="178"/>
      <c r="N27" s="201"/>
      <c r="O27" s="205"/>
      <c r="P27" s="205"/>
      <c r="Q27" s="205"/>
      <c r="R27" s="205"/>
      <c r="S27" s="205"/>
      <c r="T27" s="205"/>
      <c r="U27" s="205"/>
      <c r="V27" s="205"/>
      <c r="W27" s="205"/>
      <c r="X27" s="205"/>
      <c r="Y27" s="205"/>
      <c r="Z27" s="205"/>
      <c r="AA27" s="205"/>
      <c r="AB27" s="205"/>
      <c r="AC27" s="205"/>
      <c r="AD27" s="205"/>
      <c r="AE27" s="205"/>
      <c r="AF27" s="205"/>
      <c r="AG27" s="205"/>
      <c r="AH27" s="205"/>
      <c r="AI27" s="201"/>
      <c r="AJ27" s="205"/>
      <c r="AK27" s="205"/>
      <c r="AL27" s="205"/>
      <c r="AM27" s="206"/>
      <c r="AN27" s="201"/>
      <c r="AO27" s="205"/>
      <c r="AP27" s="205"/>
      <c r="AQ27" s="205"/>
      <c r="AR27" s="206"/>
    </row>
    <row r="28" spans="1:44" ht="18.95" customHeight="1">
      <c r="A28" s="141"/>
      <c r="B28" s="212"/>
      <c r="C28" s="327"/>
      <c r="D28" s="327"/>
      <c r="E28" s="327"/>
      <c r="F28" s="149"/>
      <c r="G28" s="168"/>
      <c r="H28" s="149" t="s">
        <v>5</v>
      </c>
      <c r="I28" s="168"/>
      <c r="J28" s="164" t="s">
        <v>5</v>
      </c>
      <c r="K28" s="168"/>
      <c r="L28" s="149" t="s">
        <v>11</v>
      </c>
      <c r="M28" s="149"/>
      <c r="N28" s="207"/>
      <c r="O28" s="208"/>
      <c r="P28" s="208"/>
      <c r="Q28" s="208"/>
      <c r="R28" s="208"/>
      <c r="S28" s="208"/>
      <c r="T28" s="208"/>
      <c r="U28" s="208"/>
      <c r="V28" s="208"/>
      <c r="W28" s="208"/>
      <c r="X28" s="208"/>
      <c r="Y28" s="208"/>
      <c r="Z28" s="208"/>
      <c r="AA28" s="208"/>
      <c r="AB28" s="208"/>
      <c r="AC28" s="208"/>
      <c r="AD28" s="208"/>
      <c r="AE28" s="208"/>
      <c r="AF28" s="208"/>
      <c r="AG28" s="208"/>
      <c r="AH28" s="208"/>
      <c r="AI28" s="207"/>
      <c r="AJ28" s="208"/>
      <c r="AK28" s="208"/>
      <c r="AL28" s="208"/>
      <c r="AM28" s="209"/>
      <c r="AN28" s="207"/>
      <c r="AO28" s="208"/>
      <c r="AP28" s="208"/>
      <c r="AQ28" s="208"/>
      <c r="AR28" s="209"/>
    </row>
    <row r="29" spans="1:44" ht="18.95" customHeight="1">
      <c r="A29" s="141">
        <f t="shared" ref="A29" si="1">A27+1</f>
        <v>7</v>
      </c>
      <c r="B29" s="199" t="str">
        <f>IFERROR(日付等!F15,"")</f>
        <v/>
      </c>
      <c r="C29" s="235"/>
      <c r="D29" s="235"/>
      <c r="E29" s="235"/>
      <c r="F29" s="178"/>
      <c r="G29" s="194" t="str">
        <f>IFERROR(日付等!G15,"")</f>
        <v/>
      </c>
      <c r="H29" s="178" t="s">
        <v>5</v>
      </c>
      <c r="I29" s="194" t="str">
        <f>IFERROR(日付等!H15,"")</f>
        <v/>
      </c>
      <c r="J29" s="195" t="s">
        <v>5</v>
      </c>
      <c r="K29" s="194" t="str">
        <f>IFERROR(日付等!I15,"")</f>
        <v/>
      </c>
      <c r="L29" s="178" t="s">
        <v>10</v>
      </c>
      <c r="M29" s="178"/>
      <c r="N29" s="201"/>
      <c r="O29" s="205"/>
      <c r="P29" s="205"/>
      <c r="Q29" s="205"/>
      <c r="R29" s="205"/>
      <c r="S29" s="205"/>
      <c r="T29" s="205"/>
      <c r="U29" s="205"/>
      <c r="V29" s="205"/>
      <c r="W29" s="205"/>
      <c r="X29" s="205"/>
      <c r="Y29" s="205"/>
      <c r="Z29" s="205"/>
      <c r="AA29" s="205"/>
      <c r="AB29" s="205"/>
      <c r="AC29" s="205"/>
      <c r="AD29" s="205"/>
      <c r="AE29" s="205"/>
      <c r="AF29" s="205"/>
      <c r="AG29" s="205"/>
      <c r="AH29" s="205"/>
      <c r="AI29" s="201"/>
      <c r="AJ29" s="205"/>
      <c r="AK29" s="205"/>
      <c r="AL29" s="205"/>
      <c r="AM29" s="206"/>
      <c r="AN29" s="201"/>
      <c r="AO29" s="205"/>
      <c r="AP29" s="205"/>
      <c r="AQ29" s="205"/>
      <c r="AR29" s="206"/>
    </row>
    <row r="30" spans="1:44" ht="18.95" customHeight="1">
      <c r="A30" s="141"/>
      <c r="B30" s="212"/>
      <c r="C30" s="327"/>
      <c r="D30" s="327"/>
      <c r="E30" s="327"/>
      <c r="F30" s="149"/>
      <c r="G30" s="168"/>
      <c r="H30" s="149" t="s">
        <v>5</v>
      </c>
      <c r="I30" s="168"/>
      <c r="J30" s="164" t="s">
        <v>5</v>
      </c>
      <c r="K30" s="168"/>
      <c r="L30" s="149" t="s">
        <v>11</v>
      </c>
      <c r="M30" s="149"/>
      <c r="N30" s="207"/>
      <c r="O30" s="208"/>
      <c r="P30" s="208"/>
      <c r="Q30" s="208"/>
      <c r="R30" s="208"/>
      <c r="S30" s="208"/>
      <c r="T30" s="208"/>
      <c r="U30" s="208"/>
      <c r="V30" s="208"/>
      <c r="W30" s="208"/>
      <c r="X30" s="208"/>
      <c r="Y30" s="208"/>
      <c r="Z30" s="208"/>
      <c r="AA30" s="208"/>
      <c r="AB30" s="208"/>
      <c r="AC30" s="208"/>
      <c r="AD30" s="208"/>
      <c r="AE30" s="208"/>
      <c r="AF30" s="208"/>
      <c r="AG30" s="208"/>
      <c r="AH30" s="208"/>
      <c r="AI30" s="207"/>
      <c r="AJ30" s="208"/>
      <c r="AK30" s="208"/>
      <c r="AL30" s="208"/>
      <c r="AM30" s="209"/>
      <c r="AN30" s="207"/>
      <c r="AO30" s="208"/>
      <c r="AP30" s="208"/>
      <c r="AQ30" s="208"/>
      <c r="AR30" s="209"/>
    </row>
    <row r="31" spans="1:44" ht="18.95" customHeight="1">
      <c r="A31" s="141">
        <f t="shared" ref="A31" si="2">A29+1</f>
        <v>8</v>
      </c>
      <c r="B31" s="199" t="str">
        <f>IFERROR(日付等!F17,"")</f>
        <v/>
      </c>
      <c r="C31" s="235"/>
      <c r="D31" s="235"/>
      <c r="E31" s="235"/>
      <c r="F31" s="178"/>
      <c r="G31" s="194" t="str">
        <f>IFERROR(日付等!G17,"")</f>
        <v/>
      </c>
      <c r="H31" s="178" t="s">
        <v>5</v>
      </c>
      <c r="I31" s="194" t="str">
        <f>IFERROR(日付等!H17,"")</f>
        <v/>
      </c>
      <c r="J31" s="195" t="s">
        <v>5</v>
      </c>
      <c r="K31" s="194" t="str">
        <f>IFERROR(日付等!I17,"")</f>
        <v/>
      </c>
      <c r="L31" s="178" t="s">
        <v>10</v>
      </c>
      <c r="M31" s="178"/>
      <c r="N31" s="201"/>
      <c r="O31" s="205"/>
      <c r="P31" s="205"/>
      <c r="Q31" s="205"/>
      <c r="R31" s="205"/>
      <c r="S31" s="205"/>
      <c r="T31" s="205"/>
      <c r="U31" s="205"/>
      <c r="V31" s="205"/>
      <c r="W31" s="205"/>
      <c r="X31" s="205"/>
      <c r="Y31" s="205"/>
      <c r="Z31" s="205"/>
      <c r="AA31" s="205"/>
      <c r="AB31" s="205"/>
      <c r="AC31" s="205"/>
      <c r="AD31" s="205"/>
      <c r="AE31" s="205"/>
      <c r="AF31" s="205"/>
      <c r="AG31" s="205"/>
      <c r="AH31" s="205"/>
      <c r="AI31" s="201"/>
      <c r="AJ31" s="205"/>
      <c r="AK31" s="205"/>
      <c r="AL31" s="205"/>
      <c r="AM31" s="206"/>
      <c r="AN31" s="201"/>
      <c r="AO31" s="205"/>
      <c r="AP31" s="205"/>
      <c r="AQ31" s="205"/>
      <c r="AR31" s="206"/>
    </row>
    <row r="32" spans="1:44" ht="18.95" customHeight="1">
      <c r="A32" s="141"/>
      <c r="B32" s="212"/>
      <c r="C32" s="327"/>
      <c r="D32" s="327"/>
      <c r="E32" s="327"/>
      <c r="F32" s="149"/>
      <c r="G32" s="168"/>
      <c r="H32" s="149" t="s">
        <v>5</v>
      </c>
      <c r="I32" s="168"/>
      <c r="J32" s="164" t="s">
        <v>5</v>
      </c>
      <c r="K32" s="168"/>
      <c r="L32" s="149" t="s">
        <v>11</v>
      </c>
      <c r="M32" s="149"/>
      <c r="N32" s="207"/>
      <c r="O32" s="208"/>
      <c r="P32" s="208"/>
      <c r="Q32" s="208"/>
      <c r="R32" s="208"/>
      <c r="S32" s="208"/>
      <c r="T32" s="208"/>
      <c r="U32" s="208"/>
      <c r="V32" s="208"/>
      <c r="W32" s="208"/>
      <c r="X32" s="208"/>
      <c r="Y32" s="208"/>
      <c r="Z32" s="208"/>
      <c r="AA32" s="208"/>
      <c r="AB32" s="208"/>
      <c r="AC32" s="208"/>
      <c r="AD32" s="208"/>
      <c r="AE32" s="208"/>
      <c r="AF32" s="208"/>
      <c r="AG32" s="208"/>
      <c r="AH32" s="208"/>
      <c r="AI32" s="207"/>
      <c r="AJ32" s="208"/>
      <c r="AK32" s="208"/>
      <c r="AL32" s="208"/>
      <c r="AM32" s="209"/>
      <c r="AN32" s="207"/>
      <c r="AO32" s="208"/>
      <c r="AP32" s="208"/>
      <c r="AQ32" s="208"/>
      <c r="AR32" s="209"/>
    </row>
    <row r="33" spans="1:44" ht="18.95" customHeight="1">
      <c r="A33" s="141">
        <f t="shared" ref="A33" si="3">A31+1</f>
        <v>9</v>
      </c>
      <c r="B33" s="199" t="str">
        <f>IFERROR(日付等!F19,"")</f>
        <v/>
      </c>
      <c r="C33" s="235"/>
      <c r="D33" s="235"/>
      <c r="E33" s="235"/>
      <c r="F33" s="178"/>
      <c r="G33" s="194" t="str">
        <f>IFERROR(日付等!G19,"")</f>
        <v/>
      </c>
      <c r="H33" s="178" t="s">
        <v>5</v>
      </c>
      <c r="I33" s="194" t="str">
        <f>IFERROR(日付等!H19,"")</f>
        <v/>
      </c>
      <c r="J33" s="195" t="s">
        <v>5</v>
      </c>
      <c r="K33" s="194" t="str">
        <f>IFERROR(日付等!I19,"")</f>
        <v/>
      </c>
      <c r="L33" s="178" t="s">
        <v>10</v>
      </c>
      <c r="M33" s="178"/>
      <c r="N33" s="201"/>
      <c r="O33" s="205"/>
      <c r="P33" s="205"/>
      <c r="Q33" s="205"/>
      <c r="R33" s="205"/>
      <c r="S33" s="205"/>
      <c r="T33" s="205"/>
      <c r="U33" s="205"/>
      <c r="V33" s="205"/>
      <c r="W33" s="205"/>
      <c r="X33" s="205"/>
      <c r="Y33" s="205"/>
      <c r="Z33" s="205"/>
      <c r="AA33" s="205"/>
      <c r="AB33" s="205"/>
      <c r="AC33" s="205"/>
      <c r="AD33" s="205"/>
      <c r="AE33" s="205"/>
      <c r="AF33" s="205"/>
      <c r="AG33" s="205"/>
      <c r="AH33" s="205"/>
      <c r="AI33" s="201"/>
      <c r="AJ33" s="205"/>
      <c r="AK33" s="205"/>
      <c r="AL33" s="205"/>
      <c r="AM33" s="206"/>
      <c r="AN33" s="201"/>
      <c r="AO33" s="205"/>
      <c r="AP33" s="205"/>
      <c r="AQ33" s="205"/>
      <c r="AR33" s="206"/>
    </row>
    <row r="34" spans="1:44" ht="18.95" customHeight="1">
      <c r="A34" s="141"/>
      <c r="B34" s="212"/>
      <c r="C34" s="327"/>
      <c r="D34" s="327"/>
      <c r="E34" s="327"/>
      <c r="F34" s="149"/>
      <c r="G34" s="168"/>
      <c r="H34" s="149" t="s">
        <v>5</v>
      </c>
      <c r="I34" s="168"/>
      <c r="J34" s="164" t="s">
        <v>5</v>
      </c>
      <c r="K34" s="168"/>
      <c r="L34" s="149" t="s">
        <v>11</v>
      </c>
      <c r="M34" s="149"/>
      <c r="N34" s="207"/>
      <c r="O34" s="208"/>
      <c r="P34" s="208"/>
      <c r="Q34" s="208"/>
      <c r="R34" s="208"/>
      <c r="S34" s="208"/>
      <c r="T34" s="208"/>
      <c r="U34" s="208"/>
      <c r="V34" s="208"/>
      <c r="W34" s="208"/>
      <c r="X34" s="208"/>
      <c r="Y34" s="208"/>
      <c r="Z34" s="208"/>
      <c r="AA34" s="208"/>
      <c r="AB34" s="208"/>
      <c r="AC34" s="208"/>
      <c r="AD34" s="208"/>
      <c r="AE34" s="208"/>
      <c r="AF34" s="208"/>
      <c r="AG34" s="208"/>
      <c r="AH34" s="208"/>
      <c r="AI34" s="207"/>
      <c r="AJ34" s="208"/>
      <c r="AK34" s="208"/>
      <c r="AL34" s="208"/>
      <c r="AM34" s="209"/>
      <c r="AN34" s="207"/>
      <c r="AO34" s="208"/>
      <c r="AP34" s="208"/>
      <c r="AQ34" s="208"/>
      <c r="AR34" s="209"/>
    </row>
    <row r="35" spans="1:44" ht="18.95" customHeight="1">
      <c r="A35" s="141">
        <f t="shared" ref="A35" si="4">A33+1</f>
        <v>10</v>
      </c>
      <c r="B35" s="199" t="str">
        <f>IFERROR(日付等!F21,"")</f>
        <v/>
      </c>
      <c r="C35" s="235"/>
      <c r="D35" s="235"/>
      <c r="E35" s="235"/>
      <c r="F35" s="178"/>
      <c r="G35" s="194" t="str">
        <f>IFERROR(日付等!G21,"")</f>
        <v/>
      </c>
      <c r="H35" s="178" t="s">
        <v>5</v>
      </c>
      <c r="I35" s="194" t="str">
        <f>IFERROR(日付等!H21,"")</f>
        <v/>
      </c>
      <c r="J35" s="195" t="s">
        <v>5</v>
      </c>
      <c r="K35" s="194" t="str">
        <f>IFERROR(日付等!I21,"")</f>
        <v/>
      </c>
      <c r="L35" s="178" t="s">
        <v>10</v>
      </c>
      <c r="M35" s="178"/>
      <c r="N35" s="201"/>
      <c r="O35" s="205"/>
      <c r="P35" s="205"/>
      <c r="Q35" s="205"/>
      <c r="R35" s="205"/>
      <c r="S35" s="205"/>
      <c r="T35" s="205"/>
      <c r="U35" s="205"/>
      <c r="V35" s="205"/>
      <c r="W35" s="205"/>
      <c r="X35" s="205"/>
      <c r="Y35" s="205"/>
      <c r="Z35" s="205"/>
      <c r="AA35" s="205"/>
      <c r="AB35" s="205"/>
      <c r="AC35" s="205"/>
      <c r="AD35" s="205"/>
      <c r="AE35" s="205"/>
      <c r="AF35" s="205"/>
      <c r="AG35" s="205"/>
      <c r="AH35" s="205"/>
      <c r="AI35" s="201"/>
      <c r="AJ35" s="205"/>
      <c r="AK35" s="205"/>
      <c r="AL35" s="205"/>
      <c r="AM35" s="206"/>
      <c r="AN35" s="201"/>
      <c r="AO35" s="205"/>
      <c r="AP35" s="205"/>
      <c r="AQ35" s="205"/>
      <c r="AR35" s="206"/>
    </row>
    <row r="36" spans="1:44" ht="18.95" customHeight="1">
      <c r="A36" s="141"/>
      <c r="B36" s="212"/>
      <c r="C36" s="327"/>
      <c r="D36" s="327"/>
      <c r="E36" s="327"/>
      <c r="F36" s="149"/>
      <c r="G36" s="168"/>
      <c r="H36" s="149" t="s">
        <v>5</v>
      </c>
      <c r="I36" s="168"/>
      <c r="J36" s="164" t="s">
        <v>5</v>
      </c>
      <c r="K36" s="168"/>
      <c r="L36" s="149" t="s">
        <v>11</v>
      </c>
      <c r="M36" s="149"/>
      <c r="N36" s="207"/>
      <c r="O36" s="208"/>
      <c r="P36" s="208"/>
      <c r="Q36" s="208"/>
      <c r="R36" s="208"/>
      <c r="S36" s="208"/>
      <c r="T36" s="208"/>
      <c r="U36" s="208"/>
      <c r="V36" s="208"/>
      <c r="W36" s="208"/>
      <c r="X36" s="208"/>
      <c r="Y36" s="208"/>
      <c r="Z36" s="208"/>
      <c r="AA36" s="208"/>
      <c r="AB36" s="208"/>
      <c r="AC36" s="208"/>
      <c r="AD36" s="208"/>
      <c r="AE36" s="208"/>
      <c r="AF36" s="208"/>
      <c r="AG36" s="208"/>
      <c r="AH36" s="208"/>
      <c r="AI36" s="207"/>
      <c r="AJ36" s="208"/>
      <c r="AK36" s="208"/>
      <c r="AL36" s="208"/>
      <c r="AM36" s="209"/>
      <c r="AN36" s="207"/>
      <c r="AO36" s="208"/>
      <c r="AP36" s="208"/>
      <c r="AQ36" s="208"/>
      <c r="AR36" s="209"/>
    </row>
    <row r="37" spans="1:44" ht="18.95" customHeight="1">
      <c r="A37" s="141">
        <f t="shared" ref="A37" si="5">A35+1</f>
        <v>11</v>
      </c>
      <c r="B37" s="199" t="str">
        <f>IFERROR(日付等!F23,"")</f>
        <v/>
      </c>
      <c r="C37" s="235"/>
      <c r="D37" s="235"/>
      <c r="E37" s="235"/>
      <c r="F37" s="178"/>
      <c r="G37" s="194" t="str">
        <f>IFERROR(日付等!G23,"")</f>
        <v/>
      </c>
      <c r="H37" s="178" t="s">
        <v>5</v>
      </c>
      <c r="I37" s="194" t="str">
        <f>IFERROR(日付等!H23,"")</f>
        <v/>
      </c>
      <c r="J37" s="195" t="s">
        <v>5</v>
      </c>
      <c r="K37" s="194" t="str">
        <f>IFERROR(日付等!I23,"")</f>
        <v/>
      </c>
      <c r="L37" s="178" t="s">
        <v>10</v>
      </c>
      <c r="M37" s="178"/>
      <c r="N37" s="240"/>
      <c r="O37" s="240"/>
      <c r="P37" s="240"/>
      <c r="Q37" s="240"/>
      <c r="R37" s="240"/>
      <c r="S37" s="240"/>
      <c r="T37" s="240"/>
      <c r="U37" s="240"/>
      <c r="V37" s="240"/>
      <c r="W37" s="240"/>
      <c r="X37" s="240"/>
      <c r="Y37" s="240"/>
      <c r="Z37" s="240"/>
      <c r="AA37" s="240"/>
      <c r="AB37" s="240"/>
      <c r="AC37" s="240"/>
      <c r="AD37" s="240"/>
      <c r="AE37" s="240"/>
      <c r="AF37" s="240"/>
      <c r="AG37" s="240"/>
      <c r="AH37" s="240"/>
      <c r="AI37" s="201"/>
      <c r="AJ37" s="205"/>
      <c r="AK37" s="205"/>
      <c r="AL37" s="205"/>
      <c r="AM37" s="206"/>
      <c r="AN37" s="201"/>
      <c r="AO37" s="205"/>
      <c r="AP37" s="205"/>
      <c r="AQ37" s="205"/>
      <c r="AR37" s="206"/>
    </row>
    <row r="38" spans="1:44" ht="18.95" customHeight="1">
      <c r="A38" s="141"/>
      <c r="B38" s="212"/>
      <c r="C38" s="327"/>
      <c r="D38" s="327"/>
      <c r="E38" s="327"/>
      <c r="F38" s="149"/>
      <c r="G38" s="168"/>
      <c r="H38" s="149" t="s">
        <v>5</v>
      </c>
      <c r="I38" s="168"/>
      <c r="J38" s="164" t="s">
        <v>5</v>
      </c>
      <c r="K38" s="168"/>
      <c r="L38" s="149" t="s">
        <v>11</v>
      </c>
      <c r="M38" s="149"/>
      <c r="N38" s="240"/>
      <c r="O38" s="240"/>
      <c r="P38" s="240"/>
      <c r="Q38" s="240"/>
      <c r="R38" s="240"/>
      <c r="S38" s="240"/>
      <c r="T38" s="240"/>
      <c r="U38" s="240"/>
      <c r="V38" s="240"/>
      <c r="W38" s="240"/>
      <c r="X38" s="240"/>
      <c r="Y38" s="240"/>
      <c r="Z38" s="240"/>
      <c r="AA38" s="240"/>
      <c r="AB38" s="240"/>
      <c r="AC38" s="240"/>
      <c r="AD38" s="240"/>
      <c r="AE38" s="240"/>
      <c r="AF38" s="240"/>
      <c r="AG38" s="240"/>
      <c r="AH38" s="240"/>
      <c r="AI38" s="207"/>
      <c r="AJ38" s="208"/>
      <c r="AK38" s="208"/>
      <c r="AL38" s="208"/>
      <c r="AM38" s="209"/>
      <c r="AN38" s="207"/>
      <c r="AO38" s="208"/>
      <c r="AP38" s="208"/>
      <c r="AQ38" s="208"/>
      <c r="AR38" s="209"/>
    </row>
    <row r="39" spans="1:44" ht="18.95" customHeight="1">
      <c r="A39" s="141">
        <f t="shared" ref="A39" si="6">A37+1</f>
        <v>12</v>
      </c>
      <c r="B39" s="199" t="str">
        <f>IFERROR(日付等!F25,"")</f>
        <v/>
      </c>
      <c r="C39" s="235"/>
      <c r="D39" s="235"/>
      <c r="E39" s="235"/>
      <c r="F39" s="178"/>
      <c r="G39" s="194" t="str">
        <f>IFERROR(日付等!G25,"")</f>
        <v/>
      </c>
      <c r="H39" s="178" t="s">
        <v>5</v>
      </c>
      <c r="I39" s="194" t="str">
        <f>IFERROR(日付等!H25,"")</f>
        <v/>
      </c>
      <c r="J39" s="195" t="s">
        <v>5</v>
      </c>
      <c r="K39" s="194" t="str">
        <f>IFERROR(日付等!I25,"")</f>
        <v/>
      </c>
      <c r="L39" s="178" t="s">
        <v>10</v>
      </c>
      <c r="M39" s="178"/>
      <c r="N39" s="240"/>
      <c r="O39" s="240"/>
      <c r="P39" s="240"/>
      <c r="Q39" s="240"/>
      <c r="R39" s="240"/>
      <c r="S39" s="240"/>
      <c r="T39" s="240"/>
      <c r="U39" s="240"/>
      <c r="V39" s="240"/>
      <c r="W39" s="240"/>
      <c r="X39" s="240"/>
      <c r="Y39" s="240"/>
      <c r="Z39" s="240"/>
      <c r="AA39" s="240"/>
      <c r="AB39" s="240"/>
      <c r="AC39" s="240"/>
      <c r="AD39" s="240"/>
      <c r="AE39" s="240"/>
      <c r="AF39" s="240"/>
      <c r="AG39" s="240"/>
      <c r="AH39" s="240"/>
      <c r="AI39" s="201"/>
      <c r="AJ39" s="205"/>
      <c r="AK39" s="205"/>
      <c r="AL39" s="205"/>
      <c r="AM39" s="206"/>
      <c r="AN39" s="201"/>
      <c r="AO39" s="205"/>
      <c r="AP39" s="205"/>
      <c r="AQ39" s="205"/>
      <c r="AR39" s="206"/>
    </row>
    <row r="40" spans="1:44" ht="18.95" customHeight="1">
      <c r="A40" s="141"/>
      <c r="B40" s="212"/>
      <c r="C40" s="327"/>
      <c r="D40" s="327"/>
      <c r="E40" s="327"/>
      <c r="F40" s="149"/>
      <c r="G40" s="168"/>
      <c r="H40" s="149" t="s">
        <v>5</v>
      </c>
      <c r="I40" s="168"/>
      <c r="J40" s="164" t="s">
        <v>5</v>
      </c>
      <c r="K40" s="168"/>
      <c r="L40" s="149" t="s">
        <v>11</v>
      </c>
      <c r="M40" s="149"/>
      <c r="N40" s="240"/>
      <c r="O40" s="240"/>
      <c r="P40" s="240"/>
      <c r="Q40" s="240"/>
      <c r="R40" s="240"/>
      <c r="S40" s="240"/>
      <c r="T40" s="240"/>
      <c r="U40" s="240"/>
      <c r="V40" s="240"/>
      <c r="W40" s="240"/>
      <c r="X40" s="240"/>
      <c r="Y40" s="240"/>
      <c r="Z40" s="240"/>
      <c r="AA40" s="240"/>
      <c r="AB40" s="240"/>
      <c r="AC40" s="240"/>
      <c r="AD40" s="240"/>
      <c r="AE40" s="240"/>
      <c r="AF40" s="240"/>
      <c r="AG40" s="240"/>
      <c r="AH40" s="240"/>
      <c r="AI40" s="207"/>
      <c r="AJ40" s="208"/>
      <c r="AK40" s="208"/>
      <c r="AL40" s="208"/>
      <c r="AM40" s="209"/>
      <c r="AN40" s="207"/>
      <c r="AO40" s="208"/>
      <c r="AP40" s="208"/>
      <c r="AQ40" s="208"/>
      <c r="AR40" s="209"/>
    </row>
    <row r="41" spans="1:44" ht="18.95" customHeight="1">
      <c r="A41" s="141">
        <f t="shared" ref="A41" si="7">A39+1</f>
        <v>13</v>
      </c>
      <c r="B41" s="199" t="str">
        <f>IFERROR(日付等!F27,"")</f>
        <v/>
      </c>
      <c r="C41" s="235"/>
      <c r="D41" s="235"/>
      <c r="E41" s="235"/>
      <c r="F41" s="178"/>
      <c r="G41" s="194" t="str">
        <f>IFERROR(日付等!G27,"")</f>
        <v/>
      </c>
      <c r="H41" s="178" t="s">
        <v>5</v>
      </c>
      <c r="I41" s="194" t="str">
        <f>IFERROR(日付等!H27,"")</f>
        <v/>
      </c>
      <c r="J41" s="195" t="s">
        <v>5</v>
      </c>
      <c r="K41" s="194" t="str">
        <f>IFERROR(日付等!I27,"")</f>
        <v/>
      </c>
      <c r="L41" s="178" t="s">
        <v>10</v>
      </c>
      <c r="M41" s="178"/>
      <c r="N41" s="201"/>
      <c r="O41" s="205"/>
      <c r="P41" s="205"/>
      <c r="Q41" s="205"/>
      <c r="R41" s="205"/>
      <c r="S41" s="205"/>
      <c r="T41" s="205"/>
      <c r="U41" s="205"/>
      <c r="V41" s="205"/>
      <c r="W41" s="205"/>
      <c r="X41" s="205"/>
      <c r="Y41" s="205"/>
      <c r="Z41" s="205"/>
      <c r="AA41" s="205"/>
      <c r="AB41" s="205"/>
      <c r="AC41" s="205"/>
      <c r="AD41" s="205"/>
      <c r="AE41" s="205"/>
      <c r="AF41" s="205"/>
      <c r="AG41" s="205"/>
      <c r="AH41" s="205"/>
      <c r="AI41" s="201"/>
      <c r="AJ41" s="205"/>
      <c r="AK41" s="205"/>
      <c r="AL41" s="205"/>
      <c r="AM41" s="206"/>
      <c r="AN41" s="201"/>
      <c r="AO41" s="205"/>
      <c r="AP41" s="205"/>
      <c r="AQ41" s="205"/>
      <c r="AR41" s="206"/>
    </row>
    <row r="42" spans="1:44" ht="18.95" customHeight="1">
      <c r="A42" s="141"/>
      <c r="B42" s="212"/>
      <c r="C42" s="327"/>
      <c r="D42" s="327"/>
      <c r="E42" s="327"/>
      <c r="F42" s="149"/>
      <c r="G42" s="168"/>
      <c r="H42" s="149" t="s">
        <v>5</v>
      </c>
      <c r="I42" s="168"/>
      <c r="J42" s="164" t="s">
        <v>5</v>
      </c>
      <c r="K42" s="168"/>
      <c r="L42" s="149" t="s">
        <v>11</v>
      </c>
      <c r="M42" s="149"/>
      <c r="N42" s="207"/>
      <c r="O42" s="208"/>
      <c r="P42" s="208"/>
      <c r="Q42" s="208"/>
      <c r="R42" s="208"/>
      <c r="S42" s="208"/>
      <c r="T42" s="208"/>
      <c r="U42" s="208"/>
      <c r="V42" s="208"/>
      <c r="W42" s="208"/>
      <c r="X42" s="208"/>
      <c r="Y42" s="208"/>
      <c r="Z42" s="208"/>
      <c r="AA42" s="208"/>
      <c r="AB42" s="208"/>
      <c r="AC42" s="208"/>
      <c r="AD42" s="208"/>
      <c r="AE42" s="208"/>
      <c r="AF42" s="208"/>
      <c r="AG42" s="208"/>
      <c r="AH42" s="208"/>
      <c r="AI42" s="207"/>
      <c r="AJ42" s="208"/>
      <c r="AK42" s="208"/>
      <c r="AL42" s="208"/>
      <c r="AM42" s="209"/>
      <c r="AN42" s="207"/>
      <c r="AO42" s="208"/>
      <c r="AP42" s="208"/>
      <c r="AQ42" s="208"/>
      <c r="AR42" s="209"/>
    </row>
    <row r="43" spans="1:44" ht="18.95" customHeight="1">
      <c r="A43" s="141">
        <f t="shared" ref="A43" si="8">A41+1</f>
        <v>14</v>
      </c>
      <c r="B43" s="199" t="str">
        <f>IFERROR(日付等!F29,"")</f>
        <v/>
      </c>
      <c r="C43" s="235"/>
      <c r="D43" s="235"/>
      <c r="E43" s="235"/>
      <c r="F43" s="178"/>
      <c r="G43" s="194" t="str">
        <f>IFERROR(日付等!G29,"")</f>
        <v/>
      </c>
      <c r="H43" s="178" t="s">
        <v>5</v>
      </c>
      <c r="I43" s="194" t="str">
        <f>IFERROR(日付等!H29,"")</f>
        <v/>
      </c>
      <c r="J43" s="195" t="s">
        <v>5</v>
      </c>
      <c r="K43" s="194" t="str">
        <f>IFERROR(日付等!I29,"")</f>
        <v/>
      </c>
      <c r="L43" s="178" t="s">
        <v>10</v>
      </c>
      <c r="M43" s="178"/>
      <c r="N43" s="201"/>
      <c r="O43" s="205"/>
      <c r="P43" s="205"/>
      <c r="Q43" s="205"/>
      <c r="R43" s="205"/>
      <c r="S43" s="205"/>
      <c r="T43" s="205"/>
      <c r="U43" s="205"/>
      <c r="V43" s="205"/>
      <c r="W43" s="205"/>
      <c r="X43" s="205"/>
      <c r="Y43" s="205"/>
      <c r="Z43" s="205"/>
      <c r="AA43" s="205"/>
      <c r="AB43" s="205"/>
      <c r="AC43" s="205"/>
      <c r="AD43" s="205"/>
      <c r="AE43" s="205"/>
      <c r="AF43" s="205"/>
      <c r="AG43" s="205"/>
      <c r="AH43" s="205"/>
      <c r="AI43" s="201"/>
      <c r="AJ43" s="205"/>
      <c r="AK43" s="205"/>
      <c r="AL43" s="205"/>
      <c r="AM43" s="206"/>
      <c r="AN43" s="201"/>
      <c r="AO43" s="205"/>
      <c r="AP43" s="205"/>
      <c r="AQ43" s="205"/>
      <c r="AR43" s="206"/>
    </row>
    <row r="44" spans="1:44" ht="18.95" customHeight="1">
      <c r="A44" s="141"/>
      <c r="B44" s="212"/>
      <c r="C44" s="327"/>
      <c r="D44" s="327"/>
      <c r="E44" s="327"/>
      <c r="F44" s="149"/>
      <c r="G44" s="168"/>
      <c r="H44" s="149" t="s">
        <v>5</v>
      </c>
      <c r="I44" s="168"/>
      <c r="J44" s="164" t="s">
        <v>5</v>
      </c>
      <c r="K44" s="168"/>
      <c r="L44" s="149" t="s">
        <v>11</v>
      </c>
      <c r="M44" s="149"/>
      <c r="N44" s="207"/>
      <c r="O44" s="208"/>
      <c r="P44" s="208"/>
      <c r="Q44" s="208"/>
      <c r="R44" s="208"/>
      <c r="S44" s="208"/>
      <c r="T44" s="208"/>
      <c r="U44" s="208"/>
      <c r="V44" s="208"/>
      <c r="W44" s="208"/>
      <c r="X44" s="208"/>
      <c r="Y44" s="208"/>
      <c r="Z44" s="208"/>
      <c r="AA44" s="208"/>
      <c r="AB44" s="208"/>
      <c r="AC44" s="208"/>
      <c r="AD44" s="208"/>
      <c r="AE44" s="208"/>
      <c r="AF44" s="208"/>
      <c r="AG44" s="208"/>
      <c r="AH44" s="208"/>
      <c r="AI44" s="207"/>
      <c r="AJ44" s="208"/>
      <c r="AK44" s="208"/>
      <c r="AL44" s="208"/>
      <c r="AM44" s="209"/>
      <c r="AN44" s="207"/>
      <c r="AO44" s="208"/>
      <c r="AP44" s="208"/>
      <c r="AQ44" s="208"/>
      <c r="AR44" s="209"/>
    </row>
    <row r="45" spans="1:44" ht="18.95" customHeight="1">
      <c r="A45" s="141">
        <f t="shared" ref="A45" si="9">A43+1</f>
        <v>15</v>
      </c>
      <c r="B45" s="199" t="str">
        <f>IFERROR(日付等!F31,"")</f>
        <v/>
      </c>
      <c r="C45" s="235"/>
      <c r="D45" s="235"/>
      <c r="E45" s="235"/>
      <c r="F45" s="178"/>
      <c r="G45" s="194" t="str">
        <f>IFERROR(日付等!G31,"")</f>
        <v/>
      </c>
      <c r="H45" s="178" t="s">
        <v>5</v>
      </c>
      <c r="I45" s="194" t="str">
        <f>IFERROR(日付等!H31,"")</f>
        <v/>
      </c>
      <c r="J45" s="195" t="s">
        <v>5</v>
      </c>
      <c r="K45" s="194" t="str">
        <f>IFERROR(日付等!I31,"")</f>
        <v/>
      </c>
      <c r="L45" s="178" t="s">
        <v>10</v>
      </c>
      <c r="M45" s="178"/>
      <c r="N45" s="240"/>
      <c r="O45" s="240"/>
      <c r="P45" s="240"/>
      <c r="Q45" s="240"/>
      <c r="R45" s="240"/>
      <c r="S45" s="240"/>
      <c r="T45" s="240"/>
      <c r="U45" s="240"/>
      <c r="V45" s="240"/>
      <c r="W45" s="240"/>
      <c r="X45" s="240"/>
      <c r="Y45" s="240"/>
      <c r="Z45" s="240"/>
      <c r="AA45" s="240"/>
      <c r="AB45" s="240"/>
      <c r="AC45" s="240"/>
      <c r="AD45" s="240"/>
      <c r="AE45" s="240"/>
      <c r="AF45" s="240"/>
      <c r="AG45" s="240"/>
      <c r="AH45" s="240"/>
      <c r="AI45" s="201"/>
      <c r="AJ45" s="205"/>
      <c r="AK45" s="205"/>
      <c r="AL45" s="205"/>
      <c r="AM45" s="206"/>
      <c r="AN45" s="201"/>
      <c r="AO45" s="205"/>
      <c r="AP45" s="205"/>
      <c r="AQ45" s="205"/>
      <c r="AR45" s="206"/>
    </row>
    <row r="46" spans="1:44" ht="18.95" customHeight="1">
      <c r="A46" s="141"/>
      <c r="B46" s="212"/>
      <c r="C46" s="327"/>
      <c r="D46" s="327"/>
      <c r="E46" s="327"/>
      <c r="F46" s="149"/>
      <c r="G46" s="168"/>
      <c r="H46" s="149" t="s">
        <v>5</v>
      </c>
      <c r="I46" s="168"/>
      <c r="J46" s="164" t="s">
        <v>5</v>
      </c>
      <c r="K46" s="168"/>
      <c r="L46" s="149" t="s">
        <v>11</v>
      </c>
      <c r="M46" s="149"/>
      <c r="N46" s="240"/>
      <c r="O46" s="240"/>
      <c r="P46" s="240"/>
      <c r="Q46" s="240"/>
      <c r="R46" s="240"/>
      <c r="S46" s="240"/>
      <c r="T46" s="240"/>
      <c r="U46" s="240"/>
      <c r="V46" s="240"/>
      <c r="W46" s="240"/>
      <c r="X46" s="240"/>
      <c r="Y46" s="240"/>
      <c r="Z46" s="240"/>
      <c r="AA46" s="240"/>
      <c r="AB46" s="240"/>
      <c r="AC46" s="240"/>
      <c r="AD46" s="240"/>
      <c r="AE46" s="240"/>
      <c r="AF46" s="240"/>
      <c r="AG46" s="240"/>
      <c r="AH46" s="240"/>
      <c r="AI46" s="207"/>
      <c r="AJ46" s="208"/>
      <c r="AK46" s="208"/>
      <c r="AL46" s="208"/>
      <c r="AM46" s="209"/>
      <c r="AN46" s="207"/>
      <c r="AO46" s="208"/>
      <c r="AP46" s="208"/>
      <c r="AQ46" s="208"/>
      <c r="AR46" s="209"/>
    </row>
    <row r="47" spans="1:44" ht="18.95" customHeight="1">
      <c r="A47" s="141">
        <f t="shared" ref="A47" si="10">A45+1</f>
        <v>16</v>
      </c>
      <c r="B47" s="199" t="str">
        <f>IFERROR(日付等!F33,"")</f>
        <v/>
      </c>
      <c r="C47" s="235"/>
      <c r="D47" s="235"/>
      <c r="E47" s="235"/>
      <c r="F47" s="178"/>
      <c r="G47" s="194" t="str">
        <f>IFERROR(日付等!G33,"")</f>
        <v/>
      </c>
      <c r="H47" s="178" t="s">
        <v>5</v>
      </c>
      <c r="I47" s="194" t="str">
        <f>IFERROR(日付等!H33,"")</f>
        <v/>
      </c>
      <c r="J47" s="195" t="s">
        <v>5</v>
      </c>
      <c r="K47" s="194" t="str">
        <f>IFERROR(日付等!I33,"")</f>
        <v/>
      </c>
      <c r="L47" s="178" t="s">
        <v>10</v>
      </c>
      <c r="M47" s="178"/>
      <c r="N47" s="240"/>
      <c r="O47" s="240"/>
      <c r="P47" s="240"/>
      <c r="Q47" s="240"/>
      <c r="R47" s="240"/>
      <c r="S47" s="240"/>
      <c r="T47" s="240"/>
      <c r="U47" s="240"/>
      <c r="V47" s="240"/>
      <c r="W47" s="240"/>
      <c r="X47" s="240"/>
      <c r="Y47" s="240"/>
      <c r="Z47" s="240"/>
      <c r="AA47" s="240"/>
      <c r="AB47" s="240"/>
      <c r="AC47" s="240"/>
      <c r="AD47" s="240"/>
      <c r="AE47" s="240"/>
      <c r="AF47" s="240"/>
      <c r="AG47" s="240"/>
      <c r="AH47" s="240"/>
      <c r="AI47" s="201"/>
      <c r="AJ47" s="205"/>
      <c r="AK47" s="205"/>
      <c r="AL47" s="205"/>
      <c r="AM47" s="206"/>
      <c r="AN47" s="201"/>
      <c r="AO47" s="205"/>
      <c r="AP47" s="205"/>
      <c r="AQ47" s="205"/>
      <c r="AR47" s="206"/>
    </row>
    <row r="48" spans="1:44" ht="18.95" customHeight="1">
      <c r="A48" s="141"/>
      <c r="B48" s="212"/>
      <c r="C48" s="327"/>
      <c r="D48" s="327"/>
      <c r="E48" s="327"/>
      <c r="F48" s="149"/>
      <c r="G48" s="168"/>
      <c r="H48" s="149" t="s">
        <v>5</v>
      </c>
      <c r="I48" s="168"/>
      <c r="J48" s="164" t="s">
        <v>5</v>
      </c>
      <c r="K48" s="168"/>
      <c r="L48" s="149" t="s">
        <v>11</v>
      </c>
      <c r="M48" s="149"/>
      <c r="N48" s="240"/>
      <c r="O48" s="240"/>
      <c r="P48" s="240"/>
      <c r="Q48" s="240"/>
      <c r="R48" s="240"/>
      <c r="S48" s="240"/>
      <c r="T48" s="240"/>
      <c r="U48" s="240"/>
      <c r="V48" s="240"/>
      <c r="W48" s="240"/>
      <c r="X48" s="240"/>
      <c r="Y48" s="240"/>
      <c r="Z48" s="240"/>
      <c r="AA48" s="240"/>
      <c r="AB48" s="240"/>
      <c r="AC48" s="240"/>
      <c r="AD48" s="240"/>
      <c r="AE48" s="240"/>
      <c r="AF48" s="240"/>
      <c r="AG48" s="240"/>
      <c r="AH48" s="240"/>
      <c r="AI48" s="207"/>
      <c r="AJ48" s="208"/>
      <c r="AK48" s="208"/>
      <c r="AL48" s="208"/>
      <c r="AM48" s="209"/>
      <c r="AN48" s="207"/>
      <c r="AO48" s="208"/>
      <c r="AP48" s="208"/>
      <c r="AQ48" s="208"/>
      <c r="AR48" s="209"/>
    </row>
    <row r="49" spans="1:44" ht="18.95" customHeight="1">
      <c r="A49" s="141">
        <f t="shared" ref="A49" si="11">A47+1</f>
        <v>17</v>
      </c>
      <c r="B49" s="199" t="str">
        <f>IFERROR(日付等!F35,"")</f>
        <v/>
      </c>
      <c r="C49" s="235"/>
      <c r="D49" s="235"/>
      <c r="E49" s="235"/>
      <c r="F49" s="178"/>
      <c r="G49" s="194" t="str">
        <f>IFERROR(日付等!G35,"")</f>
        <v/>
      </c>
      <c r="H49" s="178" t="s">
        <v>5</v>
      </c>
      <c r="I49" s="194" t="str">
        <f>IFERROR(日付等!H35,"")</f>
        <v/>
      </c>
      <c r="J49" s="195" t="s">
        <v>5</v>
      </c>
      <c r="K49" s="194" t="str">
        <f>IFERROR(日付等!I35,"")</f>
        <v/>
      </c>
      <c r="L49" s="178" t="s">
        <v>10</v>
      </c>
      <c r="M49" s="178"/>
      <c r="N49" s="271"/>
      <c r="O49" s="328"/>
      <c r="P49" s="328"/>
      <c r="Q49" s="328"/>
      <c r="R49" s="328"/>
      <c r="S49" s="328"/>
      <c r="T49" s="328"/>
      <c r="U49" s="328"/>
      <c r="V49" s="328"/>
      <c r="W49" s="328"/>
      <c r="X49" s="328"/>
      <c r="Y49" s="328"/>
      <c r="Z49" s="328"/>
      <c r="AA49" s="328"/>
      <c r="AB49" s="328"/>
      <c r="AC49" s="328"/>
      <c r="AD49" s="328"/>
      <c r="AE49" s="328"/>
      <c r="AF49" s="328"/>
      <c r="AG49" s="328"/>
      <c r="AH49" s="328"/>
      <c r="AI49" s="201"/>
      <c r="AJ49" s="205"/>
      <c r="AK49" s="205"/>
      <c r="AL49" s="205"/>
      <c r="AM49" s="206"/>
      <c r="AN49" s="201"/>
      <c r="AO49" s="205"/>
      <c r="AP49" s="205"/>
      <c r="AQ49" s="205"/>
      <c r="AR49" s="206"/>
    </row>
    <row r="50" spans="1:44" ht="18.95" customHeight="1">
      <c r="A50" s="141"/>
      <c r="B50" s="212"/>
      <c r="C50" s="327"/>
      <c r="D50" s="327"/>
      <c r="E50" s="327"/>
      <c r="F50" s="149"/>
      <c r="G50" s="168"/>
      <c r="H50" s="149" t="s">
        <v>5</v>
      </c>
      <c r="I50" s="168"/>
      <c r="J50" s="164" t="s">
        <v>5</v>
      </c>
      <c r="K50" s="168"/>
      <c r="L50" s="149" t="s">
        <v>11</v>
      </c>
      <c r="M50" s="149"/>
      <c r="N50" s="207"/>
      <c r="O50" s="208"/>
      <c r="P50" s="208"/>
      <c r="Q50" s="208"/>
      <c r="R50" s="208"/>
      <c r="S50" s="208"/>
      <c r="T50" s="208"/>
      <c r="U50" s="208"/>
      <c r="V50" s="208"/>
      <c r="W50" s="208"/>
      <c r="X50" s="208"/>
      <c r="Y50" s="208"/>
      <c r="Z50" s="208"/>
      <c r="AA50" s="208"/>
      <c r="AB50" s="208"/>
      <c r="AC50" s="208"/>
      <c r="AD50" s="208"/>
      <c r="AE50" s="208"/>
      <c r="AF50" s="208"/>
      <c r="AG50" s="208"/>
      <c r="AH50" s="208"/>
      <c r="AI50" s="207"/>
      <c r="AJ50" s="208"/>
      <c r="AK50" s="208"/>
      <c r="AL50" s="208"/>
      <c r="AM50" s="209"/>
      <c r="AN50" s="207"/>
      <c r="AO50" s="208"/>
      <c r="AP50" s="208"/>
      <c r="AQ50" s="208"/>
      <c r="AR50" s="209"/>
    </row>
    <row r="51" spans="1:44" ht="18.95" customHeight="1">
      <c r="A51" s="141">
        <f t="shared" ref="A51" si="12">A49+1</f>
        <v>18</v>
      </c>
      <c r="B51" s="199" t="str">
        <f>IFERROR(日付等!F37,"")</f>
        <v/>
      </c>
      <c r="C51" s="235"/>
      <c r="D51" s="235"/>
      <c r="E51" s="235"/>
      <c r="F51" s="178"/>
      <c r="G51" s="194" t="str">
        <f>IFERROR(日付等!G37,"")</f>
        <v/>
      </c>
      <c r="H51" s="178" t="s">
        <v>5</v>
      </c>
      <c r="I51" s="194" t="str">
        <f>IFERROR(日付等!H37,"")</f>
        <v/>
      </c>
      <c r="J51" s="195" t="s">
        <v>5</v>
      </c>
      <c r="K51" s="194" t="str">
        <f>IFERROR(日付等!I37,"")</f>
        <v/>
      </c>
      <c r="L51" s="178" t="s">
        <v>10</v>
      </c>
      <c r="M51" s="178"/>
      <c r="N51" s="201"/>
      <c r="O51" s="205"/>
      <c r="P51" s="205"/>
      <c r="Q51" s="205"/>
      <c r="R51" s="205"/>
      <c r="S51" s="205"/>
      <c r="T51" s="205"/>
      <c r="U51" s="205"/>
      <c r="V51" s="205"/>
      <c r="W51" s="205"/>
      <c r="X51" s="205"/>
      <c r="Y51" s="205"/>
      <c r="Z51" s="205"/>
      <c r="AA51" s="205"/>
      <c r="AB51" s="205"/>
      <c r="AC51" s="205"/>
      <c r="AD51" s="205"/>
      <c r="AE51" s="205"/>
      <c r="AF51" s="205"/>
      <c r="AG51" s="205"/>
      <c r="AH51" s="205"/>
      <c r="AI51" s="201"/>
      <c r="AJ51" s="205"/>
      <c r="AK51" s="205"/>
      <c r="AL51" s="205"/>
      <c r="AM51" s="206"/>
      <c r="AN51" s="201"/>
      <c r="AO51" s="205"/>
      <c r="AP51" s="205"/>
      <c r="AQ51" s="205"/>
      <c r="AR51" s="206"/>
    </row>
    <row r="52" spans="1:44" ht="18.95" customHeight="1">
      <c r="A52" s="141"/>
      <c r="B52" s="212"/>
      <c r="C52" s="327"/>
      <c r="D52" s="327"/>
      <c r="E52" s="327"/>
      <c r="F52" s="149"/>
      <c r="G52" s="168"/>
      <c r="H52" s="149" t="s">
        <v>5</v>
      </c>
      <c r="I52" s="168"/>
      <c r="J52" s="164" t="s">
        <v>5</v>
      </c>
      <c r="K52" s="168"/>
      <c r="L52" s="149" t="s">
        <v>11</v>
      </c>
      <c r="M52" s="149"/>
      <c r="N52" s="207"/>
      <c r="O52" s="208"/>
      <c r="P52" s="208"/>
      <c r="Q52" s="208"/>
      <c r="R52" s="208"/>
      <c r="S52" s="208"/>
      <c r="T52" s="208"/>
      <c r="U52" s="208"/>
      <c r="V52" s="208"/>
      <c r="W52" s="208"/>
      <c r="X52" s="208"/>
      <c r="Y52" s="208"/>
      <c r="Z52" s="208"/>
      <c r="AA52" s="208"/>
      <c r="AB52" s="208"/>
      <c r="AC52" s="208"/>
      <c r="AD52" s="208"/>
      <c r="AE52" s="208"/>
      <c r="AF52" s="208"/>
      <c r="AG52" s="208"/>
      <c r="AH52" s="208"/>
      <c r="AI52" s="207"/>
      <c r="AJ52" s="208"/>
      <c r="AK52" s="208"/>
      <c r="AL52" s="208"/>
      <c r="AM52" s="209"/>
      <c r="AN52" s="207"/>
      <c r="AO52" s="208"/>
      <c r="AP52" s="208"/>
      <c r="AQ52" s="208"/>
      <c r="AR52" s="209"/>
    </row>
    <row r="53" spans="1:44" ht="18.95" customHeight="1">
      <c r="A53" s="141">
        <f t="shared" ref="A53" si="13">A51+1</f>
        <v>19</v>
      </c>
      <c r="B53" s="199" t="str">
        <f>IFERROR(日付等!F39,"")</f>
        <v/>
      </c>
      <c r="C53" s="235"/>
      <c r="D53" s="235"/>
      <c r="E53" s="235"/>
      <c r="F53" s="178"/>
      <c r="G53" s="194" t="str">
        <f>IFERROR(日付等!G39,"")</f>
        <v/>
      </c>
      <c r="H53" s="178" t="s">
        <v>5</v>
      </c>
      <c r="I53" s="194" t="str">
        <f>IFERROR(日付等!H39,"")</f>
        <v/>
      </c>
      <c r="J53" s="195" t="s">
        <v>5</v>
      </c>
      <c r="K53" s="194" t="str">
        <f>IFERROR(日付等!I39,"")</f>
        <v/>
      </c>
      <c r="L53" s="178" t="s">
        <v>10</v>
      </c>
      <c r="M53" s="178"/>
      <c r="N53" s="201"/>
      <c r="O53" s="205"/>
      <c r="P53" s="205"/>
      <c r="Q53" s="205"/>
      <c r="R53" s="205"/>
      <c r="S53" s="205"/>
      <c r="T53" s="205"/>
      <c r="U53" s="205"/>
      <c r="V53" s="205"/>
      <c r="W53" s="205"/>
      <c r="X53" s="205"/>
      <c r="Y53" s="205"/>
      <c r="Z53" s="205"/>
      <c r="AA53" s="205"/>
      <c r="AB53" s="205"/>
      <c r="AC53" s="205"/>
      <c r="AD53" s="205"/>
      <c r="AE53" s="205"/>
      <c r="AF53" s="205"/>
      <c r="AG53" s="205"/>
      <c r="AH53" s="205"/>
      <c r="AI53" s="201"/>
      <c r="AJ53" s="205"/>
      <c r="AK53" s="205"/>
      <c r="AL53" s="205"/>
      <c r="AM53" s="206"/>
      <c r="AN53" s="201"/>
      <c r="AO53" s="205"/>
      <c r="AP53" s="205"/>
      <c r="AQ53" s="205"/>
      <c r="AR53" s="206"/>
    </row>
    <row r="54" spans="1:44" ht="18.95" customHeight="1">
      <c r="A54" s="141"/>
      <c r="B54" s="212"/>
      <c r="C54" s="327"/>
      <c r="D54" s="327"/>
      <c r="E54" s="327"/>
      <c r="F54" s="149"/>
      <c r="G54" s="168"/>
      <c r="H54" s="149" t="s">
        <v>5</v>
      </c>
      <c r="I54" s="168"/>
      <c r="J54" s="164" t="s">
        <v>5</v>
      </c>
      <c r="K54" s="168"/>
      <c r="L54" s="149" t="s">
        <v>11</v>
      </c>
      <c r="M54" s="149"/>
      <c r="N54" s="207"/>
      <c r="O54" s="208"/>
      <c r="P54" s="208"/>
      <c r="Q54" s="208"/>
      <c r="R54" s="208"/>
      <c r="S54" s="208"/>
      <c r="T54" s="208"/>
      <c r="U54" s="208"/>
      <c r="V54" s="208"/>
      <c r="W54" s="208"/>
      <c r="X54" s="208"/>
      <c r="Y54" s="208"/>
      <c r="Z54" s="208"/>
      <c r="AA54" s="208"/>
      <c r="AB54" s="208"/>
      <c r="AC54" s="208"/>
      <c r="AD54" s="208"/>
      <c r="AE54" s="208"/>
      <c r="AF54" s="208"/>
      <c r="AG54" s="208"/>
      <c r="AH54" s="208"/>
      <c r="AI54" s="207"/>
      <c r="AJ54" s="208"/>
      <c r="AK54" s="208"/>
      <c r="AL54" s="208"/>
      <c r="AM54" s="209"/>
      <c r="AN54" s="207"/>
      <c r="AO54" s="208"/>
      <c r="AP54" s="208"/>
      <c r="AQ54" s="208"/>
      <c r="AR54" s="209"/>
    </row>
    <row r="55" spans="1:44" ht="18.95" customHeight="1">
      <c r="A55" s="141">
        <f t="shared" ref="A55" si="14">A53+1</f>
        <v>20</v>
      </c>
      <c r="B55" s="199" t="str">
        <f>IFERROR(日付等!F41,"")</f>
        <v/>
      </c>
      <c r="C55" s="235"/>
      <c r="D55" s="235"/>
      <c r="E55" s="235"/>
      <c r="F55" s="178"/>
      <c r="G55" s="194" t="str">
        <f>IFERROR(日付等!G41,"")</f>
        <v/>
      </c>
      <c r="H55" s="178" t="s">
        <v>5</v>
      </c>
      <c r="I55" s="194" t="str">
        <f>IFERROR(日付等!H41,"")</f>
        <v/>
      </c>
      <c r="J55" s="195" t="s">
        <v>5</v>
      </c>
      <c r="K55" s="194" t="str">
        <f>IFERROR(日付等!I41,"")</f>
        <v/>
      </c>
      <c r="L55" s="178" t="s">
        <v>10</v>
      </c>
      <c r="M55" s="178"/>
      <c r="N55" s="201"/>
      <c r="O55" s="205"/>
      <c r="P55" s="205"/>
      <c r="Q55" s="205"/>
      <c r="R55" s="205"/>
      <c r="S55" s="205"/>
      <c r="T55" s="205"/>
      <c r="U55" s="205"/>
      <c r="V55" s="205"/>
      <c r="W55" s="205"/>
      <c r="X55" s="205"/>
      <c r="Y55" s="205"/>
      <c r="Z55" s="205"/>
      <c r="AA55" s="205"/>
      <c r="AB55" s="205"/>
      <c r="AC55" s="205"/>
      <c r="AD55" s="205"/>
      <c r="AE55" s="205"/>
      <c r="AF55" s="205"/>
      <c r="AG55" s="205"/>
      <c r="AH55" s="205"/>
      <c r="AI55" s="201"/>
      <c r="AJ55" s="205"/>
      <c r="AK55" s="205"/>
      <c r="AL55" s="205"/>
      <c r="AM55" s="206"/>
      <c r="AN55" s="201"/>
      <c r="AO55" s="205"/>
      <c r="AP55" s="205"/>
      <c r="AQ55" s="205"/>
      <c r="AR55" s="206"/>
    </row>
    <row r="56" spans="1:44" ht="18.95" customHeight="1">
      <c r="A56" s="141"/>
      <c r="B56" s="212"/>
      <c r="C56" s="327"/>
      <c r="D56" s="327"/>
      <c r="E56" s="327"/>
      <c r="F56" s="149"/>
      <c r="G56" s="168"/>
      <c r="H56" s="149" t="s">
        <v>5</v>
      </c>
      <c r="I56" s="168"/>
      <c r="J56" s="164" t="s">
        <v>5</v>
      </c>
      <c r="K56" s="168"/>
      <c r="L56" s="149" t="s">
        <v>11</v>
      </c>
      <c r="M56" s="149"/>
      <c r="N56" s="207"/>
      <c r="O56" s="208"/>
      <c r="P56" s="208"/>
      <c r="Q56" s="208"/>
      <c r="R56" s="208"/>
      <c r="S56" s="208"/>
      <c r="T56" s="208"/>
      <c r="U56" s="208"/>
      <c r="V56" s="208"/>
      <c r="W56" s="208"/>
      <c r="X56" s="208"/>
      <c r="Y56" s="208"/>
      <c r="Z56" s="208"/>
      <c r="AA56" s="208"/>
      <c r="AB56" s="208"/>
      <c r="AC56" s="208"/>
      <c r="AD56" s="208"/>
      <c r="AE56" s="208"/>
      <c r="AF56" s="208"/>
      <c r="AG56" s="208"/>
      <c r="AH56" s="208"/>
      <c r="AI56" s="207"/>
      <c r="AJ56" s="208"/>
      <c r="AK56" s="208"/>
      <c r="AL56" s="208"/>
      <c r="AM56" s="209"/>
      <c r="AN56" s="207"/>
      <c r="AO56" s="208"/>
      <c r="AP56" s="208"/>
      <c r="AQ56" s="208"/>
      <c r="AR56" s="209"/>
    </row>
    <row r="57" spans="1:44" ht="18.95" customHeight="1">
      <c r="A57" s="141">
        <f t="shared" ref="A57" si="15">A55+1</f>
        <v>21</v>
      </c>
      <c r="B57" s="199" t="str">
        <f>IFERROR(日付等!F43,"")</f>
        <v/>
      </c>
      <c r="C57" s="235"/>
      <c r="D57" s="235"/>
      <c r="E57" s="235"/>
      <c r="F57" s="178"/>
      <c r="G57" s="194" t="str">
        <f>IFERROR(日付等!G43,"")</f>
        <v/>
      </c>
      <c r="H57" s="178" t="s">
        <v>5</v>
      </c>
      <c r="I57" s="194" t="str">
        <f>IFERROR(日付等!H43,"")</f>
        <v/>
      </c>
      <c r="J57" s="195" t="s">
        <v>5</v>
      </c>
      <c r="K57" s="194" t="str">
        <f>IFERROR(日付等!I43,"")</f>
        <v/>
      </c>
      <c r="L57" s="178" t="s">
        <v>10</v>
      </c>
      <c r="M57" s="178"/>
      <c r="N57" s="201"/>
      <c r="O57" s="205"/>
      <c r="P57" s="205"/>
      <c r="Q57" s="205"/>
      <c r="R57" s="205"/>
      <c r="S57" s="205"/>
      <c r="T57" s="205"/>
      <c r="U57" s="205"/>
      <c r="V57" s="205"/>
      <c r="W57" s="205"/>
      <c r="X57" s="205"/>
      <c r="Y57" s="205"/>
      <c r="Z57" s="205"/>
      <c r="AA57" s="205"/>
      <c r="AB57" s="205"/>
      <c r="AC57" s="205"/>
      <c r="AD57" s="205"/>
      <c r="AE57" s="205"/>
      <c r="AF57" s="205"/>
      <c r="AG57" s="205"/>
      <c r="AH57" s="205"/>
      <c r="AI57" s="201"/>
      <c r="AJ57" s="205"/>
      <c r="AK57" s="205"/>
      <c r="AL57" s="205"/>
      <c r="AM57" s="206"/>
      <c r="AN57" s="201"/>
      <c r="AO57" s="205"/>
      <c r="AP57" s="205"/>
      <c r="AQ57" s="205"/>
      <c r="AR57" s="206"/>
    </row>
    <row r="58" spans="1:44" ht="18.95" customHeight="1">
      <c r="A58" s="141"/>
      <c r="B58" s="212"/>
      <c r="C58" s="327"/>
      <c r="D58" s="327"/>
      <c r="E58" s="327"/>
      <c r="F58" s="149"/>
      <c r="G58" s="168"/>
      <c r="H58" s="149" t="s">
        <v>5</v>
      </c>
      <c r="I58" s="168"/>
      <c r="J58" s="164" t="s">
        <v>5</v>
      </c>
      <c r="K58" s="168"/>
      <c r="L58" s="149" t="s">
        <v>11</v>
      </c>
      <c r="M58" s="149"/>
      <c r="N58" s="207"/>
      <c r="O58" s="208"/>
      <c r="P58" s="208"/>
      <c r="Q58" s="208"/>
      <c r="R58" s="208"/>
      <c r="S58" s="208"/>
      <c r="T58" s="208"/>
      <c r="U58" s="208"/>
      <c r="V58" s="208"/>
      <c r="W58" s="208"/>
      <c r="X58" s="208"/>
      <c r="Y58" s="208"/>
      <c r="Z58" s="208"/>
      <c r="AA58" s="208"/>
      <c r="AB58" s="208"/>
      <c r="AC58" s="208"/>
      <c r="AD58" s="208"/>
      <c r="AE58" s="208"/>
      <c r="AF58" s="208"/>
      <c r="AG58" s="208"/>
      <c r="AH58" s="208"/>
      <c r="AI58" s="207"/>
      <c r="AJ58" s="208"/>
      <c r="AK58" s="208"/>
      <c r="AL58" s="208"/>
      <c r="AM58" s="209"/>
      <c r="AN58" s="207"/>
      <c r="AO58" s="208"/>
      <c r="AP58" s="208"/>
      <c r="AQ58" s="208"/>
      <c r="AR58" s="209"/>
    </row>
    <row r="59" spans="1:44" ht="18.95" customHeight="1">
      <c r="A59" s="141">
        <f t="shared" ref="A59" si="16">A57+1</f>
        <v>22</v>
      </c>
      <c r="B59" s="199" t="str">
        <f>IFERROR(日付等!F45,"")</f>
        <v/>
      </c>
      <c r="C59" s="235"/>
      <c r="D59" s="235"/>
      <c r="E59" s="235"/>
      <c r="F59" s="178"/>
      <c r="G59" s="194" t="str">
        <f>IFERROR(日付等!G45,"")</f>
        <v/>
      </c>
      <c r="H59" s="178" t="s">
        <v>5</v>
      </c>
      <c r="I59" s="194" t="str">
        <f>IFERROR(日付等!H45,"")</f>
        <v/>
      </c>
      <c r="J59" s="195" t="s">
        <v>5</v>
      </c>
      <c r="K59" s="194" t="str">
        <f>IFERROR(日付等!I45,"")</f>
        <v/>
      </c>
      <c r="L59" s="178" t="s">
        <v>10</v>
      </c>
      <c r="M59" s="178"/>
      <c r="N59" s="201"/>
      <c r="O59" s="205"/>
      <c r="P59" s="205"/>
      <c r="Q59" s="205"/>
      <c r="R59" s="205"/>
      <c r="S59" s="205"/>
      <c r="T59" s="205"/>
      <c r="U59" s="205"/>
      <c r="V59" s="205"/>
      <c r="W59" s="205"/>
      <c r="X59" s="205"/>
      <c r="Y59" s="205"/>
      <c r="Z59" s="205"/>
      <c r="AA59" s="205"/>
      <c r="AB59" s="205"/>
      <c r="AC59" s="205"/>
      <c r="AD59" s="205"/>
      <c r="AE59" s="205"/>
      <c r="AF59" s="205"/>
      <c r="AG59" s="205"/>
      <c r="AH59" s="205"/>
      <c r="AI59" s="201"/>
      <c r="AJ59" s="205"/>
      <c r="AK59" s="205"/>
      <c r="AL59" s="205"/>
      <c r="AM59" s="206"/>
      <c r="AN59" s="201"/>
      <c r="AO59" s="205"/>
      <c r="AP59" s="205"/>
      <c r="AQ59" s="205"/>
      <c r="AR59" s="206"/>
    </row>
    <row r="60" spans="1:44" ht="18.95" customHeight="1">
      <c r="A60" s="141"/>
      <c r="B60" s="212"/>
      <c r="C60" s="327"/>
      <c r="D60" s="327"/>
      <c r="E60" s="327"/>
      <c r="F60" s="149"/>
      <c r="G60" s="168"/>
      <c r="H60" s="149" t="s">
        <v>5</v>
      </c>
      <c r="I60" s="168"/>
      <c r="J60" s="164" t="s">
        <v>5</v>
      </c>
      <c r="K60" s="168"/>
      <c r="L60" s="149" t="s">
        <v>11</v>
      </c>
      <c r="M60" s="149"/>
      <c r="N60" s="207"/>
      <c r="O60" s="208"/>
      <c r="P60" s="208"/>
      <c r="Q60" s="208"/>
      <c r="R60" s="208"/>
      <c r="S60" s="208"/>
      <c r="T60" s="208"/>
      <c r="U60" s="208"/>
      <c r="V60" s="208"/>
      <c r="W60" s="208"/>
      <c r="X60" s="208"/>
      <c r="Y60" s="208"/>
      <c r="Z60" s="208"/>
      <c r="AA60" s="208"/>
      <c r="AB60" s="208"/>
      <c r="AC60" s="208"/>
      <c r="AD60" s="208"/>
      <c r="AE60" s="208"/>
      <c r="AF60" s="208"/>
      <c r="AG60" s="208"/>
      <c r="AH60" s="208"/>
      <c r="AI60" s="207"/>
      <c r="AJ60" s="208"/>
      <c r="AK60" s="208"/>
      <c r="AL60" s="208"/>
      <c r="AM60" s="209"/>
      <c r="AN60" s="207"/>
      <c r="AO60" s="208"/>
      <c r="AP60" s="208"/>
      <c r="AQ60" s="208"/>
      <c r="AR60" s="209"/>
    </row>
    <row r="61" spans="1:44" ht="18.95" customHeight="1">
      <c r="A61" s="141">
        <f t="shared" ref="A61" si="17">A59+1</f>
        <v>23</v>
      </c>
      <c r="B61" s="199" t="str">
        <f>IFERROR(日付等!F47,"")</f>
        <v/>
      </c>
      <c r="C61" s="235"/>
      <c r="D61" s="235"/>
      <c r="E61" s="235"/>
      <c r="F61" s="178"/>
      <c r="G61" s="194" t="str">
        <f>IFERROR(日付等!G47,"")</f>
        <v/>
      </c>
      <c r="H61" s="178" t="s">
        <v>5</v>
      </c>
      <c r="I61" s="194" t="str">
        <f>IFERROR(日付等!H47,"")</f>
        <v/>
      </c>
      <c r="J61" s="195" t="s">
        <v>5</v>
      </c>
      <c r="K61" s="194" t="str">
        <f>IFERROR(日付等!I47,"")</f>
        <v/>
      </c>
      <c r="L61" s="178" t="s">
        <v>10</v>
      </c>
      <c r="M61" s="178"/>
      <c r="N61" s="201"/>
      <c r="O61" s="205"/>
      <c r="P61" s="205"/>
      <c r="Q61" s="205"/>
      <c r="R61" s="205"/>
      <c r="S61" s="205"/>
      <c r="T61" s="205"/>
      <c r="U61" s="205"/>
      <c r="V61" s="205"/>
      <c r="W61" s="205"/>
      <c r="X61" s="205"/>
      <c r="Y61" s="205"/>
      <c r="Z61" s="205"/>
      <c r="AA61" s="205"/>
      <c r="AB61" s="205"/>
      <c r="AC61" s="205"/>
      <c r="AD61" s="205"/>
      <c r="AE61" s="205"/>
      <c r="AF61" s="205"/>
      <c r="AG61" s="205"/>
      <c r="AH61" s="205"/>
      <c r="AI61" s="201"/>
      <c r="AJ61" s="205"/>
      <c r="AK61" s="205"/>
      <c r="AL61" s="205"/>
      <c r="AM61" s="206"/>
      <c r="AN61" s="201"/>
      <c r="AO61" s="205"/>
      <c r="AP61" s="205"/>
      <c r="AQ61" s="205"/>
      <c r="AR61" s="206"/>
    </row>
    <row r="62" spans="1:44" ht="18.95" customHeight="1">
      <c r="A62" s="141"/>
      <c r="B62" s="212"/>
      <c r="C62" s="327"/>
      <c r="D62" s="327"/>
      <c r="E62" s="327"/>
      <c r="F62" s="149"/>
      <c r="G62" s="168"/>
      <c r="H62" s="149" t="s">
        <v>5</v>
      </c>
      <c r="I62" s="168"/>
      <c r="J62" s="164" t="s">
        <v>5</v>
      </c>
      <c r="K62" s="168"/>
      <c r="L62" s="149" t="s">
        <v>11</v>
      </c>
      <c r="M62" s="149"/>
      <c r="N62" s="207"/>
      <c r="O62" s="208"/>
      <c r="P62" s="208"/>
      <c r="Q62" s="208"/>
      <c r="R62" s="208"/>
      <c r="S62" s="208"/>
      <c r="T62" s="208"/>
      <c r="U62" s="208"/>
      <c r="V62" s="208"/>
      <c r="W62" s="208"/>
      <c r="X62" s="208"/>
      <c r="Y62" s="208"/>
      <c r="Z62" s="208"/>
      <c r="AA62" s="208"/>
      <c r="AB62" s="208"/>
      <c r="AC62" s="208"/>
      <c r="AD62" s="208"/>
      <c r="AE62" s="208"/>
      <c r="AF62" s="208"/>
      <c r="AG62" s="208"/>
      <c r="AH62" s="208"/>
      <c r="AI62" s="207"/>
      <c r="AJ62" s="208"/>
      <c r="AK62" s="208"/>
      <c r="AL62" s="208"/>
      <c r="AM62" s="209"/>
      <c r="AN62" s="207"/>
      <c r="AO62" s="208"/>
      <c r="AP62" s="208"/>
      <c r="AQ62" s="208"/>
      <c r="AR62" s="209"/>
    </row>
    <row r="63" spans="1:44" ht="18.95" customHeight="1">
      <c r="A63" s="141">
        <f t="shared" ref="A63" si="18">A61+1</f>
        <v>24</v>
      </c>
      <c r="B63" s="199" t="str">
        <f>IFERROR(日付等!F49,"")</f>
        <v/>
      </c>
      <c r="C63" s="235"/>
      <c r="D63" s="235"/>
      <c r="E63" s="235"/>
      <c r="F63" s="178"/>
      <c r="G63" s="194" t="str">
        <f>IFERROR(日付等!G49,"")</f>
        <v/>
      </c>
      <c r="H63" s="178" t="s">
        <v>5</v>
      </c>
      <c r="I63" s="194" t="str">
        <f>IFERROR(日付等!H49,"")</f>
        <v/>
      </c>
      <c r="J63" s="195" t="s">
        <v>5</v>
      </c>
      <c r="K63" s="194" t="str">
        <f>IFERROR(日付等!I49,"")</f>
        <v/>
      </c>
      <c r="L63" s="178" t="s">
        <v>10</v>
      </c>
      <c r="M63" s="178"/>
      <c r="N63" s="201"/>
      <c r="O63" s="205"/>
      <c r="P63" s="205"/>
      <c r="Q63" s="205"/>
      <c r="R63" s="205"/>
      <c r="S63" s="205"/>
      <c r="T63" s="205"/>
      <c r="U63" s="205"/>
      <c r="V63" s="205"/>
      <c r="W63" s="205"/>
      <c r="X63" s="205"/>
      <c r="Y63" s="205"/>
      <c r="Z63" s="205"/>
      <c r="AA63" s="205"/>
      <c r="AB63" s="205"/>
      <c r="AC63" s="205"/>
      <c r="AD63" s="205"/>
      <c r="AE63" s="205"/>
      <c r="AF63" s="205"/>
      <c r="AG63" s="205"/>
      <c r="AH63" s="205"/>
      <c r="AI63" s="201"/>
      <c r="AJ63" s="205"/>
      <c r="AK63" s="205"/>
      <c r="AL63" s="205"/>
      <c r="AM63" s="206"/>
      <c r="AN63" s="201"/>
      <c r="AO63" s="205"/>
      <c r="AP63" s="205"/>
      <c r="AQ63" s="205"/>
      <c r="AR63" s="206"/>
    </row>
    <row r="64" spans="1:44" ht="18.95" customHeight="1">
      <c r="A64" s="141"/>
      <c r="B64" s="212"/>
      <c r="C64" s="327"/>
      <c r="D64" s="327"/>
      <c r="E64" s="327"/>
      <c r="F64" s="149"/>
      <c r="G64" s="168"/>
      <c r="H64" s="149" t="s">
        <v>5</v>
      </c>
      <c r="I64" s="168"/>
      <c r="J64" s="164" t="s">
        <v>5</v>
      </c>
      <c r="K64" s="168"/>
      <c r="L64" s="149" t="s">
        <v>11</v>
      </c>
      <c r="M64" s="149"/>
      <c r="N64" s="207"/>
      <c r="O64" s="208"/>
      <c r="P64" s="208"/>
      <c r="Q64" s="208"/>
      <c r="R64" s="208"/>
      <c r="S64" s="208"/>
      <c r="T64" s="208"/>
      <c r="U64" s="208"/>
      <c r="V64" s="208"/>
      <c r="W64" s="208"/>
      <c r="X64" s="208"/>
      <c r="Y64" s="208"/>
      <c r="Z64" s="208"/>
      <c r="AA64" s="208"/>
      <c r="AB64" s="208"/>
      <c r="AC64" s="208"/>
      <c r="AD64" s="208"/>
      <c r="AE64" s="208"/>
      <c r="AF64" s="208"/>
      <c r="AG64" s="208"/>
      <c r="AH64" s="208"/>
      <c r="AI64" s="207"/>
      <c r="AJ64" s="208"/>
      <c r="AK64" s="208"/>
      <c r="AL64" s="208"/>
      <c r="AM64" s="209"/>
      <c r="AN64" s="207"/>
      <c r="AO64" s="208"/>
      <c r="AP64" s="208"/>
      <c r="AQ64" s="208"/>
      <c r="AR64" s="209"/>
    </row>
    <row r="65" spans="1:44" ht="18.95" customHeight="1">
      <c r="A65" s="141">
        <f t="shared" ref="A65" si="19">A63+1</f>
        <v>25</v>
      </c>
      <c r="B65" s="199" t="str">
        <f>IFERROR(日付等!F51,"")</f>
        <v/>
      </c>
      <c r="C65" s="235"/>
      <c r="D65" s="235"/>
      <c r="E65" s="235"/>
      <c r="F65" s="178"/>
      <c r="G65" s="194" t="str">
        <f>IFERROR(日付等!G51,"")</f>
        <v/>
      </c>
      <c r="H65" s="178" t="s">
        <v>5</v>
      </c>
      <c r="I65" s="194" t="str">
        <f>IFERROR(日付等!H51,"")</f>
        <v/>
      </c>
      <c r="J65" s="195" t="s">
        <v>5</v>
      </c>
      <c r="K65" s="194" t="str">
        <f>IFERROR(日付等!I51,"")</f>
        <v/>
      </c>
      <c r="L65" s="178" t="s">
        <v>10</v>
      </c>
      <c r="M65" s="178"/>
      <c r="N65" s="201"/>
      <c r="O65" s="205"/>
      <c r="P65" s="205"/>
      <c r="Q65" s="205"/>
      <c r="R65" s="205"/>
      <c r="S65" s="205"/>
      <c r="T65" s="205"/>
      <c r="U65" s="205"/>
      <c r="V65" s="205"/>
      <c r="W65" s="205"/>
      <c r="X65" s="205"/>
      <c r="Y65" s="205"/>
      <c r="Z65" s="205"/>
      <c r="AA65" s="205"/>
      <c r="AB65" s="205"/>
      <c r="AC65" s="205"/>
      <c r="AD65" s="205"/>
      <c r="AE65" s="205"/>
      <c r="AF65" s="205"/>
      <c r="AG65" s="205"/>
      <c r="AH65" s="205"/>
      <c r="AI65" s="201"/>
      <c r="AJ65" s="205"/>
      <c r="AK65" s="205"/>
      <c r="AL65" s="205"/>
      <c r="AM65" s="206"/>
      <c r="AN65" s="201"/>
      <c r="AO65" s="205"/>
      <c r="AP65" s="205"/>
      <c r="AQ65" s="205"/>
      <c r="AR65" s="206"/>
    </row>
    <row r="66" spans="1:44" ht="18.95" customHeight="1">
      <c r="A66" s="141"/>
      <c r="B66" s="212"/>
      <c r="C66" s="327"/>
      <c r="D66" s="327"/>
      <c r="E66" s="327"/>
      <c r="F66" s="149"/>
      <c r="G66" s="168"/>
      <c r="H66" s="149" t="s">
        <v>5</v>
      </c>
      <c r="I66" s="168"/>
      <c r="J66" s="164" t="s">
        <v>5</v>
      </c>
      <c r="K66" s="168"/>
      <c r="L66" s="149" t="s">
        <v>11</v>
      </c>
      <c r="M66" s="149"/>
      <c r="N66" s="207"/>
      <c r="O66" s="208"/>
      <c r="P66" s="208"/>
      <c r="Q66" s="208"/>
      <c r="R66" s="208"/>
      <c r="S66" s="208"/>
      <c r="T66" s="208"/>
      <c r="U66" s="208"/>
      <c r="V66" s="208"/>
      <c r="W66" s="208"/>
      <c r="X66" s="208"/>
      <c r="Y66" s="208"/>
      <c r="Z66" s="208"/>
      <c r="AA66" s="208"/>
      <c r="AB66" s="208"/>
      <c r="AC66" s="208"/>
      <c r="AD66" s="208"/>
      <c r="AE66" s="208"/>
      <c r="AF66" s="208"/>
      <c r="AG66" s="208"/>
      <c r="AH66" s="208"/>
      <c r="AI66" s="207"/>
      <c r="AJ66" s="208"/>
      <c r="AK66" s="208"/>
      <c r="AL66" s="208"/>
      <c r="AM66" s="209"/>
      <c r="AN66" s="207"/>
      <c r="AO66" s="208"/>
      <c r="AP66" s="208"/>
      <c r="AQ66" s="208"/>
      <c r="AR66" s="209"/>
    </row>
    <row r="67" spans="1:44" ht="18.95" customHeight="1">
      <c r="A67" s="141">
        <f t="shared" ref="A67" si="20">A65+1</f>
        <v>26</v>
      </c>
      <c r="B67" s="199" t="str">
        <f>IFERROR(日付等!F53,"")</f>
        <v/>
      </c>
      <c r="C67" s="235"/>
      <c r="D67" s="235"/>
      <c r="E67" s="235"/>
      <c r="F67" s="178"/>
      <c r="G67" s="194" t="str">
        <f>IFERROR(日付等!G53,"")</f>
        <v/>
      </c>
      <c r="H67" s="178" t="s">
        <v>5</v>
      </c>
      <c r="I67" s="194" t="str">
        <f>IFERROR(日付等!H53,"")</f>
        <v/>
      </c>
      <c r="J67" s="195" t="s">
        <v>5</v>
      </c>
      <c r="K67" s="194" t="str">
        <f>IFERROR(日付等!I53,"")</f>
        <v/>
      </c>
      <c r="L67" s="178" t="s">
        <v>10</v>
      </c>
      <c r="M67" s="178"/>
      <c r="N67" s="201"/>
      <c r="O67" s="205"/>
      <c r="P67" s="205"/>
      <c r="Q67" s="205"/>
      <c r="R67" s="205"/>
      <c r="S67" s="205"/>
      <c r="T67" s="205"/>
      <c r="U67" s="205"/>
      <c r="V67" s="205"/>
      <c r="W67" s="205"/>
      <c r="X67" s="205"/>
      <c r="Y67" s="205"/>
      <c r="Z67" s="205"/>
      <c r="AA67" s="205"/>
      <c r="AB67" s="205"/>
      <c r="AC67" s="205"/>
      <c r="AD67" s="205"/>
      <c r="AE67" s="205"/>
      <c r="AF67" s="205"/>
      <c r="AG67" s="205"/>
      <c r="AH67" s="205"/>
      <c r="AI67" s="201"/>
      <c r="AJ67" s="205"/>
      <c r="AK67" s="205"/>
      <c r="AL67" s="205"/>
      <c r="AM67" s="206"/>
      <c r="AN67" s="201"/>
      <c r="AO67" s="205"/>
      <c r="AP67" s="205"/>
      <c r="AQ67" s="205"/>
      <c r="AR67" s="206"/>
    </row>
    <row r="68" spans="1:44" ht="18.95" customHeight="1">
      <c r="A68" s="141"/>
      <c r="B68" s="212"/>
      <c r="C68" s="327"/>
      <c r="D68" s="327"/>
      <c r="E68" s="327"/>
      <c r="F68" s="149"/>
      <c r="G68" s="168"/>
      <c r="H68" s="149" t="s">
        <v>5</v>
      </c>
      <c r="I68" s="168"/>
      <c r="J68" s="164" t="s">
        <v>5</v>
      </c>
      <c r="K68" s="168"/>
      <c r="L68" s="149" t="s">
        <v>11</v>
      </c>
      <c r="M68" s="149"/>
      <c r="N68" s="207"/>
      <c r="O68" s="208"/>
      <c r="P68" s="208"/>
      <c r="Q68" s="208"/>
      <c r="R68" s="208"/>
      <c r="S68" s="208"/>
      <c r="T68" s="208"/>
      <c r="U68" s="208"/>
      <c r="V68" s="208"/>
      <c r="W68" s="208"/>
      <c r="X68" s="208"/>
      <c r="Y68" s="208"/>
      <c r="Z68" s="208"/>
      <c r="AA68" s="208"/>
      <c r="AB68" s="208"/>
      <c r="AC68" s="208"/>
      <c r="AD68" s="208"/>
      <c r="AE68" s="208"/>
      <c r="AF68" s="208"/>
      <c r="AG68" s="208"/>
      <c r="AH68" s="208"/>
      <c r="AI68" s="207"/>
      <c r="AJ68" s="208"/>
      <c r="AK68" s="208"/>
      <c r="AL68" s="208"/>
      <c r="AM68" s="209"/>
      <c r="AN68" s="207"/>
      <c r="AO68" s="208"/>
      <c r="AP68" s="208"/>
      <c r="AQ68" s="208"/>
      <c r="AR68" s="209"/>
    </row>
    <row r="69" spans="1:44" ht="18.95" customHeight="1">
      <c r="A69" s="141">
        <f t="shared" ref="A69" si="21">A67+1</f>
        <v>27</v>
      </c>
      <c r="B69" s="199" t="str">
        <f>IFERROR(日付等!F55,"")</f>
        <v/>
      </c>
      <c r="C69" s="235"/>
      <c r="D69" s="235"/>
      <c r="E69" s="235"/>
      <c r="F69" s="178"/>
      <c r="G69" s="194" t="str">
        <f>IFERROR(日付等!G55,"")</f>
        <v/>
      </c>
      <c r="H69" s="178" t="s">
        <v>5</v>
      </c>
      <c r="I69" s="194" t="str">
        <f>IFERROR(日付等!H55,"")</f>
        <v/>
      </c>
      <c r="J69" s="195" t="s">
        <v>5</v>
      </c>
      <c r="K69" s="194" t="str">
        <f>IFERROR(日付等!I55,"")</f>
        <v/>
      </c>
      <c r="L69" s="178" t="s">
        <v>10</v>
      </c>
      <c r="M69" s="178"/>
      <c r="N69" s="201"/>
      <c r="O69" s="205"/>
      <c r="P69" s="205"/>
      <c r="Q69" s="205"/>
      <c r="R69" s="205"/>
      <c r="S69" s="205"/>
      <c r="T69" s="205"/>
      <c r="U69" s="205"/>
      <c r="V69" s="205"/>
      <c r="W69" s="205"/>
      <c r="X69" s="205"/>
      <c r="Y69" s="205"/>
      <c r="Z69" s="205"/>
      <c r="AA69" s="205"/>
      <c r="AB69" s="205"/>
      <c r="AC69" s="205"/>
      <c r="AD69" s="205"/>
      <c r="AE69" s="205"/>
      <c r="AF69" s="205"/>
      <c r="AG69" s="205"/>
      <c r="AH69" s="205"/>
      <c r="AI69" s="201"/>
      <c r="AJ69" s="205"/>
      <c r="AK69" s="205"/>
      <c r="AL69" s="205"/>
      <c r="AM69" s="206"/>
      <c r="AN69" s="201"/>
      <c r="AO69" s="205"/>
      <c r="AP69" s="205"/>
      <c r="AQ69" s="205"/>
      <c r="AR69" s="206"/>
    </row>
    <row r="70" spans="1:44" ht="18.95" customHeight="1">
      <c r="A70" s="141"/>
      <c r="B70" s="212"/>
      <c r="C70" s="327"/>
      <c r="D70" s="327"/>
      <c r="E70" s="327"/>
      <c r="F70" s="149"/>
      <c r="G70" s="168"/>
      <c r="H70" s="149" t="s">
        <v>5</v>
      </c>
      <c r="I70" s="168"/>
      <c r="J70" s="164" t="s">
        <v>5</v>
      </c>
      <c r="K70" s="168"/>
      <c r="L70" s="149" t="s">
        <v>11</v>
      </c>
      <c r="M70" s="149"/>
      <c r="N70" s="207"/>
      <c r="O70" s="208"/>
      <c r="P70" s="208"/>
      <c r="Q70" s="208"/>
      <c r="R70" s="208"/>
      <c r="S70" s="208"/>
      <c r="T70" s="208"/>
      <c r="U70" s="208"/>
      <c r="V70" s="208"/>
      <c r="W70" s="208"/>
      <c r="X70" s="208"/>
      <c r="Y70" s="208"/>
      <c r="Z70" s="208"/>
      <c r="AA70" s="208"/>
      <c r="AB70" s="208"/>
      <c r="AC70" s="208"/>
      <c r="AD70" s="208"/>
      <c r="AE70" s="208"/>
      <c r="AF70" s="208"/>
      <c r="AG70" s="208"/>
      <c r="AH70" s="208"/>
      <c r="AI70" s="207"/>
      <c r="AJ70" s="208"/>
      <c r="AK70" s="208"/>
      <c r="AL70" s="208"/>
      <c r="AM70" s="209"/>
      <c r="AN70" s="207"/>
      <c r="AO70" s="208"/>
      <c r="AP70" s="208"/>
      <c r="AQ70" s="208"/>
      <c r="AR70" s="209"/>
    </row>
    <row r="71" spans="1:44" ht="18.95" customHeight="1">
      <c r="A71" s="141">
        <f t="shared" ref="A71" si="22">A69+1</f>
        <v>28</v>
      </c>
      <c r="B71" s="199" t="str">
        <f>IFERROR(日付等!F57,"")</f>
        <v/>
      </c>
      <c r="C71" s="235"/>
      <c r="D71" s="235"/>
      <c r="E71" s="235"/>
      <c r="F71" s="178"/>
      <c r="G71" s="194" t="str">
        <f>IFERROR(日付等!G57,"")</f>
        <v/>
      </c>
      <c r="H71" s="178" t="s">
        <v>5</v>
      </c>
      <c r="I71" s="194" t="str">
        <f>IFERROR(日付等!H57,"")</f>
        <v/>
      </c>
      <c r="J71" s="195" t="s">
        <v>5</v>
      </c>
      <c r="K71" s="194" t="str">
        <f>IFERROR(日付等!I57,"")</f>
        <v/>
      </c>
      <c r="L71" s="178" t="s">
        <v>10</v>
      </c>
      <c r="M71" s="178"/>
      <c r="N71" s="201"/>
      <c r="O71" s="205"/>
      <c r="P71" s="205"/>
      <c r="Q71" s="205"/>
      <c r="R71" s="205"/>
      <c r="S71" s="205"/>
      <c r="T71" s="205"/>
      <c r="U71" s="205"/>
      <c r="V71" s="205"/>
      <c r="W71" s="205"/>
      <c r="X71" s="205"/>
      <c r="Y71" s="205"/>
      <c r="Z71" s="205"/>
      <c r="AA71" s="205"/>
      <c r="AB71" s="205"/>
      <c r="AC71" s="205"/>
      <c r="AD71" s="205"/>
      <c r="AE71" s="205"/>
      <c r="AF71" s="205"/>
      <c r="AG71" s="205"/>
      <c r="AH71" s="205"/>
      <c r="AI71" s="201"/>
      <c r="AJ71" s="205"/>
      <c r="AK71" s="205"/>
      <c r="AL71" s="205"/>
      <c r="AM71" s="206"/>
      <c r="AN71" s="201"/>
      <c r="AO71" s="205"/>
      <c r="AP71" s="205"/>
      <c r="AQ71" s="205"/>
      <c r="AR71" s="206"/>
    </row>
    <row r="72" spans="1:44" ht="18.95" customHeight="1">
      <c r="A72" s="141"/>
      <c r="B72" s="212"/>
      <c r="C72" s="327"/>
      <c r="D72" s="327"/>
      <c r="E72" s="327"/>
      <c r="F72" s="149"/>
      <c r="G72" s="168"/>
      <c r="H72" s="149" t="s">
        <v>5</v>
      </c>
      <c r="I72" s="168"/>
      <c r="J72" s="164" t="s">
        <v>5</v>
      </c>
      <c r="K72" s="168"/>
      <c r="L72" s="149" t="s">
        <v>11</v>
      </c>
      <c r="M72" s="149"/>
      <c r="N72" s="207"/>
      <c r="O72" s="208"/>
      <c r="P72" s="208"/>
      <c r="Q72" s="208"/>
      <c r="R72" s="208"/>
      <c r="S72" s="208"/>
      <c r="T72" s="208"/>
      <c r="U72" s="208"/>
      <c r="V72" s="208"/>
      <c r="W72" s="208"/>
      <c r="X72" s="208"/>
      <c r="Y72" s="208"/>
      <c r="Z72" s="208"/>
      <c r="AA72" s="208"/>
      <c r="AB72" s="208"/>
      <c r="AC72" s="208"/>
      <c r="AD72" s="208"/>
      <c r="AE72" s="208"/>
      <c r="AF72" s="208"/>
      <c r="AG72" s="208"/>
      <c r="AH72" s="208"/>
      <c r="AI72" s="207"/>
      <c r="AJ72" s="208"/>
      <c r="AK72" s="208"/>
      <c r="AL72" s="208"/>
      <c r="AM72" s="209"/>
      <c r="AN72" s="207"/>
      <c r="AO72" s="208"/>
      <c r="AP72" s="208"/>
      <c r="AQ72" s="208"/>
      <c r="AR72" s="209"/>
    </row>
    <row r="73" spans="1:44" ht="18.95" customHeight="1">
      <c r="A73" s="141">
        <f t="shared" ref="A73" si="23">A71+1</f>
        <v>29</v>
      </c>
      <c r="B73" s="199" t="str">
        <f>IFERROR(日付等!F59,"")</f>
        <v/>
      </c>
      <c r="C73" s="235"/>
      <c r="D73" s="235"/>
      <c r="E73" s="235"/>
      <c r="F73" s="178"/>
      <c r="G73" s="194" t="str">
        <f>IFERROR(日付等!G59,"")</f>
        <v/>
      </c>
      <c r="H73" s="178" t="s">
        <v>5</v>
      </c>
      <c r="I73" s="194" t="str">
        <f>IFERROR(日付等!H59,"")</f>
        <v/>
      </c>
      <c r="J73" s="195" t="s">
        <v>5</v>
      </c>
      <c r="K73" s="194" t="str">
        <f>IFERROR(日付等!I59,"")</f>
        <v/>
      </c>
      <c r="L73" s="178" t="s">
        <v>10</v>
      </c>
      <c r="M73" s="178"/>
      <c r="N73" s="201"/>
      <c r="O73" s="205"/>
      <c r="P73" s="205"/>
      <c r="Q73" s="205"/>
      <c r="R73" s="205"/>
      <c r="S73" s="205"/>
      <c r="T73" s="205"/>
      <c r="U73" s="205"/>
      <c r="V73" s="205"/>
      <c r="W73" s="205"/>
      <c r="X73" s="205"/>
      <c r="Y73" s="205"/>
      <c r="Z73" s="205"/>
      <c r="AA73" s="205"/>
      <c r="AB73" s="205"/>
      <c r="AC73" s="205"/>
      <c r="AD73" s="205"/>
      <c r="AE73" s="205"/>
      <c r="AF73" s="205"/>
      <c r="AG73" s="205"/>
      <c r="AH73" s="205"/>
      <c r="AI73" s="201"/>
      <c r="AJ73" s="205"/>
      <c r="AK73" s="205"/>
      <c r="AL73" s="205"/>
      <c r="AM73" s="206"/>
      <c r="AN73" s="201"/>
      <c r="AO73" s="205"/>
      <c r="AP73" s="205"/>
      <c r="AQ73" s="205"/>
      <c r="AR73" s="206"/>
    </row>
    <row r="74" spans="1:44" ht="18.95" customHeight="1">
      <c r="A74" s="141"/>
      <c r="B74" s="212"/>
      <c r="C74" s="327"/>
      <c r="D74" s="327"/>
      <c r="E74" s="327"/>
      <c r="F74" s="149"/>
      <c r="G74" s="168"/>
      <c r="H74" s="149" t="s">
        <v>5</v>
      </c>
      <c r="I74" s="168"/>
      <c r="J74" s="164" t="s">
        <v>5</v>
      </c>
      <c r="K74" s="168"/>
      <c r="L74" s="149" t="s">
        <v>11</v>
      </c>
      <c r="M74" s="149"/>
      <c r="N74" s="207"/>
      <c r="O74" s="208"/>
      <c r="P74" s="208"/>
      <c r="Q74" s="208"/>
      <c r="R74" s="208"/>
      <c r="S74" s="208"/>
      <c r="T74" s="208"/>
      <c r="U74" s="208"/>
      <c r="V74" s="208"/>
      <c r="W74" s="208"/>
      <c r="X74" s="208"/>
      <c r="Y74" s="208"/>
      <c r="Z74" s="208"/>
      <c r="AA74" s="208"/>
      <c r="AB74" s="208"/>
      <c r="AC74" s="208"/>
      <c r="AD74" s="208"/>
      <c r="AE74" s="208"/>
      <c r="AF74" s="208"/>
      <c r="AG74" s="208"/>
      <c r="AH74" s="208"/>
      <c r="AI74" s="207"/>
      <c r="AJ74" s="208"/>
      <c r="AK74" s="208"/>
      <c r="AL74" s="208"/>
      <c r="AM74" s="209"/>
      <c r="AN74" s="207"/>
      <c r="AO74" s="208"/>
      <c r="AP74" s="208"/>
      <c r="AQ74" s="208"/>
      <c r="AR74" s="209"/>
    </row>
    <row r="75" spans="1:44" ht="18.95" customHeight="1">
      <c r="A75" s="141">
        <f t="shared" ref="A75" si="24">A73+1</f>
        <v>30</v>
      </c>
      <c r="B75" s="199" t="str">
        <f>IFERROR(日付等!F61,"")</f>
        <v/>
      </c>
      <c r="C75" s="235"/>
      <c r="D75" s="235"/>
      <c r="E75" s="235"/>
      <c r="F75" s="178"/>
      <c r="G75" s="194" t="str">
        <f>IFERROR(日付等!G61,"")</f>
        <v/>
      </c>
      <c r="H75" s="178" t="s">
        <v>5</v>
      </c>
      <c r="I75" s="194" t="str">
        <f>IFERROR(日付等!H61,"")</f>
        <v/>
      </c>
      <c r="J75" s="195" t="s">
        <v>5</v>
      </c>
      <c r="K75" s="194" t="str">
        <f>IFERROR(日付等!I61,"")</f>
        <v/>
      </c>
      <c r="L75" s="178" t="s">
        <v>10</v>
      </c>
      <c r="M75" s="178"/>
      <c r="N75" s="201"/>
      <c r="O75" s="205"/>
      <c r="P75" s="205"/>
      <c r="Q75" s="205"/>
      <c r="R75" s="205"/>
      <c r="S75" s="205"/>
      <c r="T75" s="205"/>
      <c r="U75" s="205"/>
      <c r="V75" s="205"/>
      <c r="W75" s="205"/>
      <c r="X75" s="205"/>
      <c r="Y75" s="205"/>
      <c r="Z75" s="205"/>
      <c r="AA75" s="205"/>
      <c r="AB75" s="205"/>
      <c r="AC75" s="205"/>
      <c r="AD75" s="205"/>
      <c r="AE75" s="205"/>
      <c r="AF75" s="205"/>
      <c r="AG75" s="205"/>
      <c r="AH75" s="205"/>
      <c r="AI75" s="201"/>
      <c r="AJ75" s="205"/>
      <c r="AK75" s="205"/>
      <c r="AL75" s="205"/>
      <c r="AM75" s="206"/>
      <c r="AN75" s="201"/>
      <c r="AO75" s="205"/>
      <c r="AP75" s="205"/>
      <c r="AQ75" s="205"/>
      <c r="AR75" s="206"/>
    </row>
    <row r="76" spans="1:44" ht="18.95" customHeight="1">
      <c r="A76" s="141"/>
      <c r="B76" s="212"/>
      <c r="C76" s="327"/>
      <c r="D76" s="327"/>
      <c r="E76" s="327"/>
      <c r="F76" s="149"/>
      <c r="G76" s="168"/>
      <c r="H76" s="149" t="s">
        <v>5</v>
      </c>
      <c r="I76" s="168"/>
      <c r="J76" s="164" t="s">
        <v>5</v>
      </c>
      <c r="K76" s="168"/>
      <c r="L76" s="149" t="s">
        <v>11</v>
      </c>
      <c r="M76" s="149"/>
      <c r="N76" s="207"/>
      <c r="O76" s="208"/>
      <c r="P76" s="208"/>
      <c r="Q76" s="208"/>
      <c r="R76" s="208"/>
      <c r="S76" s="208"/>
      <c r="T76" s="208"/>
      <c r="U76" s="208"/>
      <c r="V76" s="208"/>
      <c r="W76" s="208"/>
      <c r="X76" s="208"/>
      <c r="Y76" s="208"/>
      <c r="Z76" s="208"/>
      <c r="AA76" s="208"/>
      <c r="AB76" s="208"/>
      <c r="AC76" s="208"/>
      <c r="AD76" s="208"/>
      <c r="AE76" s="208"/>
      <c r="AF76" s="208"/>
      <c r="AG76" s="208"/>
      <c r="AH76" s="208"/>
      <c r="AI76" s="207"/>
      <c r="AJ76" s="208"/>
      <c r="AK76" s="208"/>
      <c r="AL76" s="208"/>
      <c r="AM76" s="209"/>
      <c r="AN76" s="207"/>
      <c r="AO76" s="208"/>
      <c r="AP76" s="208"/>
      <c r="AQ76" s="208"/>
      <c r="AR76" s="209"/>
    </row>
    <row r="77" spans="1:44" ht="18.95" customHeight="1">
      <c r="A77" s="141">
        <f t="shared" ref="A77" si="25">A75+1</f>
        <v>31</v>
      </c>
      <c r="B77" s="199" t="str">
        <f>IFERROR(日付等!F63,"")</f>
        <v/>
      </c>
      <c r="C77" s="235"/>
      <c r="D77" s="235"/>
      <c r="E77" s="235"/>
      <c r="F77" s="178"/>
      <c r="G77" s="194" t="str">
        <f>IFERROR(日付等!G63,"")</f>
        <v/>
      </c>
      <c r="H77" s="178" t="s">
        <v>5</v>
      </c>
      <c r="I77" s="194" t="str">
        <f>IFERROR(日付等!H63,"")</f>
        <v/>
      </c>
      <c r="J77" s="195" t="s">
        <v>5</v>
      </c>
      <c r="K77" s="194" t="str">
        <f>IFERROR(日付等!I63,"")</f>
        <v/>
      </c>
      <c r="L77" s="178" t="s">
        <v>10</v>
      </c>
      <c r="M77" s="178"/>
      <c r="N77" s="201"/>
      <c r="O77" s="205"/>
      <c r="P77" s="205"/>
      <c r="Q77" s="205"/>
      <c r="R77" s="205"/>
      <c r="S77" s="205"/>
      <c r="T77" s="205"/>
      <c r="U77" s="205"/>
      <c r="V77" s="205"/>
      <c r="W77" s="205"/>
      <c r="X77" s="205"/>
      <c r="Y77" s="205"/>
      <c r="Z77" s="205"/>
      <c r="AA77" s="205"/>
      <c r="AB77" s="205"/>
      <c r="AC77" s="205"/>
      <c r="AD77" s="205"/>
      <c r="AE77" s="205"/>
      <c r="AF77" s="205"/>
      <c r="AG77" s="205"/>
      <c r="AH77" s="205"/>
      <c r="AI77" s="201"/>
      <c r="AJ77" s="205"/>
      <c r="AK77" s="205"/>
      <c r="AL77" s="205"/>
      <c r="AM77" s="206"/>
      <c r="AN77" s="201"/>
      <c r="AO77" s="205"/>
      <c r="AP77" s="205"/>
      <c r="AQ77" s="205"/>
      <c r="AR77" s="206"/>
    </row>
    <row r="78" spans="1:44" ht="18.95" customHeight="1">
      <c r="A78" s="141"/>
      <c r="B78" s="212"/>
      <c r="C78" s="327"/>
      <c r="D78" s="327"/>
      <c r="E78" s="327"/>
      <c r="F78" s="149"/>
      <c r="G78" s="168"/>
      <c r="H78" s="149" t="s">
        <v>5</v>
      </c>
      <c r="I78" s="168"/>
      <c r="J78" s="164" t="s">
        <v>5</v>
      </c>
      <c r="K78" s="168"/>
      <c r="L78" s="149" t="s">
        <v>11</v>
      </c>
      <c r="M78" s="149"/>
      <c r="N78" s="207"/>
      <c r="O78" s="208"/>
      <c r="P78" s="208"/>
      <c r="Q78" s="208"/>
      <c r="R78" s="208"/>
      <c r="S78" s="208"/>
      <c r="T78" s="208"/>
      <c r="U78" s="208"/>
      <c r="V78" s="208"/>
      <c r="W78" s="208"/>
      <c r="X78" s="208"/>
      <c r="Y78" s="208"/>
      <c r="Z78" s="208"/>
      <c r="AA78" s="208"/>
      <c r="AB78" s="208"/>
      <c r="AC78" s="208"/>
      <c r="AD78" s="208"/>
      <c r="AE78" s="208"/>
      <c r="AF78" s="208"/>
      <c r="AG78" s="208"/>
      <c r="AH78" s="208"/>
      <c r="AI78" s="207"/>
      <c r="AJ78" s="208"/>
      <c r="AK78" s="208"/>
      <c r="AL78" s="208"/>
      <c r="AM78" s="209"/>
      <c r="AN78" s="207"/>
      <c r="AO78" s="208"/>
      <c r="AP78" s="208"/>
      <c r="AQ78" s="208"/>
      <c r="AR78" s="209"/>
    </row>
    <row r="79" spans="1:44" ht="18.95" customHeight="1">
      <c r="A79" s="141">
        <f t="shared" ref="A79" si="26">A77+1</f>
        <v>32</v>
      </c>
      <c r="B79" s="199" t="str">
        <f>IFERROR(日付等!F65,"")</f>
        <v/>
      </c>
      <c r="C79" s="235"/>
      <c r="D79" s="235"/>
      <c r="E79" s="235"/>
      <c r="F79" s="178"/>
      <c r="G79" s="194" t="str">
        <f>IFERROR(日付等!G65,"")</f>
        <v/>
      </c>
      <c r="H79" s="178" t="s">
        <v>5</v>
      </c>
      <c r="I79" s="194" t="str">
        <f>IFERROR(日付等!H65,"")</f>
        <v/>
      </c>
      <c r="J79" s="195" t="s">
        <v>5</v>
      </c>
      <c r="K79" s="194" t="str">
        <f>IFERROR(日付等!I65,"")</f>
        <v/>
      </c>
      <c r="L79" s="178" t="s">
        <v>10</v>
      </c>
      <c r="M79" s="178"/>
      <c r="N79" s="201"/>
      <c r="O79" s="205"/>
      <c r="P79" s="205"/>
      <c r="Q79" s="205"/>
      <c r="R79" s="205"/>
      <c r="S79" s="205"/>
      <c r="T79" s="205"/>
      <c r="U79" s="205"/>
      <c r="V79" s="205"/>
      <c r="W79" s="205"/>
      <c r="X79" s="205"/>
      <c r="Y79" s="205"/>
      <c r="Z79" s="205"/>
      <c r="AA79" s="205"/>
      <c r="AB79" s="205"/>
      <c r="AC79" s="205"/>
      <c r="AD79" s="205"/>
      <c r="AE79" s="205"/>
      <c r="AF79" s="205"/>
      <c r="AG79" s="205"/>
      <c r="AH79" s="205"/>
      <c r="AI79" s="201"/>
      <c r="AJ79" s="205"/>
      <c r="AK79" s="205"/>
      <c r="AL79" s="205"/>
      <c r="AM79" s="206"/>
      <c r="AN79" s="201"/>
      <c r="AO79" s="205"/>
      <c r="AP79" s="205"/>
      <c r="AQ79" s="205"/>
      <c r="AR79" s="206"/>
    </row>
    <row r="80" spans="1:44" ht="18.95" customHeight="1">
      <c r="A80" s="141"/>
      <c r="B80" s="212"/>
      <c r="C80" s="327"/>
      <c r="D80" s="327"/>
      <c r="E80" s="327"/>
      <c r="F80" s="149"/>
      <c r="G80" s="168"/>
      <c r="H80" s="149" t="s">
        <v>5</v>
      </c>
      <c r="I80" s="168"/>
      <c r="J80" s="164" t="s">
        <v>5</v>
      </c>
      <c r="K80" s="168"/>
      <c r="L80" s="149" t="s">
        <v>11</v>
      </c>
      <c r="M80" s="149"/>
      <c r="N80" s="207"/>
      <c r="O80" s="208"/>
      <c r="P80" s="208"/>
      <c r="Q80" s="208"/>
      <c r="R80" s="208"/>
      <c r="S80" s="208"/>
      <c r="T80" s="208"/>
      <c r="U80" s="208"/>
      <c r="V80" s="208"/>
      <c r="W80" s="208"/>
      <c r="X80" s="208"/>
      <c r="Y80" s="208"/>
      <c r="Z80" s="208"/>
      <c r="AA80" s="208"/>
      <c r="AB80" s="208"/>
      <c r="AC80" s="208"/>
      <c r="AD80" s="208"/>
      <c r="AE80" s="208"/>
      <c r="AF80" s="208"/>
      <c r="AG80" s="208"/>
      <c r="AH80" s="208"/>
      <c r="AI80" s="207"/>
      <c r="AJ80" s="208"/>
      <c r="AK80" s="208"/>
      <c r="AL80" s="208"/>
      <c r="AM80" s="209"/>
      <c r="AN80" s="207"/>
      <c r="AO80" s="208"/>
      <c r="AP80" s="208"/>
      <c r="AQ80" s="208"/>
      <c r="AR80" s="209"/>
    </row>
    <row r="81" spans="1:44" ht="18.95" customHeight="1">
      <c r="A81" s="141">
        <f t="shared" ref="A81" si="27">A79+1</f>
        <v>33</v>
      </c>
      <c r="B81" s="199" t="str">
        <f>IFERROR(日付等!F67,"")</f>
        <v/>
      </c>
      <c r="C81" s="235"/>
      <c r="D81" s="235"/>
      <c r="E81" s="235"/>
      <c r="F81" s="178"/>
      <c r="G81" s="194" t="str">
        <f>IFERROR(日付等!G67,"")</f>
        <v/>
      </c>
      <c r="H81" s="178" t="s">
        <v>5</v>
      </c>
      <c r="I81" s="194" t="str">
        <f>IFERROR(日付等!H67,"")</f>
        <v/>
      </c>
      <c r="J81" s="195" t="s">
        <v>5</v>
      </c>
      <c r="K81" s="194" t="str">
        <f>IFERROR(日付等!I67,"")</f>
        <v/>
      </c>
      <c r="L81" s="178" t="s">
        <v>10</v>
      </c>
      <c r="M81" s="178"/>
      <c r="N81" s="201"/>
      <c r="O81" s="205"/>
      <c r="P81" s="205"/>
      <c r="Q81" s="205"/>
      <c r="R81" s="205"/>
      <c r="S81" s="205"/>
      <c r="T81" s="205"/>
      <c r="U81" s="205"/>
      <c r="V81" s="205"/>
      <c r="W81" s="205"/>
      <c r="X81" s="205"/>
      <c r="Y81" s="205"/>
      <c r="Z81" s="205"/>
      <c r="AA81" s="205"/>
      <c r="AB81" s="205"/>
      <c r="AC81" s="205"/>
      <c r="AD81" s="205"/>
      <c r="AE81" s="205"/>
      <c r="AF81" s="205"/>
      <c r="AG81" s="205"/>
      <c r="AH81" s="205"/>
      <c r="AI81" s="201"/>
      <c r="AJ81" s="205"/>
      <c r="AK81" s="205"/>
      <c r="AL81" s="205"/>
      <c r="AM81" s="206"/>
      <c r="AN81" s="201"/>
      <c r="AO81" s="205"/>
      <c r="AP81" s="205"/>
      <c r="AQ81" s="205"/>
      <c r="AR81" s="206"/>
    </row>
    <row r="82" spans="1:44" ht="18.95" customHeight="1">
      <c r="A82" s="141"/>
      <c r="B82" s="212"/>
      <c r="C82" s="327"/>
      <c r="D82" s="327"/>
      <c r="E82" s="327"/>
      <c r="F82" s="149"/>
      <c r="G82" s="168"/>
      <c r="H82" s="149" t="s">
        <v>5</v>
      </c>
      <c r="I82" s="168"/>
      <c r="J82" s="164" t="s">
        <v>5</v>
      </c>
      <c r="K82" s="168"/>
      <c r="L82" s="149" t="s">
        <v>11</v>
      </c>
      <c r="M82" s="149"/>
      <c r="N82" s="207"/>
      <c r="O82" s="208"/>
      <c r="P82" s="208"/>
      <c r="Q82" s="208"/>
      <c r="R82" s="208"/>
      <c r="S82" s="208"/>
      <c r="T82" s="208"/>
      <c r="U82" s="208"/>
      <c r="V82" s="208"/>
      <c r="W82" s="208"/>
      <c r="X82" s="208"/>
      <c r="Y82" s="208"/>
      <c r="Z82" s="208"/>
      <c r="AA82" s="208"/>
      <c r="AB82" s="208"/>
      <c r="AC82" s="208"/>
      <c r="AD82" s="208"/>
      <c r="AE82" s="208"/>
      <c r="AF82" s="208"/>
      <c r="AG82" s="208"/>
      <c r="AH82" s="208"/>
      <c r="AI82" s="207"/>
      <c r="AJ82" s="208"/>
      <c r="AK82" s="208"/>
      <c r="AL82" s="208"/>
      <c r="AM82" s="209"/>
      <c r="AN82" s="207"/>
      <c r="AO82" s="208"/>
      <c r="AP82" s="208"/>
      <c r="AQ82" s="208"/>
      <c r="AR82" s="209"/>
    </row>
    <row r="83" spans="1:44" ht="18.95" customHeight="1">
      <c r="A83" s="141">
        <f t="shared" ref="A83" si="28">A81+1</f>
        <v>34</v>
      </c>
      <c r="B83" s="199" t="str">
        <f>IFERROR(日付等!F69,"")</f>
        <v/>
      </c>
      <c r="C83" s="235"/>
      <c r="D83" s="235"/>
      <c r="E83" s="235"/>
      <c r="F83" s="178"/>
      <c r="G83" s="194" t="str">
        <f>IFERROR(日付等!G69,"")</f>
        <v/>
      </c>
      <c r="H83" s="178" t="s">
        <v>5</v>
      </c>
      <c r="I83" s="194" t="str">
        <f>IFERROR(日付等!H69,"")</f>
        <v/>
      </c>
      <c r="J83" s="195" t="s">
        <v>5</v>
      </c>
      <c r="K83" s="194" t="str">
        <f>IFERROR(日付等!I69,"")</f>
        <v/>
      </c>
      <c r="L83" s="178" t="s">
        <v>10</v>
      </c>
      <c r="M83" s="178"/>
      <c r="N83" s="201"/>
      <c r="O83" s="205"/>
      <c r="P83" s="205"/>
      <c r="Q83" s="205"/>
      <c r="R83" s="205"/>
      <c r="S83" s="205"/>
      <c r="T83" s="205"/>
      <c r="U83" s="205"/>
      <c r="V83" s="205"/>
      <c r="W83" s="205"/>
      <c r="X83" s="205"/>
      <c r="Y83" s="205"/>
      <c r="Z83" s="205"/>
      <c r="AA83" s="205"/>
      <c r="AB83" s="205"/>
      <c r="AC83" s="205"/>
      <c r="AD83" s="205"/>
      <c r="AE83" s="205"/>
      <c r="AF83" s="205"/>
      <c r="AG83" s="205"/>
      <c r="AH83" s="205"/>
      <c r="AI83" s="201"/>
      <c r="AJ83" s="205"/>
      <c r="AK83" s="205"/>
      <c r="AL83" s="205"/>
      <c r="AM83" s="206"/>
      <c r="AN83" s="201"/>
      <c r="AO83" s="205"/>
      <c r="AP83" s="205"/>
      <c r="AQ83" s="205"/>
      <c r="AR83" s="206"/>
    </row>
    <row r="84" spans="1:44" ht="18.95" customHeight="1">
      <c r="A84" s="141"/>
      <c r="B84" s="212"/>
      <c r="C84" s="327"/>
      <c r="D84" s="327"/>
      <c r="E84" s="327"/>
      <c r="F84" s="149"/>
      <c r="G84" s="168"/>
      <c r="H84" s="149" t="s">
        <v>5</v>
      </c>
      <c r="I84" s="168"/>
      <c r="J84" s="164" t="s">
        <v>5</v>
      </c>
      <c r="K84" s="168"/>
      <c r="L84" s="149" t="s">
        <v>11</v>
      </c>
      <c r="M84" s="149"/>
      <c r="N84" s="207"/>
      <c r="O84" s="208"/>
      <c r="P84" s="208"/>
      <c r="Q84" s="208"/>
      <c r="R84" s="208"/>
      <c r="S84" s="208"/>
      <c r="T84" s="208"/>
      <c r="U84" s="208"/>
      <c r="V84" s="208"/>
      <c r="W84" s="208"/>
      <c r="X84" s="208"/>
      <c r="Y84" s="208"/>
      <c r="Z84" s="208"/>
      <c r="AA84" s="208"/>
      <c r="AB84" s="208"/>
      <c r="AC84" s="208"/>
      <c r="AD84" s="208"/>
      <c r="AE84" s="208"/>
      <c r="AF84" s="208"/>
      <c r="AG84" s="208"/>
      <c r="AH84" s="208"/>
      <c r="AI84" s="207"/>
      <c r="AJ84" s="208"/>
      <c r="AK84" s="208"/>
      <c r="AL84" s="208"/>
      <c r="AM84" s="209"/>
      <c r="AN84" s="207"/>
      <c r="AO84" s="208"/>
      <c r="AP84" s="208"/>
      <c r="AQ84" s="208"/>
      <c r="AR84" s="209"/>
    </row>
    <row r="85" spans="1:44" ht="18.95" customHeight="1">
      <c r="A85" s="141">
        <f t="shared" ref="A85" si="29">A83+1</f>
        <v>35</v>
      </c>
      <c r="B85" s="199" t="str">
        <f>IFERROR(日付等!F71,"")</f>
        <v/>
      </c>
      <c r="C85" s="235"/>
      <c r="D85" s="235"/>
      <c r="E85" s="235"/>
      <c r="F85" s="178"/>
      <c r="G85" s="194" t="str">
        <f>IFERROR(日付等!G71,"")</f>
        <v/>
      </c>
      <c r="H85" s="178" t="s">
        <v>5</v>
      </c>
      <c r="I85" s="194" t="str">
        <f>IFERROR(日付等!H71,"")</f>
        <v/>
      </c>
      <c r="J85" s="195" t="s">
        <v>5</v>
      </c>
      <c r="K85" s="194" t="str">
        <f>IFERROR(日付等!I71,"")</f>
        <v/>
      </c>
      <c r="L85" s="178" t="s">
        <v>10</v>
      </c>
      <c r="M85" s="178"/>
      <c r="N85" s="201"/>
      <c r="O85" s="205"/>
      <c r="P85" s="205"/>
      <c r="Q85" s="205"/>
      <c r="R85" s="205"/>
      <c r="S85" s="205"/>
      <c r="T85" s="205"/>
      <c r="U85" s="205"/>
      <c r="V85" s="205"/>
      <c r="W85" s="205"/>
      <c r="X85" s="205"/>
      <c r="Y85" s="205"/>
      <c r="Z85" s="205"/>
      <c r="AA85" s="205"/>
      <c r="AB85" s="205"/>
      <c r="AC85" s="205"/>
      <c r="AD85" s="205"/>
      <c r="AE85" s="205"/>
      <c r="AF85" s="205"/>
      <c r="AG85" s="205"/>
      <c r="AH85" s="205"/>
      <c r="AI85" s="201"/>
      <c r="AJ85" s="205"/>
      <c r="AK85" s="205"/>
      <c r="AL85" s="205"/>
      <c r="AM85" s="206"/>
      <c r="AN85" s="201"/>
      <c r="AO85" s="205"/>
      <c r="AP85" s="205"/>
      <c r="AQ85" s="205"/>
      <c r="AR85" s="206"/>
    </row>
    <row r="86" spans="1:44" ht="18.95" customHeight="1">
      <c r="A86" s="141"/>
      <c r="B86" s="212"/>
      <c r="C86" s="327"/>
      <c r="D86" s="327"/>
      <c r="E86" s="327"/>
      <c r="F86" s="149"/>
      <c r="G86" s="168"/>
      <c r="H86" s="149" t="s">
        <v>5</v>
      </c>
      <c r="I86" s="168"/>
      <c r="J86" s="164" t="s">
        <v>5</v>
      </c>
      <c r="K86" s="168"/>
      <c r="L86" s="149" t="s">
        <v>11</v>
      </c>
      <c r="M86" s="149"/>
      <c r="N86" s="207"/>
      <c r="O86" s="208"/>
      <c r="P86" s="208"/>
      <c r="Q86" s="208"/>
      <c r="R86" s="208"/>
      <c r="S86" s="208"/>
      <c r="T86" s="208"/>
      <c r="U86" s="208"/>
      <c r="V86" s="208"/>
      <c r="W86" s="208"/>
      <c r="X86" s="208"/>
      <c r="Y86" s="208"/>
      <c r="Z86" s="208"/>
      <c r="AA86" s="208"/>
      <c r="AB86" s="208"/>
      <c r="AC86" s="208"/>
      <c r="AD86" s="208"/>
      <c r="AE86" s="208"/>
      <c r="AF86" s="208"/>
      <c r="AG86" s="208"/>
      <c r="AH86" s="208"/>
      <c r="AI86" s="207"/>
      <c r="AJ86" s="208"/>
      <c r="AK86" s="208"/>
      <c r="AL86" s="208"/>
      <c r="AM86" s="209"/>
      <c r="AN86" s="207"/>
      <c r="AO86" s="208"/>
      <c r="AP86" s="208"/>
      <c r="AQ86" s="208"/>
      <c r="AR86" s="209"/>
    </row>
    <row r="87" spans="1:44" ht="18.95" customHeight="1">
      <c r="A87" s="141">
        <f t="shared" ref="A87" si="30">A85+1</f>
        <v>36</v>
      </c>
      <c r="B87" s="199" t="str">
        <f>IFERROR(日付等!F73,"")</f>
        <v/>
      </c>
      <c r="C87" s="235"/>
      <c r="D87" s="235"/>
      <c r="E87" s="235"/>
      <c r="F87" s="178"/>
      <c r="G87" s="194" t="str">
        <f>IFERROR(日付等!G73,"")</f>
        <v/>
      </c>
      <c r="H87" s="178" t="s">
        <v>5</v>
      </c>
      <c r="I87" s="194" t="str">
        <f>IFERROR(日付等!H73,"")</f>
        <v/>
      </c>
      <c r="J87" s="195" t="s">
        <v>5</v>
      </c>
      <c r="K87" s="194" t="str">
        <f>IFERROR(日付等!I73,"")</f>
        <v/>
      </c>
      <c r="L87" s="178" t="s">
        <v>10</v>
      </c>
      <c r="M87" s="178"/>
      <c r="N87" s="201"/>
      <c r="O87" s="205"/>
      <c r="P87" s="205"/>
      <c r="Q87" s="205"/>
      <c r="R87" s="205"/>
      <c r="S87" s="205"/>
      <c r="T87" s="205"/>
      <c r="U87" s="205"/>
      <c r="V87" s="205"/>
      <c r="W87" s="205"/>
      <c r="X87" s="205"/>
      <c r="Y87" s="205"/>
      <c r="Z87" s="205"/>
      <c r="AA87" s="205"/>
      <c r="AB87" s="205"/>
      <c r="AC87" s="205"/>
      <c r="AD87" s="205"/>
      <c r="AE87" s="205"/>
      <c r="AF87" s="205"/>
      <c r="AG87" s="205"/>
      <c r="AH87" s="205"/>
      <c r="AI87" s="201"/>
      <c r="AJ87" s="205"/>
      <c r="AK87" s="205"/>
      <c r="AL87" s="205"/>
      <c r="AM87" s="206"/>
      <c r="AN87" s="201"/>
      <c r="AO87" s="205"/>
      <c r="AP87" s="205"/>
      <c r="AQ87" s="205"/>
      <c r="AR87" s="206"/>
    </row>
    <row r="88" spans="1:44" ht="18.95" customHeight="1">
      <c r="A88" s="141"/>
      <c r="B88" s="212"/>
      <c r="C88" s="327"/>
      <c r="D88" s="327"/>
      <c r="E88" s="327"/>
      <c r="F88" s="149"/>
      <c r="G88" s="168"/>
      <c r="H88" s="149" t="s">
        <v>5</v>
      </c>
      <c r="I88" s="168"/>
      <c r="J88" s="164" t="s">
        <v>5</v>
      </c>
      <c r="K88" s="168"/>
      <c r="L88" s="149" t="s">
        <v>11</v>
      </c>
      <c r="M88" s="149"/>
      <c r="N88" s="207"/>
      <c r="O88" s="208"/>
      <c r="P88" s="208"/>
      <c r="Q88" s="208"/>
      <c r="R88" s="208"/>
      <c r="S88" s="208"/>
      <c r="T88" s="208"/>
      <c r="U88" s="208"/>
      <c r="V88" s="208"/>
      <c r="W88" s="208"/>
      <c r="X88" s="208"/>
      <c r="Y88" s="208"/>
      <c r="Z88" s="208"/>
      <c r="AA88" s="208"/>
      <c r="AB88" s="208"/>
      <c r="AC88" s="208"/>
      <c r="AD88" s="208"/>
      <c r="AE88" s="208"/>
      <c r="AF88" s="208"/>
      <c r="AG88" s="208"/>
      <c r="AH88" s="208"/>
      <c r="AI88" s="207"/>
      <c r="AJ88" s="208"/>
      <c r="AK88" s="208"/>
      <c r="AL88" s="208"/>
      <c r="AM88" s="209"/>
      <c r="AN88" s="207"/>
      <c r="AO88" s="208"/>
      <c r="AP88" s="208"/>
      <c r="AQ88" s="208"/>
      <c r="AR88" s="209"/>
    </row>
    <row r="89" spans="1:44" ht="18.95" customHeight="1">
      <c r="A89" s="141">
        <f t="shared" ref="A89" si="31">A87+1</f>
        <v>37</v>
      </c>
      <c r="B89" s="199" t="str">
        <f>IFERROR(日付等!F75,"")</f>
        <v/>
      </c>
      <c r="C89" s="235"/>
      <c r="D89" s="235"/>
      <c r="E89" s="235"/>
      <c r="F89" s="178"/>
      <c r="G89" s="194" t="str">
        <f>IFERROR(日付等!G75,"")</f>
        <v/>
      </c>
      <c r="H89" s="178" t="s">
        <v>5</v>
      </c>
      <c r="I89" s="194" t="str">
        <f>IFERROR(日付等!H75,"")</f>
        <v/>
      </c>
      <c r="J89" s="195" t="s">
        <v>5</v>
      </c>
      <c r="K89" s="194" t="str">
        <f>IFERROR(日付等!I75,"")</f>
        <v/>
      </c>
      <c r="L89" s="178" t="s">
        <v>10</v>
      </c>
      <c r="M89" s="178"/>
      <c r="N89" s="201"/>
      <c r="O89" s="205"/>
      <c r="P89" s="205"/>
      <c r="Q89" s="205"/>
      <c r="R89" s="205"/>
      <c r="S89" s="205"/>
      <c r="T89" s="205"/>
      <c r="U89" s="205"/>
      <c r="V89" s="205"/>
      <c r="W89" s="205"/>
      <c r="X89" s="205"/>
      <c r="Y89" s="205"/>
      <c r="Z89" s="205"/>
      <c r="AA89" s="205"/>
      <c r="AB89" s="205"/>
      <c r="AC89" s="205"/>
      <c r="AD89" s="205"/>
      <c r="AE89" s="205"/>
      <c r="AF89" s="205"/>
      <c r="AG89" s="205"/>
      <c r="AH89" s="205"/>
      <c r="AI89" s="201"/>
      <c r="AJ89" s="205"/>
      <c r="AK89" s="205"/>
      <c r="AL89" s="205"/>
      <c r="AM89" s="206"/>
      <c r="AN89" s="201"/>
      <c r="AO89" s="205"/>
      <c r="AP89" s="205"/>
      <c r="AQ89" s="205"/>
      <c r="AR89" s="206"/>
    </row>
    <row r="90" spans="1:44" ht="18.95" customHeight="1">
      <c r="A90" s="141"/>
      <c r="B90" s="212"/>
      <c r="C90" s="327"/>
      <c r="D90" s="327"/>
      <c r="E90" s="327"/>
      <c r="F90" s="149"/>
      <c r="G90" s="168"/>
      <c r="H90" s="149" t="s">
        <v>5</v>
      </c>
      <c r="I90" s="168"/>
      <c r="J90" s="164" t="s">
        <v>5</v>
      </c>
      <c r="K90" s="168"/>
      <c r="L90" s="149" t="s">
        <v>11</v>
      </c>
      <c r="M90" s="149"/>
      <c r="N90" s="207"/>
      <c r="O90" s="208"/>
      <c r="P90" s="208"/>
      <c r="Q90" s="208"/>
      <c r="R90" s="208"/>
      <c r="S90" s="208"/>
      <c r="T90" s="208"/>
      <c r="U90" s="208"/>
      <c r="V90" s="208"/>
      <c r="W90" s="208"/>
      <c r="X90" s="208"/>
      <c r="Y90" s="208"/>
      <c r="Z90" s="208"/>
      <c r="AA90" s="208"/>
      <c r="AB90" s="208"/>
      <c r="AC90" s="208"/>
      <c r="AD90" s="208"/>
      <c r="AE90" s="208"/>
      <c r="AF90" s="208"/>
      <c r="AG90" s="208"/>
      <c r="AH90" s="208"/>
      <c r="AI90" s="207"/>
      <c r="AJ90" s="208"/>
      <c r="AK90" s="208"/>
      <c r="AL90" s="208"/>
      <c r="AM90" s="209"/>
      <c r="AN90" s="207"/>
      <c r="AO90" s="208"/>
      <c r="AP90" s="208"/>
      <c r="AQ90" s="208"/>
      <c r="AR90" s="209"/>
    </row>
    <row r="91" spans="1:44" ht="18.95" customHeight="1">
      <c r="A91" s="141">
        <f t="shared" ref="A91" si="32">A89+1</f>
        <v>38</v>
      </c>
      <c r="B91" s="199" t="str">
        <f>IFERROR(日付等!F77,"")</f>
        <v/>
      </c>
      <c r="C91" s="235"/>
      <c r="D91" s="235"/>
      <c r="E91" s="235"/>
      <c r="F91" s="178"/>
      <c r="G91" s="194" t="str">
        <f>IFERROR(日付等!G77,"")</f>
        <v/>
      </c>
      <c r="H91" s="178" t="s">
        <v>5</v>
      </c>
      <c r="I91" s="194" t="str">
        <f>IFERROR(日付等!H77,"")</f>
        <v/>
      </c>
      <c r="J91" s="195" t="s">
        <v>5</v>
      </c>
      <c r="K91" s="194" t="str">
        <f>IFERROR(日付等!I77,"")</f>
        <v/>
      </c>
      <c r="L91" s="178" t="s">
        <v>10</v>
      </c>
      <c r="M91" s="178"/>
      <c r="N91" s="201"/>
      <c r="O91" s="205"/>
      <c r="P91" s="205"/>
      <c r="Q91" s="205"/>
      <c r="R91" s="205"/>
      <c r="S91" s="205"/>
      <c r="T91" s="205"/>
      <c r="U91" s="205"/>
      <c r="V91" s="205"/>
      <c r="W91" s="205"/>
      <c r="X91" s="205"/>
      <c r="Y91" s="205"/>
      <c r="Z91" s="205"/>
      <c r="AA91" s="205"/>
      <c r="AB91" s="205"/>
      <c r="AC91" s="205"/>
      <c r="AD91" s="205"/>
      <c r="AE91" s="205"/>
      <c r="AF91" s="205"/>
      <c r="AG91" s="205"/>
      <c r="AH91" s="205"/>
      <c r="AI91" s="201"/>
      <c r="AJ91" s="205"/>
      <c r="AK91" s="205"/>
      <c r="AL91" s="205"/>
      <c r="AM91" s="206"/>
      <c r="AN91" s="201"/>
      <c r="AO91" s="205"/>
      <c r="AP91" s="205"/>
      <c r="AQ91" s="205"/>
      <c r="AR91" s="206"/>
    </row>
    <row r="92" spans="1:44" ht="18.95" customHeight="1">
      <c r="A92" s="141"/>
      <c r="B92" s="212"/>
      <c r="C92" s="327"/>
      <c r="D92" s="327"/>
      <c r="E92" s="327"/>
      <c r="F92" s="149"/>
      <c r="G92" s="168"/>
      <c r="H92" s="149" t="s">
        <v>5</v>
      </c>
      <c r="I92" s="168"/>
      <c r="J92" s="164" t="s">
        <v>5</v>
      </c>
      <c r="K92" s="168"/>
      <c r="L92" s="149" t="s">
        <v>11</v>
      </c>
      <c r="M92" s="149"/>
      <c r="N92" s="207"/>
      <c r="O92" s="208"/>
      <c r="P92" s="208"/>
      <c r="Q92" s="208"/>
      <c r="R92" s="208"/>
      <c r="S92" s="208"/>
      <c r="T92" s="208"/>
      <c r="U92" s="208"/>
      <c r="V92" s="208"/>
      <c r="W92" s="208"/>
      <c r="X92" s="208"/>
      <c r="Y92" s="208"/>
      <c r="Z92" s="208"/>
      <c r="AA92" s="208"/>
      <c r="AB92" s="208"/>
      <c r="AC92" s="208"/>
      <c r="AD92" s="208"/>
      <c r="AE92" s="208"/>
      <c r="AF92" s="208"/>
      <c r="AG92" s="208"/>
      <c r="AH92" s="208"/>
      <c r="AI92" s="207"/>
      <c r="AJ92" s="208"/>
      <c r="AK92" s="208"/>
      <c r="AL92" s="208"/>
      <c r="AM92" s="209"/>
      <c r="AN92" s="207"/>
      <c r="AO92" s="208"/>
      <c r="AP92" s="208"/>
      <c r="AQ92" s="208"/>
      <c r="AR92" s="209"/>
    </row>
    <row r="93" spans="1:44" ht="18.95" customHeight="1">
      <c r="A93" s="141">
        <f t="shared" ref="A93" si="33">A91+1</f>
        <v>39</v>
      </c>
      <c r="B93" s="199" t="str">
        <f>IFERROR(日付等!F79,"")</f>
        <v/>
      </c>
      <c r="C93" s="235"/>
      <c r="D93" s="235"/>
      <c r="E93" s="235"/>
      <c r="F93" s="178"/>
      <c r="G93" s="194" t="str">
        <f>IFERROR(日付等!G79,"")</f>
        <v/>
      </c>
      <c r="H93" s="178" t="s">
        <v>5</v>
      </c>
      <c r="I93" s="194" t="str">
        <f>IFERROR(日付等!H79,"")</f>
        <v/>
      </c>
      <c r="J93" s="195" t="s">
        <v>5</v>
      </c>
      <c r="K93" s="194" t="str">
        <f>IFERROR(日付等!I79,"")</f>
        <v/>
      </c>
      <c r="L93" s="178" t="s">
        <v>10</v>
      </c>
      <c r="M93" s="178"/>
      <c r="N93" s="201"/>
      <c r="O93" s="205"/>
      <c r="P93" s="205"/>
      <c r="Q93" s="205"/>
      <c r="R93" s="205"/>
      <c r="S93" s="205"/>
      <c r="T93" s="205"/>
      <c r="U93" s="205"/>
      <c r="V93" s="205"/>
      <c r="W93" s="205"/>
      <c r="X93" s="205"/>
      <c r="Y93" s="205"/>
      <c r="Z93" s="205"/>
      <c r="AA93" s="205"/>
      <c r="AB93" s="205"/>
      <c r="AC93" s="205"/>
      <c r="AD93" s="205"/>
      <c r="AE93" s="205"/>
      <c r="AF93" s="205"/>
      <c r="AG93" s="205"/>
      <c r="AH93" s="205"/>
      <c r="AI93" s="201"/>
      <c r="AJ93" s="205"/>
      <c r="AK93" s="205"/>
      <c r="AL93" s="205"/>
      <c r="AM93" s="206"/>
      <c r="AN93" s="201"/>
      <c r="AO93" s="205"/>
      <c r="AP93" s="205"/>
      <c r="AQ93" s="205"/>
      <c r="AR93" s="206"/>
    </row>
    <row r="94" spans="1:44" ht="18.95" customHeight="1">
      <c r="A94" s="141"/>
      <c r="B94" s="212"/>
      <c r="C94" s="327"/>
      <c r="D94" s="327"/>
      <c r="E94" s="327"/>
      <c r="F94" s="149"/>
      <c r="G94" s="168"/>
      <c r="H94" s="149" t="s">
        <v>5</v>
      </c>
      <c r="I94" s="168"/>
      <c r="J94" s="164" t="s">
        <v>5</v>
      </c>
      <c r="K94" s="168"/>
      <c r="L94" s="149" t="s">
        <v>11</v>
      </c>
      <c r="M94" s="149"/>
      <c r="N94" s="207"/>
      <c r="O94" s="208"/>
      <c r="P94" s="208"/>
      <c r="Q94" s="208"/>
      <c r="R94" s="208"/>
      <c r="S94" s="208"/>
      <c r="T94" s="208"/>
      <c r="U94" s="208"/>
      <c r="V94" s="208"/>
      <c r="W94" s="208"/>
      <c r="X94" s="208"/>
      <c r="Y94" s="208"/>
      <c r="Z94" s="208"/>
      <c r="AA94" s="208"/>
      <c r="AB94" s="208"/>
      <c r="AC94" s="208"/>
      <c r="AD94" s="208"/>
      <c r="AE94" s="208"/>
      <c r="AF94" s="208"/>
      <c r="AG94" s="208"/>
      <c r="AH94" s="208"/>
      <c r="AI94" s="207"/>
      <c r="AJ94" s="208"/>
      <c r="AK94" s="208"/>
      <c r="AL94" s="208"/>
      <c r="AM94" s="209"/>
      <c r="AN94" s="207"/>
      <c r="AO94" s="208"/>
      <c r="AP94" s="208"/>
      <c r="AQ94" s="208"/>
      <c r="AR94" s="209"/>
    </row>
    <row r="95" spans="1:44" ht="18.95" customHeight="1">
      <c r="A95" s="141">
        <f t="shared" ref="A95" si="34">A93+1</f>
        <v>40</v>
      </c>
      <c r="B95" s="199" t="str">
        <f>IFERROR(日付等!F81,"")</f>
        <v/>
      </c>
      <c r="C95" s="235"/>
      <c r="D95" s="235"/>
      <c r="E95" s="235"/>
      <c r="F95" s="178"/>
      <c r="G95" s="194" t="str">
        <f>IFERROR(日付等!G81,"")</f>
        <v/>
      </c>
      <c r="H95" s="178" t="s">
        <v>5</v>
      </c>
      <c r="I95" s="194" t="str">
        <f>IFERROR(日付等!H81,"")</f>
        <v/>
      </c>
      <c r="J95" s="195" t="s">
        <v>5</v>
      </c>
      <c r="K95" s="194" t="str">
        <f>IFERROR(日付等!I81,"")</f>
        <v/>
      </c>
      <c r="L95" s="178" t="s">
        <v>10</v>
      </c>
      <c r="M95" s="178"/>
      <c r="N95" s="201"/>
      <c r="O95" s="205"/>
      <c r="P95" s="205"/>
      <c r="Q95" s="205"/>
      <c r="R95" s="205"/>
      <c r="S95" s="205"/>
      <c r="T95" s="205"/>
      <c r="U95" s="205"/>
      <c r="V95" s="205"/>
      <c r="W95" s="205"/>
      <c r="X95" s="205"/>
      <c r="Y95" s="205"/>
      <c r="Z95" s="205"/>
      <c r="AA95" s="205"/>
      <c r="AB95" s="205"/>
      <c r="AC95" s="205"/>
      <c r="AD95" s="205"/>
      <c r="AE95" s="205"/>
      <c r="AF95" s="205"/>
      <c r="AG95" s="205"/>
      <c r="AH95" s="205"/>
      <c r="AI95" s="201"/>
      <c r="AJ95" s="205"/>
      <c r="AK95" s="205"/>
      <c r="AL95" s="205"/>
      <c r="AM95" s="206"/>
      <c r="AN95" s="201"/>
      <c r="AO95" s="205"/>
      <c r="AP95" s="205"/>
      <c r="AQ95" s="205"/>
      <c r="AR95" s="206"/>
    </row>
    <row r="96" spans="1:44" ht="18.95" customHeight="1">
      <c r="A96" s="141"/>
      <c r="B96" s="212"/>
      <c r="C96" s="327"/>
      <c r="D96" s="327"/>
      <c r="E96" s="327"/>
      <c r="F96" s="149"/>
      <c r="G96" s="168"/>
      <c r="H96" s="149" t="s">
        <v>5</v>
      </c>
      <c r="I96" s="168"/>
      <c r="J96" s="164" t="s">
        <v>5</v>
      </c>
      <c r="K96" s="168"/>
      <c r="L96" s="149" t="s">
        <v>11</v>
      </c>
      <c r="M96" s="149"/>
      <c r="N96" s="207"/>
      <c r="O96" s="208"/>
      <c r="P96" s="208"/>
      <c r="Q96" s="208"/>
      <c r="R96" s="208"/>
      <c r="S96" s="208"/>
      <c r="T96" s="208"/>
      <c r="U96" s="208"/>
      <c r="V96" s="208"/>
      <c r="W96" s="208"/>
      <c r="X96" s="208"/>
      <c r="Y96" s="208"/>
      <c r="Z96" s="208"/>
      <c r="AA96" s="208"/>
      <c r="AB96" s="208"/>
      <c r="AC96" s="208"/>
      <c r="AD96" s="208"/>
      <c r="AE96" s="208"/>
      <c r="AF96" s="208"/>
      <c r="AG96" s="208"/>
      <c r="AH96" s="208"/>
      <c r="AI96" s="207"/>
      <c r="AJ96" s="208"/>
      <c r="AK96" s="208"/>
      <c r="AL96" s="208"/>
      <c r="AM96" s="209"/>
      <c r="AN96" s="207"/>
      <c r="AO96" s="208"/>
      <c r="AP96" s="208"/>
      <c r="AQ96" s="208"/>
      <c r="AR96" s="209"/>
    </row>
    <row r="97" spans="1:44" ht="18.95" customHeight="1">
      <c r="A97" s="141">
        <f t="shared" ref="A97" si="35">A95+1</f>
        <v>41</v>
      </c>
      <c r="B97" s="199" t="str">
        <f>IFERROR(日付等!F83,"")</f>
        <v/>
      </c>
      <c r="C97" s="235"/>
      <c r="D97" s="235"/>
      <c r="E97" s="235"/>
      <c r="F97" s="178"/>
      <c r="G97" s="194" t="str">
        <f>IFERROR(日付等!G83,"")</f>
        <v/>
      </c>
      <c r="H97" s="178" t="s">
        <v>5</v>
      </c>
      <c r="I97" s="194" t="str">
        <f>IFERROR(日付等!H83,"")</f>
        <v/>
      </c>
      <c r="J97" s="195" t="s">
        <v>5</v>
      </c>
      <c r="K97" s="194" t="str">
        <f>IFERROR(日付等!I83,"")</f>
        <v/>
      </c>
      <c r="L97" s="178" t="s">
        <v>10</v>
      </c>
      <c r="M97" s="178"/>
      <c r="N97" s="201"/>
      <c r="O97" s="205"/>
      <c r="P97" s="205"/>
      <c r="Q97" s="205"/>
      <c r="R97" s="205"/>
      <c r="S97" s="205"/>
      <c r="T97" s="205"/>
      <c r="U97" s="205"/>
      <c r="V97" s="205"/>
      <c r="W97" s="205"/>
      <c r="X97" s="205"/>
      <c r="Y97" s="205"/>
      <c r="Z97" s="205"/>
      <c r="AA97" s="205"/>
      <c r="AB97" s="205"/>
      <c r="AC97" s="205"/>
      <c r="AD97" s="205"/>
      <c r="AE97" s="205"/>
      <c r="AF97" s="205"/>
      <c r="AG97" s="205"/>
      <c r="AH97" s="205"/>
      <c r="AI97" s="201"/>
      <c r="AJ97" s="205"/>
      <c r="AK97" s="205"/>
      <c r="AL97" s="205"/>
      <c r="AM97" s="206"/>
      <c r="AN97" s="201"/>
      <c r="AO97" s="205"/>
      <c r="AP97" s="205"/>
      <c r="AQ97" s="205"/>
      <c r="AR97" s="206"/>
    </row>
    <row r="98" spans="1:44" ht="18.95" customHeight="1">
      <c r="A98" s="141"/>
      <c r="B98" s="212"/>
      <c r="C98" s="327"/>
      <c r="D98" s="327"/>
      <c r="E98" s="327"/>
      <c r="F98" s="149"/>
      <c r="G98" s="168"/>
      <c r="H98" s="149" t="s">
        <v>5</v>
      </c>
      <c r="I98" s="168"/>
      <c r="J98" s="164" t="s">
        <v>5</v>
      </c>
      <c r="K98" s="168"/>
      <c r="L98" s="149" t="s">
        <v>11</v>
      </c>
      <c r="M98" s="149"/>
      <c r="N98" s="207"/>
      <c r="O98" s="208"/>
      <c r="P98" s="208"/>
      <c r="Q98" s="208"/>
      <c r="R98" s="208"/>
      <c r="S98" s="208"/>
      <c r="T98" s="208"/>
      <c r="U98" s="208"/>
      <c r="V98" s="208"/>
      <c r="W98" s="208"/>
      <c r="X98" s="208"/>
      <c r="Y98" s="208"/>
      <c r="Z98" s="208"/>
      <c r="AA98" s="208"/>
      <c r="AB98" s="208"/>
      <c r="AC98" s="208"/>
      <c r="AD98" s="208"/>
      <c r="AE98" s="208"/>
      <c r="AF98" s="208"/>
      <c r="AG98" s="208"/>
      <c r="AH98" s="208"/>
      <c r="AI98" s="207"/>
      <c r="AJ98" s="208"/>
      <c r="AK98" s="208"/>
      <c r="AL98" s="208"/>
      <c r="AM98" s="209"/>
      <c r="AN98" s="207"/>
      <c r="AO98" s="208"/>
      <c r="AP98" s="208"/>
      <c r="AQ98" s="208"/>
      <c r="AR98" s="209"/>
    </row>
    <row r="99" spans="1:44" ht="18.95" customHeight="1">
      <c r="A99" s="141">
        <f t="shared" ref="A99" si="36">A97+1</f>
        <v>42</v>
      </c>
      <c r="B99" s="199" t="str">
        <f>IFERROR(日付等!F85,"")</f>
        <v/>
      </c>
      <c r="C99" s="235"/>
      <c r="D99" s="235"/>
      <c r="E99" s="235"/>
      <c r="F99" s="178"/>
      <c r="G99" s="194" t="str">
        <f>IFERROR(日付等!G85,"")</f>
        <v/>
      </c>
      <c r="H99" s="178" t="s">
        <v>5</v>
      </c>
      <c r="I99" s="194" t="str">
        <f>IFERROR(日付等!H85,"")</f>
        <v/>
      </c>
      <c r="J99" s="195" t="s">
        <v>5</v>
      </c>
      <c r="K99" s="194" t="str">
        <f>IFERROR(日付等!I85,"")</f>
        <v/>
      </c>
      <c r="L99" s="178" t="s">
        <v>10</v>
      </c>
      <c r="M99" s="178"/>
      <c r="N99" s="201"/>
      <c r="O99" s="205"/>
      <c r="P99" s="205"/>
      <c r="Q99" s="205"/>
      <c r="R99" s="205"/>
      <c r="S99" s="205"/>
      <c r="T99" s="205"/>
      <c r="U99" s="205"/>
      <c r="V99" s="205"/>
      <c r="W99" s="205"/>
      <c r="X99" s="205"/>
      <c r="Y99" s="205"/>
      <c r="Z99" s="205"/>
      <c r="AA99" s="205"/>
      <c r="AB99" s="205"/>
      <c r="AC99" s="205"/>
      <c r="AD99" s="205"/>
      <c r="AE99" s="205"/>
      <c r="AF99" s="205"/>
      <c r="AG99" s="205"/>
      <c r="AH99" s="205"/>
      <c r="AI99" s="201"/>
      <c r="AJ99" s="205"/>
      <c r="AK99" s="205"/>
      <c r="AL99" s="205"/>
      <c r="AM99" s="206"/>
      <c r="AN99" s="201"/>
      <c r="AO99" s="205"/>
      <c r="AP99" s="205"/>
      <c r="AQ99" s="205"/>
      <c r="AR99" s="206"/>
    </row>
    <row r="100" spans="1:44" ht="18.95" customHeight="1">
      <c r="A100" s="141"/>
      <c r="B100" s="212"/>
      <c r="C100" s="327"/>
      <c r="D100" s="327"/>
      <c r="E100" s="327"/>
      <c r="F100" s="149"/>
      <c r="G100" s="168"/>
      <c r="H100" s="149" t="s">
        <v>5</v>
      </c>
      <c r="I100" s="168"/>
      <c r="J100" s="164" t="s">
        <v>5</v>
      </c>
      <c r="K100" s="168"/>
      <c r="L100" s="149" t="s">
        <v>11</v>
      </c>
      <c r="M100" s="149"/>
      <c r="N100" s="207"/>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7"/>
      <c r="AJ100" s="208"/>
      <c r="AK100" s="208"/>
      <c r="AL100" s="208"/>
      <c r="AM100" s="209"/>
      <c r="AN100" s="207"/>
      <c r="AO100" s="208"/>
      <c r="AP100" s="208"/>
      <c r="AQ100" s="208"/>
      <c r="AR100" s="209"/>
    </row>
    <row r="101" spans="1:44" ht="18.95" customHeight="1">
      <c r="A101" s="141">
        <f t="shared" ref="A101" si="37">A99+1</f>
        <v>43</v>
      </c>
      <c r="B101" s="199" t="str">
        <f>IFERROR(日付等!F87,"")</f>
        <v/>
      </c>
      <c r="C101" s="235"/>
      <c r="D101" s="235"/>
      <c r="E101" s="235"/>
      <c r="F101" s="178"/>
      <c r="G101" s="194" t="str">
        <f>IFERROR(日付等!G87,"")</f>
        <v/>
      </c>
      <c r="H101" s="178" t="s">
        <v>5</v>
      </c>
      <c r="I101" s="194" t="str">
        <f>IFERROR(日付等!H87,"")</f>
        <v/>
      </c>
      <c r="J101" s="195" t="s">
        <v>5</v>
      </c>
      <c r="K101" s="194" t="str">
        <f>IFERROR(日付等!I87,"")</f>
        <v/>
      </c>
      <c r="L101" s="178" t="s">
        <v>10</v>
      </c>
      <c r="M101" s="178"/>
      <c r="N101" s="201"/>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1"/>
      <c r="AJ101" s="205"/>
      <c r="AK101" s="205"/>
      <c r="AL101" s="205"/>
      <c r="AM101" s="206"/>
      <c r="AN101" s="201"/>
      <c r="AO101" s="205"/>
      <c r="AP101" s="205"/>
      <c r="AQ101" s="205"/>
      <c r="AR101" s="206"/>
    </row>
    <row r="102" spans="1:44" ht="18.95" customHeight="1">
      <c r="A102" s="141"/>
      <c r="B102" s="212"/>
      <c r="C102" s="327"/>
      <c r="D102" s="327"/>
      <c r="E102" s="327"/>
      <c r="F102" s="149"/>
      <c r="G102" s="168"/>
      <c r="H102" s="149" t="s">
        <v>5</v>
      </c>
      <c r="I102" s="168"/>
      <c r="J102" s="164" t="s">
        <v>5</v>
      </c>
      <c r="K102" s="168"/>
      <c r="L102" s="149" t="s">
        <v>11</v>
      </c>
      <c r="M102" s="149"/>
      <c r="N102" s="207"/>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7"/>
      <c r="AJ102" s="208"/>
      <c r="AK102" s="208"/>
      <c r="AL102" s="208"/>
      <c r="AM102" s="209"/>
      <c r="AN102" s="207"/>
      <c r="AO102" s="208"/>
      <c r="AP102" s="208"/>
      <c r="AQ102" s="208"/>
      <c r="AR102" s="209"/>
    </row>
    <row r="103" spans="1:44" ht="18.95" customHeight="1">
      <c r="A103" s="141">
        <f t="shared" ref="A103" si="38">A101+1</f>
        <v>44</v>
      </c>
      <c r="B103" s="199" t="str">
        <f>IFERROR(日付等!F89,"")</f>
        <v/>
      </c>
      <c r="C103" s="235"/>
      <c r="D103" s="235"/>
      <c r="E103" s="235"/>
      <c r="F103" s="178"/>
      <c r="G103" s="194" t="str">
        <f>IFERROR(日付等!G89,"")</f>
        <v/>
      </c>
      <c r="H103" s="178" t="s">
        <v>5</v>
      </c>
      <c r="I103" s="194" t="str">
        <f>IFERROR(日付等!H89,"")</f>
        <v/>
      </c>
      <c r="J103" s="195" t="s">
        <v>5</v>
      </c>
      <c r="K103" s="194" t="str">
        <f>IFERROR(日付等!I89,"")</f>
        <v/>
      </c>
      <c r="L103" s="178" t="s">
        <v>10</v>
      </c>
      <c r="M103" s="178"/>
      <c r="N103" s="201"/>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1"/>
      <c r="AJ103" s="205"/>
      <c r="AK103" s="205"/>
      <c r="AL103" s="205"/>
      <c r="AM103" s="206"/>
      <c r="AN103" s="201"/>
      <c r="AO103" s="205"/>
      <c r="AP103" s="205"/>
      <c r="AQ103" s="205"/>
      <c r="AR103" s="206"/>
    </row>
    <row r="104" spans="1:44" ht="18.95" customHeight="1">
      <c r="A104" s="141"/>
      <c r="B104" s="212"/>
      <c r="C104" s="327"/>
      <c r="D104" s="327"/>
      <c r="E104" s="327"/>
      <c r="F104" s="149"/>
      <c r="G104" s="168"/>
      <c r="H104" s="149" t="s">
        <v>5</v>
      </c>
      <c r="I104" s="168"/>
      <c r="J104" s="164" t="s">
        <v>5</v>
      </c>
      <c r="K104" s="168"/>
      <c r="L104" s="149" t="s">
        <v>11</v>
      </c>
      <c r="M104" s="149"/>
      <c r="N104" s="207"/>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7"/>
      <c r="AJ104" s="208"/>
      <c r="AK104" s="208"/>
      <c r="AL104" s="208"/>
      <c r="AM104" s="209"/>
      <c r="AN104" s="207"/>
      <c r="AO104" s="208"/>
      <c r="AP104" s="208"/>
      <c r="AQ104" s="208"/>
      <c r="AR104" s="209"/>
    </row>
    <row r="105" spans="1:44" ht="18.95" customHeight="1">
      <c r="A105" s="141">
        <f t="shared" ref="A105" si="39">A103+1</f>
        <v>45</v>
      </c>
      <c r="B105" s="199" t="str">
        <f>IFERROR(日付等!F91,"")</f>
        <v/>
      </c>
      <c r="C105" s="235"/>
      <c r="D105" s="235"/>
      <c r="E105" s="235"/>
      <c r="F105" s="178"/>
      <c r="G105" s="194" t="str">
        <f>IFERROR(日付等!G91,"")</f>
        <v/>
      </c>
      <c r="H105" s="178" t="s">
        <v>5</v>
      </c>
      <c r="I105" s="194" t="str">
        <f>IFERROR(日付等!H91,"")</f>
        <v/>
      </c>
      <c r="J105" s="195" t="s">
        <v>5</v>
      </c>
      <c r="K105" s="194" t="str">
        <f>IFERROR(日付等!I91,"")</f>
        <v/>
      </c>
      <c r="L105" s="178" t="s">
        <v>10</v>
      </c>
      <c r="M105" s="178"/>
      <c r="N105" s="201"/>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1"/>
      <c r="AJ105" s="205"/>
      <c r="AK105" s="205"/>
      <c r="AL105" s="205"/>
      <c r="AM105" s="206"/>
      <c r="AN105" s="201"/>
      <c r="AO105" s="205"/>
      <c r="AP105" s="205"/>
      <c r="AQ105" s="205"/>
      <c r="AR105" s="206"/>
    </row>
    <row r="106" spans="1:44" ht="18.95" customHeight="1">
      <c r="A106" s="141"/>
      <c r="B106" s="212"/>
      <c r="C106" s="327"/>
      <c r="D106" s="327"/>
      <c r="E106" s="327"/>
      <c r="F106" s="149"/>
      <c r="G106" s="168"/>
      <c r="H106" s="149" t="s">
        <v>5</v>
      </c>
      <c r="I106" s="168"/>
      <c r="J106" s="164" t="s">
        <v>5</v>
      </c>
      <c r="K106" s="168"/>
      <c r="L106" s="149" t="s">
        <v>11</v>
      </c>
      <c r="M106" s="149"/>
      <c r="N106" s="207"/>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7"/>
      <c r="AJ106" s="208"/>
      <c r="AK106" s="208"/>
      <c r="AL106" s="208"/>
      <c r="AM106" s="209"/>
      <c r="AN106" s="207"/>
      <c r="AO106" s="208"/>
      <c r="AP106" s="208"/>
      <c r="AQ106" s="208"/>
      <c r="AR106" s="209"/>
    </row>
    <row r="107" spans="1:44" ht="18.95" customHeight="1">
      <c r="A107" s="141">
        <f t="shared" ref="A107" si="40">A105+1</f>
        <v>46</v>
      </c>
      <c r="B107" s="199" t="str">
        <f>IFERROR(日付等!F93,"")</f>
        <v/>
      </c>
      <c r="C107" s="235"/>
      <c r="D107" s="235"/>
      <c r="E107" s="235"/>
      <c r="F107" s="178"/>
      <c r="G107" s="194" t="str">
        <f>IFERROR(日付等!G93,"")</f>
        <v/>
      </c>
      <c r="H107" s="178" t="s">
        <v>5</v>
      </c>
      <c r="I107" s="194" t="str">
        <f>IFERROR(日付等!H93,"")</f>
        <v/>
      </c>
      <c r="J107" s="195" t="s">
        <v>5</v>
      </c>
      <c r="K107" s="194" t="str">
        <f>IFERROR(日付等!I93,"")</f>
        <v/>
      </c>
      <c r="L107" s="178" t="s">
        <v>10</v>
      </c>
      <c r="M107" s="178"/>
      <c r="N107" s="201"/>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1"/>
      <c r="AJ107" s="205"/>
      <c r="AK107" s="205"/>
      <c r="AL107" s="205"/>
      <c r="AM107" s="206"/>
      <c r="AN107" s="201"/>
      <c r="AO107" s="205"/>
      <c r="AP107" s="205"/>
      <c r="AQ107" s="205"/>
      <c r="AR107" s="206"/>
    </row>
    <row r="108" spans="1:44" ht="18.95" customHeight="1">
      <c r="A108" s="141"/>
      <c r="B108" s="212"/>
      <c r="C108" s="327"/>
      <c r="D108" s="327"/>
      <c r="E108" s="327"/>
      <c r="F108" s="149"/>
      <c r="G108" s="168"/>
      <c r="H108" s="149" t="s">
        <v>5</v>
      </c>
      <c r="I108" s="168"/>
      <c r="J108" s="164" t="s">
        <v>5</v>
      </c>
      <c r="K108" s="168"/>
      <c r="L108" s="149" t="s">
        <v>11</v>
      </c>
      <c r="M108" s="149"/>
      <c r="N108" s="207"/>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7"/>
      <c r="AJ108" s="208"/>
      <c r="AK108" s="208"/>
      <c r="AL108" s="208"/>
      <c r="AM108" s="209"/>
      <c r="AN108" s="207"/>
      <c r="AO108" s="208"/>
      <c r="AP108" s="208"/>
      <c r="AQ108" s="208"/>
      <c r="AR108" s="209"/>
    </row>
    <row r="109" spans="1:44" ht="18.95" customHeight="1">
      <c r="A109" s="141">
        <f t="shared" ref="A109" si="41">A107+1</f>
        <v>47</v>
      </c>
      <c r="B109" s="199" t="str">
        <f>IFERROR(日付等!F95,"")</f>
        <v/>
      </c>
      <c r="C109" s="235"/>
      <c r="D109" s="235"/>
      <c r="E109" s="235"/>
      <c r="F109" s="178"/>
      <c r="G109" s="194" t="str">
        <f>IFERROR(日付等!G95,"")</f>
        <v/>
      </c>
      <c r="H109" s="178" t="s">
        <v>5</v>
      </c>
      <c r="I109" s="194" t="str">
        <f>IFERROR(日付等!H95,"")</f>
        <v/>
      </c>
      <c r="J109" s="195" t="s">
        <v>5</v>
      </c>
      <c r="K109" s="194" t="str">
        <f>IFERROR(日付等!I95,"")</f>
        <v/>
      </c>
      <c r="L109" s="178" t="s">
        <v>10</v>
      </c>
      <c r="M109" s="178"/>
      <c r="N109" s="201"/>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1"/>
      <c r="AJ109" s="205"/>
      <c r="AK109" s="205"/>
      <c r="AL109" s="205"/>
      <c r="AM109" s="206"/>
      <c r="AN109" s="201"/>
      <c r="AO109" s="205"/>
      <c r="AP109" s="205"/>
      <c r="AQ109" s="205"/>
      <c r="AR109" s="206"/>
    </row>
    <row r="110" spans="1:44" ht="18.95" customHeight="1">
      <c r="A110" s="141"/>
      <c r="B110" s="212"/>
      <c r="C110" s="327"/>
      <c r="D110" s="327"/>
      <c r="E110" s="327"/>
      <c r="F110" s="149"/>
      <c r="G110" s="168"/>
      <c r="H110" s="149" t="s">
        <v>5</v>
      </c>
      <c r="I110" s="168"/>
      <c r="J110" s="164" t="s">
        <v>5</v>
      </c>
      <c r="K110" s="168"/>
      <c r="L110" s="149" t="s">
        <v>11</v>
      </c>
      <c r="M110" s="149"/>
      <c r="N110" s="207"/>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7"/>
      <c r="AJ110" s="208"/>
      <c r="AK110" s="208"/>
      <c r="AL110" s="208"/>
      <c r="AM110" s="209"/>
      <c r="AN110" s="207"/>
      <c r="AO110" s="208"/>
      <c r="AP110" s="208"/>
      <c r="AQ110" s="208"/>
      <c r="AR110" s="209"/>
    </row>
    <row r="111" spans="1:44" ht="18.95" customHeight="1">
      <c r="A111" s="141">
        <f t="shared" ref="A111" si="42">A109+1</f>
        <v>48</v>
      </c>
      <c r="B111" s="199" t="str">
        <f>IFERROR(日付等!F97,"")</f>
        <v/>
      </c>
      <c r="C111" s="235"/>
      <c r="D111" s="235"/>
      <c r="E111" s="235"/>
      <c r="F111" s="178"/>
      <c r="G111" s="194" t="str">
        <f>IFERROR(日付等!G97,"")</f>
        <v/>
      </c>
      <c r="H111" s="178" t="s">
        <v>5</v>
      </c>
      <c r="I111" s="194" t="str">
        <f>IFERROR(日付等!H97,"")</f>
        <v/>
      </c>
      <c r="J111" s="195" t="s">
        <v>5</v>
      </c>
      <c r="K111" s="194" t="str">
        <f>IFERROR(日付等!I97,"")</f>
        <v/>
      </c>
      <c r="L111" s="178" t="s">
        <v>10</v>
      </c>
      <c r="M111" s="178"/>
      <c r="N111" s="201"/>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1"/>
      <c r="AJ111" s="205"/>
      <c r="AK111" s="205"/>
      <c r="AL111" s="205"/>
      <c r="AM111" s="206"/>
      <c r="AN111" s="201"/>
      <c r="AO111" s="205"/>
      <c r="AP111" s="205"/>
      <c r="AQ111" s="205"/>
      <c r="AR111" s="206"/>
    </row>
    <row r="112" spans="1:44" ht="18.95" customHeight="1">
      <c r="A112" s="141"/>
      <c r="B112" s="212"/>
      <c r="C112" s="327"/>
      <c r="D112" s="327"/>
      <c r="E112" s="327"/>
      <c r="F112" s="149"/>
      <c r="G112" s="168"/>
      <c r="H112" s="149" t="s">
        <v>5</v>
      </c>
      <c r="I112" s="168"/>
      <c r="J112" s="164" t="s">
        <v>5</v>
      </c>
      <c r="K112" s="168"/>
      <c r="L112" s="149" t="s">
        <v>11</v>
      </c>
      <c r="M112" s="149"/>
      <c r="N112" s="207"/>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7"/>
      <c r="AJ112" s="208"/>
      <c r="AK112" s="208"/>
      <c r="AL112" s="208"/>
      <c r="AM112" s="209"/>
      <c r="AN112" s="207"/>
      <c r="AO112" s="208"/>
      <c r="AP112" s="208"/>
      <c r="AQ112" s="208"/>
      <c r="AR112" s="209"/>
    </row>
    <row r="113" spans="1:44" ht="18.95" customHeight="1">
      <c r="A113" s="141">
        <f t="shared" ref="A113" si="43">A111+1</f>
        <v>49</v>
      </c>
      <c r="B113" s="199" t="str">
        <f>IFERROR(日付等!F99,"")</f>
        <v/>
      </c>
      <c r="C113" s="235"/>
      <c r="D113" s="235"/>
      <c r="E113" s="235"/>
      <c r="F113" s="178"/>
      <c r="G113" s="194" t="str">
        <f>IFERROR(日付等!G99,"")</f>
        <v/>
      </c>
      <c r="H113" s="178" t="s">
        <v>5</v>
      </c>
      <c r="I113" s="194" t="str">
        <f>IFERROR(日付等!H99,"")</f>
        <v/>
      </c>
      <c r="J113" s="195" t="s">
        <v>5</v>
      </c>
      <c r="K113" s="194" t="str">
        <f>IFERROR(日付等!I99,"")</f>
        <v/>
      </c>
      <c r="L113" s="178" t="s">
        <v>10</v>
      </c>
      <c r="M113" s="178"/>
      <c r="N113" s="201"/>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1"/>
      <c r="AJ113" s="205"/>
      <c r="AK113" s="205"/>
      <c r="AL113" s="205"/>
      <c r="AM113" s="206"/>
      <c r="AN113" s="201"/>
      <c r="AO113" s="205"/>
      <c r="AP113" s="205"/>
      <c r="AQ113" s="205"/>
      <c r="AR113" s="206"/>
    </row>
    <row r="114" spans="1:44" ht="18.95" customHeight="1">
      <c r="A114" s="141"/>
      <c r="B114" s="212"/>
      <c r="C114" s="327"/>
      <c r="D114" s="327"/>
      <c r="E114" s="327"/>
      <c r="F114" s="149"/>
      <c r="G114" s="168"/>
      <c r="H114" s="149" t="s">
        <v>5</v>
      </c>
      <c r="I114" s="168"/>
      <c r="J114" s="164" t="s">
        <v>5</v>
      </c>
      <c r="K114" s="168"/>
      <c r="L114" s="149" t="s">
        <v>11</v>
      </c>
      <c r="M114" s="149"/>
      <c r="N114" s="207"/>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7"/>
      <c r="AJ114" s="208"/>
      <c r="AK114" s="208"/>
      <c r="AL114" s="208"/>
      <c r="AM114" s="209"/>
      <c r="AN114" s="207"/>
      <c r="AO114" s="208"/>
      <c r="AP114" s="208"/>
      <c r="AQ114" s="208"/>
      <c r="AR114" s="209"/>
    </row>
    <row r="115" spans="1:44" ht="18.95" customHeight="1">
      <c r="A115" s="141">
        <f t="shared" ref="A115" si="44">A113+1</f>
        <v>50</v>
      </c>
      <c r="B115" s="199" t="str">
        <f>IFERROR(日付等!F101,"")</f>
        <v/>
      </c>
      <c r="C115" s="235"/>
      <c r="D115" s="235"/>
      <c r="E115" s="235"/>
      <c r="F115" s="178"/>
      <c r="G115" s="194" t="str">
        <f>IFERROR(日付等!G101,"")</f>
        <v/>
      </c>
      <c r="H115" s="178" t="s">
        <v>5</v>
      </c>
      <c r="I115" s="194" t="str">
        <f>IFERROR(日付等!H101,"")</f>
        <v/>
      </c>
      <c r="J115" s="195" t="s">
        <v>5</v>
      </c>
      <c r="K115" s="194" t="str">
        <f>IFERROR(日付等!I101,"")</f>
        <v/>
      </c>
      <c r="L115" s="178" t="s">
        <v>10</v>
      </c>
      <c r="M115" s="178"/>
      <c r="N115" s="201"/>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1"/>
      <c r="AJ115" s="205"/>
      <c r="AK115" s="205"/>
      <c r="AL115" s="205"/>
      <c r="AM115" s="206"/>
      <c r="AN115" s="201"/>
      <c r="AO115" s="205"/>
      <c r="AP115" s="205"/>
      <c r="AQ115" s="205"/>
      <c r="AR115" s="206"/>
    </row>
    <row r="116" spans="1:44" ht="18.95" customHeight="1">
      <c r="A116" s="141"/>
      <c r="B116" s="212"/>
      <c r="C116" s="327"/>
      <c r="D116" s="327"/>
      <c r="E116" s="327"/>
      <c r="F116" s="149"/>
      <c r="G116" s="168"/>
      <c r="H116" s="149" t="s">
        <v>5</v>
      </c>
      <c r="I116" s="168"/>
      <c r="J116" s="164" t="s">
        <v>5</v>
      </c>
      <c r="K116" s="168"/>
      <c r="L116" s="149" t="s">
        <v>11</v>
      </c>
      <c r="M116" s="149"/>
      <c r="N116" s="207"/>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7"/>
      <c r="AJ116" s="208"/>
      <c r="AK116" s="208"/>
      <c r="AL116" s="208"/>
      <c r="AM116" s="209"/>
      <c r="AN116" s="207"/>
      <c r="AO116" s="208"/>
      <c r="AP116" s="208"/>
      <c r="AQ116" s="208"/>
      <c r="AR116" s="209"/>
    </row>
    <row r="117" spans="1:44" ht="18.95" customHeight="1">
      <c r="A117" s="141">
        <f t="shared" ref="A117" si="45">A115+1</f>
        <v>51</v>
      </c>
      <c r="B117" s="199" t="str">
        <f>IFERROR(日付等!F103,"")</f>
        <v/>
      </c>
      <c r="C117" s="235"/>
      <c r="D117" s="235"/>
      <c r="E117" s="235"/>
      <c r="F117" s="178"/>
      <c r="G117" s="194" t="str">
        <f>IFERROR(日付等!G103,"")</f>
        <v/>
      </c>
      <c r="H117" s="178" t="s">
        <v>5</v>
      </c>
      <c r="I117" s="194" t="str">
        <f>IFERROR(日付等!H103,"")</f>
        <v/>
      </c>
      <c r="J117" s="195" t="s">
        <v>5</v>
      </c>
      <c r="K117" s="194" t="str">
        <f>IFERROR(日付等!I103,"")</f>
        <v/>
      </c>
      <c r="L117" s="178" t="s">
        <v>10</v>
      </c>
      <c r="M117" s="178"/>
      <c r="N117" s="201"/>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1"/>
      <c r="AJ117" s="205"/>
      <c r="AK117" s="205"/>
      <c r="AL117" s="205"/>
      <c r="AM117" s="206"/>
      <c r="AN117" s="201"/>
      <c r="AO117" s="205"/>
      <c r="AP117" s="205"/>
      <c r="AQ117" s="205"/>
      <c r="AR117" s="206"/>
    </row>
    <row r="118" spans="1:44" ht="18.95" customHeight="1">
      <c r="A118" s="141"/>
      <c r="B118" s="212"/>
      <c r="C118" s="327"/>
      <c r="D118" s="327"/>
      <c r="E118" s="327"/>
      <c r="F118" s="149"/>
      <c r="G118" s="168"/>
      <c r="H118" s="149" t="s">
        <v>5</v>
      </c>
      <c r="I118" s="168"/>
      <c r="J118" s="164" t="s">
        <v>5</v>
      </c>
      <c r="K118" s="168"/>
      <c r="L118" s="149" t="s">
        <v>11</v>
      </c>
      <c r="M118" s="149"/>
      <c r="N118" s="207"/>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7"/>
      <c r="AJ118" s="208"/>
      <c r="AK118" s="208"/>
      <c r="AL118" s="208"/>
      <c r="AM118" s="209"/>
      <c r="AN118" s="207"/>
      <c r="AO118" s="208"/>
      <c r="AP118" s="208"/>
      <c r="AQ118" s="208"/>
      <c r="AR118" s="209"/>
    </row>
    <row r="119" spans="1:44" ht="18.95" customHeight="1">
      <c r="A119" s="141">
        <f t="shared" ref="A119" si="46">A117+1</f>
        <v>52</v>
      </c>
      <c r="B119" s="199" t="str">
        <f>IFERROR(日付等!F105,"")</f>
        <v/>
      </c>
      <c r="C119" s="235"/>
      <c r="D119" s="235"/>
      <c r="E119" s="235"/>
      <c r="F119" s="178"/>
      <c r="G119" s="194" t="str">
        <f>IFERROR(日付等!G105,"")</f>
        <v/>
      </c>
      <c r="H119" s="178" t="s">
        <v>5</v>
      </c>
      <c r="I119" s="194" t="str">
        <f>IFERROR(日付等!H105,"")</f>
        <v/>
      </c>
      <c r="J119" s="195" t="s">
        <v>5</v>
      </c>
      <c r="K119" s="194" t="str">
        <f>IFERROR(日付等!I105,"")</f>
        <v/>
      </c>
      <c r="L119" s="178" t="s">
        <v>10</v>
      </c>
      <c r="M119" s="178"/>
      <c r="N119" s="201"/>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1"/>
      <c r="AJ119" s="205"/>
      <c r="AK119" s="205"/>
      <c r="AL119" s="205"/>
      <c r="AM119" s="206"/>
      <c r="AN119" s="201"/>
      <c r="AO119" s="205"/>
      <c r="AP119" s="205"/>
      <c r="AQ119" s="205"/>
      <c r="AR119" s="206"/>
    </row>
    <row r="120" spans="1:44" ht="18.95" customHeight="1">
      <c r="A120" s="141"/>
      <c r="B120" s="212"/>
      <c r="C120" s="327"/>
      <c r="D120" s="327"/>
      <c r="E120" s="327"/>
      <c r="F120" s="149"/>
      <c r="G120" s="168"/>
      <c r="H120" s="149" t="s">
        <v>5</v>
      </c>
      <c r="I120" s="168"/>
      <c r="J120" s="164" t="s">
        <v>5</v>
      </c>
      <c r="K120" s="168"/>
      <c r="L120" s="149" t="s">
        <v>11</v>
      </c>
      <c r="M120" s="149"/>
      <c r="N120" s="207"/>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7"/>
      <c r="AJ120" s="208"/>
      <c r="AK120" s="208"/>
      <c r="AL120" s="208"/>
      <c r="AM120" s="209"/>
      <c r="AN120" s="207"/>
      <c r="AO120" s="208"/>
      <c r="AP120" s="208"/>
      <c r="AQ120" s="208"/>
      <c r="AR120" s="209"/>
    </row>
    <row r="121" spans="1:44" ht="18.95" customHeight="1">
      <c r="A121" s="141">
        <f t="shared" ref="A121" si="47">A119+1</f>
        <v>53</v>
      </c>
      <c r="B121" s="199" t="str">
        <f>IFERROR(日付等!F107,"")</f>
        <v/>
      </c>
      <c r="C121" s="235"/>
      <c r="D121" s="235"/>
      <c r="E121" s="235"/>
      <c r="F121" s="178"/>
      <c r="G121" s="194" t="str">
        <f>IFERROR(日付等!G107,"")</f>
        <v/>
      </c>
      <c r="H121" s="178" t="s">
        <v>5</v>
      </c>
      <c r="I121" s="194" t="str">
        <f>IFERROR(日付等!H107,"")</f>
        <v/>
      </c>
      <c r="J121" s="195" t="s">
        <v>5</v>
      </c>
      <c r="K121" s="194" t="str">
        <f>IFERROR(日付等!I107,"")</f>
        <v/>
      </c>
      <c r="L121" s="178" t="s">
        <v>10</v>
      </c>
      <c r="M121" s="178"/>
      <c r="N121" s="201"/>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1"/>
      <c r="AJ121" s="205"/>
      <c r="AK121" s="205"/>
      <c r="AL121" s="205"/>
      <c r="AM121" s="206"/>
      <c r="AN121" s="201"/>
      <c r="AO121" s="205"/>
      <c r="AP121" s="205"/>
      <c r="AQ121" s="205"/>
      <c r="AR121" s="206"/>
    </row>
    <row r="122" spans="1:44" ht="18.95" customHeight="1">
      <c r="A122" s="141"/>
      <c r="B122" s="212"/>
      <c r="C122" s="327"/>
      <c r="D122" s="327"/>
      <c r="E122" s="327"/>
      <c r="F122" s="149"/>
      <c r="G122" s="168"/>
      <c r="H122" s="149" t="s">
        <v>5</v>
      </c>
      <c r="I122" s="168"/>
      <c r="J122" s="164" t="s">
        <v>5</v>
      </c>
      <c r="K122" s="168"/>
      <c r="L122" s="149" t="s">
        <v>11</v>
      </c>
      <c r="M122" s="149"/>
      <c r="N122" s="207"/>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7"/>
      <c r="AJ122" s="208"/>
      <c r="AK122" s="208"/>
      <c r="AL122" s="208"/>
      <c r="AM122" s="209"/>
      <c r="AN122" s="207"/>
      <c r="AO122" s="208"/>
      <c r="AP122" s="208"/>
      <c r="AQ122" s="208"/>
      <c r="AR122" s="209"/>
    </row>
    <row r="123" spans="1:44" ht="18.95" customHeight="1">
      <c r="A123" s="141">
        <f t="shared" ref="A123" si="48">A121+1</f>
        <v>54</v>
      </c>
      <c r="B123" s="199" t="str">
        <f>IFERROR(日付等!F109,"")</f>
        <v/>
      </c>
      <c r="C123" s="235"/>
      <c r="D123" s="235"/>
      <c r="E123" s="235"/>
      <c r="F123" s="178"/>
      <c r="G123" s="194" t="str">
        <f>IFERROR(日付等!G109,"")</f>
        <v/>
      </c>
      <c r="H123" s="178" t="s">
        <v>5</v>
      </c>
      <c r="I123" s="194" t="str">
        <f>IFERROR(日付等!H109,"")</f>
        <v/>
      </c>
      <c r="J123" s="195" t="s">
        <v>5</v>
      </c>
      <c r="K123" s="194" t="str">
        <f>IFERROR(日付等!I109,"")</f>
        <v/>
      </c>
      <c r="L123" s="178" t="s">
        <v>10</v>
      </c>
      <c r="M123" s="178"/>
      <c r="N123" s="201"/>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1"/>
      <c r="AJ123" s="205"/>
      <c r="AK123" s="205"/>
      <c r="AL123" s="205"/>
      <c r="AM123" s="206"/>
      <c r="AN123" s="201"/>
      <c r="AO123" s="205"/>
      <c r="AP123" s="205"/>
      <c r="AQ123" s="205"/>
      <c r="AR123" s="206"/>
    </row>
    <row r="124" spans="1:44" ht="18.95" customHeight="1">
      <c r="A124" s="141"/>
      <c r="B124" s="212"/>
      <c r="C124" s="327"/>
      <c r="D124" s="327"/>
      <c r="E124" s="327"/>
      <c r="F124" s="149"/>
      <c r="G124" s="168"/>
      <c r="H124" s="149" t="s">
        <v>5</v>
      </c>
      <c r="I124" s="168"/>
      <c r="J124" s="164" t="s">
        <v>5</v>
      </c>
      <c r="K124" s="168"/>
      <c r="L124" s="149" t="s">
        <v>11</v>
      </c>
      <c r="M124" s="149"/>
      <c r="N124" s="207"/>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7"/>
      <c r="AJ124" s="208"/>
      <c r="AK124" s="208"/>
      <c r="AL124" s="208"/>
      <c r="AM124" s="209"/>
      <c r="AN124" s="207"/>
      <c r="AO124" s="208"/>
      <c r="AP124" s="208"/>
      <c r="AQ124" s="208"/>
      <c r="AR124" s="209"/>
    </row>
    <row r="125" spans="1:44" ht="18.95" customHeight="1">
      <c r="A125" s="141">
        <f t="shared" ref="A125" si="49">A123+1</f>
        <v>55</v>
      </c>
      <c r="B125" s="199" t="str">
        <f>IFERROR(日付等!F111,"")</f>
        <v/>
      </c>
      <c r="C125" s="235"/>
      <c r="D125" s="235"/>
      <c r="E125" s="235"/>
      <c r="F125" s="178"/>
      <c r="G125" s="194" t="str">
        <f>IFERROR(日付等!G111,"")</f>
        <v/>
      </c>
      <c r="H125" s="178" t="s">
        <v>5</v>
      </c>
      <c r="I125" s="194" t="str">
        <f>IFERROR(日付等!H111,"")</f>
        <v/>
      </c>
      <c r="J125" s="195" t="s">
        <v>5</v>
      </c>
      <c r="K125" s="194" t="str">
        <f>IFERROR(日付等!I111,"")</f>
        <v/>
      </c>
      <c r="L125" s="178" t="s">
        <v>10</v>
      </c>
      <c r="M125" s="178"/>
      <c r="N125" s="201"/>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1"/>
      <c r="AJ125" s="205"/>
      <c r="AK125" s="205"/>
      <c r="AL125" s="205"/>
      <c r="AM125" s="206"/>
      <c r="AN125" s="201"/>
      <c r="AO125" s="205"/>
      <c r="AP125" s="205"/>
      <c r="AQ125" s="205"/>
      <c r="AR125" s="206"/>
    </row>
    <row r="126" spans="1:44" ht="18.95" customHeight="1">
      <c r="A126" s="141"/>
      <c r="B126" s="212"/>
      <c r="C126" s="327"/>
      <c r="D126" s="327"/>
      <c r="E126" s="327"/>
      <c r="F126" s="149"/>
      <c r="G126" s="168"/>
      <c r="H126" s="149" t="s">
        <v>5</v>
      </c>
      <c r="I126" s="168"/>
      <c r="J126" s="164" t="s">
        <v>5</v>
      </c>
      <c r="K126" s="168"/>
      <c r="L126" s="149" t="s">
        <v>11</v>
      </c>
      <c r="M126" s="149"/>
      <c r="N126" s="207"/>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7"/>
      <c r="AJ126" s="208"/>
      <c r="AK126" s="208"/>
      <c r="AL126" s="208"/>
      <c r="AM126" s="209"/>
      <c r="AN126" s="207"/>
      <c r="AO126" s="208"/>
      <c r="AP126" s="208"/>
      <c r="AQ126" s="208"/>
      <c r="AR126" s="209"/>
    </row>
    <row r="127" spans="1:44" ht="18.95" customHeight="1">
      <c r="A127" s="141">
        <f t="shared" ref="A127" si="50">A125+1</f>
        <v>56</v>
      </c>
      <c r="B127" s="199" t="str">
        <f>IFERROR(日付等!F113,"")</f>
        <v/>
      </c>
      <c r="C127" s="235"/>
      <c r="D127" s="235"/>
      <c r="E127" s="235"/>
      <c r="F127" s="178"/>
      <c r="G127" s="194" t="str">
        <f>IFERROR(日付等!G113,"")</f>
        <v/>
      </c>
      <c r="H127" s="178" t="s">
        <v>5</v>
      </c>
      <c r="I127" s="194" t="str">
        <f>IFERROR(日付等!H113,"")</f>
        <v/>
      </c>
      <c r="J127" s="195" t="s">
        <v>5</v>
      </c>
      <c r="K127" s="194" t="str">
        <f>IFERROR(日付等!I113,"")</f>
        <v/>
      </c>
      <c r="L127" s="178" t="s">
        <v>10</v>
      </c>
      <c r="M127" s="178"/>
      <c r="N127" s="201"/>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1"/>
      <c r="AJ127" s="205"/>
      <c r="AK127" s="205"/>
      <c r="AL127" s="205"/>
      <c r="AM127" s="206"/>
      <c r="AN127" s="201"/>
      <c r="AO127" s="205"/>
      <c r="AP127" s="205"/>
      <c r="AQ127" s="205"/>
      <c r="AR127" s="206"/>
    </row>
    <row r="128" spans="1:44" ht="18.95" customHeight="1">
      <c r="A128" s="141"/>
      <c r="B128" s="212"/>
      <c r="C128" s="327"/>
      <c r="D128" s="327"/>
      <c r="E128" s="327"/>
      <c r="F128" s="149"/>
      <c r="G128" s="168"/>
      <c r="H128" s="149" t="s">
        <v>5</v>
      </c>
      <c r="I128" s="168"/>
      <c r="J128" s="164" t="s">
        <v>5</v>
      </c>
      <c r="K128" s="168"/>
      <c r="L128" s="149" t="s">
        <v>11</v>
      </c>
      <c r="M128" s="149"/>
      <c r="N128" s="207"/>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7"/>
      <c r="AJ128" s="208"/>
      <c r="AK128" s="208"/>
      <c r="AL128" s="208"/>
      <c r="AM128" s="209"/>
      <c r="AN128" s="207"/>
      <c r="AO128" s="208"/>
      <c r="AP128" s="208"/>
      <c r="AQ128" s="208"/>
      <c r="AR128" s="209"/>
    </row>
    <row r="129" spans="1:44" ht="18.95" customHeight="1">
      <c r="A129" s="141">
        <f t="shared" ref="A129" si="51">A127+1</f>
        <v>57</v>
      </c>
      <c r="B129" s="199" t="str">
        <f>IFERROR(日付等!F115,"")</f>
        <v/>
      </c>
      <c r="C129" s="235"/>
      <c r="D129" s="235"/>
      <c r="E129" s="235"/>
      <c r="F129" s="178"/>
      <c r="G129" s="194" t="str">
        <f>IFERROR(日付等!G115,"")</f>
        <v/>
      </c>
      <c r="H129" s="178" t="s">
        <v>5</v>
      </c>
      <c r="I129" s="194" t="str">
        <f>IFERROR(日付等!H115,"")</f>
        <v/>
      </c>
      <c r="J129" s="195" t="s">
        <v>5</v>
      </c>
      <c r="K129" s="194" t="str">
        <f>IFERROR(日付等!I115,"")</f>
        <v/>
      </c>
      <c r="L129" s="178" t="s">
        <v>10</v>
      </c>
      <c r="M129" s="178"/>
      <c r="N129" s="201"/>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1"/>
      <c r="AJ129" s="205"/>
      <c r="AK129" s="205"/>
      <c r="AL129" s="205"/>
      <c r="AM129" s="206"/>
      <c r="AN129" s="201"/>
      <c r="AO129" s="205"/>
      <c r="AP129" s="205"/>
      <c r="AQ129" s="205"/>
      <c r="AR129" s="206"/>
    </row>
    <row r="130" spans="1:44" ht="18.95" customHeight="1">
      <c r="A130" s="141"/>
      <c r="B130" s="212"/>
      <c r="C130" s="327"/>
      <c r="D130" s="327"/>
      <c r="E130" s="327"/>
      <c r="F130" s="149"/>
      <c r="G130" s="168"/>
      <c r="H130" s="149" t="s">
        <v>5</v>
      </c>
      <c r="I130" s="168"/>
      <c r="J130" s="164" t="s">
        <v>5</v>
      </c>
      <c r="K130" s="168"/>
      <c r="L130" s="149" t="s">
        <v>11</v>
      </c>
      <c r="M130" s="149"/>
      <c r="N130" s="207"/>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7"/>
      <c r="AJ130" s="208"/>
      <c r="AK130" s="208"/>
      <c r="AL130" s="208"/>
      <c r="AM130" s="209"/>
      <c r="AN130" s="207"/>
      <c r="AO130" s="208"/>
      <c r="AP130" s="208"/>
      <c r="AQ130" s="208"/>
      <c r="AR130" s="209"/>
    </row>
    <row r="131" spans="1:44" ht="18.95" customHeight="1">
      <c r="A131" s="141">
        <f t="shared" ref="A131" si="52">A129+1</f>
        <v>58</v>
      </c>
      <c r="B131" s="199" t="str">
        <f>IFERROR(日付等!F117,"")</f>
        <v/>
      </c>
      <c r="C131" s="235"/>
      <c r="D131" s="235"/>
      <c r="E131" s="235"/>
      <c r="F131" s="178"/>
      <c r="G131" s="194" t="str">
        <f>IFERROR(日付等!G117,"")</f>
        <v/>
      </c>
      <c r="H131" s="178" t="s">
        <v>5</v>
      </c>
      <c r="I131" s="194" t="str">
        <f>IFERROR(日付等!H117,"")</f>
        <v/>
      </c>
      <c r="J131" s="195" t="s">
        <v>5</v>
      </c>
      <c r="K131" s="194" t="str">
        <f>IFERROR(日付等!I117,"")</f>
        <v/>
      </c>
      <c r="L131" s="178" t="s">
        <v>10</v>
      </c>
      <c r="M131" s="178"/>
      <c r="N131" s="201"/>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1"/>
      <c r="AJ131" s="205"/>
      <c r="AK131" s="205"/>
      <c r="AL131" s="205"/>
      <c r="AM131" s="206"/>
      <c r="AN131" s="201"/>
      <c r="AO131" s="205"/>
      <c r="AP131" s="205"/>
      <c r="AQ131" s="205"/>
      <c r="AR131" s="206"/>
    </row>
    <row r="132" spans="1:44" ht="18.95" customHeight="1">
      <c r="A132" s="141"/>
      <c r="B132" s="212"/>
      <c r="C132" s="327"/>
      <c r="D132" s="327"/>
      <c r="E132" s="327"/>
      <c r="F132" s="149"/>
      <c r="G132" s="168"/>
      <c r="H132" s="149" t="s">
        <v>5</v>
      </c>
      <c r="I132" s="168"/>
      <c r="J132" s="164" t="s">
        <v>5</v>
      </c>
      <c r="K132" s="168"/>
      <c r="L132" s="149" t="s">
        <v>11</v>
      </c>
      <c r="M132" s="149"/>
      <c r="N132" s="207"/>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7"/>
      <c r="AJ132" s="208"/>
      <c r="AK132" s="208"/>
      <c r="AL132" s="208"/>
      <c r="AM132" s="209"/>
      <c r="AN132" s="207"/>
      <c r="AO132" s="208"/>
      <c r="AP132" s="208"/>
      <c r="AQ132" s="208"/>
      <c r="AR132" s="209"/>
    </row>
    <row r="133" spans="1:44" ht="18.95" customHeight="1">
      <c r="A133" s="141">
        <f t="shared" ref="A133" si="53">A131+1</f>
        <v>59</v>
      </c>
      <c r="B133" s="199" t="str">
        <f>IFERROR(日付等!F119,"")</f>
        <v/>
      </c>
      <c r="C133" s="235"/>
      <c r="D133" s="235"/>
      <c r="E133" s="235"/>
      <c r="F133" s="178"/>
      <c r="G133" s="194" t="str">
        <f>IFERROR(日付等!G119,"")</f>
        <v/>
      </c>
      <c r="H133" s="178" t="s">
        <v>5</v>
      </c>
      <c r="I133" s="194" t="str">
        <f>IFERROR(日付等!H119,"")</f>
        <v/>
      </c>
      <c r="J133" s="195" t="s">
        <v>5</v>
      </c>
      <c r="K133" s="194" t="str">
        <f>IFERROR(日付等!I119,"")</f>
        <v/>
      </c>
      <c r="L133" s="178" t="s">
        <v>10</v>
      </c>
      <c r="M133" s="178"/>
      <c r="N133" s="201"/>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1"/>
      <c r="AJ133" s="205"/>
      <c r="AK133" s="205"/>
      <c r="AL133" s="205"/>
      <c r="AM133" s="206"/>
      <c r="AN133" s="201"/>
      <c r="AO133" s="205"/>
      <c r="AP133" s="205"/>
      <c r="AQ133" s="205"/>
      <c r="AR133" s="206"/>
    </row>
    <row r="134" spans="1:44" ht="18.95" customHeight="1">
      <c r="A134" s="141"/>
      <c r="B134" s="212"/>
      <c r="C134" s="327"/>
      <c r="D134" s="327"/>
      <c r="E134" s="327"/>
      <c r="F134" s="149"/>
      <c r="G134" s="168"/>
      <c r="H134" s="149" t="s">
        <v>5</v>
      </c>
      <c r="I134" s="168"/>
      <c r="J134" s="164" t="s">
        <v>5</v>
      </c>
      <c r="K134" s="168"/>
      <c r="L134" s="149" t="s">
        <v>11</v>
      </c>
      <c r="M134" s="149"/>
      <c r="N134" s="207"/>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7"/>
      <c r="AJ134" s="208"/>
      <c r="AK134" s="208"/>
      <c r="AL134" s="208"/>
      <c r="AM134" s="209"/>
      <c r="AN134" s="207"/>
      <c r="AO134" s="208"/>
      <c r="AP134" s="208"/>
      <c r="AQ134" s="208"/>
      <c r="AR134" s="209"/>
    </row>
    <row r="135" spans="1:44" ht="18.95" customHeight="1">
      <c r="A135" s="141">
        <f t="shared" ref="A135" si="54">A133+1</f>
        <v>60</v>
      </c>
      <c r="B135" s="199" t="str">
        <f>IFERROR(日付等!F121,"")</f>
        <v/>
      </c>
      <c r="C135" s="235"/>
      <c r="D135" s="235"/>
      <c r="E135" s="235"/>
      <c r="F135" s="178"/>
      <c r="G135" s="194" t="str">
        <f>IFERROR(日付等!G121,"")</f>
        <v/>
      </c>
      <c r="H135" s="178" t="s">
        <v>5</v>
      </c>
      <c r="I135" s="194" t="str">
        <f>IFERROR(日付等!H121,"")</f>
        <v/>
      </c>
      <c r="J135" s="195" t="s">
        <v>5</v>
      </c>
      <c r="K135" s="194" t="str">
        <f>IFERROR(日付等!I121,"")</f>
        <v/>
      </c>
      <c r="L135" s="178" t="s">
        <v>10</v>
      </c>
      <c r="M135" s="178"/>
      <c r="N135" s="201"/>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1"/>
      <c r="AJ135" s="205"/>
      <c r="AK135" s="205"/>
      <c r="AL135" s="205"/>
      <c r="AM135" s="206"/>
      <c r="AN135" s="201"/>
      <c r="AO135" s="205"/>
      <c r="AP135" s="205"/>
      <c r="AQ135" s="205"/>
      <c r="AR135" s="206"/>
    </row>
    <row r="136" spans="1:44" ht="18.95" customHeight="1">
      <c r="A136" s="141"/>
      <c r="B136" s="212"/>
      <c r="C136" s="327"/>
      <c r="D136" s="327"/>
      <c r="E136" s="327"/>
      <c r="F136" s="149"/>
      <c r="G136" s="168"/>
      <c r="H136" s="149" t="s">
        <v>5</v>
      </c>
      <c r="I136" s="168"/>
      <c r="J136" s="164" t="s">
        <v>5</v>
      </c>
      <c r="K136" s="168"/>
      <c r="L136" s="149" t="s">
        <v>11</v>
      </c>
      <c r="M136" s="149"/>
      <c r="N136" s="207"/>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7"/>
      <c r="AJ136" s="208"/>
      <c r="AK136" s="208"/>
      <c r="AL136" s="208"/>
      <c r="AM136" s="209"/>
      <c r="AN136" s="207"/>
      <c r="AO136" s="208"/>
      <c r="AP136" s="208"/>
      <c r="AQ136" s="208"/>
      <c r="AR136" s="209"/>
    </row>
    <row r="137" spans="1:44" ht="18.95" customHeight="1">
      <c r="A137" s="141">
        <f t="shared" ref="A137" si="55">A135+1</f>
        <v>61</v>
      </c>
      <c r="B137" s="199" t="str">
        <f>IFERROR(日付等!F123,"")</f>
        <v/>
      </c>
      <c r="C137" s="235"/>
      <c r="D137" s="235"/>
      <c r="E137" s="235"/>
      <c r="F137" s="178"/>
      <c r="G137" s="194" t="str">
        <f>IFERROR(日付等!G123,"")</f>
        <v/>
      </c>
      <c r="H137" s="178" t="s">
        <v>5</v>
      </c>
      <c r="I137" s="194" t="str">
        <f>IFERROR(日付等!H123,"")</f>
        <v/>
      </c>
      <c r="J137" s="195" t="s">
        <v>5</v>
      </c>
      <c r="K137" s="194" t="str">
        <f>IFERROR(日付等!I123,"")</f>
        <v/>
      </c>
      <c r="L137" s="178" t="s">
        <v>10</v>
      </c>
      <c r="M137" s="178"/>
      <c r="N137" s="201"/>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1"/>
      <c r="AJ137" s="205"/>
      <c r="AK137" s="205"/>
      <c r="AL137" s="205"/>
      <c r="AM137" s="206"/>
      <c r="AN137" s="201"/>
      <c r="AO137" s="205"/>
      <c r="AP137" s="205"/>
      <c r="AQ137" s="205"/>
      <c r="AR137" s="206"/>
    </row>
    <row r="138" spans="1:44" ht="18.95" customHeight="1">
      <c r="A138" s="141"/>
      <c r="B138" s="212"/>
      <c r="C138" s="327"/>
      <c r="D138" s="327"/>
      <c r="E138" s="327"/>
      <c r="F138" s="149"/>
      <c r="G138" s="168"/>
      <c r="H138" s="149" t="s">
        <v>5</v>
      </c>
      <c r="I138" s="168"/>
      <c r="J138" s="164" t="s">
        <v>5</v>
      </c>
      <c r="K138" s="168"/>
      <c r="L138" s="149" t="s">
        <v>11</v>
      </c>
      <c r="M138" s="149"/>
      <c r="N138" s="207"/>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7"/>
      <c r="AJ138" s="208"/>
      <c r="AK138" s="208"/>
      <c r="AL138" s="208"/>
      <c r="AM138" s="209"/>
      <c r="AN138" s="207"/>
      <c r="AO138" s="208"/>
      <c r="AP138" s="208"/>
      <c r="AQ138" s="208"/>
      <c r="AR138" s="209"/>
    </row>
    <row r="139" spans="1:44" ht="18.95" customHeight="1">
      <c r="A139" s="141">
        <f t="shared" ref="A139" si="56">A137+1</f>
        <v>62</v>
      </c>
      <c r="B139" s="199" t="str">
        <f>IFERROR(日付等!F125,"")</f>
        <v/>
      </c>
      <c r="C139" s="235"/>
      <c r="D139" s="235"/>
      <c r="E139" s="235"/>
      <c r="F139" s="178"/>
      <c r="G139" s="194" t="str">
        <f>IFERROR(日付等!G125,"")</f>
        <v/>
      </c>
      <c r="H139" s="178" t="s">
        <v>5</v>
      </c>
      <c r="I139" s="194" t="str">
        <f>IFERROR(日付等!H125,"")</f>
        <v/>
      </c>
      <c r="J139" s="195" t="s">
        <v>5</v>
      </c>
      <c r="K139" s="194" t="str">
        <f>IFERROR(日付等!I125,"")</f>
        <v/>
      </c>
      <c r="L139" s="178" t="s">
        <v>10</v>
      </c>
      <c r="M139" s="178"/>
      <c r="N139" s="201"/>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1"/>
      <c r="AJ139" s="205"/>
      <c r="AK139" s="205"/>
      <c r="AL139" s="205"/>
      <c r="AM139" s="206"/>
      <c r="AN139" s="201"/>
      <c r="AO139" s="205"/>
      <c r="AP139" s="205"/>
      <c r="AQ139" s="205"/>
      <c r="AR139" s="206"/>
    </row>
    <row r="140" spans="1:44" ht="18.95" customHeight="1">
      <c r="A140" s="141"/>
      <c r="B140" s="212"/>
      <c r="C140" s="327"/>
      <c r="D140" s="327"/>
      <c r="E140" s="327"/>
      <c r="F140" s="149"/>
      <c r="G140" s="168"/>
      <c r="H140" s="149" t="s">
        <v>5</v>
      </c>
      <c r="I140" s="168"/>
      <c r="J140" s="164" t="s">
        <v>5</v>
      </c>
      <c r="K140" s="168"/>
      <c r="L140" s="149" t="s">
        <v>11</v>
      </c>
      <c r="M140" s="149"/>
      <c r="N140" s="207"/>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7"/>
      <c r="AJ140" s="208"/>
      <c r="AK140" s="208"/>
      <c r="AL140" s="208"/>
      <c r="AM140" s="209"/>
      <c r="AN140" s="207"/>
      <c r="AO140" s="208"/>
      <c r="AP140" s="208"/>
      <c r="AQ140" s="208"/>
      <c r="AR140" s="209"/>
    </row>
    <row r="141" spans="1:44" ht="18.95" customHeight="1">
      <c r="A141" s="141">
        <f t="shared" ref="A141" si="57">A139+1</f>
        <v>63</v>
      </c>
      <c r="B141" s="199" t="str">
        <f>IFERROR(日付等!F127,"")</f>
        <v/>
      </c>
      <c r="C141" s="235"/>
      <c r="D141" s="235"/>
      <c r="E141" s="235"/>
      <c r="F141" s="178"/>
      <c r="G141" s="194" t="str">
        <f>IFERROR(日付等!G127,"")</f>
        <v/>
      </c>
      <c r="H141" s="178" t="s">
        <v>5</v>
      </c>
      <c r="I141" s="194" t="str">
        <f>IFERROR(日付等!H127,"")</f>
        <v/>
      </c>
      <c r="J141" s="195" t="s">
        <v>5</v>
      </c>
      <c r="K141" s="194" t="str">
        <f>IFERROR(日付等!I127,"")</f>
        <v/>
      </c>
      <c r="L141" s="178" t="s">
        <v>10</v>
      </c>
      <c r="M141" s="178"/>
      <c r="N141" s="201"/>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1"/>
      <c r="AJ141" s="205"/>
      <c r="AK141" s="205"/>
      <c r="AL141" s="205"/>
      <c r="AM141" s="206"/>
      <c r="AN141" s="201"/>
      <c r="AO141" s="205"/>
      <c r="AP141" s="205"/>
      <c r="AQ141" s="205"/>
      <c r="AR141" s="206"/>
    </row>
    <row r="142" spans="1:44" ht="18.95" customHeight="1">
      <c r="A142" s="141"/>
      <c r="B142" s="212"/>
      <c r="C142" s="327"/>
      <c r="D142" s="327"/>
      <c r="E142" s="327"/>
      <c r="F142" s="149"/>
      <c r="G142" s="168"/>
      <c r="H142" s="149" t="s">
        <v>5</v>
      </c>
      <c r="I142" s="168"/>
      <c r="J142" s="164" t="s">
        <v>5</v>
      </c>
      <c r="K142" s="168"/>
      <c r="L142" s="149" t="s">
        <v>11</v>
      </c>
      <c r="M142" s="149"/>
      <c r="N142" s="207"/>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7"/>
      <c r="AJ142" s="208"/>
      <c r="AK142" s="208"/>
      <c r="AL142" s="208"/>
      <c r="AM142" s="209"/>
      <c r="AN142" s="207"/>
      <c r="AO142" s="208"/>
      <c r="AP142" s="208"/>
      <c r="AQ142" s="208"/>
      <c r="AR142" s="209"/>
    </row>
    <row r="143" spans="1:44" ht="18.95" customHeight="1">
      <c r="A143" s="141">
        <f t="shared" ref="A143" si="58">A141+1</f>
        <v>64</v>
      </c>
      <c r="B143" s="199" t="str">
        <f>IFERROR(日付等!F129,"")</f>
        <v/>
      </c>
      <c r="C143" s="235"/>
      <c r="D143" s="235"/>
      <c r="E143" s="235"/>
      <c r="F143" s="178"/>
      <c r="G143" s="194" t="str">
        <f>IFERROR(日付等!G129,"")</f>
        <v/>
      </c>
      <c r="H143" s="178" t="s">
        <v>5</v>
      </c>
      <c r="I143" s="194" t="str">
        <f>IFERROR(日付等!H129,"")</f>
        <v/>
      </c>
      <c r="J143" s="195" t="s">
        <v>5</v>
      </c>
      <c r="K143" s="194" t="str">
        <f>IFERROR(日付等!I129,"")</f>
        <v/>
      </c>
      <c r="L143" s="178" t="s">
        <v>10</v>
      </c>
      <c r="M143" s="178"/>
      <c r="N143" s="201"/>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1"/>
      <c r="AJ143" s="205"/>
      <c r="AK143" s="205"/>
      <c r="AL143" s="205"/>
      <c r="AM143" s="206"/>
      <c r="AN143" s="201"/>
      <c r="AO143" s="205"/>
      <c r="AP143" s="205"/>
      <c r="AQ143" s="205"/>
      <c r="AR143" s="206"/>
    </row>
    <row r="144" spans="1:44" ht="18.95" customHeight="1">
      <c r="A144" s="141"/>
      <c r="B144" s="212"/>
      <c r="C144" s="327"/>
      <c r="D144" s="327"/>
      <c r="E144" s="327"/>
      <c r="F144" s="149"/>
      <c r="G144" s="168"/>
      <c r="H144" s="149" t="s">
        <v>5</v>
      </c>
      <c r="I144" s="168"/>
      <c r="J144" s="164" t="s">
        <v>5</v>
      </c>
      <c r="K144" s="168"/>
      <c r="L144" s="149" t="s">
        <v>11</v>
      </c>
      <c r="M144" s="149"/>
      <c r="N144" s="207"/>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7"/>
      <c r="AJ144" s="208"/>
      <c r="AK144" s="208"/>
      <c r="AL144" s="208"/>
      <c r="AM144" s="209"/>
      <c r="AN144" s="207"/>
      <c r="AO144" s="208"/>
      <c r="AP144" s="208"/>
      <c r="AQ144" s="208"/>
      <c r="AR144" s="209"/>
    </row>
    <row r="145" spans="1:44" ht="18.95" customHeight="1">
      <c r="A145" s="141">
        <f t="shared" ref="A145" si="59">A143+1</f>
        <v>65</v>
      </c>
      <c r="B145" s="199" t="str">
        <f>IFERROR(日付等!F131,"")</f>
        <v/>
      </c>
      <c r="C145" s="235"/>
      <c r="D145" s="235"/>
      <c r="E145" s="235"/>
      <c r="F145" s="178"/>
      <c r="G145" s="194" t="str">
        <f>IFERROR(日付等!G131,"")</f>
        <v/>
      </c>
      <c r="H145" s="178" t="s">
        <v>5</v>
      </c>
      <c r="I145" s="194" t="str">
        <f>IFERROR(日付等!H131,"")</f>
        <v/>
      </c>
      <c r="J145" s="195" t="s">
        <v>5</v>
      </c>
      <c r="K145" s="194" t="str">
        <f>IFERROR(日付等!I131,"")</f>
        <v/>
      </c>
      <c r="L145" s="178" t="s">
        <v>10</v>
      </c>
      <c r="M145" s="178"/>
      <c r="N145" s="201"/>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1"/>
      <c r="AJ145" s="205"/>
      <c r="AK145" s="205"/>
      <c r="AL145" s="205"/>
      <c r="AM145" s="206"/>
      <c r="AN145" s="201"/>
      <c r="AO145" s="205"/>
      <c r="AP145" s="205"/>
      <c r="AQ145" s="205"/>
      <c r="AR145" s="206"/>
    </row>
    <row r="146" spans="1:44" ht="18.95" customHeight="1">
      <c r="A146" s="141"/>
      <c r="B146" s="212"/>
      <c r="C146" s="327"/>
      <c r="D146" s="327"/>
      <c r="E146" s="327"/>
      <c r="F146" s="149"/>
      <c r="G146" s="168"/>
      <c r="H146" s="149" t="s">
        <v>5</v>
      </c>
      <c r="I146" s="168"/>
      <c r="J146" s="164" t="s">
        <v>5</v>
      </c>
      <c r="K146" s="168"/>
      <c r="L146" s="149" t="s">
        <v>11</v>
      </c>
      <c r="M146" s="149"/>
      <c r="N146" s="207"/>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7"/>
      <c r="AJ146" s="208"/>
      <c r="AK146" s="208"/>
      <c r="AL146" s="208"/>
      <c r="AM146" s="209"/>
      <c r="AN146" s="207"/>
      <c r="AO146" s="208"/>
      <c r="AP146" s="208"/>
      <c r="AQ146" s="208"/>
      <c r="AR146" s="209"/>
    </row>
    <row r="147" spans="1:44" ht="18.95" customHeight="1">
      <c r="A147" s="141">
        <f t="shared" ref="A147" si="60">A145+1</f>
        <v>66</v>
      </c>
      <c r="B147" s="199" t="str">
        <f>IFERROR(日付等!F133,"")</f>
        <v/>
      </c>
      <c r="C147" s="235"/>
      <c r="D147" s="235"/>
      <c r="E147" s="235"/>
      <c r="F147" s="178"/>
      <c r="G147" s="194" t="str">
        <f>IFERROR(日付等!G133,"")</f>
        <v/>
      </c>
      <c r="H147" s="178" t="s">
        <v>5</v>
      </c>
      <c r="I147" s="194" t="str">
        <f>IFERROR(日付等!H133,"")</f>
        <v/>
      </c>
      <c r="J147" s="195" t="s">
        <v>5</v>
      </c>
      <c r="K147" s="194" t="str">
        <f>IFERROR(日付等!I133,"")</f>
        <v/>
      </c>
      <c r="L147" s="178" t="s">
        <v>10</v>
      </c>
      <c r="M147" s="178"/>
      <c r="N147" s="201"/>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1"/>
      <c r="AJ147" s="205"/>
      <c r="AK147" s="205"/>
      <c r="AL147" s="205"/>
      <c r="AM147" s="206"/>
      <c r="AN147" s="201"/>
      <c r="AO147" s="205"/>
      <c r="AP147" s="205"/>
      <c r="AQ147" s="205"/>
      <c r="AR147" s="206"/>
    </row>
    <row r="148" spans="1:44" ht="18.95" customHeight="1">
      <c r="A148" s="141"/>
      <c r="B148" s="212"/>
      <c r="C148" s="327"/>
      <c r="D148" s="327"/>
      <c r="E148" s="327"/>
      <c r="F148" s="149"/>
      <c r="G148" s="168"/>
      <c r="H148" s="149" t="s">
        <v>5</v>
      </c>
      <c r="I148" s="168"/>
      <c r="J148" s="164" t="s">
        <v>5</v>
      </c>
      <c r="K148" s="168"/>
      <c r="L148" s="149" t="s">
        <v>11</v>
      </c>
      <c r="M148" s="149"/>
      <c r="N148" s="207"/>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7"/>
      <c r="AJ148" s="208"/>
      <c r="AK148" s="208"/>
      <c r="AL148" s="208"/>
      <c r="AM148" s="209"/>
      <c r="AN148" s="207"/>
      <c r="AO148" s="208"/>
      <c r="AP148" s="208"/>
      <c r="AQ148" s="208"/>
      <c r="AR148" s="209"/>
    </row>
    <row r="149" spans="1:44" ht="18.95" customHeight="1">
      <c r="A149" s="141">
        <f t="shared" ref="A149" si="61">A147+1</f>
        <v>67</v>
      </c>
      <c r="B149" s="199" t="str">
        <f>IFERROR(日付等!F135,"")</f>
        <v/>
      </c>
      <c r="C149" s="235"/>
      <c r="D149" s="235"/>
      <c r="E149" s="235"/>
      <c r="F149" s="178"/>
      <c r="G149" s="194" t="str">
        <f>IFERROR(日付等!G135,"")</f>
        <v/>
      </c>
      <c r="H149" s="178" t="s">
        <v>5</v>
      </c>
      <c r="I149" s="194" t="str">
        <f>IFERROR(日付等!H135,"")</f>
        <v/>
      </c>
      <c r="J149" s="195" t="s">
        <v>5</v>
      </c>
      <c r="K149" s="194" t="str">
        <f>IFERROR(日付等!I135,"")</f>
        <v/>
      </c>
      <c r="L149" s="178" t="s">
        <v>10</v>
      </c>
      <c r="M149" s="178"/>
      <c r="N149" s="201"/>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1"/>
      <c r="AJ149" s="205"/>
      <c r="AK149" s="205"/>
      <c r="AL149" s="205"/>
      <c r="AM149" s="206"/>
      <c r="AN149" s="201"/>
      <c r="AO149" s="205"/>
      <c r="AP149" s="205"/>
      <c r="AQ149" s="205"/>
      <c r="AR149" s="206"/>
    </row>
    <row r="150" spans="1:44" ht="18.95" customHeight="1">
      <c r="A150" s="141"/>
      <c r="B150" s="212"/>
      <c r="C150" s="327"/>
      <c r="D150" s="327"/>
      <c r="E150" s="327"/>
      <c r="F150" s="149"/>
      <c r="G150" s="168"/>
      <c r="H150" s="149" t="s">
        <v>5</v>
      </c>
      <c r="I150" s="168"/>
      <c r="J150" s="164" t="s">
        <v>5</v>
      </c>
      <c r="K150" s="168"/>
      <c r="L150" s="149" t="s">
        <v>11</v>
      </c>
      <c r="M150" s="149"/>
      <c r="N150" s="207"/>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7"/>
      <c r="AJ150" s="208"/>
      <c r="AK150" s="208"/>
      <c r="AL150" s="208"/>
      <c r="AM150" s="209"/>
      <c r="AN150" s="207"/>
      <c r="AO150" s="208"/>
      <c r="AP150" s="208"/>
      <c r="AQ150" s="208"/>
      <c r="AR150" s="209"/>
    </row>
    <row r="151" spans="1:44" ht="18.95" customHeight="1">
      <c r="A151" s="141">
        <f t="shared" ref="A151" si="62">A149+1</f>
        <v>68</v>
      </c>
      <c r="B151" s="199" t="str">
        <f>IFERROR(日付等!F137,"")</f>
        <v/>
      </c>
      <c r="C151" s="235"/>
      <c r="D151" s="235"/>
      <c r="E151" s="235"/>
      <c r="F151" s="178"/>
      <c r="G151" s="194" t="str">
        <f>IFERROR(日付等!G137,"")</f>
        <v/>
      </c>
      <c r="H151" s="178" t="s">
        <v>5</v>
      </c>
      <c r="I151" s="194" t="str">
        <f>IFERROR(日付等!H137,"")</f>
        <v/>
      </c>
      <c r="J151" s="195" t="s">
        <v>5</v>
      </c>
      <c r="K151" s="194" t="str">
        <f>IFERROR(日付等!I137,"")</f>
        <v/>
      </c>
      <c r="L151" s="178" t="s">
        <v>10</v>
      </c>
      <c r="M151" s="178"/>
      <c r="N151" s="201"/>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1"/>
      <c r="AJ151" s="205"/>
      <c r="AK151" s="205"/>
      <c r="AL151" s="205"/>
      <c r="AM151" s="206"/>
      <c r="AN151" s="201"/>
      <c r="AO151" s="205"/>
      <c r="AP151" s="205"/>
      <c r="AQ151" s="205"/>
      <c r="AR151" s="206"/>
    </row>
    <row r="152" spans="1:44" ht="18.95" customHeight="1">
      <c r="A152" s="141"/>
      <c r="B152" s="212"/>
      <c r="C152" s="327"/>
      <c r="D152" s="327"/>
      <c r="E152" s="327"/>
      <c r="F152" s="149"/>
      <c r="G152" s="168"/>
      <c r="H152" s="149" t="s">
        <v>5</v>
      </c>
      <c r="I152" s="168"/>
      <c r="J152" s="164" t="s">
        <v>5</v>
      </c>
      <c r="K152" s="168"/>
      <c r="L152" s="149" t="s">
        <v>11</v>
      </c>
      <c r="M152" s="149"/>
      <c r="N152" s="207"/>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7"/>
      <c r="AJ152" s="208"/>
      <c r="AK152" s="208"/>
      <c r="AL152" s="208"/>
      <c r="AM152" s="209"/>
      <c r="AN152" s="207"/>
      <c r="AO152" s="208"/>
      <c r="AP152" s="208"/>
      <c r="AQ152" s="208"/>
      <c r="AR152" s="209"/>
    </row>
    <row r="153" spans="1:44" ht="18.95" customHeight="1">
      <c r="A153" s="141">
        <f t="shared" ref="A153" si="63">A151+1</f>
        <v>69</v>
      </c>
      <c r="B153" s="199" t="str">
        <f>IFERROR(日付等!F139,"")</f>
        <v/>
      </c>
      <c r="C153" s="235"/>
      <c r="D153" s="235"/>
      <c r="E153" s="235"/>
      <c r="F153" s="178"/>
      <c r="G153" s="194" t="str">
        <f>IFERROR(日付等!G139,"")</f>
        <v/>
      </c>
      <c r="H153" s="178" t="s">
        <v>5</v>
      </c>
      <c r="I153" s="194" t="str">
        <f>IFERROR(日付等!H139,"")</f>
        <v/>
      </c>
      <c r="J153" s="195" t="s">
        <v>5</v>
      </c>
      <c r="K153" s="194" t="str">
        <f>IFERROR(日付等!I139,"")</f>
        <v/>
      </c>
      <c r="L153" s="178" t="s">
        <v>10</v>
      </c>
      <c r="M153" s="178"/>
      <c r="N153" s="201"/>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1"/>
      <c r="AJ153" s="205"/>
      <c r="AK153" s="205"/>
      <c r="AL153" s="205"/>
      <c r="AM153" s="206"/>
      <c r="AN153" s="201"/>
      <c r="AO153" s="205"/>
      <c r="AP153" s="205"/>
      <c r="AQ153" s="205"/>
      <c r="AR153" s="206"/>
    </row>
    <row r="154" spans="1:44" ht="18.95" customHeight="1">
      <c r="A154" s="141"/>
      <c r="B154" s="212"/>
      <c r="C154" s="327"/>
      <c r="D154" s="327"/>
      <c r="E154" s="327"/>
      <c r="F154" s="149"/>
      <c r="G154" s="168"/>
      <c r="H154" s="149" t="s">
        <v>5</v>
      </c>
      <c r="I154" s="168"/>
      <c r="J154" s="164" t="s">
        <v>5</v>
      </c>
      <c r="K154" s="168"/>
      <c r="L154" s="149" t="s">
        <v>11</v>
      </c>
      <c r="M154" s="149"/>
      <c r="N154" s="207"/>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7"/>
      <c r="AJ154" s="208"/>
      <c r="AK154" s="208"/>
      <c r="AL154" s="208"/>
      <c r="AM154" s="209"/>
      <c r="AN154" s="207"/>
      <c r="AO154" s="208"/>
      <c r="AP154" s="208"/>
      <c r="AQ154" s="208"/>
      <c r="AR154" s="209"/>
    </row>
    <row r="155" spans="1:44" ht="18.95" customHeight="1">
      <c r="A155" s="141">
        <f t="shared" ref="A155" si="64">A153+1</f>
        <v>70</v>
      </c>
      <c r="B155" s="199" t="str">
        <f>IFERROR(日付等!F141,"")</f>
        <v/>
      </c>
      <c r="C155" s="235"/>
      <c r="D155" s="235"/>
      <c r="E155" s="235"/>
      <c r="F155" s="178"/>
      <c r="G155" s="194" t="str">
        <f>IFERROR(日付等!G141,"")</f>
        <v/>
      </c>
      <c r="H155" s="178" t="s">
        <v>5</v>
      </c>
      <c r="I155" s="194" t="str">
        <f>IFERROR(日付等!H141,"")</f>
        <v/>
      </c>
      <c r="J155" s="195" t="s">
        <v>5</v>
      </c>
      <c r="K155" s="194" t="str">
        <f>IFERROR(日付等!I141,"")</f>
        <v/>
      </c>
      <c r="L155" s="178" t="s">
        <v>10</v>
      </c>
      <c r="M155" s="178"/>
      <c r="N155" s="201"/>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1"/>
      <c r="AJ155" s="205"/>
      <c r="AK155" s="205"/>
      <c r="AL155" s="205"/>
      <c r="AM155" s="206"/>
      <c r="AN155" s="201"/>
      <c r="AO155" s="205"/>
      <c r="AP155" s="205"/>
      <c r="AQ155" s="205"/>
      <c r="AR155" s="206"/>
    </row>
    <row r="156" spans="1:44" ht="18.95" customHeight="1">
      <c r="A156" s="141"/>
      <c r="B156" s="212"/>
      <c r="C156" s="327"/>
      <c r="D156" s="327"/>
      <c r="E156" s="327"/>
      <c r="F156" s="149"/>
      <c r="G156" s="168"/>
      <c r="H156" s="149" t="s">
        <v>5</v>
      </c>
      <c r="I156" s="168"/>
      <c r="J156" s="164" t="s">
        <v>5</v>
      </c>
      <c r="K156" s="168"/>
      <c r="L156" s="149" t="s">
        <v>11</v>
      </c>
      <c r="M156" s="149"/>
      <c r="N156" s="207"/>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7"/>
      <c r="AJ156" s="208"/>
      <c r="AK156" s="208"/>
      <c r="AL156" s="208"/>
      <c r="AM156" s="209"/>
      <c r="AN156" s="207"/>
      <c r="AO156" s="208"/>
      <c r="AP156" s="208"/>
      <c r="AQ156" s="208"/>
      <c r="AR156" s="209"/>
    </row>
    <row r="157" spans="1:44" ht="18.95" customHeight="1">
      <c r="A157" s="141">
        <f t="shared" ref="A157" si="65">A155+1</f>
        <v>71</v>
      </c>
      <c r="B157" s="199" t="str">
        <f>IFERROR(日付等!F143,"")</f>
        <v/>
      </c>
      <c r="C157" s="235"/>
      <c r="D157" s="235"/>
      <c r="E157" s="235"/>
      <c r="F157" s="178"/>
      <c r="G157" s="194" t="str">
        <f>IFERROR(日付等!G143,"")</f>
        <v/>
      </c>
      <c r="H157" s="178" t="s">
        <v>5</v>
      </c>
      <c r="I157" s="194" t="str">
        <f>IFERROR(日付等!H143,"")</f>
        <v/>
      </c>
      <c r="J157" s="195" t="s">
        <v>5</v>
      </c>
      <c r="K157" s="194" t="str">
        <f>IFERROR(日付等!I143,"")</f>
        <v/>
      </c>
      <c r="L157" s="178" t="s">
        <v>10</v>
      </c>
      <c r="M157" s="178"/>
      <c r="N157" s="201"/>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1"/>
      <c r="AJ157" s="205"/>
      <c r="AK157" s="205"/>
      <c r="AL157" s="205"/>
      <c r="AM157" s="206"/>
      <c r="AN157" s="201"/>
      <c r="AO157" s="205"/>
      <c r="AP157" s="205"/>
      <c r="AQ157" s="205"/>
      <c r="AR157" s="206"/>
    </row>
    <row r="158" spans="1:44" ht="18.95" customHeight="1">
      <c r="A158" s="141"/>
      <c r="B158" s="212"/>
      <c r="C158" s="327"/>
      <c r="D158" s="327"/>
      <c r="E158" s="327"/>
      <c r="F158" s="149"/>
      <c r="G158" s="168"/>
      <c r="H158" s="149" t="s">
        <v>5</v>
      </c>
      <c r="I158" s="168"/>
      <c r="J158" s="164" t="s">
        <v>5</v>
      </c>
      <c r="K158" s="168"/>
      <c r="L158" s="149" t="s">
        <v>11</v>
      </c>
      <c r="M158" s="149"/>
      <c r="N158" s="207"/>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7"/>
      <c r="AJ158" s="208"/>
      <c r="AK158" s="208"/>
      <c r="AL158" s="208"/>
      <c r="AM158" s="209"/>
      <c r="AN158" s="207"/>
      <c r="AO158" s="208"/>
      <c r="AP158" s="208"/>
      <c r="AQ158" s="208"/>
      <c r="AR158" s="209"/>
    </row>
    <row r="159" spans="1:44" ht="18.95" customHeight="1">
      <c r="A159" s="141">
        <f t="shared" ref="A159" si="66">A157+1</f>
        <v>72</v>
      </c>
      <c r="B159" s="199" t="str">
        <f>IFERROR(日付等!F145,"")</f>
        <v/>
      </c>
      <c r="C159" s="235"/>
      <c r="D159" s="235"/>
      <c r="E159" s="235"/>
      <c r="F159" s="178"/>
      <c r="G159" s="194" t="str">
        <f>IFERROR(日付等!G145,"")</f>
        <v/>
      </c>
      <c r="H159" s="178" t="s">
        <v>5</v>
      </c>
      <c r="I159" s="194" t="str">
        <f>IFERROR(日付等!H145,"")</f>
        <v/>
      </c>
      <c r="J159" s="195" t="s">
        <v>5</v>
      </c>
      <c r="K159" s="194" t="str">
        <f>IFERROR(日付等!I145,"")</f>
        <v/>
      </c>
      <c r="L159" s="178" t="s">
        <v>10</v>
      </c>
      <c r="M159" s="178"/>
      <c r="N159" s="201"/>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1"/>
      <c r="AJ159" s="205"/>
      <c r="AK159" s="205"/>
      <c r="AL159" s="205"/>
      <c r="AM159" s="206"/>
      <c r="AN159" s="201"/>
      <c r="AO159" s="205"/>
      <c r="AP159" s="205"/>
      <c r="AQ159" s="205"/>
      <c r="AR159" s="206"/>
    </row>
    <row r="160" spans="1:44" ht="18.95" customHeight="1">
      <c r="A160" s="141"/>
      <c r="B160" s="212"/>
      <c r="C160" s="327"/>
      <c r="D160" s="327"/>
      <c r="E160" s="327"/>
      <c r="F160" s="149"/>
      <c r="G160" s="168"/>
      <c r="H160" s="149" t="s">
        <v>5</v>
      </c>
      <c r="I160" s="168"/>
      <c r="J160" s="164" t="s">
        <v>5</v>
      </c>
      <c r="K160" s="168"/>
      <c r="L160" s="149" t="s">
        <v>11</v>
      </c>
      <c r="M160" s="149"/>
      <c r="N160" s="207"/>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7"/>
      <c r="AJ160" s="208"/>
      <c r="AK160" s="208"/>
      <c r="AL160" s="208"/>
      <c r="AM160" s="209"/>
      <c r="AN160" s="207"/>
      <c r="AO160" s="208"/>
      <c r="AP160" s="208"/>
      <c r="AQ160" s="208"/>
      <c r="AR160" s="209"/>
    </row>
    <row r="161" spans="1:44" ht="18.95" customHeight="1">
      <c r="A161" s="141">
        <f t="shared" ref="A161" si="67">A159+1</f>
        <v>73</v>
      </c>
      <c r="B161" s="199" t="str">
        <f>IFERROR(日付等!F147,"")</f>
        <v/>
      </c>
      <c r="C161" s="235"/>
      <c r="D161" s="235"/>
      <c r="E161" s="235"/>
      <c r="F161" s="178"/>
      <c r="G161" s="194" t="str">
        <f>IFERROR(日付等!G147,"")</f>
        <v/>
      </c>
      <c r="H161" s="178" t="s">
        <v>5</v>
      </c>
      <c r="I161" s="194" t="str">
        <f>IFERROR(日付等!H147,"")</f>
        <v/>
      </c>
      <c r="J161" s="195" t="s">
        <v>5</v>
      </c>
      <c r="K161" s="194" t="str">
        <f>IFERROR(日付等!I147,"")</f>
        <v/>
      </c>
      <c r="L161" s="178" t="s">
        <v>10</v>
      </c>
      <c r="M161" s="178"/>
      <c r="N161" s="201"/>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1"/>
      <c r="AJ161" s="205"/>
      <c r="AK161" s="205"/>
      <c r="AL161" s="205"/>
      <c r="AM161" s="206"/>
      <c r="AN161" s="201"/>
      <c r="AO161" s="205"/>
      <c r="AP161" s="205"/>
      <c r="AQ161" s="205"/>
      <c r="AR161" s="206"/>
    </row>
    <row r="162" spans="1:44" ht="18.95" customHeight="1">
      <c r="A162" s="141"/>
      <c r="B162" s="212"/>
      <c r="C162" s="327"/>
      <c r="D162" s="327"/>
      <c r="E162" s="327"/>
      <c r="F162" s="149"/>
      <c r="G162" s="168"/>
      <c r="H162" s="149" t="s">
        <v>5</v>
      </c>
      <c r="I162" s="168"/>
      <c r="J162" s="164" t="s">
        <v>5</v>
      </c>
      <c r="K162" s="168"/>
      <c r="L162" s="149" t="s">
        <v>11</v>
      </c>
      <c r="M162" s="149"/>
      <c r="N162" s="207"/>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7"/>
      <c r="AJ162" s="208"/>
      <c r="AK162" s="208"/>
      <c r="AL162" s="208"/>
      <c r="AM162" s="209"/>
      <c r="AN162" s="207"/>
      <c r="AO162" s="208"/>
      <c r="AP162" s="208"/>
      <c r="AQ162" s="208"/>
      <c r="AR162" s="209"/>
    </row>
    <row r="163" spans="1:44" ht="18.95" customHeight="1">
      <c r="A163" s="141">
        <f t="shared" ref="A163" si="68">A161+1</f>
        <v>74</v>
      </c>
      <c r="B163" s="199" t="str">
        <f>IFERROR(日付等!F149,"")</f>
        <v/>
      </c>
      <c r="C163" s="235"/>
      <c r="D163" s="235"/>
      <c r="E163" s="235"/>
      <c r="F163" s="178"/>
      <c r="G163" s="194" t="str">
        <f>IFERROR(日付等!G149,"")</f>
        <v/>
      </c>
      <c r="H163" s="178" t="s">
        <v>5</v>
      </c>
      <c r="I163" s="194" t="str">
        <f>IFERROR(日付等!H149,"")</f>
        <v/>
      </c>
      <c r="J163" s="195" t="s">
        <v>5</v>
      </c>
      <c r="K163" s="194" t="str">
        <f>IFERROR(日付等!I149,"")</f>
        <v/>
      </c>
      <c r="L163" s="178" t="s">
        <v>10</v>
      </c>
      <c r="M163" s="178"/>
      <c r="N163" s="201"/>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1"/>
      <c r="AJ163" s="205"/>
      <c r="AK163" s="205"/>
      <c r="AL163" s="205"/>
      <c r="AM163" s="206"/>
      <c r="AN163" s="201"/>
      <c r="AO163" s="205"/>
      <c r="AP163" s="205"/>
      <c r="AQ163" s="205"/>
      <c r="AR163" s="206"/>
    </row>
    <row r="164" spans="1:44" ht="18.95" customHeight="1">
      <c r="A164" s="141"/>
      <c r="B164" s="212"/>
      <c r="C164" s="327"/>
      <c r="D164" s="327"/>
      <c r="E164" s="327"/>
      <c r="F164" s="149"/>
      <c r="G164" s="168"/>
      <c r="H164" s="149" t="s">
        <v>5</v>
      </c>
      <c r="I164" s="168"/>
      <c r="J164" s="164" t="s">
        <v>5</v>
      </c>
      <c r="K164" s="168"/>
      <c r="L164" s="149" t="s">
        <v>11</v>
      </c>
      <c r="M164" s="149"/>
      <c r="N164" s="207"/>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7"/>
      <c r="AJ164" s="208"/>
      <c r="AK164" s="208"/>
      <c r="AL164" s="208"/>
      <c r="AM164" s="209"/>
      <c r="AN164" s="207"/>
      <c r="AO164" s="208"/>
      <c r="AP164" s="208"/>
      <c r="AQ164" s="208"/>
      <c r="AR164" s="209"/>
    </row>
    <row r="165" spans="1:44" ht="18.95" customHeight="1">
      <c r="A165" s="141">
        <f t="shared" ref="A165" si="69">A163+1</f>
        <v>75</v>
      </c>
      <c r="B165" s="199" t="str">
        <f>IFERROR(日付等!F151,"")</f>
        <v/>
      </c>
      <c r="C165" s="235"/>
      <c r="D165" s="235"/>
      <c r="E165" s="235"/>
      <c r="F165" s="178"/>
      <c r="G165" s="194" t="str">
        <f>IFERROR(日付等!G151,"")</f>
        <v/>
      </c>
      <c r="H165" s="178" t="s">
        <v>5</v>
      </c>
      <c r="I165" s="194" t="str">
        <f>IFERROR(日付等!H151,"")</f>
        <v/>
      </c>
      <c r="J165" s="195" t="s">
        <v>5</v>
      </c>
      <c r="K165" s="194" t="str">
        <f>IFERROR(日付等!I151,"")</f>
        <v/>
      </c>
      <c r="L165" s="178" t="s">
        <v>10</v>
      </c>
      <c r="M165" s="178"/>
      <c r="N165" s="201"/>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1"/>
      <c r="AJ165" s="205"/>
      <c r="AK165" s="205"/>
      <c r="AL165" s="205"/>
      <c r="AM165" s="206"/>
      <c r="AN165" s="201"/>
      <c r="AO165" s="205"/>
      <c r="AP165" s="205"/>
      <c r="AQ165" s="205"/>
      <c r="AR165" s="206"/>
    </row>
    <row r="166" spans="1:44" ht="18.95" customHeight="1">
      <c r="A166" s="141"/>
      <c r="B166" s="212"/>
      <c r="C166" s="327"/>
      <c r="D166" s="327"/>
      <c r="E166" s="327"/>
      <c r="F166" s="149"/>
      <c r="G166" s="168"/>
      <c r="H166" s="149" t="s">
        <v>5</v>
      </c>
      <c r="I166" s="168"/>
      <c r="J166" s="164" t="s">
        <v>5</v>
      </c>
      <c r="K166" s="168"/>
      <c r="L166" s="149" t="s">
        <v>11</v>
      </c>
      <c r="M166" s="149"/>
      <c r="N166" s="207"/>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7"/>
      <c r="AJ166" s="208"/>
      <c r="AK166" s="208"/>
      <c r="AL166" s="208"/>
      <c r="AM166" s="209"/>
      <c r="AN166" s="207"/>
      <c r="AO166" s="208"/>
      <c r="AP166" s="208"/>
      <c r="AQ166" s="208"/>
      <c r="AR166" s="209"/>
    </row>
    <row r="167" spans="1:44" ht="18.95" customHeight="1">
      <c r="A167" s="141">
        <f t="shared" ref="A167" si="70">A165+1</f>
        <v>76</v>
      </c>
      <c r="B167" s="199" t="str">
        <f>IFERROR(日付等!F153,"")</f>
        <v/>
      </c>
      <c r="C167" s="235"/>
      <c r="D167" s="235"/>
      <c r="E167" s="235"/>
      <c r="F167" s="178"/>
      <c r="G167" s="194" t="str">
        <f>IFERROR(日付等!G153,"")</f>
        <v/>
      </c>
      <c r="H167" s="178" t="s">
        <v>5</v>
      </c>
      <c r="I167" s="194" t="str">
        <f>IFERROR(日付等!H153,"")</f>
        <v/>
      </c>
      <c r="J167" s="195" t="s">
        <v>5</v>
      </c>
      <c r="K167" s="194" t="str">
        <f>IFERROR(日付等!I153,"")</f>
        <v/>
      </c>
      <c r="L167" s="178" t="s">
        <v>10</v>
      </c>
      <c r="M167" s="178"/>
      <c r="N167" s="201"/>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1"/>
      <c r="AJ167" s="205"/>
      <c r="AK167" s="205"/>
      <c r="AL167" s="205"/>
      <c r="AM167" s="206"/>
      <c r="AN167" s="201"/>
      <c r="AO167" s="205"/>
      <c r="AP167" s="205"/>
      <c r="AQ167" s="205"/>
      <c r="AR167" s="206"/>
    </row>
    <row r="168" spans="1:44" ht="18.95" customHeight="1">
      <c r="A168" s="141"/>
      <c r="B168" s="212"/>
      <c r="C168" s="327"/>
      <c r="D168" s="327"/>
      <c r="E168" s="327"/>
      <c r="F168" s="149"/>
      <c r="G168" s="168"/>
      <c r="H168" s="149" t="s">
        <v>5</v>
      </c>
      <c r="I168" s="168"/>
      <c r="J168" s="164" t="s">
        <v>5</v>
      </c>
      <c r="K168" s="168"/>
      <c r="L168" s="149" t="s">
        <v>11</v>
      </c>
      <c r="M168" s="149"/>
      <c r="N168" s="207"/>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7"/>
      <c r="AJ168" s="208"/>
      <c r="AK168" s="208"/>
      <c r="AL168" s="208"/>
      <c r="AM168" s="209"/>
      <c r="AN168" s="207"/>
      <c r="AO168" s="208"/>
      <c r="AP168" s="208"/>
      <c r="AQ168" s="208"/>
      <c r="AR168" s="209"/>
    </row>
    <row r="169" spans="1:44" ht="18.95" customHeight="1">
      <c r="A169" s="141">
        <f t="shared" ref="A169" si="71">A167+1</f>
        <v>77</v>
      </c>
      <c r="B169" s="199" t="str">
        <f>IFERROR(日付等!F155,"")</f>
        <v/>
      </c>
      <c r="C169" s="235"/>
      <c r="D169" s="235"/>
      <c r="E169" s="235"/>
      <c r="F169" s="178"/>
      <c r="G169" s="194" t="str">
        <f>IFERROR(日付等!G155,"")</f>
        <v/>
      </c>
      <c r="H169" s="178" t="s">
        <v>5</v>
      </c>
      <c r="I169" s="194" t="str">
        <f>IFERROR(日付等!H155,"")</f>
        <v/>
      </c>
      <c r="J169" s="195" t="s">
        <v>5</v>
      </c>
      <c r="K169" s="194" t="str">
        <f>IFERROR(日付等!I155,"")</f>
        <v/>
      </c>
      <c r="L169" s="178" t="s">
        <v>10</v>
      </c>
      <c r="M169" s="178"/>
      <c r="N169" s="201"/>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1"/>
      <c r="AJ169" s="205"/>
      <c r="AK169" s="205"/>
      <c r="AL169" s="205"/>
      <c r="AM169" s="206"/>
      <c r="AN169" s="201"/>
      <c r="AO169" s="205"/>
      <c r="AP169" s="205"/>
      <c r="AQ169" s="205"/>
      <c r="AR169" s="206"/>
    </row>
    <row r="170" spans="1:44" ht="18.95" customHeight="1">
      <c r="A170" s="141"/>
      <c r="B170" s="212"/>
      <c r="C170" s="327"/>
      <c r="D170" s="327"/>
      <c r="E170" s="327"/>
      <c r="F170" s="149"/>
      <c r="G170" s="168"/>
      <c r="H170" s="149" t="s">
        <v>5</v>
      </c>
      <c r="I170" s="168"/>
      <c r="J170" s="164" t="s">
        <v>5</v>
      </c>
      <c r="K170" s="168"/>
      <c r="L170" s="149" t="s">
        <v>11</v>
      </c>
      <c r="M170" s="149"/>
      <c r="N170" s="207"/>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7"/>
      <c r="AJ170" s="208"/>
      <c r="AK170" s="208"/>
      <c r="AL170" s="208"/>
      <c r="AM170" s="209"/>
      <c r="AN170" s="207"/>
      <c r="AO170" s="208"/>
      <c r="AP170" s="208"/>
      <c r="AQ170" s="208"/>
      <c r="AR170" s="209"/>
    </row>
    <row r="171" spans="1:44" ht="18.95" customHeight="1">
      <c r="A171" s="141">
        <f t="shared" ref="A171" si="72">A169+1</f>
        <v>78</v>
      </c>
      <c r="B171" s="199" t="str">
        <f>IFERROR(日付等!F157,"")</f>
        <v/>
      </c>
      <c r="C171" s="235"/>
      <c r="D171" s="235"/>
      <c r="E171" s="235"/>
      <c r="F171" s="178"/>
      <c r="G171" s="194" t="str">
        <f>IFERROR(日付等!G157,"")</f>
        <v/>
      </c>
      <c r="H171" s="178" t="s">
        <v>5</v>
      </c>
      <c r="I171" s="194" t="str">
        <f>IFERROR(日付等!H157,"")</f>
        <v/>
      </c>
      <c r="J171" s="195" t="s">
        <v>5</v>
      </c>
      <c r="K171" s="194" t="str">
        <f>IFERROR(日付等!I157,"")</f>
        <v/>
      </c>
      <c r="L171" s="178" t="s">
        <v>10</v>
      </c>
      <c r="M171" s="178"/>
      <c r="N171" s="201"/>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1"/>
      <c r="AJ171" s="205"/>
      <c r="AK171" s="205"/>
      <c r="AL171" s="205"/>
      <c r="AM171" s="206"/>
      <c r="AN171" s="201"/>
      <c r="AO171" s="205"/>
      <c r="AP171" s="205"/>
      <c r="AQ171" s="205"/>
      <c r="AR171" s="206"/>
    </row>
    <row r="172" spans="1:44" ht="18.95" customHeight="1">
      <c r="A172" s="141"/>
      <c r="B172" s="212"/>
      <c r="C172" s="327"/>
      <c r="D172" s="327"/>
      <c r="E172" s="327"/>
      <c r="F172" s="149"/>
      <c r="G172" s="168"/>
      <c r="H172" s="149" t="s">
        <v>5</v>
      </c>
      <c r="I172" s="168"/>
      <c r="J172" s="164" t="s">
        <v>5</v>
      </c>
      <c r="K172" s="168"/>
      <c r="L172" s="149" t="s">
        <v>11</v>
      </c>
      <c r="M172" s="149"/>
      <c r="N172" s="207"/>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7"/>
      <c r="AJ172" s="208"/>
      <c r="AK172" s="208"/>
      <c r="AL172" s="208"/>
      <c r="AM172" s="209"/>
      <c r="AN172" s="207"/>
      <c r="AO172" s="208"/>
      <c r="AP172" s="208"/>
      <c r="AQ172" s="208"/>
      <c r="AR172" s="209"/>
    </row>
    <row r="173" spans="1:44" ht="18.95" customHeight="1">
      <c r="A173" s="141">
        <f t="shared" ref="A173" si="73">A171+1</f>
        <v>79</v>
      </c>
      <c r="B173" s="199" t="str">
        <f>IFERROR(日付等!F159,"")</f>
        <v/>
      </c>
      <c r="C173" s="235"/>
      <c r="D173" s="235"/>
      <c r="E173" s="235"/>
      <c r="F173" s="178"/>
      <c r="G173" s="194" t="str">
        <f>IFERROR(日付等!G159,"")</f>
        <v/>
      </c>
      <c r="H173" s="178" t="s">
        <v>5</v>
      </c>
      <c r="I173" s="194" t="str">
        <f>IFERROR(日付等!H159,"")</f>
        <v/>
      </c>
      <c r="J173" s="195" t="s">
        <v>5</v>
      </c>
      <c r="K173" s="194" t="str">
        <f>IFERROR(日付等!I159,"")</f>
        <v/>
      </c>
      <c r="L173" s="178" t="s">
        <v>10</v>
      </c>
      <c r="M173" s="178"/>
      <c r="N173" s="201"/>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1"/>
      <c r="AJ173" s="205"/>
      <c r="AK173" s="205"/>
      <c r="AL173" s="205"/>
      <c r="AM173" s="206"/>
      <c r="AN173" s="201"/>
      <c r="AO173" s="205"/>
      <c r="AP173" s="205"/>
      <c r="AQ173" s="205"/>
      <c r="AR173" s="206"/>
    </row>
    <row r="174" spans="1:44" ht="18.95" customHeight="1">
      <c r="A174" s="141"/>
      <c r="B174" s="212"/>
      <c r="C174" s="327"/>
      <c r="D174" s="327"/>
      <c r="E174" s="327"/>
      <c r="F174" s="149"/>
      <c r="G174" s="168"/>
      <c r="H174" s="149" t="s">
        <v>5</v>
      </c>
      <c r="I174" s="168"/>
      <c r="J174" s="164" t="s">
        <v>5</v>
      </c>
      <c r="K174" s="168"/>
      <c r="L174" s="149" t="s">
        <v>11</v>
      </c>
      <c r="M174" s="149"/>
      <c r="N174" s="207"/>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7"/>
      <c r="AJ174" s="208"/>
      <c r="AK174" s="208"/>
      <c r="AL174" s="208"/>
      <c r="AM174" s="209"/>
      <c r="AN174" s="207"/>
      <c r="AO174" s="208"/>
      <c r="AP174" s="208"/>
      <c r="AQ174" s="208"/>
      <c r="AR174" s="209"/>
    </row>
    <row r="175" spans="1:44" ht="18.95" customHeight="1">
      <c r="A175" s="141">
        <f t="shared" ref="A175" si="74">A173+1</f>
        <v>80</v>
      </c>
      <c r="B175" s="199" t="str">
        <f>IFERROR(日付等!F161,"")</f>
        <v/>
      </c>
      <c r="C175" s="235"/>
      <c r="D175" s="235"/>
      <c r="E175" s="235"/>
      <c r="F175" s="178"/>
      <c r="G175" s="194" t="str">
        <f>IFERROR(日付等!G161,"")</f>
        <v/>
      </c>
      <c r="H175" s="178" t="s">
        <v>5</v>
      </c>
      <c r="I175" s="194" t="str">
        <f>IFERROR(日付等!H161,"")</f>
        <v/>
      </c>
      <c r="J175" s="195" t="s">
        <v>5</v>
      </c>
      <c r="K175" s="194" t="str">
        <f>IFERROR(日付等!I161,"")</f>
        <v/>
      </c>
      <c r="L175" s="178" t="s">
        <v>10</v>
      </c>
      <c r="M175" s="178"/>
      <c r="N175" s="201"/>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1"/>
      <c r="AJ175" s="205"/>
      <c r="AK175" s="205"/>
      <c r="AL175" s="205"/>
      <c r="AM175" s="206"/>
      <c r="AN175" s="201"/>
      <c r="AO175" s="205"/>
      <c r="AP175" s="205"/>
      <c r="AQ175" s="205"/>
      <c r="AR175" s="206"/>
    </row>
    <row r="176" spans="1:44" ht="18.95" customHeight="1">
      <c r="A176" s="141"/>
      <c r="B176" s="212"/>
      <c r="C176" s="327"/>
      <c r="D176" s="327"/>
      <c r="E176" s="327"/>
      <c r="F176" s="149"/>
      <c r="G176" s="168"/>
      <c r="H176" s="149" t="s">
        <v>5</v>
      </c>
      <c r="I176" s="168"/>
      <c r="J176" s="164" t="s">
        <v>5</v>
      </c>
      <c r="K176" s="168"/>
      <c r="L176" s="149" t="s">
        <v>11</v>
      </c>
      <c r="M176" s="149"/>
      <c r="N176" s="207"/>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7"/>
      <c r="AJ176" s="208"/>
      <c r="AK176" s="208"/>
      <c r="AL176" s="208"/>
      <c r="AM176" s="209"/>
      <c r="AN176" s="207"/>
      <c r="AO176" s="208"/>
      <c r="AP176" s="208"/>
      <c r="AQ176" s="208"/>
      <c r="AR176" s="209"/>
    </row>
    <row r="177" spans="1:44" ht="18.95" customHeight="1">
      <c r="A177" s="141">
        <f t="shared" ref="A177" si="75">A175+1</f>
        <v>81</v>
      </c>
      <c r="B177" s="199" t="str">
        <f>IFERROR(日付等!F163,"")</f>
        <v/>
      </c>
      <c r="C177" s="235"/>
      <c r="D177" s="235"/>
      <c r="E177" s="235"/>
      <c r="F177" s="178"/>
      <c r="G177" s="194" t="str">
        <f>IFERROR(日付等!G163,"")</f>
        <v/>
      </c>
      <c r="H177" s="178" t="s">
        <v>5</v>
      </c>
      <c r="I177" s="194" t="str">
        <f>IFERROR(日付等!H163,"")</f>
        <v/>
      </c>
      <c r="J177" s="195" t="s">
        <v>5</v>
      </c>
      <c r="K177" s="194" t="str">
        <f>IFERROR(日付等!I163,"")</f>
        <v/>
      </c>
      <c r="L177" s="178" t="s">
        <v>10</v>
      </c>
      <c r="M177" s="178"/>
      <c r="N177" s="201"/>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1"/>
      <c r="AJ177" s="205"/>
      <c r="AK177" s="205"/>
      <c r="AL177" s="205"/>
      <c r="AM177" s="206"/>
      <c r="AN177" s="201"/>
      <c r="AO177" s="205"/>
      <c r="AP177" s="205"/>
      <c r="AQ177" s="205"/>
      <c r="AR177" s="206"/>
    </row>
    <row r="178" spans="1:44" ht="18.95" customHeight="1">
      <c r="A178" s="141"/>
      <c r="B178" s="212"/>
      <c r="C178" s="327"/>
      <c r="D178" s="327"/>
      <c r="E178" s="327"/>
      <c r="F178" s="149"/>
      <c r="G178" s="168"/>
      <c r="H178" s="149" t="s">
        <v>5</v>
      </c>
      <c r="I178" s="168"/>
      <c r="J178" s="164" t="s">
        <v>5</v>
      </c>
      <c r="K178" s="168"/>
      <c r="L178" s="149" t="s">
        <v>11</v>
      </c>
      <c r="M178" s="149"/>
      <c r="N178" s="207"/>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7"/>
      <c r="AJ178" s="208"/>
      <c r="AK178" s="208"/>
      <c r="AL178" s="208"/>
      <c r="AM178" s="209"/>
      <c r="AN178" s="207"/>
      <c r="AO178" s="208"/>
      <c r="AP178" s="208"/>
      <c r="AQ178" s="208"/>
      <c r="AR178" s="209"/>
    </row>
    <row r="179" spans="1:44" ht="18.95" customHeight="1">
      <c r="A179" s="141">
        <f t="shared" ref="A179" si="76">A177+1</f>
        <v>82</v>
      </c>
      <c r="B179" s="199" t="str">
        <f>IFERROR(日付等!F165,"")</f>
        <v/>
      </c>
      <c r="C179" s="235"/>
      <c r="D179" s="235"/>
      <c r="E179" s="235"/>
      <c r="F179" s="178"/>
      <c r="G179" s="194" t="str">
        <f>IFERROR(日付等!G165,"")</f>
        <v/>
      </c>
      <c r="H179" s="178" t="s">
        <v>5</v>
      </c>
      <c r="I179" s="194" t="str">
        <f>IFERROR(日付等!H165,"")</f>
        <v/>
      </c>
      <c r="J179" s="195" t="s">
        <v>5</v>
      </c>
      <c r="K179" s="194" t="str">
        <f>IFERROR(日付等!I165,"")</f>
        <v/>
      </c>
      <c r="L179" s="178" t="s">
        <v>10</v>
      </c>
      <c r="M179" s="178"/>
      <c r="N179" s="201"/>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1"/>
      <c r="AJ179" s="205"/>
      <c r="AK179" s="205"/>
      <c r="AL179" s="205"/>
      <c r="AM179" s="206"/>
      <c r="AN179" s="201"/>
      <c r="AO179" s="205"/>
      <c r="AP179" s="205"/>
      <c r="AQ179" s="205"/>
      <c r="AR179" s="206"/>
    </row>
    <row r="180" spans="1:44" ht="18.95" customHeight="1">
      <c r="A180" s="141"/>
      <c r="B180" s="212"/>
      <c r="C180" s="327"/>
      <c r="D180" s="327"/>
      <c r="E180" s="327"/>
      <c r="F180" s="149"/>
      <c r="G180" s="168"/>
      <c r="H180" s="149" t="s">
        <v>5</v>
      </c>
      <c r="I180" s="168"/>
      <c r="J180" s="164" t="s">
        <v>5</v>
      </c>
      <c r="K180" s="168"/>
      <c r="L180" s="149" t="s">
        <v>11</v>
      </c>
      <c r="M180" s="149"/>
      <c r="N180" s="207"/>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7"/>
      <c r="AJ180" s="208"/>
      <c r="AK180" s="208"/>
      <c r="AL180" s="208"/>
      <c r="AM180" s="209"/>
      <c r="AN180" s="207"/>
      <c r="AO180" s="208"/>
      <c r="AP180" s="208"/>
      <c r="AQ180" s="208"/>
      <c r="AR180" s="209"/>
    </row>
    <row r="181" spans="1:44" ht="18.95" customHeight="1">
      <c r="A181" s="141">
        <f t="shared" ref="A181" si="77">A179+1</f>
        <v>83</v>
      </c>
      <c r="B181" s="199" t="str">
        <f>IFERROR(日付等!F167,"")</f>
        <v/>
      </c>
      <c r="C181" s="235"/>
      <c r="D181" s="235"/>
      <c r="E181" s="235"/>
      <c r="F181" s="178"/>
      <c r="G181" s="194" t="str">
        <f>IFERROR(日付等!G167,"")</f>
        <v/>
      </c>
      <c r="H181" s="178" t="s">
        <v>5</v>
      </c>
      <c r="I181" s="194" t="str">
        <f>IFERROR(日付等!H167,"")</f>
        <v/>
      </c>
      <c r="J181" s="195" t="s">
        <v>5</v>
      </c>
      <c r="K181" s="194" t="str">
        <f>IFERROR(日付等!I167,"")</f>
        <v/>
      </c>
      <c r="L181" s="178" t="s">
        <v>10</v>
      </c>
      <c r="M181" s="178"/>
      <c r="N181" s="201"/>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1"/>
      <c r="AJ181" s="205"/>
      <c r="AK181" s="205"/>
      <c r="AL181" s="205"/>
      <c r="AM181" s="206"/>
      <c r="AN181" s="201"/>
      <c r="AO181" s="205"/>
      <c r="AP181" s="205"/>
      <c r="AQ181" s="205"/>
      <c r="AR181" s="206"/>
    </row>
    <row r="182" spans="1:44" ht="18.95" customHeight="1">
      <c r="A182" s="141"/>
      <c r="B182" s="212"/>
      <c r="C182" s="327"/>
      <c r="D182" s="327"/>
      <c r="E182" s="327"/>
      <c r="F182" s="149"/>
      <c r="G182" s="168"/>
      <c r="H182" s="149" t="s">
        <v>5</v>
      </c>
      <c r="I182" s="168"/>
      <c r="J182" s="164" t="s">
        <v>5</v>
      </c>
      <c r="K182" s="168"/>
      <c r="L182" s="149" t="s">
        <v>11</v>
      </c>
      <c r="M182" s="149"/>
      <c r="N182" s="207"/>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7"/>
      <c r="AJ182" s="208"/>
      <c r="AK182" s="208"/>
      <c r="AL182" s="208"/>
      <c r="AM182" s="209"/>
      <c r="AN182" s="207"/>
      <c r="AO182" s="208"/>
      <c r="AP182" s="208"/>
      <c r="AQ182" s="208"/>
      <c r="AR182" s="209"/>
    </row>
    <row r="183" spans="1:44" ht="18.95" customHeight="1">
      <c r="A183" s="141">
        <f t="shared" ref="A183" si="78">A181+1</f>
        <v>84</v>
      </c>
      <c r="B183" s="199" t="str">
        <f>IFERROR(日付等!F169,"")</f>
        <v/>
      </c>
      <c r="C183" s="235"/>
      <c r="D183" s="235"/>
      <c r="E183" s="235"/>
      <c r="F183" s="178"/>
      <c r="G183" s="194" t="str">
        <f>IFERROR(日付等!G169,"")</f>
        <v/>
      </c>
      <c r="H183" s="178" t="s">
        <v>5</v>
      </c>
      <c r="I183" s="194" t="str">
        <f>IFERROR(日付等!H169,"")</f>
        <v/>
      </c>
      <c r="J183" s="195" t="s">
        <v>5</v>
      </c>
      <c r="K183" s="194" t="str">
        <f>IFERROR(日付等!I169,"")</f>
        <v/>
      </c>
      <c r="L183" s="178" t="s">
        <v>10</v>
      </c>
      <c r="M183" s="178"/>
      <c r="N183" s="201"/>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1"/>
      <c r="AJ183" s="205"/>
      <c r="AK183" s="205"/>
      <c r="AL183" s="205"/>
      <c r="AM183" s="206"/>
      <c r="AN183" s="201"/>
      <c r="AO183" s="205"/>
      <c r="AP183" s="205"/>
      <c r="AQ183" s="205"/>
      <c r="AR183" s="206"/>
    </row>
    <row r="184" spans="1:44" ht="18.95" customHeight="1">
      <c r="A184" s="141"/>
      <c r="B184" s="212"/>
      <c r="C184" s="327"/>
      <c r="D184" s="327"/>
      <c r="E184" s="327"/>
      <c r="F184" s="149"/>
      <c r="G184" s="168"/>
      <c r="H184" s="149" t="s">
        <v>5</v>
      </c>
      <c r="I184" s="168"/>
      <c r="J184" s="164" t="s">
        <v>5</v>
      </c>
      <c r="K184" s="168"/>
      <c r="L184" s="149" t="s">
        <v>11</v>
      </c>
      <c r="M184" s="149"/>
      <c r="N184" s="207"/>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7"/>
      <c r="AJ184" s="208"/>
      <c r="AK184" s="208"/>
      <c r="AL184" s="208"/>
      <c r="AM184" s="209"/>
      <c r="AN184" s="207"/>
      <c r="AO184" s="208"/>
      <c r="AP184" s="208"/>
      <c r="AQ184" s="208"/>
      <c r="AR184" s="209"/>
    </row>
    <row r="185" spans="1:44" ht="18.95" customHeight="1">
      <c r="A185" s="141">
        <f t="shared" ref="A185" si="79">A183+1</f>
        <v>85</v>
      </c>
      <c r="B185" s="199" t="str">
        <f>IFERROR(日付等!F171,"")</f>
        <v/>
      </c>
      <c r="C185" s="235"/>
      <c r="D185" s="235"/>
      <c r="E185" s="235"/>
      <c r="F185" s="178"/>
      <c r="G185" s="194" t="str">
        <f>IFERROR(日付等!G171,"")</f>
        <v/>
      </c>
      <c r="H185" s="178" t="s">
        <v>5</v>
      </c>
      <c r="I185" s="194" t="str">
        <f>IFERROR(日付等!H171,"")</f>
        <v/>
      </c>
      <c r="J185" s="195" t="s">
        <v>5</v>
      </c>
      <c r="K185" s="194" t="str">
        <f>IFERROR(日付等!I171,"")</f>
        <v/>
      </c>
      <c r="L185" s="178" t="s">
        <v>10</v>
      </c>
      <c r="M185" s="178"/>
      <c r="N185" s="201"/>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1"/>
      <c r="AJ185" s="205"/>
      <c r="AK185" s="205"/>
      <c r="AL185" s="205"/>
      <c r="AM185" s="206"/>
      <c r="AN185" s="201"/>
      <c r="AO185" s="205"/>
      <c r="AP185" s="205"/>
      <c r="AQ185" s="205"/>
      <c r="AR185" s="206"/>
    </row>
    <row r="186" spans="1:44" ht="18.95" customHeight="1">
      <c r="A186" s="141"/>
      <c r="B186" s="212"/>
      <c r="C186" s="327"/>
      <c r="D186" s="327"/>
      <c r="E186" s="327"/>
      <c r="F186" s="149"/>
      <c r="G186" s="168"/>
      <c r="H186" s="149" t="s">
        <v>5</v>
      </c>
      <c r="I186" s="168"/>
      <c r="J186" s="164" t="s">
        <v>5</v>
      </c>
      <c r="K186" s="168"/>
      <c r="L186" s="149" t="s">
        <v>11</v>
      </c>
      <c r="M186" s="149"/>
      <c r="N186" s="207"/>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7"/>
      <c r="AJ186" s="208"/>
      <c r="AK186" s="208"/>
      <c r="AL186" s="208"/>
      <c r="AM186" s="209"/>
      <c r="AN186" s="207"/>
      <c r="AO186" s="208"/>
      <c r="AP186" s="208"/>
      <c r="AQ186" s="208"/>
      <c r="AR186" s="209"/>
    </row>
    <row r="187" spans="1:44" ht="18.95" customHeight="1">
      <c r="A187" s="141">
        <f t="shared" ref="A187" si="80">A185+1</f>
        <v>86</v>
      </c>
      <c r="B187" s="199" t="str">
        <f>IFERROR(日付等!F173,"")</f>
        <v/>
      </c>
      <c r="C187" s="235"/>
      <c r="D187" s="235"/>
      <c r="E187" s="235"/>
      <c r="F187" s="178"/>
      <c r="G187" s="194" t="str">
        <f>IFERROR(日付等!G173,"")</f>
        <v/>
      </c>
      <c r="H187" s="178" t="s">
        <v>5</v>
      </c>
      <c r="I187" s="194" t="str">
        <f>IFERROR(日付等!H173,"")</f>
        <v/>
      </c>
      <c r="J187" s="195" t="s">
        <v>5</v>
      </c>
      <c r="K187" s="194" t="str">
        <f>IFERROR(日付等!I173,"")</f>
        <v/>
      </c>
      <c r="L187" s="178" t="s">
        <v>10</v>
      </c>
      <c r="M187" s="178"/>
      <c r="N187" s="201"/>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1"/>
      <c r="AJ187" s="205"/>
      <c r="AK187" s="205"/>
      <c r="AL187" s="205"/>
      <c r="AM187" s="206"/>
      <c r="AN187" s="201"/>
      <c r="AO187" s="205"/>
      <c r="AP187" s="205"/>
      <c r="AQ187" s="205"/>
      <c r="AR187" s="206"/>
    </row>
    <row r="188" spans="1:44" ht="18.95" customHeight="1">
      <c r="A188" s="141"/>
      <c r="B188" s="212"/>
      <c r="C188" s="327"/>
      <c r="D188" s="327"/>
      <c r="E188" s="327"/>
      <c r="F188" s="149"/>
      <c r="G188" s="168"/>
      <c r="H188" s="149" t="s">
        <v>5</v>
      </c>
      <c r="I188" s="168"/>
      <c r="J188" s="164" t="s">
        <v>5</v>
      </c>
      <c r="K188" s="168"/>
      <c r="L188" s="149" t="s">
        <v>11</v>
      </c>
      <c r="M188" s="149"/>
      <c r="N188" s="207"/>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7"/>
      <c r="AJ188" s="208"/>
      <c r="AK188" s="208"/>
      <c r="AL188" s="208"/>
      <c r="AM188" s="209"/>
      <c r="AN188" s="207"/>
      <c r="AO188" s="208"/>
      <c r="AP188" s="208"/>
      <c r="AQ188" s="208"/>
      <c r="AR188" s="209"/>
    </row>
    <row r="189" spans="1:44" ht="18.95" customHeight="1">
      <c r="A189" s="141">
        <f t="shared" ref="A189" si="81">A187+1</f>
        <v>87</v>
      </c>
      <c r="B189" s="199" t="str">
        <f>IFERROR(日付等!F175,"")</f>
        <v/>
      </c>
      <c r="C189" s="235"/>
      <c r="D189" s="235"/>
      <c r="E189" s="235"/>
      <c r="F189" s="178"/>
      <c r="G189" s="194" t="str">
        <f>IFERROR(日付等!G175,"")</f>
        <v/>
      </c>
      <c r="H189" s="178" t="s">
        <v>5</v>
      </c>
      <c r="I189" s="194" t="str">
        <f>IFERROR(日付等!H175,"")</f>
        <v/>
      </c>
      <c r="J189" s="195" t="s">
        <v>5</v>
      </c>
      <c r="K189" s="194" t="str">
        <f>IFERROR(日付等!I175,"")</f>
        <v/>
      </c>
      <c r="L189" s="178" t="s">
        <v>10</v>
      </c>
      <c r="M189" s="178"/>
      <c r="N189" s="201"/>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1"/>
      <c r="AJ189" s="205"/>
      <c r="AK189" s="205"/>
      <c r="AL189" s="205"/>
      <c r="AM189" s="206"/>
      <c r="AN189" s="201"/>
      <c r="AO189" s="205"/>
      <c r="AP189" s="205"/>
      <c r="AQ189" s="205"/>
      <c r="AR189" s="206"/>
    </row>
    <row r="190" spans="1:44" ht="18.95" customHeight="1">
      <c r="A190" s="141"/>
      <c r="B190" s="212"/>
      <c r="C190" s="327"/>
      <c r="D190" s="327"/>
      <c r="E190" s="327"/>
      <c r="F190" s="149"/>
      <c r="G190" s="168"/>
      <c r="H190" s="149" t="s">
        <v>5</v>
      </c>
      <c r="I190" s="168"/>
      <c r="J190" s="164" t="s">
        <v>5</v>
      </c>
      <c r="K190" s="168"/>
      <c r="L190" s="149" t="s">
        <v>11</v>
      </c>
      <c r="M190" s="149"/>
      <c r="N190" s="207"/>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7"/>
      <c r="AJ190" s="208"/>
      <c r="AK190" s="208"/>
      <c r="AL190" s="208"/>
      <c r="AM190" s="209"/>
      <c r="AN190" s="207"/>
      <c r="AO190" s="208"/>
      <c r="AP190" s="208"/>
      <c r="AQ190" s="208"/>
      <c r="AR190" s="209"/>
    </row>
    <row r="191" spans="1:44" ht="18.95" customHeight="1">
      <c r="A191" s="141">
        <f t="shared" ref="A191" si="82">A189+1</f>
        <v>88</v>
      </c>
      <c r="B191" s="199" t="str">
        <f>IFERROR(日付等!F177,"")</f>
        <v/>
      </c>
      <c r="C191" s="235"/>
      <c r="D191" s="235"/>
      <c r="E191" s="235"/>
      <c r="F191" s="178"/>
      <c r="G191" s="194" t="str">
        <f>IFERROR(日付等!G177,"")</f>
        <v/>
      </c>
      <c r="H191" s="178" t="s">
        <v>5</v>
      </c>
      <c r="I191" s="194" t="str">
        <f>IFERROR(日付等!H177,"")</f>
        <v/>
      </c>
      <c r="J191" s="195" t="s">
        <v>5</v>
      </c>
      <c r="K191" s="194" t="str">
        <f>IFERROR(日付等!I177,"")</f>
        <v/>
      </c>
      <c r="L191" s="178" t="s">
        <v>10</v>
      </c>
      <c r="M191" s="178"/>
      <c r="N191" s="201"/>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1"/>
      <c r="AJ191" s="205"/>
      <c r="AK191" s="205"/>
      <c r="AL191" s="205"/>
      <c r="AM191" s="206"/>
      <c r="AN191" s="201"/>
      <c r="AO191" s="205"/>
      <c r="AP191" s="205"/>
      <c r="AQ191" s="205"/>
      <c r="AR191" s="206"/>
    </row>
    <row r="192" spans="1:44" ht="18.95" customHeight="1">
      <c r="A192" s="141"/>
      <c r="B192" s="212"/>
      <c r="C192" s="327"/>
      <c r="D192" s="327"/>
      <c r="E192" s="327"/>
      <c r="F192" s="149"/>
      <c r="G192" s="168"/>
      <c r="H192" s="149" t="s">
        <v>5</v>
      </c>
      <c r="I192" s="168"/>
      <c r="J192" s="164" t="s">
        <v>5</v>
      </c>
      <c r="K192" s="168"/>
      <c r="L192" s="149" t="s">
        <v>11</v>
      </c>
      <c r="M192" s="149"/>
      <c r="N192" s="207"/>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7"/>
      <c r="AJ192" s="208"/>
      <c r="AK192" s="208"/>
      <c r="AL192" s="208"/>
      <c r="AM192" s="209"/>
      <c r="AN192" s="207"/>
      <c r="AO192" s="208"/>
      <c r="AP192" s="208"/>
      <c r="AQ192" s="208"/>
      <c r="AR192" s="209"/>
    </row>
    <row r="193" spans="1:44" ht="18.95" customHeight="1">
      <c r="A193" s="141">
        <f t="shared" ref="A193" si="83">A191+1</f>
        <v>89</v>
      </c>
      <c r="B193" s="199" t="str">
        <f>IFERROR(日付等!F179,"")</f>
        <v/>
      </c>
      <c r="C193" s="235"/>
      <c r="D193" s="235"/>
      <c r="E193" s="235"/>
      <c r="F193" s="178"/>
      <c r="G193" s="194" t="str">
        <f>IFERROR(日付等!G179,"")</f>
        <v/>
      </c>
      <c r="H193" s="178" t="s">
        <v>5</v>
      </c>
      <c r="I193" s="194" t="str">
        <f>IFERROR(日付等!H179,"")</f>
        <v/>
      </c>
      <c r="J193" s="195" t="s">
        <v>5</v>
      </c>
      <c r="K193" s="194" t="str">
        <f>IFERROR(日付等!I179,"")</f>
        <v/>
      </c>
      <c r="L193" s="178" t="s">
        <v>10</v>
      </c>
      <c r="M193" s="178"/>
      <c r="N193" s="201"/>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1"/>
      <c r="AJ193" s="205"/>
      <c r="AK193" s="205"/>
      <c r="AL193" s="205"/>
      <c r="AM193" s="206"/>
      <c r="AN193" s="201"/>
      <c r="AO193" s="205"/>
      <c r="AP193" s="205"/>
      <c r="AQ193" s="205"/>
      <c r="AR193" s="206"/>
    </row>
    <row r="194" spans="1:44" ht="18.95" customHeight="1">
      <c r="A194" s="141"/>
      <c r="B194" s="212"/>
      <c r="C194" s="327"/>
      <c r="D194" s="327"/>
      <c r="E194" s="327"/>
      <c r="F194" s="149"/>
      <c r="G194" s="168"/>
      <c r="H194" s="149" t="s">
        <v>5</v>
      </c>
      <c r="I194" s="168"/>
      <c r="J194" s="164" t="s">
        <v>5</v>
      </c>
      <c r="K194" s="168"/>
      <c r="L194" s="149" t="s">
        <v>11</v>
      </c>
      <c r="M194" s="149"/>
      <c r="N194" s="207"/>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7"/>
      <c r="AJ194" s="208"/>
      <c r="AK194" s="208"/>
      <c r="AL194" s="208"/>
      <c r="AM194" s="209"/>
      <c r="AN194" s="207"/>
      <c r="AO194" s="208"/>
      <c r="AP194" s="208"/>
      <c r="AQ194" s="208"/>
      <c r="AR194" s="209"/>
    </row>
    <row r="195" spans="1:44" ht="18.95" customHeight="1">
      <c r="A195" s="141">
        <f t="shared" ref="A195" si="84">A193+1</f>
        <v>90</v>
      </c>
      <c r="B195" s="199" t="str">
        <f>IFERROR(日付等!F181,"")</f>
        <v/>
      </c>
      <c r="C195" s="235"/>
      <c r="D195" s="235"/>
      <c r="E195" s="235"/>
      <c r="F195" s="178"/>
      <c r="G195" s="194" t="str">
        <f>IFERROR(日付等!G181,"")</f>
        <v/>
      </c>
      <c r="H195" s="178" t="s">
        <v>5</v>
      </c>
      <c r="I195" s="194" t="str">
        <f>IFERROR(日付等!H181,"")</f>
        <v/>
      </c>
      <c r="J195" s="195" t="s">
        <v>5</v>
      </c>
      <c r="K195" s="194" t="str">
        <f>IFERROR(日付等!I181,"")</f>
        <v/>
      </c>
      <c r="L195" s="178" t="s">
        <v>10</v>
      </c>
      <c r="M195" s="178"/>
      <c r="N195" s="201"/>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1"/>
      <c r="AJ195" s="205"/>
      <c r="AK195" s="205"/>
      <c r="AL195" s="205"/>
      <c r="AM195" s="206"/>
      <c r="AN195" s="201"/>
      <c r="AO195" s="205"/>
      <c r="AP195" s="205"/>
      <c r="AQ195" s="205"/>
      <c r="AR195" s="206"/>
    </row>
    <row r="196" spans="1:44" ht="18.95" customHeight="1">
      <c r="A196" s="141"/>
      <c r="B196" s="212"/>
      <c r="C196" s="327"/>
      <c r="D196" s="327"/>
      <c r="E196" s="327"/>
      <c r="F196" s="149"/>
      <c r="G196" s="168"/>
      <c r="H196" s="149" t="s">
        <v>5</v>
      </c>
      <c r="I196" s="168"/>
      <c r="J196" s="164" t="s">
        <v>5</v>
      </c>
      <c r="K196" s="168"/>
      <c r="L196" s="149" t="s">
        <v>11</v>
      </c>
      <c r="M196" s="149"/>
      <c r="N196" s="207"/>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7"/>
      <c r="AJ196" s="208"/>
      <c r="AK196" s="208"/>
      <c r="AL196" s="208"/>
      <c r="AM196" s="209"/>
      <c r="AN196" s="207"/>
      <c r="AO196" s="208"/>
      <c r="AP196" s="208"/>
      <c r="AQ196" s="208"/>
      <c r="AR196" s="209"/>
    </row>
    <row r="197" spans="1:44" ht="18.95" customHeight="1">
      <c r="A197" s="141">
        <f t="shared" ref="A197" si="85">A195+1</f>
        <v>91</v>
      </c>
      <c r="B197" s="199" t="str">
        <f>IFERROR(日付等!F183,"")</f>
        <v/>
      </c>
      <c r="C197" s="235"/>
      <c r="D197" s="235"/>
      <c r="E197" s="235"/>
      <c r="F197" s="178"/>
      <c r="G197" s="194" t="str">
        <f>IFERROR(日付等!G183,"")</f>
        <v/>
      </c>
      <c r="H197" s="178" t="s">
        <v>5</v>
      </c>
      <c r="I197" s="194" t="str">
        <f>IFERROR(日付等!H183,"")</f>
        <v/>
      </c>
      <c r="J197" s="195" t="s">
        <v>5</v>
      </c>
      <c r="K197" s="194" t="str">
        <f>IFERROR(日付等!I183,"")</f>
        <v/>
      </c>
      <c r="L197" s="178" t="s">
        <v>10</v>
      </c>
      <c r="M197" s="178"/>
      <c r="N197" s="201"/>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1"/>
      <c r="AJ197" s="205"/>
      <c r="AK197" s="205"/>
      <c r="AL197" s="205"/>
      <c r="AM197" s="206"/>
      <c r="AN197" s="201"/>
      <c r="AO197" s="205"/>
      <c r="AP197" s="205"/>
      <c r="AQ197" s="205"/>
      <c r="AR197" s="206"/>
    </row>
    <row r="198" spans="1:44" ht="18.95" customHeight="1">
      <c r="A198" s="141"/>
      <c r="B198" s="212"/>
      <c r="C198" s="327"/>
      <c r="D198" s="327"/>
      <c r="E198" s="327"/>
      <c r="F198" s="149"/>
      <c r="G198" s="168"/>
      <c r="H198" s="149" t="s">
        <v>5</v>
      </c>
      <c r="I198" s="168"/>
      <c r="J198" s="164" t="s">
        <v>5</v>
      </c>
      <c r="K198" s="168"/>
      <c r="L198" s="149" t="s">
        <v>11</v>
      </c>
      <c r="M198" s="149"/>
      <c r="N198" s="207"/>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7"/>
      <c r="AJ198" s="208"/>
      <c r="AK198" s="208"/>
      <c r="AL198" s="208"/>
      <c r="AM198" s="209"/>
      <c r="AN198" s="207"/>
      <c r="AO198" s="208"/>
      <c r="AP198" s="208"/>
      <c r="AQ198" s="208"/>
      <c r="AR198" s="209"/>
    </row>
    <row r="199" spans="1:44" ht="18.95" customHeight="1">
      <c r="A199" s="141">
        <f t="shared" ref="A199" si="86">A197+1</f>
        <v>92</v>
      </c>
      <c r="B199" s="199" t="str">
        <f>IFERROR(日付等!F185,"")</f>
        <v/>
      </c>
      <c r="C199" s="235"/>
      <c r="D199" s="235"/>
      <c r="E199" s="235"/>
      <c r="F199" s="178"/>
      <c r="G199" s="194" t="str">
        <f>IFERROR(日付等!G185,"")</f>
        <v/>
      </c>
      <c r="H199" s="178" t="s">
        <v>5</v>
      </c>
      <c r="I199" s="194" t="str">
        <f>IFERROR(日付等!H185,"")</f>
        <v/>
      </c>
      <c r="J199" s="195" t="s">
        <v>5</v>
      </c>
      <c r="K199" s="194" t="str">
        <f>IFERROR(日付等!I185,"")</f>
        <v/>
      </c>
      <c r="L199" s="178" t="s">
        <v>10</v>
      </c>
      <c r="M199" s="178"/>
      <c r="N199" s="201"/>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1"/>
      <c r="AJ199" s="205"/>
      <c r="AK199" s="205"/>
      <c r="AL199" s="205"/>
      <c r="AM199" s="206"/>
      <c r="AN199" s="201"/>
      <c r="AO199" s="205"/>
      <c r="AP199" s="205"/>
      <c r="AQ199" s="205"/>
      <c r="AR199" s="206"/>
    </row>
    <row r="200" spans="1:44" ht="18.95" customHeight="1">
      <c r="A200" s="141"/>
      <c r="B200" s="212"/>
      <c r="C200" s="327"/>
      <c r="D200" s="327"/>
      <c r="E200" s="327"/>
      <c r="F200" s="149"/>
      <c r="G200" s="168"/>
      <c r="H200" s="149" t="s">
        <v>5</v>
      </c>
      <c r="I200" s="168"/>
      <c r="J200" s="164" t="s">
        <v>5</v>
      </c>
      <c r="K200" s="168"/>
      <c r="L200" s="149" t="s">
        <v>11</v>
      </c>
      <c r="M200" s="149"/>
      <c r="N200" s="207"/>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7"/>
      <c r="AJ200" s="208"/>
      <c r="AK200" s="208"/>
      <c r="AL200" s="208"/>
      <c r="AM200" s="209"/>
      <c r="AN200" s="207"/>
      <c r="AO200" s="208"/>
      <c r="AP200" s="208"/>
      <c r="AQ200" s="208"/>
      <c r="AR200" s="209"/>
    </row>
    <row r="201" spans="1:44" ht="18.95" customHeight="1">
      <c r="A201" s="141">
        <f t="shared" ref="A201" si="87">A199+1</f>
        <v>93</v>
      </c>
      <c r="B201" s="199" t="str">
        <f>IFERROR(日付等!F187,"")</f>
        <v/>
      </c>
      <c r="C201" s="235"/>
      <c r="D201" s="235"/>
      <c r="E201" s="235"/>
      <c r="F201" s="178"/>
      <c r="G201" s="194" t="str">
        <f>IFERROR(日付等!G187,"")</f>
        <v/>
      </c>
      <c r="H201" s="178" t="s">
        <v>5</v>
      </c>
      <c r="I201" s="194" t="str">
        <f>IFERROR(日付等!H187,"")</f>
        <v/>
      </c>
      <c r="J201" s="195" t="s">
        <v>5</v>
      </c>
      <c r="K201" s="194" t="str">
        <f>IFERROR(日付等!I187,"")</f>
        <v/>
      </c>
      <c r="L201" s="178" t="s">
        <v>10</v>
      </c>
      <c r="M201" s="178"/>
      <c r="N201" s="201"/>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1"/>
      <c r="AJ201" s="205"/>
      <c r="AK201" s="205"/>
      <c r="AL201" s="205"/>
      <c r="AM201" s="206"/>
      <c r="AN201" s="201"/>
      <c r="AO201" s="205"/>
      <c r="AP201" s="205"/>
      <c r="AQ201" s="205"/>
      <c r="AR201" s="206"/>
    </row>
    <row r="202" spans="1:44" ht="18.95" customHeight="1">
      <c r="A202" s="141"/>
      <c r="B202" s="212"/>
      <c r="C202" s="327"/>
      <c r="D202" s="327"/>
      <c r="E202" s="327"/>
      <c r="F202" s="149"/>
      <c r="G202" s="168"/>
      <c r="H202" s="149" t="s">
        <v>5</v>
      </c>
      <c r="I202" s="168"/>
      <c r="J202" s="164" t="s">
        <v>5</v>
      </c>
      <c r="K202" s="168"/>
      <c r="L202" s="149" t="s">
        <v>11</v>
      </c>
      <c r="M202" s="149"/>
      <c r="N202" s="207"/>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7"/>
      <c r="AJ202" s="208"/>
      <c r="AK202" s="208"/>
      <c r="AL202" s="208"/>
      <c r="AM202" s="209"/>
      <c r="AN202" s="207"/>
      <c r="AO202" s="208"/>
      <c r="AP202" s="208"/>
      <c r="AQ202" s="208"/>
      <c r="AR202" s="209"/>
    </row>
    <row r="203" spans="1:44" ht="18.95" customHeight="1">
      <c r="A203" s="141">
        <f t="shared" ref="A203" si="88">A201+1</f>
        <v>94</v>
      </c>
      <c r="B203" s="199" t="str">
        <f>IFERROR(日付等!F189,"")</f>
        <v/>
      </c>
      <c r="C203" s="235"/>
      <c r="D203" s="235"/>
      <c r="E203" s="235"/>
      <c r="F203" s="178"/>
      <c r="G203" s="194" t="str">
        <f>IFERROR(日付等!G189,"")</f>
        <v/>
      </c>
      <c r="H203" s="178" t="s">
        <v>5</v>
      </c>
      <c r="I203" s="194" t="str">
        <f>IFERROR(日付等!H189,"")</f>
        <v/>
      </c>
      <c r="J203" s="195" t="s">
        <v>5</v>
      </c>
      <c r="K203" s="194" t="str">
        <f>IFERROR(日付等!I189,"")</f>
        <v/>
      </c>
      <c r="L203" s="178" t="s">
        <v>10</v>
      </c>
      <c r="M203" s="178"/>
      <c r="N203" s="201"/>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1"/>
      <c r="AJ203" s="205"/>
      <c r="AK203" s="205"/>
      <c r="AL203" s="205"/>
      <c r="AM203" s="206"/>
      <c r="AN203" s="201"/>
      <c r="AO203" s="205"/>
      <c r="AP203" s="205"/>
      <c r="AQ203" s="205"/>
      <c r="AR203" s="206"/>
    </row>
    <row r="204" spans="1:44" ht="18.95" customHeight="1">
      <c r="A204" s="141"/>
      <c r="B204" s="212"/>
      <c r="C204" s="327"/>
      <c r="D204" s="327"/>
      <c r="E204" s="327"/>
      <c r="F204" s="149"/>
      <c r="G204" s="168"/>
      <c r="H204" s="149" t="s">
        <v>5</v>
      </c>
      <c r="I204" s="168"/>
      <c r="J204" s="164" t="s">
        <v>5</v>
      </c>
      <c r="K204" s="168"/>
      <c r="L204" s="149" t="s">
        <v>11</v>
      </c>
      <c r="M204" s="149"/>
      <c r="N204" s="207"/>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7"/>
      <c r="AJ204" s="208"/>
      <c r="AK204" s="208"/>
      <c r="AL204" s="208"/>
      <c r="AM204" s="209"/>
      <c r="AN204" s="207"/>
      <c r="AO204" s="208"/>
      <c r="AP204" s="208"/>
      <c r="AQ204" s="208"/>
      <c r="AR204" s="209"/>
    </row>
    <row r="205" spans="1:44" ht="18.95" customHeight="1">
      <c r="A205" s="141">
        <f t="shared" ref="A205" si="89">A203+1</f>
        <v>95</v>
      </c>
      <c r="B205" s="199" t="str">
        <f>IFERROR(日付等!F191,"")</f>
        <v/>
      </c>
      <c r="C205" s="235"/>
      <c r="D205" s="235"/>
      <c r="E205" s="235"/>
      <c r="F205" s="178"/>
      <c r="G205" s="194" t="str">
        <f>IFERROR(日付等!G191,"")</f>
        <v/>
      </c>
      <c r="H205" s="178" t="s">
        <v>5</v>
      </c>
      <c r="I205" s="194" t="str">
        <f>IFERROR(日付等!H191,"")</f>
        <v/>
      </c>
      <c r="J205" s="195" t="s">
        <v>5</v>
      </c>
      <c r="K205" s="194" t="str">
        <f>IFERROR(日付等!I191,"")</f>
        <v/>
      </c>
      <c r="L205" s="178" t="s">
        <v>10</v>
      </c>
      <c r="M205" s="178"/>
      <c r="N205" s="201"/>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1"/>
      <c r="AJ205" s="205"/>
      <c r="AK205" s="205"/>
      <c r="AL205" s="205"/>
      <c r="AM205" s="206"/>
      <c r="AN205" s="201"/>
      <c r="AO205" s="205"/>
      <c r="AP205" s="205"/>
      <c r="AQ205" s="205"/>
      <c r="AR205" s="206"/>
    </row>
    <row r="206" spans="1:44" ht="18.95" customHeight="1">
      <c r="A206" s="141"/>
      <c r="B206" s="212"/>
      <c r="C206" s="327"/>
      <c r="D206" s="327"/>
      <c r="E206" s="327"/>
      <c r="F206" s="149"/>
      <c r="G206" s="168"/>
      <c r="H206" s="149" t="s">
        <v>5</v>
      </c>
      <c r="I206" s="168"/>
      <c r="J206" s="164" t="s">
        <v>5</v>
      </c>
      <c r="K206" s="168"/>
      <c r="L206" s="149" t="s">
        <v>11</v>
      </c>
      <c r="M206" s="149"/>
      <c r="N206" s="207"/>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7"/>
      <c r="AJ206" s="208"/>
      <c r="AK206" s="208"/>
      <c r="AL206" s="208"/>
      <c r="AM206" s="209"/>
      <c r="AN206" s="207"/>
      <c r="AO206" s="208"/>
      <c r="AP206" s="208"/>
      <c r="AQ206" s="208"/>
      <c r="AR206" s="209"/>
    </row>
    <row r="207" spans="1:44" ht="18.95" customHeight="1">
      <c r="A207" s="141">
        <f t="shared" ref="A207" si="90">A205+1</f>
        <v>96</v>
      </c>
      <c r="B207" s="199" t="str">
        <f>IFERROR(日付等!F193,"")</f>
        <v/>
      </c>
      <c r="C207" s="235"/>
      <c r="D207" s="235"/>
      <c r="E207" s="235"/>
      <c r="F207" s="178"/>
      <c r="G207" s="194" t="str">
        <f>IFERROR(日付等!G193,"")</f>
        <v/>
      </c>
      <c r="H207" s="178" t="s">
        <v>5</v>
      </c>
      <c r="I207" s="194" t="str">
        <f>IFERROR(日付等!H193,"")</f>
        <v/>
      </c>
      <c r="J207" s="195" t="s">
        <v>5</v>
      </c>
      <c r="K207" s="194" t="str">
        <f>IFERROR(日付等!I193,"")</f>
        <v/>
      </c>
      <c r="L207" s="178" t="s">
        <v>10</v>
      </c>
      <c r="M207" s="178"/>
      <c r="N207" s="201"/>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1"/>
      <c r="AJ207" s="205"/>
      <c r="AK207" s="205"/>
      <c r="AL207" s="205"/>
      <c r="AM207" s="206"/>
      <c r="AN207" s="201"/>
      <c r="AO207" s="205"/>
      <c r="AP207" s="205"/>
      <c r="AQ207" s="205"/>
      <c r="AR207" s="206"/>
    </row>
    <row r="208" spans="1:44" ht="18.95" customHeight="1">
      <c r="A208" s="141"/>
      <c r="B208" s="212"/>
      <c r="C208" s="327"/>
      <c r="D208" s="327"/>
      <c r="E208" s="327"/>
      <c r="F208" s="149"/>
      <c r="G208" s="168"/>
      <c r="H208" s="149" t="s">
        <v>5</v>
      </c>
      <c r="I208" s="168"/>
      <c r="J208" s="164" t="s">
        <v>5</v>
      </c>
      <c r="K208" s="168"/>
      <c r="L208" s="149" t="s">
        <v>11</v>
      </c>
      <c r="M208" s="149"/>
      <c r="N208" s="207"/>
      <c r="O208" s="208"/>
      <c r="P208" s="208"/>
      <c r="Q208" s="208"/>
      <c r="R208" s="208"/>
      <c r="S208" s="208"/>
      <c r="T208" s="208"/>
      <c r="U208" s="208"/>
      <c r="V208" s="208"/>
      <c r="W208" s="208"/>
      <c r="X208" s="208"/>
      <c r="Y208" s="208"/>
      <c r="Z208" s="208"/>
      <c r="AA208" s="208"/>
      <c r="AB208" s="208"/>
      <c r="AC208" s="208"/>
      <c r="AD208" s="208"/>
      <c r="AE208" s="208"/>
      <c r="AF208" s="208"/>
      <c r="AG208" s="208"/>
      <c r="AH208" s="208"/>
      <c r="AI208" s="207"/>
      <c r="AJ208" s="208"/>
      <c r="AK208" s="208"/>
      <c r="AL208" s="208"/>
      <c r="AM208" s="209"/>
      <c r="AN208" s="207"/>
      <c r="AO208" s="208"/>
      <c r="AP208" s="208"/>
      <c r="AQ208" s="208"/>
      <c r="AR208" s="209"/>
    </row>
    <row r="209" spans="1:44" ht="18.95" customHeight="1">
      <c r="A209" s="141">
        <f t="shared" ref="A209" si="91">A207+1</f>
        <v>97</v>
      </c>
      <c r="B209" s="199" t="str">
        <f>IFERROR(日付等!F195,"")</f>
        <v/>
      </c>
      <c r="C209" s="235"/>
      <c r="D209" s="235"/>
      <c r="E209" s="235"/>
      <c r="F209" s="178"/>
      <c r="G209" s="194" t="str">
        <f>IFERROR(日付等!G195,"")</f>
        <v/>
      </c>
      <c r="H209" s="178" t="s">
        <v>5</v>
      </c>
      <c r="I209" s="194" t="str">
        <f>IFERROR(日付等!H195,"")</f>
        <v/>
      </c>
      <c r="J209" s="195" t="s">
        <v>5</v>
      </c>
      <c r="K209" s="194" t="str">
        <f>IFERROR(日付等!I195,"")</f>
        <v/>
      </c>
      <c r="L209" s="178" t="s">
        <v>10</v>
      </c>
      <c r="M209" s="178"/>
      <c r="N209" s="201"/>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1"/>
      <c r="AJ209" s="205"/>
      <c r="AK209" s="205"/>
      <c r="AL209" s="205"/>
      <c r="AM209" s="206"/>
      <c r="AN209" s="201"/>
      <c r="AO209" s="205"/>
      <c r="AP209" s="205"/>
      <c r="AQ209" s="205"/>
      <c r="AR209" s="206"/>
    </row>
    <row r="210" spans="1:44" ht="18.95" customHeight="1">
      <c r="A210" s="141"/>
      <c r="B210" s="212"/>
      <c r="C210" s="327"/>
      <c r="D210" s="327"/>
      <c r="E210" s="327"/>
      <c r="F210" s="149"/>
      <c r="G210" s="168"/>
      <c r="H210" s="149" t="s">
        <v>5</v>
      </c>
      <c r="I210" s="168"/>
      <c r="J210" s="164" t="s">
        <v>5</v>
      </c>
      <c r="K210" s="168"/>
      <c r="L210" s="149" t="s">
        <v>11</v>
      </c>
      <c r="M210" s="149"/>
      <c r="N210" s="207"/>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7"/>
      <c r="AJ210" s="208"/>
      <c r="AK210" s="208"/>
      <c r="AL210" s="208"/>
      <c r="AM210" s="209"/>
      <c r="AN210" s="207"/>
      <c r="AO210" s="208"/>
      <c r="AP210" s="208"/>
      <c r="AQ210" s="208"/>
      <c r="AR210" s="209"/>
    </row>
    <row r="211" spans="1:44" ht="18.95" customHeight="1">
      <c r="A211" s="141">
        <f t="shared" ref="A211" si="92">A209+1</f>
        <v>98</v>
      </c>
      <c r="B211" s="199" t="str">
        <f>IFERROR(日付等!F197,"")</f>
        <v/>
      </c>
      <c r="C211" s="235"/>
      <c r="D211" s="235"/>
      <c r="E211" s="235"/>
      <c r="F211" s="178"/>
      <c r="G211" s="194" t="str">
        <f>IFERROR(日付等!G197,"")</f>
        <v/>
      </c>
      <c r="H211" s="178" t="s">
        <v>5</v>
      </c>
      <c r="I211" s="194" t="str">
        <f>IFERROR(日付等!H197,"")</f>
        <v/>
      </c>
      <c r="J211" s="195" t="s">
        <v>5</v>
      </c>
      <c r="K211" s="194" t="str">
        <f>IFERROR(日付等!I197,"")</f>
        <v/>
      </c>
      <c r="L211" s="178" t="s">
        <v>10</v>
      </c>
      <c r="M211" s="178"/>
      <c r="N211" s="201"/>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1"/>
      <c r="AJ211" s="205"/>
      <c r="AK211" s="205"/>
      <c r="AL211" s="205"/>
      <c r="AM211" s="206"/>
      <c r="AN211" s="201"/>
      <c r="AO211" s="205"/>
      <c r="AP211" s="205"/>
      <c r="AQ211" s="205"/>
      <c r="AR211" s="206"/>
    </row>
    <row r="212" spans="1:44" ht="18.95" customHeight="1">
      <c r="A212" s="141"/>
      <c r="B212" s="212"/>
      <c r="C212" s="327"/>
      <c r="D212" s="327"/>
      <c r="E212" s="327"/>
      <c r="F212" s="149"/>
      <c r="G212" s="168"/>
      <c r="H212" s="149" t="s">
        <v>5</v>
      </c>
      <c r="I212" s="168"/>
      <c r="J212" s="164" t="s">
        <v>5</v>
      </c>
      <c r="K212" s="168"/>
      <c r="L212" s="149" t="s">
        <v>11</v>
      </c>
      <c r="M212" s="149"/>
      <c r="N212" s="207"/>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7"/>
      <c r="AJ212" s="208"/>
      <c r="AK212" s="208"/>
      <c r="AL212" s="208"/>
      <c r="AM212" s="209"/>
      <c r="AN212" s="207"/>
      <c r="AO212" s="208"/>
      <c r="AP212" s="208"/>
      <c r="AQ212" s="208"/>
      <c r="AR212" s="209"/>
    </row>
    <row r="213" spans="1:44" ht="18.95" customHeight="1">
      <c r="A213" s="141">
        <f t="shared" ref="A213" si="93">A211+1</f>
        <v>99</v>
      </c>
      <c r="B213" s="199" t="str">
        <f>IFERROR(日付等!F199,"")</f>
        <v/>
      </c>
      <c r="C213" s="235"/>
      <c r="D213" s="235"/>
      <c r="E213" s="235"/>
      <c r="F213" s="178"/>
      <c r="G213" s="194" t="str">
        <f>IFERROR(日付等!G199,"")</f>
        <v/>
      </c>
      <c r="H213" s="178" t="s">
        <v>5</v>
      </c>
      <c r="I213" s="194" t="str">
        <f>IFERROR(日付等!H199,"")</f>
        <v/>
      </c>
      <c r="J213" s="195" t="s">
        <v>5</v>
      </c>
      <c r="K213" s="194" t="str">
        <f>IFERROR(日付等!I199,"")</f>
        <v/>
      </c>
      <c r="L213" s="178" t="s">
        <v>10</v>
      </c>
      <c r="M213" s="178"/>
      <c r="N213" s="201"/>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1"/>
      <c r="AJ213" s="205"/>
      <c r="AK213" s="205"/>
      <c r="AL213" s="205"/>
      <c r="AM213" s="206"/>
      <c r="AN213" s="201"/>
      <c r="AO213" s="205"/>
      <c r="AP213" s="205"/>
      <c r="AQ213" s="205"/>
      <c r="AR213" s="206"/>
    </row>
    <row r="214" spans="1:44" ht="18.95" customHeight="1">
      <c r="A214" s="141"/>
      <c r="B214" s="212"/>
      <c r="C214" s="327"/>
      <c r="D214" s="327"/>
      <c r="E214" s="327"/>
      <c r="F214" s="149"/>
      <c r="G214" s="168"/>
      <c r="H214" s="149" t="s">
        <v>5</v>
      </c>
      <c r="I214" s="168"/>
      <c r="J214" s="164" t="s">
        <v>5</v>
      </c>
      <c r="K214" s="168"/>
      <c r="L214" s="149" t="s">
        <v>11</v>
      </c>
      <c r="M214" s="149"/>
      <c r="N214" s="207"/>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7"/>
      <c r="AJ214" s="208"/>
      <c r="AK214" s="208"/>
      <c r="AL214" s="208"/>
      <c r="AM214" s="209"/>
      <c r="AN214" s="207"/>
      <c r="AO214" s="208"/>
      <c r="AP214" s="208"/>
      <c r="AQ214" s="208"/>
      <c r="AR214" s="209"/>
    </row>
    <row r="215" spans="1:44" ht="18.95" customHeight="1">
      <c r="A215" s="141">
        <f t="shared" ref="A215" si="94">A213+1</f>
        <v>100</v>
      </c>
      <c r="B215" s="199" t="str">
        <f>IFERROR(日付等!F201,"")</f>
        <v/>
      </c>
      <c r="C215" s="235"/>
      <c r="D215" s="235"/>
      <c r="E215" s="235"/>
      <c r="F215" s="178"/>
      <c r="G215" s="194" t="str">
        <f>IFERROR(日付等!G201,"")</f>
        <v/>
      </c>
      <c r="H215" s="178" t="s">
        <v>5</v>
      </c>
      <c r="I215" s="194" t="str">
        <f>IFERROR(日付等!H201,"")</f>
        <v/>
      </c>
      <c r="J215" s="195" t="s">
        <v>5</v>
      </c>
      <c r="K215" s="194" t="str">
        <f>IFERROR(日付等!I201,"")</f>
        <v/>
      </c>
      <c r="L215" s="178" t="s">
        <v>10</v>
      </c>
      <c r="M215" s="178"/>
      <c r="N215" s="201"/>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1"/>
      <c r="AJ215" s="205"/>
      <c r="AK215" s="205"/>
      <c r="AL215" s="205"/>
      <c r="AM215" s="206"/>
      <c r="AN215" s="201"/>
      <c r="AO215" s="205"/>
      <c r="AP215" s="205"/>
      <c r="AQ215" s="205"/>
      <c r="AR215" s="206"/>
    </row>
    <row r="216" spans="1:44" ht="18.95" customHeight="1">
      <c r="A216" s="141"/>
      <c r="B216" s="212"/>
      <c r="C216" s="327"/>
      <c r="D216" s="327"/>
      <c r="E216" s="327"/>
      <c r="F216" s="149"/>
      <c r="G216" s="168"/>
      <c r="H216" s="149" t="s">
        <v>5</v>
      </c>
      <c r="I216" s="168"/>
      <c r="J216" s="164" t="s">
        <v>5</v>
      </c>
      <c r="K216" s="168"/>
      <c r="L216" s="149" t="s">
        <v>11</v>
      </c>
      <c r="M216" s="149"/>
      <c r="N216" s="207"/>
      <c r="O216" s="208"/>
      <c r="P216" s="208"/>
      <c r="Q216" s="208"/>
      <c r="R216" s="208"/>
      <c r="S216" s="208"/>
      <c r="T216" s="208"/>
      <c r="U216" s="208"/>
      <c r="V216" s="208"/>
      <c r="W216" s="208"/>
      <c r="X216" s="208"/>
      <c r="Y216" s="208"/>
      <c r="Z216" s="208"/>
      <c r="AA216" s="208"/>
      <c r="AB216" s="208"/>
      <c r="AC216" s="208"/>
      <c r="AD216" s="208"/>
      <c r="AE216" s="208"/>
      <c r="AF216" s="208"/>
      <c r="AG216" s="208"/>
      <c r="AH216" s="208"/>
      <c r="AI216" s="207"/>
      <c r="AJ216" s="208"/>
      <c r="AK216" s="208"/>
      <c r="AL216" s="208"/>
      <c r="AM216" s="209"/>
      <c r="AN216" s="207"/>
      <c r="AO216" s="208"/>
      <c r="AP216" s="208"/>
      <c r="AQ216" s="208"/>
      <c r="AR216" s="209"/>
    </row>
    <row r="217" spans="1:44" ht="18.95" customHeight="1">
      <c r="A217" s="141">
        <f t="shared" ref="A217" si="95">A215+1</f>
        <v>101</v>
      </c>
      <c r="B217" s="199" t="str">
        <f>IFERROR(日付等!F203,"")</f>
        <v/>
      </c>
      <c r="C217" s="235"/>
      <c r="D217" s="235"/>
      <c r="E217" s="235"/>
      <c r="F217" s="178"/>
      <c r="G217" s="194" t="str">
        <f>IFERROR(日付等!G203,"")</f>
        <v/>
      </c>
      <c r="H217" s="178" t="s">
        <v>5</v>
      </c>
      <c r="I217" s="194" t="str">
        <f>IFERROR(日付等!H203,"")</f>
        <v/>
      </c>
      <c r="J217" s="195" t="s">
        <v>5</v>
      </c>
      <c r="K217" s="194" t="str">
        <f>IFERROR(日付等!I203,"")</f>
        <v/>
      </c>
      <c r="L217" s="178" t="s">
        <v>10</v>
      </c>
      <c r="M217" s="178"/>
      <c r="N217" s="201"/>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1"/>
      <c r="AJ217" s="205"/>
      <c r="AK217" s="205"/>
      <c r="AL217" s="205"/>
      <c r="AM217" s="206"/>
      <c r="AN217" s="201"/>
      <c r="AO217" s="205"/>
      <c r="AP217" s="205"/>
      <c r="AQ217" s="205"/>
      <c r="AR217" s="206"/>
    </row>
    <row r="218" spans="1:44" ht="18.95" customHeight="1">
      <c r="A218" s="141"/>
      <c r="B218" s="212"/>
      <c r="C218" s="327"/>
      <c r="D218" s="327"/>
      <c r="E218" s="327"/>
      <c r="F218" s="149"/>
      <c r="G218" s="168"/>
      <c r="H218" s="149" t="s">
        <v>5</v>
      </c>
      <c r="I218" s="168"/>
      <c r="J218" s="164" t="s">
        <v>5</v>
      </c>
      <c r="K218" s="168"/>
      <c r="L218" s="149" t="s">
        <v>11</v>
      </c>
      <c r="M218" s="149"/>
      <c r="N218" s="207"/>
      <c r="O218" s="208"/>
      <c r="P218" s="208"/>
      <c r="Q218" s="208"/>
      <c r="R218" s="208"/>
      <c r="S218" s="208"/>
      <c r="T218" s="208"/>
      <c r="U218" s="208"/>
      <c r="V218" s="208"/>
      <c r="W218" s="208"/>
      <c r="X218" s="208"/>
      <c r="Y218" s="208"/>
      <c r="Z218" s="208"/>
      <c r="AA218" s="208"/>
      <c r="AB218" s="208"/>
      <c r="AC218" s="208"/>
      <c r="AD218" s="208"/>
      <c r="AE218" s="208"/>
      <c r="AF218" s="208"/>
      <c r="AG218" s="208"/>
      <c r="AH218" s="208"/>
      <c r="AI218" s="207"/>
      <c r="AJ218" s="208"/>
      <c r="AK218" s="208"/>
      <c r="AL218" s="208"/>
      <c r="AM218" s="209"/>
      <c r="AN218" s="207"/>
      <c r="AO218" s="208"/>
      <c r="AP218" s="208"/>
      <c r="AQ218" s="208"/>
      <c r="AR218" s="209"/>
    </row>
    <row r="219" spans="1:44">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row>
    <row r="220" spans="1:44">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row>
    <row r="221" spans="1:44">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c r="AG221" s="145"/>
      <c r="AH221" s="145"/>
      <c r="AI221" s="145"/>
      <c r="AJ221" s="145"/>
      <c r="AK221" s="145"/>
      <c r="AL221" s="145"/>
      <c r="AM221" s="145"/>
      <c r="AN221" s="145"/>
      <c r="AO221" s="145"/>
      <c r="AP221" s="145"/>
      <c r="AQ221" s="145"/>
      <c r="AR221" s="145"/>
    </row>
    <row r="222" spans="1:44">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45"/>
      <c r="AJ222" s="145"/>
      <c r="AK222" s="145"/>
      <c r="AL222" s="145"/>
      <c r="AM222" s="145"/>
      <c r="AN222" s="145"/>
      <c r="AO222" s="145"/>
      <c r="AP222" s="145"/>
      <c r="AQ222" s="145"/>
      <c r="AR222" s="145"/>
    </row>
    <row r="223" spans="1:44">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c r="AG223" s="145"/>
      <c r="AH223" s="145"/>
      <c r="AI223" s="145"/>
      <c r="AJ223" s="145"/>
      <c r="AK223" s="145"/>
      <c r="AL223" s="145"/>
      <c r="AM223" s="145"/>
      <c r="AN223" s="145"/>
      <c r="AO223" s="145"/>
      <c r="AP223" s="145"/>
      <c r="AQ223" s="145"/>
      <c r="AR223" s="145"/>
    </row>
    <row r="224" spans="1:44">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45"/>
      <c r="AJ224" s="145"/>
      <c r="AK224" s="145"/>
      <c r="AL224" s="145"/>
      <c r="AM224" s="145"/>
      <c r="AN224" s="145"/>
      <c r="AO224" s="145"/>
      <c r="AP224" s="145"/>
      <c r="AQ224" s="145"/>
      <c r="AR224" s="145"/>
    </row>
    <row r="225" spans="2:44">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c r="AG225" s="145"/>
      <c r="AH225" s="145"/>
      <c r="AI225" s="145"/>
      <c r="AJ225" s="145"/>
      <c r="AK225" s="145"/>
      <c r="AL225" s="145"/>
      <c r="AM225" s="145"/>
      <c r="AN225" s="145"/>
      <c r="AO225" s="145"/>
      <c r="AP225" s="145"/>
      <c r="AQ225" s="145"/>
      <c r="AR225" s="145"/>
    </row>
    <row r="226" spans="2:44">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c r="AG226" s="145"/>
      <c r="AH226" s="145"/>
      <c r="AI226" s="145"/>
      <c r="AJ226" s="145"/>
      <c r="AK226" s="145"/>
      <c r="AL226" s="145"/>
      <c r="AM226" s="145"/>
      <c r="AN226" s="145"/>
      <c r="AO226" s="145"/>
      <c r="AP226" s="145"/>
      <c r="AQ226" s="145"/>
      <c r="AR226" s="145"/>
    </row>
    <row r="227" spans="2:44">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45"/>
      <c r="AJ227" s="145"/>
      <c r="AK227" s="145"/>
      <c r="AL227" s="145"/>
      <c r="AM227" s="145"/>
      <c r="AN227" s="145"/>
      <c r="AO227" s="145"/>
      <c r="AP227" s="145"/>
      <c r="AQ227" s="145"/>
      <c r="AR227" s="145"/>
    </row>
    <row r="228" spans="2:44">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c r="AE228" s="145"/>
      <c r="AF228" s="145"/>
      <c r="AG228" s="145"/>
      <c r="AH228" s="145"/>
      <c r="AI228" s="145"/>
      <c r="AJ228" s="145"/>
      <c r="AK228" s="145"/>
      <c r="AL228" s="145"/>
      <c r="AM228" s="145"/>
      <c r="AN228" s="145"/>
      <c r="AO228" s="145"/>
      <c r="AP228" s="145"/>
      <c r="AQ228" s="145"/>
      <c r="AR228" s="145"/>
    </row>
    <row r="229" spans="2:44">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E229" s="145"/>
      <c r="AF229" s="145"/>
      <c r="AG229" s="145"/>
      <c r="AH229" s="145"/>
      <c r="AI229" s="145"/>
      <c r="AJ229" s="145"/>
      <c r="AK229" s="145"/>
      <c r="AL229" s="145"/>
      <c r="AM229" s="145"/>
      <c r="AN229" s="145"/>
      <c r="AO229" s="145"/>
      <c r="AP229" s="145"/>
      <c r="AQ229" s="145"/>
      <c r="AR229" s="145"/>
    </row>
    <row r="230" spans="2:44">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5"/>
    </row>
    <row r="231" spans="2:44">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45"/>
      <c r="AJ231" s="145"/>
      <c r="AK231" s="145"/>
      <c r="AL231" s="145"/>
      <c r="AM231" s="145"/>
      <c r="AN231" s="145"/>
      <c r="AO231" s="145"/>
      <c r="AP231" s="145"/>
      <c r="AQ231" s="145"/>
      <c r="AR231" s="145"/>
    </row>
    <row r="232" spans="2:44">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c r="AQ232" s="145"/>
      <c r="AR232" s="145"/>
    </row>
    <row r="233" spans="2:44">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45"/>
      <c r="AJ233" s="145"/>
      <c r="AK233" s="145"/>
      <c r="AL233" s="145"/>
      <c r="AM233" s="145"/>
      <c r="AN233" s="145"/>
      <c r="AO233" s="145"/>
      <c r="AP233" s="145"/>
      <c r="AQ233" s="145"/>
      <c r="AR233" s="145"/>
    </row>
    <row r="234" spans="2:44">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45"/>
      <c r="AJ234" s="145"/>
      <c r="AK234" s="145"/>
      <c r="AL234" s="145"/>
      <c r="AM234" s="145"/>
      <c r="AN234" s="145"/>
      <c r="AO234" s="145"/>
      <c r="AP234" s="145"/>
      <c r="AQ234" s="145"/>
      <c r="AR234" s="145"/>
    </row>
    <row r="235" spans="2:44">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5"/>
      <c r="AL235" s="145"/>
      <c r="AM235" s="145"/>
      <c r="AN235" s="145"/>
      <c r="AO235" s="145"/>
      <c r="AP235" s="145"/>
      <c r="AQ235" s="145"/>
      <c r="AR235" s="145"/>
    </row>
    <row r="236" spans="2:44">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5"/>
      <c r="AL236" s="145"/>
      <c r="AM236" s="145"/>
      <c r="AN236" s="145"/>
      <c r="AO236" s="145"/>
      <c r="AP236" s="145"/>
      <c r="AQ236" s="145"/>
      <c r="AR236" s="145"/>
    </row>
    <row r="237" spans="2:44">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c r="AP237" s="145"/>
      <c r="AQ237" s="145"/>
      <c r="AR237" s="145"/>
    </row>
    <row r="238" spans="2:44">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5"/>
      <c r="AK238" s="145"/>
      <c r="AL238" s="145"/>
      <c r="AM238" s="145"/>
      <c r="AN238" s="145"/>
      <c r="AO238" s="145"/>
      <c r="AP238" s="145"/>
      <c r="AQ238" s="145"/>
      <c r="AR238" s="145"/>
    </row>
    <row r="239" spans="2:44">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c r="AP239" s="145"/>
      <c r="AQ239" s="145"/>
      <c r="AR239" s="145"/>
    </row>
    <row r="240" spans="2:44">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5"/>
      <c r="AL240" s="145"/>
      <c r="AM240" s="145"/>
      <c r="AN240" s="145"/>
      <c r="AO240" s="145"/>
      <c r="AP240" s="145"/>
      <c r="AQ240" s="145"/>
      <c r="AR240" s="145"/>
    </row>
    <row r="241" spans="2:44">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row>
    <row r="242" spans="2:44">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5"/>
      <c r="AL242" s="145"/>
      <c r="AM242" s="145"/>
      <c r="AN242" s="145"/>
      <c r="AO242" s="145"/>
      <c r="AP242" s="145"/>
      <c r="AQ242" s="145"/>
      <c r="AR242" s="145"/>
    </row>
    <row r="243" spans="2:44">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45"/>
      <c r="AL243" s="145"/>
      <c r="AM243" s="145"/>
      <c r="AN243" s="145"/>
      <c r="AO243" s="145"/>
      <c r="AP243" s="145"/>
      <c r="AQ243" s="145"/>
      <c r="AR243" s="145"/>
    </row>
    <row r="244" spans="2:44">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row>
    <row r="245" spans="2:44">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row>
    <row r="246" spans="2:44">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c r="AO246" s="145"/>
      <c r="AP246" s="145"/>
      <c r="AQ246" s="145"/>
      <c r="AR246" s="145"/>
    </row>
    <row r="247" spans="2:44">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45"/>
      <c r="AJ247" s="145"/>
      <c r="AK247" s="145"/>
      <c r="AL247" s="145"/>
      <c r="AM247" s="145"/>
      <c r="AN247" s="145"/>
      <c r="AO247" s="145"/>
      <c r="AP247" s="145"/>
      <c r="AQ247" s="145"/>
      <c r="AR247" s="145"/>
    </row>
    <row r="248" spans="2:44">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row>
    <row r="249" spans="2:44">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45"/>
      <c r="AK249" s="145"/>
      <c r="AL249" s="145"/>
      <c r="AM249" s="145"/>
      <c r="AN249" s="145"/>
      <c r="AO249" s="145"/>
      <c r="AP249" s="145"/>
      <c r="AQ249" s="145"/>
      <c r="AR249" s="145"/>
    </row>
    <row r="250" spans="2:44">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45"/>
      <c r="AJ250" s="145"/>
      <c r="AK250" s="145"/>
      <c r="AL250" s="145"/>
      <c r="AM250" s="145"/>
      <c r="AN250" s="145"/>
      <c r="AO250" s="145"/>
      <c r="AP250" s="145"/>
      <c r="AQ250" s="145"/>
      <c r="AR250" s="145"/>
    </row>
    <row r="251" spans="2:44">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45"/>
      <c r="AL251" s="145"/>
      <c r="AM251" s="145"/>
      <c r="AN251" s="145"/>
      <c r="AO251" s="145"/>
      <c r="AP251" s="145"/>
      <c r="AQ251" s="145"/>
      <c r="AR251" s="145"/>
    </row>
    <row r="252" spans="2:44">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row>
    <row r="253" spans="2:44">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5"/>
      <c r="AL253" s="145"/>
      <c r="AM253" s="145"/>
      <c r="AN253" s="145"/>
      <c r="AO253" s="145"/>
      <c r="AP253" s="145"/>
      <c r="AQ253" s="145"/>
      <c r="AR253" s="145"/>
    </row>
    <row r="254" spans="2:44">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c r="AG254" s="145"/>
      <c r="AH254" s="145"/>
      <c r="AI254" s="145"/>
      <c r="AJ254" s="145"/>
      <c r="AK254" s="145"/>
      <c r="AL254" s="145"/>
      <c r="AM254" s="145"/>
      <c r="AN254" s="145"/>
      <c r="AO254" s="145"/>
      <c r="AP254" s="145"/>
      <c r="AQ254" s="145"/>
      <c r="AR254" s="145"/>
    </row>
    <row r="255" spans="2:44">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c r="AQ255" s="145"/>
      <c r="AR255" s="145"/>
    </row>
    <row r="256" spans="2:44">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row>
    <row r="257" spans="2:44">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c r="AG257" s="145"/>
      <c r="AH257" s="145"/>
      <c r="AI257" s="145"/>
      <c r="AJ257" s="145"/>
      <c r="AK257" s="145"/>
      <c r="AL257" s="145"/>
      <c r="AM257" s="145"/>
      <c r="AN257" s="145"/>
      <c r="AO257" s="145"/>
      <c r="AP257" s="145"/>
      <c r="AQ257" s="145"/>
      <c r="AR257" s="145"/>
    </row>
    <row r="258" spans="2:44">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45"/>
      <c r="AJ258" s="145"/>
      <c r="AK258" s="145"/>
      <c r="AL258" s="145"/>
      <c r="AM258" s="145"/>
      <c r="AN258" s="145"/>
      <c r="AO258" s="145"/>
      <c r="AP258" s="145"/>
      <c r="AQ258" s="145"/>
      <c r="AR258" s="145"/>
    </row>
    <row r="259" spans="2:44">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45"/>
      <c r="AJ259" s="145"/>
      <c r="AK259" s="145"/>
      <c r="AL259" s="145"/>
      <c r="AM259" s="145"/>
      <c r="AN259" s="145"/>
      <c r="AO259" s="145"/>
      <c r="AP259" s="145"/>
      <c r="AQ259" s="145"/>
      <c r="AR259" s="145"/>
    </row>
    <row r="260" spans="2:44">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45"/>
      <c r="AJ260" s="145"/>
      <c r="AK260" s="145"/>
      <c r="AL260" s="145"/>
      <c r="AM260" s="145"/>
      <c r="AN260" s="145"/>
      <c r="AO260" s="145"/>
      <c r="AP260" s="145"/>
      <c r="AQ260" s="145"/>
      <c r="AR260" s="145"/>
    </row>
    <row r="261" spans="2:44">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c r="AG261" s="145"/>
      <c r="AH261" s="145"/>
      <c r="AI261" s="145"/>
      <c r="AJ261" s="145"/>
      <c r="AK261" s="145"/>
      <c r="AL261" s="145"/>
      <c r="AM261" s="145"/>
      <c r="AN261" s="145"/>
      <c r="AO261" s="145"/>
      <c r="AP261" s="145"/>
      <c r="AQ261" s="145"/>
      <c r="AR261" s="145"/>
    </row>
    <row r="262" spans="2:44">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45"/>
      <c r="AJ262" s="145"/>
      <c r="AK262" s="145"/>
      <c r="AL262" s="145"/>
      <c r="AM262" s="145"/>
      <c r="AN262" s="145"/>
      <c r="AO262" s="145"/>
      <c r="AP262" s="145"/>
      <c r="AQ262" s="145"/>
      <c r="AR262" s="145"/>
    </row>
    <row r="263" spans="2:44">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45"/>
      <c r="AJ263" s="145"/>
      <c r="AK263" s="145"/>
      <c r="AL263" s="145"/>
      <c r="AM263" s="145"/>
      <c r="AN263" s="145"/>
      <c r="AO263" s="145"/>
      <c r="AP263" s="145"/>
      <c r="AQ263" s="145"/>
      <c r="AR263" s="145"/>
    </row>
    <row r="264" spans="2:44">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45"/>
      <c r="AL264" s="145"/>
      <c r="AM264" s="145"/>
      <c r="AN264" s="145"/>
      <c r="AO264" s="145"/>
      <c r="AP264" s="145"/>
      <c r="AQ264" s="145"/>
      <c r="AR264" s="145"/>
    </row>
    <row r="265" spans="2:44">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45"/>
      <c r="AJ265" s="145"/>
      <c r="AK265" s="145"/>
      <c r="AL265" s="145"/>
      <c r="AM265" s="145"/>
      <c r="AN265" s="145"/>
      <c r="AO265" s="145"/>
      <c r="AP265" s="145"/>
      <c r="AQ265" s="145"/>
      <c r="AR265" s="145"/>
    </row>
    <row r="266" spans="2:44">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c r="AD266" s="145"/>
      <c r="AE266" s="145"/>
      <c r="AF266" s="145"/>
      <c r="AG266" s="145"/>
      <c r="AH266" s="145"/>
      <c r="AI266" s="145"/>
      <c r="AJ266" s="145"/>
      <c r="AK266" s="145"/>
      <c r="AL266" s="145"/>
      <c r="AM266" s="145"/>
      <c r="AN266" s="145"/>
      <c r="AO266" s="145"/>
      <c r="AP266" s="145"/>
      <c r="AQ266" s="145"/>
      <c r="AR266" s="145"/>
    </row>
    <row r="267" spans="2:44">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c r="AG267" s="145"/>
      <c r="AH267" s="145"/>
      <c r="AI267" s="145"/>
      <c r="AJ267" s="145"/>
      <c r="AK267" s="145"/>
      <c r="AL267" s="145"/>
      <c r="AM267" s="145"/>
      <c r="AN267" s="145"/>
      <c r="AO267" s="145"/>
      <c r="AP267" s="145"/>
      <c r="AQ267" s="145"/>
      <c r="AR267" s="145"/>
    </row>
    <row r="268" spans="2:44">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c r="AQ268" s="145"/>
      <c r="AR268" s="145"/>
    </row>
    <row r="269" spans="2:44">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c r="AQ269" s="145"/>
      <c r="AR269" s="145"/>
    </row>
    <row r="270" spans="2:44">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5"/>
      <c r="AL270" s="145"/>
      <c r="AM270" s="145"/>
      <c r="AN270" s="145"/>
      <c r="AO270" s="145"/>
      <c r="AP270" s="145"/>
      <c r="AQ270" s="145"/>
      <c r="AR270" s="145"/>
    </row>
    <row r="271" spans="2:44">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5"/>
      <c r="AL271" s="145"/>
      <c r="AM271" s="145"/>
      <c r="AN271" s="145"/>
      <c r="AO271" s="145"/>
      <c r="AP271" s="145"/>
      <c r="AQ271" s="145"/>
      <c r="AR271" s="145"/>
    </row>
    <row r="272" spans="2:44">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45"/>
      <c r="AL272" s="145"/>
      <c r="AM272" s="145"/>
      <c r="AN272" s="145"/>
      <c r="AO272" s="145"/>
      <c r="AP272" s="145"/>
      <c r="AQ272" s="145"/>
      <c r="AR272" s="145"/>
    </row>
    <row r="273" spans="2:44">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c r="AQ273" s="145"/>
      <c r="AR273" s="145"/>
    </row>
    <row r="274" spans="2:44">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45"/>
      <c r="AL274" s="145"/>
      <c r="AM274" s="145"/>
      <c r="AN274" s="145"/>
      <c r="AO274" s="145"/>
      <c r="AP274" s="145"/>
      <c r="AQ274" s="145"/>
      <c r="AR274" s="145"/>
    </row>
    <row r="275" spans="2:44">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45"/>
      <c r="AL275" s="145"/>
      <c r="AM275" s="145"/>
      <c r="AN275" s="145"/>
      <c r="AO275" s="145"/>
      <c r="AP275" s="145"/>
      <c r="AQ275" s="145"/>
      <c r="AR275" s="145"/>
    </row>
    <row r="276" spans="2:44">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5"/>
      <c r="AL276" s="145"/>
      <c r="AM276" s="145"/>
      <c r="AN276" s="145"/>
      <c r="AO276" s="145"/>
      <c r="AP276" s="145"/>
      <c r="AQ276" s="145"/>
      <c r="AR276" s="145"/>
    </row>
    <row r="277" spans="2:44">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row>
    <row r="278" spans="2:44">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c r="AQ278" s="145"/>
      <c r="AR278" s="145"/>
    </row>
    <row r="279" spans="2:44">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45"/>
      <c r="AJ279" s="145"/>
      <c r="AK279" s="145"/>
      <c r="AL279" s="145"/>
      <c r="AM279" s="145"/>
      <c r="AN279" s="145"/>
      <c r="AO279" s="145"/>
      <c r="AP279" s="145"/>
      <c r="AQ279" s="145"/>
      <c r="AR279" s="145"/>
    </row>
    <row r="280" spans="2:44">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c r="AO280" s="145"/>
      <c r="AP280" s="145"/>
      <c r="AQ280" s="145"/>
      <c r="AR280" s="145"/>
    </row>
    <row r="281" spans="2:44">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c r="AM281" s="145"/>
      <c r="AN281" s="145"/>
      <c r="AO281" s="145"/>
      <c r="AP281" s="145"/>
      <c r="AQ281" s="145"/>
      <c r="AR281" s="145"/>
    </row>
    <row r="282" spans="2:44">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c r="AR282" s="145"/>
    </row>
    <row r="283" spans="2:44">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row>
    <row r="284" spans="2:44">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row>
    <row r="285" spans="2:44">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5"/>
      <c r="AL285" s="145"/>
      <c r="AM285" s="145"/>
      <c r="AN285" s="145"/>
      <c r="AO285" s="145"/>
      <c r="AP285" s="145"/>
      <c r="AQ285" s="145"/>
      <c r="AR285" s="145"/>
    </row>
    <row r="286" spans="2:44">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5"/>
      <c r="AR286" s="145"/>
    </row>
    <row r="287" spans="2:44">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c r="AO287" s="145"/>
      <c r="AP287" s="145"/>
      <c r="AQ287" s="145"/>
      <c r="AR287" s="145"/>
    </row>
    <row r="288" spans="2:44">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45"/>
      <c r="AJ288" s="145"/>
      <c r="AK288" s="145"/>
      <c r="AL288" s="145"/>
      <c r="AM288" s="145"/>
      <c r="AN288" s="145"/>
      <c r="AO288" s="145"/>
      <c r="AP288" s="145"/>
      <c r="AQ288" s="145"/>
      <c r="AR288" s="145"/>
    </row>
    <row r="289" spans="2:44">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45"/>
      <c r="AJ289" s="145"/>
      <c r="AK289" s="145"/>
      <c r="AL289" s="145"/>
      <c r="AM289" s="145"/>
      <c r="AN289" s="145"/>
      <c r="AO289" s="145"/>
      <c r="AP289" s="145"/>
      <c r="AQ289" s="145"/>
      <c r="AR289" s="145"/>
    </row>
    <row r="290" spans="2:44">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45"/>
      <c r="AJ290" s="145"/>
      <c r="AK290" s="145"/>
      <c r="AL290" s="145"/>
      <c r="AM290" s="145"/>
      <c r="AN290" s="145"/>
      <c r="AO290" s="145"/>
      <c r="AP290" s="145"/>
      <c r="AQ290" s="145"/>
      <c r="AR290" s="145"/>
    </row>
    <row r="291" spans="2:44">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45"/>
      <c r="AJ291" s="145"/>
      <c r="AK291" s="145"/>
      <c r="AL291" s="145"/>
      <c r="AM291" s="145"/>
      <c r="AN291" s="145"/>
      <c r="AO291" s="145"/>
      <c r="AP291" s="145"/>
      <c r="AQ291" s="145"/>
      <c r="AR291" s="145"/>
    </row>
    <row r="292" spans="2:44">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c r="AQ292" s="145"/>
      <c r="AR292" s="145"/>
    </row>
    <row r="293" spans="2:44">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45"/>
      <c r="AL293" s="145"/>
      <c r="AM293" s="145"/>
      <c r="AN293" s="145"/>
      <c r="AO293" s="145"/>
      <c r="AP293" s="145"/>
      <c r="AQ293" s="145"/>
      <c r="AR293" s="145"/>
    </row>
    <row r="294" spans="2:44">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45"/>
      <c r="AL294" s="145"/>
      <c r="AM294" s="145"/>
      <c r="AN294" s="145"/>
      <c r="AO294" s="145"/>
      <c r="AP294" s="145"/>
      <c r="AQ294" s="145"/>
      <c r="AR294" s="145"/>
    </row>
    <row r="295" spans="2:44">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45"/>
      <c r="AL295" s="145"/>
      <c r="AM295" s="145"/>
      <c r="AN295" s="145"/>
      <c r="AO295" s="145"/>
      <c r="AP295" s="145"/>
      <c r="AQ295" s="145"/>
      <c r="AR295" s="145"/>
    </row>
    <row r="296" spans="2:44">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c r="AM296" s="145"/>
      <c r="AN296" s="145"/>
      <c r="AO296" s="145"/>
      <c r="AP296" s="145"/>
      <c r="AQ296" s="145"/>
      <c r="AR296" s="145"/>
    </row>
    <row r="297" spans="2:44">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45"/>
      <c r="AJ297" s="145"/>
      <c r="AK297" s="145"/>
      <c r="AL297" s="145"/>
      <c r="AM297" s="145"/>
      <c r="AN297" s="145"/>
      <c r="AO297" s="145"/>
      <c r="AP297" s="145"/>
      <c r="AQ297" s="145"/>
      <c r="AR297" s="145"/>
    </row>
    <row r="298" spans="2:44">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5"/>
      <c r="AL298" s="145"/>
      <c r="AM298" s="145"/>
      <c r="AN298" s="145"/>
      <c r="AO298" s="145"/>
      <c r="AP298" s="145"/>
      <c r="AQ298" s="145"/>
      <c r="AR298" s="145"/>
    </row>
    <row r="299" spans="2:44">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45"/>
      <c r="AI299" s="145"/>
      <c r="AJ299" s="145"/>
      <c r="AK299" s="145"/>
      <c r="AL299" s="145"/>
      <c r="AM299" s="145"/>
      <c r="AN299" s="145"/>
      <c r="AO299" s="145"/>
      <c r="AP299" s="145"/>
      <c r="AQ299" s="145"/>
      <c r="AR299" s="145"/>
    </row>
    <row r="300" spans="2:44">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c r="AA300" s="145"/>
      <c r="AB300" s="145"/>
      <c r="AC300" s="145"/>
      <c r="AD300" s="145"/>
      <c r="AE300" s="145"/>
      <c r="AF300" s="145"/>
      <c r="AG300" s="145"/>
      <c r="AH300" s="145"/>
      <c r="AI300" s="145"/>
      <c r="AJ300" s="145"/>
      <c r="AK300" s="145"/>
      <c r="AL300" s="145"/>
      <c r="AM300" s="145"/>
      <c r="AN300" s="145"/>
      <c r="AO300" s="145"/>
      <c r="AP300" s="145"/>
      <c r="AQ300" s="145"/>
      <c r="AR300" s="145"/>
    </row>
    <row r="301" spans="2:44">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45"/>
      <c r="AJ301" s="145"/>
      <c r="AK301" s="145"/>
      <c r="AL301" s="145"/>
      <c r="AM301" s="145"/>
      <c r="AN301" s="145"/>
      <c r="AO301" s="145"/>
      <c r="AP301" s="145"/>
      <c r="AQ301" s="145"/>
      <c r="AR301" s="145"/>
    </row>
    <row r="302" spans="2:44">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45"/>
      <c r="AJ302" s="145"/>
      <c r="AK302" s="145"/>
      <c r="AL302" s="145"/>
      <c r="AM302" s="145"/>
      <c r="AN302" s="145"/>
      <c r="AO302" s="145"/>
      <c r="AP302" s="145"/>
      <c r="AQ302" s="145"/>
      <c r="AR302" s="145"/>
    </row>
    <row r="303" spans="2:44">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45"/>
      <c r="AJ303" s="145"/>
      <c r="AK303" s="145"/>
      <c r="AL303" s="145"/>
      <c r="AM303" s="145"/>
      <c r="AN303" s="145"/>
      <c r="AO303" s="145"/>
      <c r="AP303" s="145"/>
      <c r="AQ303" s="145"/>
      <c r="AR303" s="145"/>
    </row>
    <row r="304" spans="2:44">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45"/>
      <c r="AJ304" s="145"/>
      <c r="AK304" s="145"/>
      <c r="AL304" s="145"/>
      <c r="AM304" s="145"/>
      <c r="AN304" s="145"/>
      <c r="AO304" s="145"/>
      <c r="AP304" s="145"/>
      <c r="AQ304" s="145"/>
      <c r="AR304" s="145"/>
    </row>
    <row r="305" spans="2:44">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45"/>
      <c r="AJ305" s="145"/>
      <c r="AK305" s="145"/>
      <c r="AL305" s="145"/>
      <c r="AM305" s="145"/>
      <c r="AN305" s="145"/>
      <c r="AO305" s="145"/>
      <c r="AP305" s="145"/>
      <c r="AQ305" s="145"/>
      <c r="AR305" s="145"/>
    </row>
    <row r="306" spans="2:44">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45"/>
      <c r="AJ306" s="145"/>
      <c r="AK306" s="145"/>
      <c r="AL306" s="145"/>
      <c r="AM306" s="145"/>
      <c r="AN306" s="145"/>
      <c r="AO306" s="145"/>
      <c r="AP306" s="145"/>
      <c r="AQ306" s="145"/>
      <c r="AR306" s="145"/>
    </row>
    <row r="307" spans="2:44">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45"/>
      <c r="AJ307" s="145"/>
      <c r="AK307" s="145"/>
      <c r="AL307" s="145"/>
      <c r="AM307" s="145"/>
      <c r="AN307" s="145"/>
      <c r="AO307" s="145"/>
      <c r="AP307" s="145"/>
      <c r="AQ307" s="145"/>
      <c r="AR307" s="145"/>
    </row>
    <row r="308" spans="2:44">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c r="AG308" s="145"/>
      <c r="AH308" s="145"/>
      <c r="AI308" s="145"/>
      <c r="AJ308" s="145"/>
      <c r="AK308" s="145"/>
      <c r="AL308" s="145"/>
      <c r="AM308" s="145"/>
      <c r="AN308" s="145"/>
      <c r="AO308" s="145"/>
      <c r="AP308" s="145"/>
      <c r="AQ308" s="145"/>
      <c r="AR308" s="145"/>
    </row>
    <row r="309" spans="2:44">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45"/>
      <c r="AJ309" s="145"/>
      <c r="AK309" s="145"/>
      <c r="AL309" s="145"/>
      <c r="AM309" s="145"/>
      <c r="AN309" s="145"/>
      <c r="AO309" s="145"/>
      <c r="AP309" s="145"/>
      <c r="AQ309" s="145"/>
      <c r="AR309" s="145"/>
    </row>
    <row r="310" spans="2:44">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45"/>
      <c r="AL310" s="145"/>
      <c r="AM310" s="145"/>
      <c r="AN310" s="145"/>
      <c r="AO310" s="145"/>
      <c r="AP310" s="145"/>
      <c r="AQ310" s="145"/>
      <c r="AR310" s="145"/>
    </row>
    <row r="311" spans="2:44">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45"/>
      <c r="AJ311" s="145"/>
      <c r="AK311" s="145"/>
      <c r="AL311" s="145"/>
      <c r="AM311" s="145"/>
      <c r="AN311" s="145"/>
      <c r="AO311" s="145"/>
      <c r="AP311" s="145"/>
      <c r="AQ311" s="145"/>
      <c r="AR311" s="145"/>
    </row>
    <row r="312" spans="2:44">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45"/>
      <c r="AK312" s="145"/>
      <c r="AL312" s="145"/>
      <c r="AM312" s="145"/>
      <c r="AN312" s="145"/>
      <c r="AO312" s="145"/>
      <c r="AP312" s="145"/>
      <c r="AQ312" s="145"/>
      <c r="AR312" s="145"/>
    </row>
    <row r="313" spans="2:44">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45"/>
      <c r="AJ313" s="145"/>
      <c r="AK313" s="145"/>
      <c r="AL313" s="145"/>
      <c r="AM313" s="145"/>
      <c r="AN313" s="145"/>
      <c r="AO313" s="145"/>
      <c r="AP313" s="145"/>
      <c r="AQ313" s="145"/>
      <c r="AR313" s="145"/>
    </row>
    <row r="314" spans="2:44">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45"/>
      <c r="AJ314" s="145"/>
      <c r="AK314" s="145"/>
      <c r="AL314" s="145"/>
      <c r="AM314" s="145"/>
      <c r="AN314" s="145"/>
      <c r="AO314" s="145"/>
      <c r="AP314" s="145"/>
      <c r="AQ314" s="145"/>
      <c r="AR314" s="145"/>
    </row>
    <row r="315" spans="2:44">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45"/>
      <c r="AL315" s="145"/>
      <c r="AM315" s="145"/>
      <c r="AN315" s="145"/>
      <c r="AO315" s="145"/>
      <c r="AP315" s="145"/>
      <c r="AQ315" s="145"/>
      <c r="AR315" s="145"/>
    </row>
    <row r="316" spans="2:44">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45"/>
      <c r="AL316" s="145"/>
      <c r="AM316" s="145"/>
      <c r="AN316" s="145"/>
      <c r="AO316" s="145"/>
      <c r="AP316" s="145"/>
      <c r="AQ316" s="145"/>
      <c r="AR316" s="145"/>
    </row>
    <row r="317" spans="2:44">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45"/>
      <c r="AL317" s="145"/>
      <c r="AM317" s="145"/>
      <c r="AN317" s="145"/>
      <c r="AO317" s="145"/>
      <c r="AP317" s="145"/>
      <c r="AQ317" s="145"/>
      <c r="AR317" s="145"/>
    </row>
    <row r="318" spans="2:44">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45"/>
      <c r="AJ318" s="145"/>
      <c r="AK318" s="145"/>
      <c r="AL318" s="145"/>
      <c r="AM318" s="145"/>
      <c r="AN318" s="145"/>
      <c r="AO318" s="145"/>
      <c r="AP318" s="145"/>
      <c r="AQ318" s="145"/>
      <c r="AR318" s="145"/>
    </row>
    <row r="319" spans="2:44">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45"/>
      <c r="AJ319" s="145"/>
      <c r="AK319" s="145"/>
      <c r="AL319" s="145"/>
      <c r="AM319" s="145"/>
      <c r="AN319" s="145"/>
      <c r="AO319" s="145"/>
      <c r="AP319" s="145"/>
      <c r="AQ319" s="145"/>
      <c r="AR319" s="145"/>
    </row>
    <row r="320" spans="2:44">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c r="AD320" s="145"/>
      <c r="AE320" s="145"/>
      <c r="AF320" s="145"/>
      <c r="AG320" s="145"/>
      <c r="AH320" s="145"/>
      <c r="AI320" s="145"/>
      <c r="AJ320" s="145"/>
      <c r="AK320" s="145"/>
      <c r="AL320" s="145"/>
      <c r="AM320" s="145"/>
      <c r="AN320" s="145"/>
      <c r="AO320" s="145"/>
      <c r="AP320" s="145"/>
      <c r="AQ320" s="145"/>
      <c r="AR320" s="145"/>
    </row>
    <row r="321" spans="2:44">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c r="AD321" s="145"/>
      <c r="AE321" s="145"/>
      <c r="AF321" s="145"/>
      <c r="AG321" s="145"/>
      <c r="AH321" s="145"/>
      <c r="AI321" s="145"/>
      <c r="AJ321" s="145"/>
      <c r="AK321" s="145"/>
      <c r="AL321" s="145"/>
      <c r="AM321" s="145"/>
      <c r="AN321" s="145"/>
      <c r="AO321" s="145"/>
      <c r="AP321" s="145"/>
      <c r="AQ321" s="145"/>
      <c r="AR321" s="145"/>
    </row>
    <row r="322" spans="2:44">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45"/>
      <c r="AJ322" s="145"/>
      <c r="AK322" s="145"/>
      <c r="AL322" s="145"/>
      <c r="AM322" s="145"/>
      <c r="AN322" s="145"/>
      <c r="AO322" s="145"/>
      <c r="AP322" s="145"/>
      <c r="AQ322" s="145"/>
      <c r="AR322" s="145"/>
    </row>
    <row r="323" spans="2:44">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45"/>
      <c r="AJ323" s="145"/>
      <c r="AK323" s="145"/>
      <c r="AL323" s="145"/>
      <c r="AM323" s="145"/>
      <c r="AN323" s="145"/>
      <c r="AO323" s="145"/>
      <c r="AP323" s="145"/>
      <c r="AQ323" s="145"/>
      <c r="AR323" s="145"/>
    </row>
    <row r="324" spans="2:44">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c r="AG324" s="145"/>
      <c r="AH324" s="145"/>
      <c r="AI324" s="145"/>
      <c r="AJ324" s="145"/>
      <c r="AK324" s="145"/>
      <c r="AL324" s="145"/>
      <c r="AM324" s="145"/>
      <c r="AN324" s="145"/>
      <c r="AO324" s="145"/>
      <c r="AP324" s="145"/>
      <c r="AQ324" s="145"/>
      <c r="AR324" s="145"/>
    </row>
    <row r="325" spans="2:44">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c r="AD325" s="145"/>
      <c r="AE325" s="145"/>
      <c r="AF325" s="145"/>
      <c r="AG325" s="145"/>
      <c r="AH325" s="145"/>
      <c r="AI325" s="145"/>
      <c r="AJ325" s="145"/>
      <c r="AK325" s="145"/>
      <c r="AL325" s="145"/>
      <c r="AM325" s="145"/>
      <c r="AN325" s="145"/>
      <c r="AO325" s="145"/>
      <c r="AP325" s="145"/>
      <c r="AQ325" s="145"/>
      <c r="AR325" s="145"/>
    </row>
    <row r="326" spans="2:44">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45"/>
      <c r="AJ326" s="145"/>
      <c r="AK326" s="145"/>
      <c r="AL326" s="145"/>
      <c r="AM326" s="145"/>
      <c r="AN326" s="145"/>
      <c r="AO326" s="145"/>
      <c r="AP326" s="145"/>
      <c r="AQ326" s="145"/>
      <c r="AR326" s="145"/>
    </row>
    <row r="327" spans="2:44">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c r="AG327" s="145"/>
      <c r="AH327" s="145"/>
      <c r="AI327" s="145"/>
      <c r="AJ327" s="145"/>
      <c r="AK327" s="145"/>
      <c r="AL327" s="145"/>
      <c r="AM327" s="145"/>
      <c r="AN327" s="145"/>
      <c r="AO327" s="145"/>
      <c r="AP327" s="145"/>
      <c r="AQ327" s="145"/>
      <c r="AR327" s="145"/>
    </row>
    <row r="328" spans="2:44">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145"/>
      <c r="AI328" s="145"/>
      <c r="AJ328" s="145"/>
      <c r="AK328" s="145"/>
      <c r="AL328" s="145"/>
      <c r="AM328" s="145"/>
      <c r="AN328" s="145"/>
      <c r="AO328" s="145"/>
      <c r="AP328" s="145"/>
      <c r="AQ328" s="145"/>
      <c r="AR328" s="145"/>
    </row>
    <row r="329" spans="2:44">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45"/>
      <c r="AL329" s="145"/>
      <c r="AM329" s="145"/>
      <c r="AN329" s="145"/>
      <c r="AO329" s="145"/>
      <c r="AP329" s="145"/>
      <c r="AQ329" s="145"/>
      <c r="AR329" s="145"/>
    </row>
    <row r="330" spans="2:44">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45"/>
      <c r="AJ330" s="145"/>
      <c r="AK330" s="145"/>
      <c r="AL330" s="145"/>
      <c r="AM330" s="145"/>
      <c r="AN330" s="145"/>
      <c r="AO330" s="145"/>
      <c r="AP330" s="145"/>
      <c r="AQ330" s="145"/>
      <c r="AR330" s="145"/>
    </row>
    <row r="331" spans="2:44">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c r="AG331" s="145"/>
      <c r="AH331" s="145"/>
      <c r="AI331" s="145"/>
      <c r="AJ331" s="145"/>
      <c r="AK331" s="145"/>
      <c r="AL331" s="145"/>
      <c r="AM331" s="145"/>
      <c r="AN331" s="145"/>
      <c r="AO331" s="145"/>
      <c r="AP331" s="145"/>
      <c r="AQ331" s="145"/>
      <c r="AR331" s="145"/>
    </row>
    <row r="332" spans="2:44">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c r="AA332" s="145"/>
      <c r="AB332" s="145"/>
      <c r="AC332" s="145"/>
      <c r="AD332" s="145"/>
      <c r="AE332" s="145"/>
      <c r="AF332" s="145"/>
      <c r="AG332" s="145"/>
      <c r="AH332" s="145"/>
      <c r="AI332" s="145"/>
      <c r="AJ332" s="145"/>
      <c r="AK332" s="145"/>
      <c r="AL332" s="145"/>
      <c r="AM332" s="145"/>
      <c r="AN332" s="145"/>
      <c r="AO332" s="145"/>
      <c r="AP332" s="145"/>
      <c r="AQ332" s="145"/>
      <c r="AR332" s="145"/>
    </row>
    <row r="333" spans="2:44">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c r="AA333" s="145"/>
      <c r="AB333" s="145"/>
      <c r="AC333" s="145"/>
      <c r="AD333" s="145"/>
      <c r="AE333" s="145"/>
      <c r="AF333" s="145"/>
      <c r="AG333" s="145"/>
      <c r="AH333" s="145"/>
      <c r="AI333" s="145"/>
      <c r="AJ333" s="145"/>
      <c r="AK333" s="145"/>
      <c r="AL333" s="145"/>
      <c r="AM333" s="145"/>
      <c r="AN333" s="145"/>
      <c r="AO333" s="145"/>
      <c r="AP333" s="145"/>
      <c r="AQ333" s="145"/>
      <c r="AR333" s="145"/>
    </row>
    <row r="334" spans="2:44">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45"/>
      <c r="AJ334" s="145"/>
      <c r="AK334" s="145"/>
      <c r="AL334" s="145"/>
      <c r="AM334" s="145"/>
      <c r="AN334" s="145"/>
      <c r="AO334" s="145"/>
      <c r="AP334" s="145"/>
      <c r="AQ334" s="145"/>
      <c r="AR334" s="145"/>
    </row>
    <row r="335" spans="2:44">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45"/>
      <c r="AL335" s="145"/>
      <c r="AM335" s="145"/>
      <c r="AN335" s="145"/>
      <c r="AO335" s="145"/>
      <c r="AP335" s="145"/>
      <c r="AQ335" s="145"/>
      <c r="AR335" s="145"/>
    </row>
    <row r="336" spans="2:44">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c r="AD336" s="145"/>
      <c r="AE336" s="145"/>
      <c r="AF336" s="145"/>
      <c r="AG336" s="145"/>
      <c r="AH336" s="145"/>
      <c r="AI336" s="145"/>
      <c r="AJ336" s="145"/>
      <c r="AK336" s="145"/>
      <c r="AL336" s="145"/>
      <c r="AM336" s="145"/>
      <c r="AN336" s="145"/>
      <c r="AO336" s="145"/>
      <c r="AP336" s="145"/>
      <c r="AQ336" s="145"/>
      <c r="AR336" s="145"/>
    </row>
    <row r="337" spans="2:44">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45"/>
      <c r="AL337" s="145"/>
      <c r="AM337" s="145"/>
      <c r="AN337" s="145"/>
      <c r="AO337" s="145"/>
      <c r="AP337" s="145"/>
      <c r="AQ337" s="145"/>
      <c r="AR337" s="145"/>
    </row>
    <row r="338" spans="2:44">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5"/>
      <c r="AI338" s="145"/>
      <c r="AJ338" s="145"/>
      <c r="AK338" s="145"/>
      <c r="AL338" s="145"/>
      <c r="AM338" s="145"/>
      <c r="AN338" s="145"/>
      <c r="AO338" s="145"/>
      <c r="AP338" s="145"/>
      <c r="AQ338" s="145"/>
      <c r="AR338" s="145"/>
    </row>
    <row r="339" spans="2:44">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c r="AD339" s="145"/>
      <c r="AE339" s="145"/>
      <c r="AF339" s="145"/>
      <c r="AG339" s="145"/>
      <c r="AH339" s="145"/>
      <c r="AI339" s="145"/>
      <c r="AJ339" s="145"/>
      <c r="AK339" s="145"/>
      <c r="AL339" s="145"/>
      <c r="AM339" s="145"/>
      <c r="AN339" s="145"/>
      <c r="AO339" s="145"/>
      <c r="AP339" s="145"/>
      <c r="AQ339" s="145"/>
      <c r="AR339" s="145"/>
    </row>
    <row r="340" spans="2:44">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45"/>
      <c r="AJ340" s="145"/>
      <c r="AK340" s="145"/>
      <c r="AL340" s="145"/>
      <c r="AM340" s="145"/>
      <c r="AN340" s="145"/>
      <c r="AO340" s="145"/>
      <c r="AP340" s="145"/>
      <c r="AQ340" s="145"/>
      <c r="AR340" s="145"/>
    </row>
    <row r="341" spans="2:44">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c r="AD341" s="145"/>
      <c r="AE341" s="145"/>
      <c r="AF341" s="145"/>
      <c r="AG341" s="145"/>
      <c r="AH341" s="145"/>
      <c r="AI341" s="145"/>
      <c r="AJ341" s="145"/>
      <c r="AK341" s="145"/>
      <c r="AL341" s="145"/>
      <c r="AM341" s="145"/>
      <c r="AN341" s="145"/>
      <c r="AO341" s="145"/>
      <c r="AP341" s="145"/>
      <c r="AQ341" s="145"/>
      <c r="AR341" s="145"/>
    </row>
    <row r="342" spans="2:44">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c r="AG342" s="145"/>
      <c r="AH342" s="145"/>
      <c r="AI342" s="145"/>
      <c r="AJ342" s="145"/>
      <c r="AK342" s="145"/>
      <c r="AL342" s="145"/>
      <c r="AM342" s="145"/>
      <c r="AN342" s="145"/>
      <c r="AO342" s="145"/>
      <c r="AP342" s="145"/>
      <c r="AQ342" s="145"/>
      <c r="AR342" s="145"/>
    </row>
    <row r="343" spans="2:44">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c r="AG343" s="145"/>
      <c r="AH343" s="145"/>
      <c r="AI343" s="145"/>
      <c r="AJ343" s="145"/>
      <c r="AK343" s="145"/>
      <c r="AL343" s="145"/>
      <c r="AM343" s="145"/>
      <c r="AN343" s="145"/>
      <c r="AO343" s="145"/>
      <c r="AP343" s="145"/>
      <c r="AQ343" s="145"/>
      <c r="AR343" s="145"/>
    </row>
    <row r="344" spans="2:44">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45"/>
      <c r="AJ344" s="145"/>
      <c r="AK344" s="145"/>
      <c r="AL344" s="145"/>
      <c r="AM344" s="145"/>
      <c r="AN344" s="145"/>
      <c r="AO344" s="145"/>
      <c r="AP344" s="145"/>
      <c r="AQ344" s="145"/>
      <c r="AR344" s="145"/>
    </row>
    <row r="345" spans="2:44">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45"/>
      <c r="AL345" s="145"/>
      <c r="AM345" s="145"/>
      <c r="AN345" s="145"/>
      <c r="AO345" s="145"/>
      <c r="AP345" s="145"/>
      <c r="AQ345" s="145"/>
      <c r="AR345" s="145"/>
    </row>
    <row r="346" spans="2:44">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c r="AG346" s="145"/>
      <c r="AH346" s="145"/>
      <c r="AI346" s="145"/>
      <c r="AJ346" s="145"/>
      <c r="AK346" s="145"/>
      <c r="AL346" s="145"/>
      <c r="AM346" s="145"/>
      <c r="AN346" s="145"/>
      <c r="AO346" s="145"/>
      <c r="AP346" s="145"/>
      <c r="AQ346" s="145"/>
      <c r="AR346" s="145"/>
    </row>
    <row r="347" spans="2:44">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c r="AQ347" s="145"/>
      <c r="AR347" s="145"/>
    </row>
    <row r="348" spans="2:44">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c r="AG348" s="145"/>
      <c r="AH348" s="145"/>
      <c r="AI348" s="145"/>
      <c r="AJ348" s="145"/>
      <c r="AK348" s="145"/>
      <c r="AL348" s="145"/>
      <c r="AM348" s="145"/>
      <c r="AN348" s="145"/>
      <c r="AO348" s="145"/>
      <c r="AP348" s="145"/>
      <c r="AQ348" s="145"/>
      <c r="AR348" s="145"/>
    </row>
    <row r="349" spans="2:44">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45"/>
      <c r="AL349" s="145"/>
      <c r="AM349" s="145"/>
      <c r="AN349" s="145"/>
      <c r="AO349" s="145"/>
      <c r="AP349" s="145"/>
      <c r="AQ349" s="145"/>
      <c r="AR349" s="145"/>
    </row>
    <row r="350" spans="2:44">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5"/>
      <c r="AL350" s="145"/>
      <c r="AM350" s="145"/>
      <c r="AN350" s="145"/>
      <c r="AO350" s="145"/>
      <c r="AP350" s="145"/>
      <c r="AQ350" s="145"/>
      <c r="AR350" s="145"/>
    </row>
    <row r="351" spans="2:44">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145"/>
      <c r="AL351" s="145"/>
      <c r="AM351" s="145"/>
      <c r="AN351" s="145"/>
      <c r="AO351" s="145"/>
      <c r="AP351" s="145"/>
      <c r="AQ351" s="145"/>
      <c r="AR351" s="145"/>
    </row>
    <row r="352" spans="2:44">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45"/>
      <c r="AL352" s="145"/>
      <c r="AM352" s="145"/>
      <c r="AN352" s="145"/>
      <c r="AO352" s="145"/>
      <c r="AP352" s="145"/>
      <c r="AQ352" s="145"/>
      <c r="AR352" s="145"/>
    </row>
    <row r="353" spans="2:44">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c r="AG353" s="145"/>
      <c r="AH353" s="145"/>
      <c r="AI353" s="145"/>
      <c r="AJ353" s="145"/>
      <c r="AK353" s="145"/>
      <c r="AL353" s="145"/>
      <c r="AM353" s="145"/>
      <c r="AN353" s="145"/>
      <c r="AO353" s="145"/>
      <c r="AP353" s="145"/>
      <c r="AQ353" s="145"/>
      <c r="AR353" s="145"/>
    </row>
    <row r="354" spans="2:44">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45"/>
      <c r="AJ354" s="145"/>
      <c r="AK354" s="145"/>
      <c r="AL354" s="145"/>
      <c r="AM354" s="145"/>
      <c r="AN354" s="145"/>
      <c r="AO354" s="145"/>
      <c r="AP354" s="145"/>
      <c r="AQ354" s="145"/>
      <c r="AR354" s="145"/>
    </row>
    <row r="355" spans="2:44">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45"/>
      <c r="AJ355" s="145"/>
      <c r="AK355" s="145"/>
      <c r="AL355" s="145"/>
      <c r="AM355" s="145"/>
      <c r="AN355" s="145"/>
      <c r="AO355" s="145"/>
      <c r="AP355" s="145"/>
      <c r="AQ355" s="145"/>
      <c r="AR355" s="145"/>
    </row>
    <row r="356" spans="2:44">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5"/>
      <c r="AL356" s="145"/>
      <c r="AM356" s="145"/>
      <c r="AN356" s="145"/>
      <c r="AO356" s="145"/>
      <c r="AP356" s="145"/>
      <c r="AQ356" s="145"/>
      <c r="AR356" s="145"/>
    </row>
    <row r="357" spans="2:44">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c r="AD357" s="145"/>
      <c r="AE357" s="145"/>
      <c r="AF357" s="145"/>
      <c r="AG357" s="145"/>
      <c r="AH357" s="145"/>
      <c r="AI357" s="145"/>
      <c r="AJ357" s="145"/>
      <c r="AK357" s="145"/>
      <c r="AL357" s="145"/>
      <c r="AM357" s="145"/>
      <c r="AN357" s="145"/>
      <c r="AO357" s="145"/>
      <c r="AP357" s="145"/>
      <c r="AQ357" s="145"/>
      <c r="AR357" s="145"/>
    </row>
    <row r="358" spans="2:44">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45"/>
      <c r="AJ358" s="145"/>
      <c r="AK358" s="145"/>
      <c r="AL358" s="145"/>
      <c r="AM358" s="145"/>
      <c r="AN358" s="145"/>
      <c r="AO358" s="145"/>
      <c r="AP358" s="145"/>
      <c r="AQ358" s="145"/>
      <c r="AR358" s="145"/>
    </row>
    <row r="359" spans="2:44">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c r="AD359" s="145"/>
      <c r="AE359" s="145"/>
      <c r="AF359" s="145"/>
      <c r="AG359" s="145"/>
      <c r="AH359" s="145"/>
      <c r="AI359" s="145"/>
      <c r="AJ359" s="145"/>
      <c r="AK359" s="145"/>
      <c r="AL359" s="145"/>
      <c r="AM359" s="145"/>
      <c r="AN359" s="145"/>
      <c r="AO359" s="145"/>
      <c r="AP359" s="145"/>
      <c r="AQ359" s="145"/>
      <c r="AR359" s="145"/>
    </row>
    <row r="360" spans="2:44">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c r="AG360" s="145"/>
      <c r="AH360" s="145"/>
      <c r="AI360" s="145"/>
      <c r="AJ360" s="145"/>
      <c r="AK360" s="145"/>
      <c r="AL360" s="145"/>
      <c r="AM360" s="145"/>
      <c r="AN360" s="145"/>
      <c r="AO360" s="145"/>
      <c r="AP360" s="145"/>
      <c r="AQ360" s="145"/>
      <c r="AR360" s="145"/>
    </row>
    <row r="361" spans="2:44">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45"/>
      <c r="AL361" s="145"/>
      <c r="AM361" s="145"/>
      <c r="AN361" s="145"/>
      <c r="AO361" s="145"/>
      <c r="AP361" s="145"/>
      <c r="AQ361" s="145"/>
      <c r="AR361" s="145"/>
    </row>
    <row r="362" spans="2:44">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5"/>
      <c r="AL362" s="145"/>
      <c r="AM362" s="145"/>
      <c r="AN362" s="145"/>
      <c r="AO362" s="145"/>
      <c r="AP362" s="145"/>
      <c r="AQ362" s="145"/>
      <c r="AR362" s="145"/>
    </row>
    <row r="363" spans="2:44">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c r="AM363" s="145"/>
      <c r="AN363" s="145"/>
      <c r="AO363" s="145"/>
      <c r="AP363" s="145"/>
      <c r="AQ363" s="145"/>
      <c r="AR363" s="145"/>
    </row>
    <row r="364" spans="2:44">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c r="AG364" s="145"/>
      <c r="AH364" s="145"/>
      <c r="AI364" s="145"/>
      <c r="AJ364" s="145"/>
      <c r="AK364" s="145"/>
      <c r="AL364" s="145"/>
      <c r="AM364" s="145"/>
      <c r="AN364" s="145"/>
      <c r="AO364" s="145"/>
      <c r="AP364" s="145"/>
      <c r="AQ364" s="145"/>
      <c r="AR364" s="145"/>
    </row>
    <row r="365" spans="2:44">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c r="AA365" s="145"/>
      <c r="AB365" s="145"/>
      <c r="AC365" s="145"/>
      <c r="AD365" s="145"/>
      <c r="AE365" s="145"/>
      <c r="AF365" s="145"/>
      <c r="AG365" s="145"/>
      <c r="AH365" s="145"/>
      <c r="AI365" s="145"/>
      <c r="AJ365" s="145"/>
      <c r="AK365" s="145"/>
      <c r="AL365" s="145"/>
      <c r="AM365" s="145"/>
      <c r="AN365" s="145"/>
      <c r="AO365" s="145"/>
      <c r="AP365" s="145"/>
      <c r="AQ365" s="145"/>
      <c r="AR365" s="145"/>
    </row>
    <row r="366" spans="2:44">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c r="AA366" s="145"/>
      <c r="AB366" s="145"/>
      <c r="AC366" s="145"/>
      <c r="AD366" s="145"/>
      <c r="AE366" s="145"/>
      <c r="AF366" s="145"/>
      <c r="AG366" s="145"/>
      <c r="AH366" s="145"/>
      <c r="AI366" s="145"/>
      <c r="AJ366" s="145"/>
      <c r="AK366" s="145"/>
      <c r="AL366" s="145"/>
      <c r="AM366" s="145"/>
      <c r="AN366" s="145"/>
      <c r="AO366" s="145"/>
      <c r="AP366" s="145"/>
      <c r="AQ366" s="145"/>
      <c r="AR366" s="145"/>
    </row>
    <row r="367" spans="2:44">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c r="AA367" s="145"/>
      <c r="AB367" s="145"/>
      <c r="AC367" s="145"/>
      <c r="AD367" s="145"/>
      <c r="AE367" s="145"/>
      <c r="AF367" s="145"/>
      <c r="AG367" s="145"/>
      <c r="AH367" s="145"/>
      <c r="AI367" s="145"/>
      <c r="AJ367" s="145"/>
      <c r="AK367" s="145"/>
      <c r="AL367" s="145"/>
      <c r="AM367" s="145"/>
      <c r="AN367" s="145"/>
      <c r="AO367" s="145"/>
      <c r="AP367" s="145"/>
      <c r="AQ367" s="145"/>
      <c r="AR367" s="145"/>
    </row>
    <row r="368" spans="2:44">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5"/>
      <c r="AC368" s="145"/>
      <c r="AD368" s="145"/>
      <c r="AE368" s="145"/>
      <c r="AF368" s="145"/>
      <c r="AG368" s="145"/>
      <c r="AH368" s="145"/>
      <c r="AI368" s="145"/>
      <c r="AJ368" s="145"/>
      <c r="AK368" s="145"/>
      <c r="AL368" s="145"/>
      <c r="AM368" s="145"/>
      <c r="AN368" s="145"/>
      <c r="AO368" s="145"/>
      <c r="AP368" s="145"/>
      <c r="AQ368" s="145"/>
      <c r="AR368" s="145"/>
    </row>
    <row r="369" spans="2:44">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45"/>
      <c r="AJ369" s="145"/>
      <c r="AK369" s="145"/>
      <c r="AL369" s="145"/>
      <c r="AM369" s="145"/>
      <c r="AN369" s="145"/>
      <c r="AO369" s="145"/>
      <c r="AP369" s="145"/>
      <c r="AQ369" s="145"/>
      <c r="AR369" s="145"/>
    </row>
    <row r="370" spans="2:44">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45"/>
      <c r="AJ370" s="145"/>
      <c r="AK370" s="145"/>
      <c r="AL370" s="145"/>
      <c r="AM370" s="145"/>
      <c r="AN370" s="145"/>
      <c r="AO370" s="145"/>
      <c r="AP370" s="145"/>
      <c r="AQ370" s="145"/>
      <c r="AR370" s="145"/>
    </row>
    <row r="371" spans="2:44">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c r="AG371" s="145"/>
      <c r="AH371" s="145"/>
      <c r="AI371" s="145"/>
      <c r="AJ371" s="145"/>
      <c r="AK371" s="145"/>
      <c r="AL371" s="145"/>
      <c r="AM371" s="145"/>
      <c r="AN371" s="145"/>
      <c r="AO371" s="145"/>
      <c r="AP371" s="145"/>
      <c r="AQ371" s="145"/>
      <c r="AR371" s="145"/>
    </row>
    <row r="372" spans="2:44">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c r="AD372" s="145"/>
      <c r="AE372" s="145"/>
      <c r="AF372" s="145"/>
      <c r="AG372" s="145"/>
      <c r="AH372" s="145"/>
      <c r="AI372" s="145"/>
      <c r="AJ372" s="145"/>
      <c r="AK372" s="145"/>
      <c r="AL372" s="145"/>
      <c r="AM372" s="145"/>
      <c r="AN372" s="145"/>
      <c r="AO372" s="145"/>
      <c r="AP372" s="145"/>
      <c r="AQ372" s="145"/>
      <c r="AR372" s="145"/>
    </row>
    <row r="373" spans="2:44">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c r="AD373" s="145"/>
      <c r="AE373" s="145"/>
      <c r="AF373" s="145"/>
      <c r="AG373" s="145"/>
      <c r="AH373" s="145"/>
      <c r="AI373" s="145"/>
      <c r="AJ373" s="145"/>
      <c r="AK373" s="145"/>
      <c r="AL373" s="145"/>
      <c r="AM373" s="145"/>
      <c r="AN373" s="145"/>
      <c r="AO373" s="145"/>
      <c r="AP373" s="145"/>
      <c r="AQ373" s="145"/>
      <c r="AR373" s="145"/>
    </row>
    <row r="374" spans="2:44">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45"/>
      <c r="AJ374" s="145"/>
      <c r="AK374" s="145"/>
      <c r="AL374" s="145"/>
      <c r="AM374" s="145"/>
      <c r="AN374" s="145"/>
      <c r="AO374" s="145"/>
      <c r="AP374" s="145"/>
      <c r="AQ374" s="145"/>
      <c r="AR374" s="145"/>
    </row>
    <row r="375" spans="2:44">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c r="AG375" s="145"/>
      <c r="AH375" s="145"/>
      <c r="AI375" s="145"/>
      <c r="AJ375" s="145"/>
      <c r="AK375" s="145"/>
      <c r="AL375" s="145"/>
      <c r="AM375" s="145"/>
      <c r="AN375" s="145"/>
      <c r="AO375" s="145"/>
      <c r="AP375" s="145"/>
      <c r="AQ375" s="145"/>
      <c r="AR375" s="145"/>
    </row>
    <row r="376" spans="2:44">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c r="AG376" s="145"/>
      <c r="AH376" s="145"/>
      <c r="AI376" s="145"/>
      <c r="AJ376" s="145"/>
      <c r="AK376" s="145"/>
      <c r="AL376" s="145"/>
      <c r="AM376" s="145"/>
      <c r="AN376" s="145"/>
      <c r="AO376" s="145"/>
      <c r="AP376" s="145"/>
      <c r="AQ376" s="145"/>
      <c r="AR376" s="145"/>
    </row>
    <row r="377" spans="2:44">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c r="AG377" s="145"/>
      <c r="AH377" s="145"/>
      <c r="AI377" s="145"/>
      <c r="AJ377" s="145"/>
      <c r="AK377" s="145"/>
      <c r="AL377" s="145"/>
      <c r="AM377" s="145"/>
      <c r="AN377" s="145"/>
      <c r="AO377" s="145"/>
      <c r="AP377" s="145"/>
      <c r="AQ377" s="145"/>
      <c r="AR377" s="145"/>
    </row>
    <row r="378" spans="2:44">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c r="AG378" s="145"/>
      <c r="AH378" s="145"/>
      <c r="AI378" s="145"/>
      <c r="AJ378" s="145"/>
      <c r="AK378" s="145"/>
      <c r="AL378" s="145"/>
      <c r="AM378" s="145"/>
      <c r="AN378" s="145"/>
      <c r="AO378" s="145"/>
      <c r="AP378" s="145"/>
      <c r="AQ378" s="145"/>
      <c r="AR378" s="145"/>
    </row>
    <row r="379" spans="2:44">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c r="AD379" s="145"/>
      <c r="AE379" s="145"/>
      <c r="AF379" s="145"/>
      <c r="AG379" s="145"/>
      <c r="AH379" s="145"/>
      <c r="AI379" s="145"/>
      <c r="AJ379" s="145"/>
      <c r="AK379" s="145"/>
      <c r="AL379" s="145"/>
      <c r="AM379" s="145"/>
      <c r="AN379" s="145"/>
      <c r="AO379" s="145"/>
      <c r="AP379" s="145"/>
      <c r="AQ379" s="145"/>
      <c r="AR379" s="145"/>
    </row>
    <row r="380" spans="2:44">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c r="AD380" s="145"/>
      <c r="AE380" s="145"/>
      <c r="AF380" s="145"/>
      <c r="AG380" s="145"/>
      <c r="AH380" s="145"/>
      <c r="AI380" s="145"/>
      <c r="AJ380" s="145"/>
      <c r="AK380" s="145"/>
      <c r="AL380" s="145"/>
      <c r="AM380" s="145"/>
      <c r="AN380" s="145"/>
      <c r="AO380" s="145"/>
      <c r="AP380" s="145"/>
      <c r="AQ380" s="145"/>
      <c r="AR380" s="145"/>
    </row>
    <row r="381" spans="2:44">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45"/>
      <c r="AJ381" s="145"/>
      <c r="AK381" s="145"/>
      <c r="AL381" s="145"/>
      <c r="AM381" s="145"/>
      <c r="AN381" s="145"/>
      <c r="AO381" s="145"/>
      <c r="AP381" s="145"/>
      <c r="AQ381" s="145"/>
      <c r="AR381" s="145"/>
    </row>
    <row r="382" spans="2:44">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c r="AD382" s="145"/>
      <c r="AE382" s="145"/>
      <c r="AF382" s="145"/>
      <c r="AG382" s="145"/>
      <c r="AH382" s="145"/>
      <c r="AI382" s="145"/>
      <c r="AJ382" s="145"/>
      <c r="AK382" s="145"/>
      <c r="AL382" s="145"/>
      <c r="AM382" s="145"/>
      <c r="AN382" s="145"/>
      <c r="AO382" s="145"/>
      <c r="AP382" s="145"/>
      <c r="AQ382" s="145"/>
      <c r="AR382" s="145"/>
    </row>
    <row r="383" spans="2:44">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c r="AG383" s="145"/>
      <c r="AH383" s="145"/>
      <c r="AI383" s="145"/>
      <c r="AJ383" s="145"/>
      <c r="AK383" s="145"/>
      <c r="AL383" s="145"/>
      <c r="AM383" s="145"/>
      <c r="AN383" s="145"/>
      <c r="AO383" s="145"/>
      <c r="AP383" s="145"/>
      <c r="AQ383" s="145"/>
      <c r="AR383" s="145"/>
    </row>
    <row r="384" spans="2:44">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45"/>
      <c r="AJ384" s="145"/>
      <c r="AK384" s="145"/>
      <c r="AL384" s="145"/>
      <c r="AM384" s="145"/>
      <c r="AN384" s="145"/>
      <c r="AO384" s="145"/>
      <c r="AP384" s="145"/>
      <c r="AQ384" s="145"/>
      <c r="AR384" s="145"/>
    </row>
    <row r="385" spans="2:44">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45"/>
      <c r="AJ385" s="145"/>
      <c r="AK385" s="145"/>
      <c r="AL385" s="145"/>
      <c r="AM385" s="145"/>
      <c r="AN385" s="145"/>
      <c r="AO385" s="145"/>
      <c r="AP385" s="145"/>
      <c r="AQ385" s="145"/>
      <c r="AR385" s="145"/>
    </row>
    <row r="386" spans="2:44">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5"/>
      <c r="AL386" s="145"/>
      <c r="AM386" s="145"/>
      <c r="AN386" s="145"/>
      <c r="AO386" s="145"/>
      <c r="AP386" s="145"/>
      <c r="AQ386" s="145"/>
      <c r="AR386" s="145"/>
    </row>
    <row r="387" spans="2:44">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c r="AG387" s="145"/>
      <c r="AH387" s="145"/>
      <c r="AI387" s="145"/>
      <c r="AJ387" s="145"/>
      <c r="AK387" s="145"/>
      <c r="AL387" s="145"/>
      <c r="AM387" s="145"/>
      <c r="AN387" s="145"/>
      <c r="AO387" s="145"/>
      <c r="AP387" s="145"/>
      <c r="AQ387" s="145"/>
      <c r="AR387" s="145"/>
    </row>
    <row r="388" spans="2:44">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c r="AG388" s="145"/>
      <c r="AH388" s="145"/>
      <c r="AI388" s="145"/>
      <c r="AJ388" s="145"/>
      <c r="AK388" s="145"/>
      <c r="AL388" s="145"/>
      <c r="AM388" s="145"/>
      <c r="AN388" s="145"/>
      <c r="AO388" s="145"/>
      <c r="AP388" s="145"/>
      <c r="AQ388" s="145"/>
      <c r="AR388" s="145"/>
    </row>
    <row r="389" spans="2:44">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45"/>
      <c r="AJ389" s="145"/>
      <c r="AK389" s="145"/>
      <c r="AL389" s="145"/>
      <c r="AM389" s="145"/>
      <c r="AN389" s="145"/>
      <c r="AO389" s="145"/>
      <c r="AP389" s="145"/>
      <c r="AQ389" s="145"/>
      <c r="AR389" s="145"/>
    </row>
    <row r="390" spans="2:44">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45"/>
      <c r="AJ390" s="145"/>
      <c r="AK390" s="145"/>
      <c r="AL390" s="145"/>
      <c r="AM390" s="145"/>
      <c r="AN390" s="145"/>
      <c r="AO390" s="145"/>
      <c r="AP390" s="145"/>
      <c r="AQ390" s="145"/>
      <c r="AR390" s="145"/>
    </row>
    <row r="391" spans="2:44">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c r="AG391" s="145"/>
      <c r="AH391" s="145"/>
      <c r="AI391" s="145"/>
      <c r="AJ391" s="145"/>
      <c r="AK391" s="145"/>
      <c r="AL391" s="145"/>
      <c r="AM391" s="145"/>
      <c r="AN391" s="145"/>
      <c r="AO391" s="145"/>
      <c r="AP391" s="145"/>
      <c r="AQ391" s="145"/>
      <c r="AR391" s="145"/>
    </row>
    <row r="392" spans="2:44">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45"/>
      <c r="AJ392" s="145"/>
      <c r="AK392" s="145"/>
      <c r="AL392" s="145"/>
      <c r="AM392" s="145"/>
      <c r="AN392" s="145"/>
      <c r="AO392" s="145"/>
      <c r="AP392" s="145"/>
      <c r="AQ392" s="145"/>
      <c r="AR392" s="145"/>
    </row>
    <row r="393" spans="2:44">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45"/>
      <c r="AJ393" s="145"/>
      <c r="AK393" s="145"/>
      <c r="AL393" s="145"/>
      <c r="AM393" s="145"/>
      <c r="AN393" s="145"/>
      <c r="AO393" s="145"/>
      <c r="AP393" s="145"/>
      <c r="AQ393" s="145"/>
      <c r="AR393" s="145"/>
    </row>
    <row r="394" spans="2:44">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c r="AG394" s="145"/>
      <c r="AH394" s="145"/>
      <c r="AI394" s="145"/>
      <c r="AJ394" s="145"/>
      <c r="AK394" s="145"/>
      <c r="AL394" s="145"/>
      <c r="AM394" s="145"/>
      <c r="AN394" s="145"/>
      <c r="AO394" s="145"/>
      <c r="AP394" s="145"/>
      <c r="AQ394" s="145"/>
      <c r="AR394" s="145"/>
    </row>
    <row r="395" spans="2:44">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c r="AG395" s="145"/>
      <c r="AH395" s="145"/>
      <c r="AI395" s="145"/>
      <c r="AJ395" s="145"/>
      <c r="AK395" s="145"/>
      <c r="AL395" s="145"/>
      <c r="AM395" s="145"/>
      <c r="AN395" s="145"/>
      <c r="AO395" s="145"/>
      <c r="AP395" s="145"/>
      <c r="AQ395" s="145"/>
      <c r="AR395" s="145"/>
    </row>
    <row r="396" spans="2:44">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c r="AG396" s="145"/>
      <c r="AH396" s="145"/>
      <c r="AI396" s="145"/>
      <c r="AJ396" s="145"/>
      <c r="AK396" s="145"/>
      <c r="AL396" s="145"/>
      <c r="AM396" s="145"/>
      <c r="AN396" s="145"/>
      <c r="AO396" s="145"/>
      <c r="AP396" s="145"/>
      <c r="AQ396" s="145"/>
      <c r="AR396" s="145"/>
    </row>
    <row r="397" spans="2:44">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c r="AD397" s="145"/>
      <c r="AE397" s="145"/>
      <c r="AF397" s="145"/>
      <c r="AG397" s="145"/>
      <c r="AH397" s="145"/>
      <c r="AI397" s="145"/>
      <c r="AJ397" s="145"/>
      <c r="AK397" s="145"/>
      <c r="AL397" s="145"/>
      <c r="AM397" s="145"/>
      <c r="AN397" s="145"/>
      <c r="AO397" s="145"/>
      <c r="AP397" s="145"/>
      <c r="AQ397" s="145"/>
      <c r="AR397" s="145"/>
    </row>
    <row r="398" spans="2:44">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c r="AC398" s="145"/>
      <c r="AD398" s="145"/>
      <c r="AE398" s="145"/>
      <c r="AF398" s="145"/>
      <c r="AG398" s="145"/>
      <c r="AH398" s="145"/>
      <c r="AI398" s="145"/>
      <c r="AJ398" s="145"/>
      <c r="AK398" s="145"/>
      <c r="AL398" s="145"/>
      <c r="AM398" s="145"/>
      <c r="AN398" s="145"/>
      <c r="AO398" s="145"/>
      <c r="AP398" s="145"/>
      <c r="AQ398" s="145"/>
      <c r="AR398" s="145"/>
    </row>
    <row r="399" spans="2:44">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c r="AG399" s="145"/>
      <c r="AH399" s="145"/>
      <c r="AI399" s="145"/>
      <c r="AJ399" s="145"/>
      <c r="AK399" s="145"/>
      <c r="AL399" s="145"/>
      <c r="AM399" s="145"/>
      <c r="AN399" s="145"/>
      <c r="AO399" s="145"/>
      <c r="AP399" s="145"/>
      <c r="AQ399" s="145"/>
      <c r="AR399" s="145"/>
    </row>
    <row r="400" spans="2:44">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c r="AA400" s="145"/>
      <c r="AB400" s="145"/>
      <c r="AC400" s="145"/>
      <c r="AD400" s="145"/>
      <c r="AE400" s="145"/>
      <c r="AF400" s="145"/>
      <c r="AG400" s="145"/>
      <c r="AH400" s="145"/>
      <c r="AI400" s="145"/>
      <c r="AJ400" s="145"/>
      <c r="AK400" s="145"/>
      <c r="AL400" s="145"/>
      <c r="AM400" s="145"/>
      <c r="AN400" s="145"/>
      <c r="AO400" s="145"/>
      <c r="AP400" s="145"/>
      <c r="AQ400" s="145"/>
      <c r="AR400" s="145"/>
    </row>
    <row r="401" spans="2:44">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c r="AA401" s="145"/>
      <c r="AB401" s="145"/>
      <c r="AC401" s="145"/>
      <c r="AD401" s="145"/>
      <c r="AE401" s="145"/>
      <c r="AF401" s="145"/>
      <c r="AG401" s="145"/>
      <c r="AH401" s="145"/>
      <c r="AI401" s="145"/>
      <c r="AJ401" s="145"/>
      <c r="AK401" s="145"/>
      <c r="AL401" s="145"/>
      <c r="AM401" s="145"/>
      <c r="AN401" s="145"/>
      <c r="AO401" s="145"/>
      <c r="AP401" s="145"/>
      <c r="AQ401" s="145"/>
      <c r="AR401" s="145"/>
    </row>
    <row r="402" spans="2:44">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c r="AG402" s="145"/>
      <c r="AH402" s="145"/>
      <c r="AI402" s="145"/>
      <c r="AJ402" s="145"/>
      <c r="AK402" s="145"/>
      <c r="AL402" s="145"/>
      <c r="AM402" s="145"/>
      <c r="AN402" s="145"/>
      <c r="AO402" s="145"/>
      <c r="AP402" s="145"/>
      <c r="AQ402" s="145"/>
      <c r="AR402" s="145"/>
    </row>
    <row r="403" spans="2:44">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c r="AG403" s="145"/>
      <c r="AH403" s="145"/>
      <c r="AI403" s="145"/>
      <c r="AJ403" s="145"/>
      <c r="AK403" s="145"/>
      <c r="AL403" s="145"/>
      <c r="AM403" s="145"/>
      <c r="AN403" s="145"/>
      <c r="AO403" s="145"/>
      <c r="AP403" s="145"/>
      <c r="AQ403" s="145"/>
      <c r="AR403" s="145"/>
    </row>
    <row r="404" spans="2:44">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45"/>
      <c r="AJ404" s="145"/>
      <c r="AK404" s="145"/>
      <c r="AL404" s="145"/>
      <c r="AM404" s="145"/>
      <c r="AN404" s="145"/>
      <c r="AO404" s="145"/>
      <c r="AP404" s="145"/>
      <c r="AQ404" s="145"/>
      <c r="AR404" s="145"/>
    </row>
    <row r="405" spans="2:44">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c r="AD405" s="145"/>
      <c r="AE405" s="145"/>
      <c r="AF405" s="145"/>
      <c r="AG405" s="145"/>
      <c r="AH405" s="145"/>
      <c r="AI405" s="145"/>
      <c r="AJ405" s="145"/>
      <c r="AK405" s="145"/>
      <c r="AL405" s="145"/>
      <c r="AM405" s="145"/>
      <c r="AN405" s="145"/>
      <c r="AO405" s="145"/>
      <c r="AP405" s="145"/>
      <c r="AQ405" s="145"/>
      <c r="AR405" s="145"/>
    </row>
    <row r="406" spans="2:44">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c r="AD406" s="145"/>
      <c r="AE406" s="145"/>
      <c r="AF406" s="145"/>
      <c r="AG406" s="145"/>
      <c r="AH406" s="145"/>
      <c r="AI406" s="145"/>
      <c r="AJ406" s="145"/>
      <c r="AK406" s="145"/>
      <c r="AL406" s="145"/>
      <c r="AM406" s="145"/>
      <c r="AN406" s="145"/>
      <c r="AO406" s="145"/>
      <c r="AP406" s="145"/>
      <c r="AQ406" s="145"/>
      <c r="AR406" s="145"/>
    </row>
    <row r="407" spans="2:44">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c r="AD407" s="145"/>
      <c r="AE407" s="145"/>
      <c r="AF407" s="145"/>
      <c r="AG407" s="145"/>
      <c r="AH407" s="145"/>
      <c r="AI407" s="145"/>
      <c r="AJ407" s="145"/>
      <c r="AK407" s="145"/>
      <c r="AL407" s="145"/>
      <c r="AM407" s="145"/>
      <c r="AN407" s="145"/>
      <c r="AO407" s="145"/>
      <c r="AP407" s="145"/>
      <c r="AQ407" s="145"/>
      <c r="AR407" s="145"/>
    </row>
    <row r="408" spans="2:44">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45"/>
      <c r="AJ408" s="145"/>
      <c r="AK408" s="145"/>
      <c r="AL408" s="145"/>
      <c r="AM408" s="145"/>
      <c r="AN408" s="145"/>
      <c r="AO408" s="145"/>
      <c r="AP408" s="145"/>
      <c r="AQ408" s="145"/>
      <c r="AR408" s="145"/>
    </row>
  </sheetData>
  <mergeCells count="558">
    <mergeCell ref="B217:E217"/>
    <mergeCell ref="N217:AH218"/>
    <mergeCell ref="AI217:AM218"/>
    <mergeCell ref="AN217:AR218"/>
    <mergeCell ref="B218:E218"/>
    <mergeCell ref="B213:E213"/>
    <mergeCell ref="N213:AH214"/>
    <mergeCell ref="AI213:AM214"/>
    <mergeCell ref="AN213:AR214"/>
    <mergeCell ref="B214:E214"/>
    <mergeCell ref="B215:E215"/>
    <mergeCell ref="N215:AH216"/>
    <mergeCell ref="AI215:AM216"/>
    <mergeCell ref="AN215:AR216"/>
    <mergeCell ref="B216:E216"/>
    <mergeCell ref="B209:E209"/>
    <mergeCell ref="N209:AH210"/>
    <mergeCell ref="AI209:AM210"/>
    <mergeCell ref="AN209:AR210"/>
    <mergeCell ref="B210:E210"/>
    <mergeCell ref="B211:E211"/>
    <mergeCell ref="N211:AH212"/>
    <mergeCell ref="AI211:AM212"/>
    <mergeCell ref="AN211:AR212"/>
    <mergeCell ref="B212:E212"/>
    <mergeCell ref="B205:E205"/>
    <mergeCell ref="N205:AH206"/>
    <mergeCell ref="AI205:AM206"/>
    <mergeCell ref="AN205:AR206"/>
    <mergeCell ref="B206:E206"/>
    <mergeCell ref="B207:E207"/>
    <mergeCell ref="N207:AH208"/>
    <mergeCell ref="AI207:AM208"/>
    <mergeCell ref="AN207:AR208"/>
    <mergeCell ref="B208:E208"/>
    <mergeCell ref="B201:E201"/>
    <mergeCell ref="N201:AH202"/>
    <mergeCell ref="AI201:AM202"/>
    <mergeCell ref="AN201:AR202"/>
    <mergeCell ref="B202:E202"/>
    <mergeCell ref="B203:E203"/>
    <mergeCell ref="N203:AH204"/>
    <mergeCell ref="AI203:AM204"/>
    <mergeCell ref="AN203:AR204"/>
    <mergeCell ref="B204:E204"/>
    <mergeCell ref="B197:E197"/>
    <mergeCell ref="N197:AH198"/>
    <mergeCell ref="AI197:AM198"/>
    <mergeCell ref="AN197:AR198"/>
    <mergeCell ref="B198:E198"/>
    <mergeCell ref="B199:E199"/>
    <mergeCell ref="N199:AH200"/>
    <mergeCell ref="AI199:AM200"/>
    <mergeCell ref="AN199:AR200"/>
    <mergeCell ref="B200:E200"/>
    <mergeCell ref="B193:E193"/>
    <mergeCell ref="N193:AH194"/>
    <mergeCell ref="AI193:AM194"/>
    <mergeCell ref="AN193:AR194"/>
    <mergeCell ref="B194:E194"/>
    <mergeCell ref="B195:E195"/>
    <mergeCell ref="N195:AH196"/>
    <mergeCell ref="AI195:AM196"/>
    <mergeCell ref="AN195:AR196"/>
    <mergeCell ref="B196:E196"/>
    <mergeCell ref="B189:E189"/>
    <mergeCell ref="N189:AH190"/>
    <mergeCell ref="AI189:AM190"/>
    <mergeCell ref="AN189:AR190"/>
    <mergeCell ref="B190:E190"/>
    <mergeCell ref="B191:E191"/>
    <mergeCell ref="N191:AH192"/>
    <mergeCell ref="AI191:AM192"/>
    <mergeCell ref="AN191:AR192"/>
    <mergeCell ref="B192:E192"/>
    <mergeCell ref="B185:E185"/>
    <mergeCell ref="N185:AH186"/>
    <mergeCell ref="AI185:AM186"/>
    <mergeCell ref="AN185:AR186"/>
    <mergeCell ref="B186:E186"/>
    <mergeCell ref="B187:E187"/>
    <mergeCell ref="N187:AH188"/>
    <mergeCell ref="AI187:AM188"/>
    <mergeCell ref="AN187:AR188"/>
    <mergeCell ref="B188:E188"/>
    <mergeCell ref="B181:E181"/>
    <mergeCell ref="N181:AH182"/>
    <mergeCell ref="AI181:AM182"/>
    <mergeCell ref="AN181:AR182"/>
    <mergeCell ref="B182:E182"/>
    <mergeCell ref="B183:E183"/>
    <mergeCell ref="N183:AH184"/>
    <mergeCell ref="AI183:AM184"/>
    <mergeCell ref="AN183:AR184"/>
    <mergeCell ref="B184:E184"/>
    <mergeCell ref="B177:E177"/>
    <mergeCell ref="N177:AH178"/>
    <mergeCell ref="AI177:AM178"/>
    <mergeCell ref="AN177:AR178"/>
    <mergeCell ref="B178:E178"/>
    <mergeCell ref="B179:E179"/>
    <mergeCell ref="N179:AH180"/>
    <mergeCell ref="AI179:AM180"/>
    <mergeCell ref="AN179:AR180"/>
    <mergeCell ref="B180:E180"/>
    <mergeCell ref="B173:E173"/>
    <mergeCell ref="N173:AH174"/>
    <mergeCell ref="AI173:AM174"/>
    <mergeCell ref="AN173:AR174"/>
    <mergeCell ref="B174:E174"/>
    <mergeCell ref="B175:E175"/>
    <mergeCell ref="N175:AH176"/>
    <mergeCell ref="AI175:AM176"/>
    <mergeCell ref="AN175:AR176"/>
    <mergeCell ref="B176:E176"/>
    <mergeCell ref="B169:E169"/>
    <mergeCell ref="N169:AH170"/>
    <mergeCell ref="AI169:AM170"/>
    <mergeCell ref="AN169:AR170"/>
    <mergeCell ref="B170:E170"/>
    <mergeCell ref="B171:E171"/>
    <mergeCell ref="N171:AH172"/>
    <mergeCell ref="AI171:AM172"/>
    <mergeCell ref="AN171:AR172"/>
    <mergeCell ref="B172:E172"/>
    <mergeCell ref="B165:E165"/>
    <mergeCell ref="N165:AH166"/>
    <mergeCell ref="AI165:AM166"/>
    <mergeCell ref="AN165:AR166"/>
    <mergeCell ref="B166:E166"/>
    <mergeCell ref="B167:E167"/>
    <mergeCell ref="N167:AH168"/>
    <mergeCell ref="AI167:AM168"/>
    <mergeCell ref="AN167:AR168"/>
    <mergeCell ref="B168:E168"/>
    <mergeCell ref="B161:E161"/>
    <mergeCell ref="N161:AH162"/>
    <mergeCell ref="AI161:AM162"/>
    <mergeCell ref="AN161:AR162"/>
    <mergeCell ref="B162:E162"/>
    <mergeCell ref="B163:E163"/>
    <mergeCell ref="N163:AH164"/>
    <mergeCell ref="AI163:AM164"/>
    <mergeCell ref="AN163:AR164"/>
    <mergeCell ref="B164:E164"/>
    <mergeCell ref="B157:E157"/>
    <mergeCell ref="N157:AH158"/>
    <mergeCell ref="AI157:AM158"/>
    <mergeCell ref="AN157:AR158"/>
    <mergeCell ref="B158:E158"/>
    <mergeCell ref="B159:E159"/>
    <mergeCell ref="N159:AH160"/>
    <mergeCell ref="AI159:AM160"/>
    <mergeCell ref="AN159:AR160"/>
    <mergeCell ref="B160:E160"/>
    <mergeCell ref="B153:E153"/>
    <mergeCell ref="N153:AH154"/>
    <mergeCell ref="AI153:AM154"/>
    <mergeCell ref="AN153:AR154"/>
    <mergeCell ref="B154:E154"/>
    <mergeCell ref="B155:E155"/>
    <mergeCell ref="N155:AH156"/>
    <mergeCell ref="AI155:AM156"/>
    <mergeCell ref="AN155:AR156"/>
    <mergeCell ref="B156:E156"/>
    <mergeCell ref="B149:E149"/>
    <mergeCell ref="N149:AH150"/>
    <mergeCell ref="AI149:AM150"/>
    <mergeCell ref="AN149:AR150"/>
    <mergeCell ref="B150:E150"/>
    <mergeCell ref="B151:E151"/>
    <mergeCell ref="N151:AH152"/>
    <mergeCell ref="AI151:AM152"/>
    <mergeCell ref="AN151:AR152"/>
    <mergeCell ref="B152:E152"/>
    <mergeCell ref="B145:E145"/>
    <mergeCell ref="N145:AH146"/>
    <mergeCell ref="AI145:AM146"/>
    <mergeCell ref="AN145:AR146"/>
    <mergeCell ref="B146:E146"/>
    <mergeCell ref="B147:E147"/>
    <mergeCell ref="N147:AH148"/>
    <mergeCell ref="AI147:AM148"/>
    <mergeCell ref="AN147:AR148"/>
    <mergeCell ref="B148:E148"/>
    <mergeCell ref="B141:E141"/>
    <mergeCell ref="N141:AH142"/>
    <mergeCell ref="AI141:AM142"/>
    <mergeCell ref="AN141:AR142"/>
    <mergeCell ref="B142:E142"/>
    <mergeCell ref="B143:E143"/>
    <mergeCell ref="N143:AH144"/>
    <mergeCell ref="AI143:AM144"/>
    <mergeCell ref="AN143:AR144"/>
    <mergeCell ref="B144:E144"/>
    <mergeCell ref="B137:E137"/>
    <mergeCell ref="N137:AH138"/>
    <mergeCell ref="AI137:AM138"/>
    <mergeCell ref="AN137:AR138"/>
    <mergeCell ref="B138:E138"/>
    <mergeCell ref="B139:E139"/>
    <mergeCell ref="N139:AH140"/>
    <mergeCell ref="AI139:AM140"/>
    <mergeCell ref="AN139:AR140"/>
    <mergeCell ref="B140:E140"/>
    <mergeCell ref="B133:E133"/>
    <mergeCell ref="N133:AH134"/>
    <mergeCell ref="AI133:AM134"/>
    <mergeCell ref="AN133:AR134"/>
    <mergeCell ref="B134:E134"/>
    <mergeCell ref="B135:E135"/>
    <mergeCell ref="N135:AH136"/>
    <mergeCell ref="AI135:AM136"/>
    <mergeCell ref="AN135:AR136"/>
    <mergeCell ref="B136:E136"/>
    <mergeCell ref="B129:E129"/>
    <mergeCell ref="N129:AH130"/>
    <mergeCell ref="AI129:AM130"/>
    <mergeCell ref="AN129:AR130"/>
    <mergeCell ref="B130:E130"/>
    <mergeCell ref="B131:E131"/>
    <mergeCell ref="N131:AH132"/>
    <mergeCell ref="AI131:AM132"/>
    <mergeCell ref="AN131:AR132"/>
    <mergeCell ref="B132:E132"/>
    <mergeCell ref="B125:E125"/>
    <mergeCell ref="N125:AH126"/>
    <mergeCell ref="AI125:AM126"/>
    <mergeCell ref="AN125:AR126"/>
    <mergeCell ref="B126:E126"/>
    <mergeCell ref="B127:E127"/>
    <mergeCell ref="N127:AH128"/>
    <mergeCell ref="AI127:AM128"/>
    <mergeCell ref="AN127:AR128"/>
    <mergeCell ref="B128:E128"/>
    <mergeCell ref="B121:E121"/>
    <mergeCell ref="N121:AH122"/>
    <mergeCell ref="AI121:AM122"/>
    <mergeCell ref="AN121:AR122"/>
    <mergeCell ref="B122:E122"/>
    <mergeCell ref="B123:E123"/>
    <mergeCell ref="N123:AH124"/>
    <mergeCell ref="AI123:AM124"/>
    <mergeCell ref="AN123:AR124"/>
    <mergeCell ref="B124:E124"/>
    <mergeCell ref="B117:E117"/>
    <mergeCell ref="N117:AH118"/>
    <mergeCell ref="AI117:AM118"/>
    <mergeCell ref="AN117:AR118"/>
    <mergeCell ref="B118:E118"/>
    <mergeCell ref="B119:E119"/>
    <mergeCell ref="N119:AH120"/>
    <mergeCell ref="AI119:AM120"/>
    <mergeCell ref="AN119:AR120"/>
    <mergeCell ref="B120:E120"/>
    <mergeCell ref="B113:E113"/>
    <mergeCell ref="N113:AH114"/>
    <mergeCell ref="AI113:AM114"/>
    <mergeCell ref="AN113:AR114"/>
    <mergeCell ref="B114:E114"/>
    <mergeCell ref="B115:E115"/>
    <mergeCell ref="N115:AH116"/>
    <mergeCell ref="AI115:AM116"/>
    <mergeCell ref="AN115:AR116"/>
    <mergeCell ref="B116:E116"/>
    <mergeCell ref="B109:E109"/>
    <mergeCell ref="N109:AH110"/>
    <mergeCell ref="AI109:AM110"/>
    <mergeCell ref="AN109:AR110"/>
    <mergeCell ref="B110:E110"/>
    <mergeCell ref="B111:E111"/>
    <mergeCell ref="N111:AH112"/>
    <mergeCell ref="AI111:AM112"/>
    <mergeCell ref="AN111:AR112"/>
    <mergeCell ref="B112:E112"/>
    <mergeCell ref="B105:E105"/>
    <mergeCell ref="N105:AH106"/>
    <mergeCell ref="AI105:AM106"/>
    <mergeCell ref="AN105:AR106"/>
    <mergeCell ref="B106:E106"/>
    <mergeCell ref="B107:E107"/>
    <mergeCell ref="N107:AH108"/>
    <mergeCell ref="AI107:AM108"/>
    <mergeCell ref="AN107:AR108"/>
    <mergeCell ref="B108:E108"/>
    <mergeCell ref="B101:E101"/>
    <mergeCell ref="N101:AH102"/>
    <mergeCell ref="AI101:AM102"/>
    <mergeCell ref="AN101:AR102"/>
    <mergeCell ref="B102:E102"/>
    <mergeCell ref="B103:E103"/>
    <mergeCell ref="N103:AH104"/>
    <mergeCell ref="AI103:AM104"/>
    <mergeCell ref="AN103:AR104"/>
    <mergeCell ref="B104:E104"/>
    <mergeCell ref="B97:E97"/>
    <mergeCell ref="N97:AH98"/>
    <mergeCell ref="AI97:AM98"/>
    <mergeCell ref="AN97:AR98"/>
    <mergeCell ref="B98:E98"/>
    <mergeCell ref="B99:E99"/>
    <mergeCell ref="N99:AH100"/>
    <mergeCell ref="AI99:AM100"/>
    <mergeCell ref="AN99:AR100"/>
    <mergeCell ref="B100:E100"/>
    <mergeCell ref="B93:E93"/>
    <mergeCell ref="N93:AH94"/>
    <mergeCell ref="AI93:AM94"/>
    <mergeCell ref="AN93:AR94"/>
    <mergeCell ref="B94:E94"/>
    <mergeCell ref="B95:E95"/>
    <mergeCell ref="N95:AH96"/>
    <mergeCell ref="AI95:AM96"/>
    <mergeCell ref="AN95:AR96"/>
    <mergeCell ref="B96:E96"/>
    <mergeCell ref="B89:E89"/>
    <mergeCell ref="N89:AH90"/>
    <mergeCell ref="AI89:AM90"/>
    <mergeCell ref="AN89:AR90"/>
    <mergeCell ref="B90:E90"/>
    <mergeCell ref="B91:E91"/>
    <mergeCell ref="N91:AH92"/>
    <mergeCell ref="AI91:AM92"/>
    <mergeCell ref="AN91:AR92"/>
    <mergeCell ref="B92:E92"/>
    <mergeCell ref="B85:E85"/>
    <mergeCell ref="N85:AH86"/>
    <mergeCell ref="AI85:AM86"/>
    <mergeCell ref="AN85:AR86"/>
    <mergeCell ref="B86:E86"/>
    <mergeCell ref="B87:E87"/>
    <mergeCell ref="N87:AH88"/>
    <mergeCell ref="AI87:AM88"/>
    <mergeCell ref="AN87:AR88"/>
    <mergeCell ref="B88:E88"/>
    <mergeCell ref="B81:E81"/>
    <mergeCell ref="N81:AH82"/>
    <mergeCell ref="AI81:AM82"/>
    <mergeCell ref="AN81:AR82"/>
    <mergeCell ref="B82:E82"/>
    <mergeCell ref="B83:E83"/>
    <mergeCell ref="N83:AH84"/>
    <mergeCell ref="AI83:AM84"/>
    <mergeCell ref="AN83:AR84"/>
    <mergeCell ref="B84:E84"/>
    <mergeCell ref="B77:E77"/>
    <mergeCell ref="N77:AH78"/>
    <mergeCell ref="AI77:AM78"/>
    <mergeCell ref="AN77:AR78"/>
    <mergeCell ref="B78:E78"/>
    <mergeCell ref="B79:E79"/>
    <mergeCell ref="N79:AH80"/>
    <mergeCell ref="AI79:AM80"/>
    <mergeCell ref="AN79:AR80"/>
    <mergeCell ref="B80:E80"/>
    <mergeCell ref="B73:E73"/>
    <mergeCell ref="N73:AH74"/>
    <mergeCell ref="AI73:AM74"/>
    <mergeCell ref="AN73:AR74"/>
    <mergeCell ref="B74:E74"/>
    <mergeCell ref="B75:E75"/>
    <mergeCell ref="N75:AH76"/>
    <mergeCell ref="AI75:AM76"/>
    <mergeCell ref="AN75:AR76"/>
    <mergeCell ref="B76:E76"/>
    <mergeCell ref="B69:E69"/>
    <mergeCell ref="N69:AH70"/>
    <mergeCell ref="AI69:AM70"/>
    <mergeCell ref="AN69:AR70"/>
    <mergeCell ref="B70:E70"/>
    <mergeCell ref="B71:E71"/>
    <mergeCell ref="N71:AH72"/>
    <mergeCell ref="AI71:AM72"/>
    <mergeCell ref="AN71:AR72"/>
    <mergeCell ref="B72:E72"/>
    <mergeCell ref="B65:E65"/>
    <mergeCell ref="N65:AH66"/>
    <mergeCell ref="AI65:AM66"/>
    <mergeCell ref="AN65:AR66"/>
    <mergeCell ref="B66:E66"/>
    <mergeCell ref="B67:E67"/>
    <mergeCell ref="N67:AH68"/>
    <mergeCell ref="AI67:AM68"/>
    <mergeCell ref="AN67:AR68"/>
    <mergeCell ref="B68:E68"/>
    <mergeCell ref="B61:E61"/>
    <mergeCell ref="N61:AH62"/>
    <mergeCell ref="AI61:AM62"/>
    <mergeCell ref="AN61:AR62"/>
    <mergeCell ref="B62:E62"/>
    <mergeCell ref="B63:E63"/>
    <mergeCell ref="N63:AH64"/>
    <mergeCell ref="AI63:AM64"/>
    <mergeCell ref="AN63:AR64"/>
    <mergeCell ref="B64:E64"/>
    <mergeCell ref="B57:E57"/>
    <mergeCell ref="N57:AH58"/>
    <mergeCell ref="AI57:AM58"/>
    <mergeCell ref="AN57:AR58"/>
    <mergeCell ref="B58:E58"/>
    <mergeCell ref="B59:E59"/>
    <mergeCell ref="N59:AH60"/>
    <mergeCell ref="AI59:AM60"/>
    <mergeCell ref="AN59:AR60"/>
    <mergeCell ref="B60:E60"/>
    <mergeCell ref="B53:E53"/>
    <mergeCell ref="N53:AH54"/>
    <mergeCell ref="AI53:AM54"/>
    <mergeCell ref="AN53:AR54"/>
    <mergeCell ref="B54:E54"/>
    <mergeCell ref="B55:E55"/>
    <mergeCell ref="N55:AH56"/>
    <mergeCell ref="AI55:AM56"/>
    <mergeCell ref="AN55:AR56"/>
    <mergeCell ref="B56:E56"/>
    <mergeCell ref="B49:E49"/>
    <mergeCell ref="N49:AH50"/>
    <mergeCell ref="AI49:AM50"/>
    <mergeCell ref="AN49:AR50"/>
    <mergeCell ref="B50:E50"/>
    <mergeCell ref="B51:E51"/>
    <mergeCell ref="N51:AH52"/>
    <mergeCell ref="AI51:AM52"/>
    <mergeCell ref="AN51:AR52"/>
    <mergeCell ref="B52:E52"/>
    <mergeCell ref="B45:E45"/>
    <mergeCell ref="N45:AH46"/>
    <mergeCell ref="AI45:AM46"/>
    <mergeCell ref="AN45:AR46"/>
    <mergeCell ref="B46:E46"/>
    <mergeCell ref="B47:E47"/>
    <mergeCell ref="N47:AH48"/>
    <mergeCell ref="AI47:AM48"/>
    <mergeCell ref="AN47:AR48"/>
    <mergeCell ref="B48:E48"/>
    <mergeCell ref="B41:E41"/>
    <mergeCell ref="N41:AH42"/>
    <mergeCell ref="AI41:AM42"/>
    <mergeCell ref="AN41:AR42"/>
    <mergeCell ref="B42:E42"/>
    <mergeCell ref="B43:E43"/>
    <mergeCell ref="N43:AH44"/>
    <mergeCell ref="AI43:AM44"/>
    <mergeCell ref="AN43:AR44"/>
    <mergeCell ref="B44:E44"/>
    <mergeCell ref="B37:E37"/>
    <mergeCell ref="N37:AH38"/>
    <mergeCell ref="AI37:AM38"/>
    <mergeCell ref="AN37:AR38"/>
    <mergeCell ref="B38:E38"/>
    <mergeCell ref="B39:E39"/>
    <mergeCell ref="N39:AH40"/>
    <mergeCell ref="AI39:AM40"/>
    <mergeCell ref="AN39:AR40"/>
    <mergeCell ref="B40:E40"/>
    <mergeCell ref="B33:E33"/>
    <mergeCell ref="N33:AH34"/>
    <mergeCell ref="AI33:AM34"/>
    <mergeCell ref="AN33:AR34"/>
    <mergeCell ref="B34:E34"/>
    <mergeCell ref="B35:E35"/>
    <mergeCell ref="N35:AH36"/>
    <mergeCell ref="AI35:AM36"/>
    <mergeCell ref="AN35:AR36"/>
    <mergeCell ref="B36:E36"/>
    <mergeCell ref="B29:E29"/>
    <mergeCell ref="N29:AH30"/>
    <mergeCell ref="AI29:AM30"/>
    <mergeCell ref="AN29:AR30"/>
    <mergeCell ref="B30:E30"/>
    <mergeCell ref="B31:E31"/>
    <mergeCell ref="N31:AH32"/>
    <mergeCell ref="AI31:AM32"/>
    <mergeCell ref="AN31:AR32"/>
    <mergeCell ref="B32:E32"/>
    <mergeCell ref="B25:E25"/>
    <mergeCell ref="N25:AH26"/>
    <mergeCell ref="AI25:AM26"/>
    <mergeCell ref="AN25:AR26"/>
    <mergeCell ref="B26:E26"/>
    <mergeCell ref="B27:E27"/>
    <mergeCell ref="N27:AH28"/>
    <mergeCell ref="AI27:AM28"/>
    <mergeCell ref="AN27:AR28"/>
    <mergeCell ref="B28:E28"/>
    <mergeCell ref="B21:E21"/>
    <mergeCell ref="N21:AH22"/>
    <mergeCell ref="AI21:AM22"/>
    <mergeCell ref="AN21:AR22"/>
    <mergeCell ref="B22:E22"/>
    <mergeCell ref="B23:E23"/>
    <mergeCell ref="N23:AH24"/>
    <mergeCell ref="AI23:AM24"/>
    <mergeCell ref="AN23:AR24"/>
    <mergeCell ref="B24:E24"/>
    <mergeCell ref="B17:E17"/>
    <mergeCell ref="N17:AH18"/>
    <mergeCell ref="AI17:AM18"/>
    <mergeCell ref="AN17:AR18"/>
    <mergeCell ref="B18:E18"/>
    <mergeCell ref="B19:E19"/>
    <mergeCell ref="N19:AH20"/>
    <mergeCell ref="AI19:AM20"/>
    <mergeCell ref="AN19:AR20"/>
    <mergeCell ref="B20:E20"/>
    <mergeCell ref="AI15:AM15"/>
    <mergeCell ref="AN15:AR15"/>
    <mergeCell ref="B16:E16"/>
    <mergeCell ref="F16:G16"/>
    <mergeCell ref="N16:AH16"/>
    <mergeCell ref="AI16:AM16"/>
    <mergeCell ref="AN16:AR16"/>
    <mergeCell ref="T14:V14"/>
    <mergeCell ref="W14:AH14"/>
    <mergeCell ref="B15:M15"/>
    <mergeCell ref="N15:Q15"/>
    <mergeCell ref="R15:S15"/>
    <mergeCell ref="T15:AG15"/>
    <mergeCell ref="N13:O13"/>
    <mergeCell ref="P13:Q13"/>
    <mergeCell ref="S13:T13"/>
    <mergeCell ref="V13:W13"/>
    <mergeCell ref="B9:B11"/>
    <mergeCell ref="C10:D10"/>
    <mergeCell ref="E10:H10"/>
    <mergeCell ref="J10:L10"/>
    <mergeCell ref="O10:Q10"/>
    <mergeCell ref="R10:T10"/>
    <mergeCell ref="O7:Q7"/>
    <mergeCell ref="R7:T7"/>
    <mergeCell ref="V7:X7"/>
    <mergeCell ref="Z7:AC7"/>
    <mergeCell ref="C8:G8"/>
    <mergeCell ref="H8:AE8"/>
    <mergeCell ref="W5:Y5"/>
    <mergeCell ref="AF5:AM11"/>
    <mergeCell ref="B6:D6"/>
    <mergeCell ref="E6:P6"/>
    <mergeCell ref="T6:V6"/>
    <mergeCell ref="Z6:AB6"/>
    <mergeCell ref="B7:B8"/>
    <mergeCell ref="C7:D7"/>
    <mergeCell ref="E7:H7"/>
    <mergeCell ref="J7:L7"/>
    <mergeCell ref="V10:X10"/>
    <mergeCell ref="Z10:AC10"/>
    <mergeCell ref="C11:G11"/>
    <mergeCell ref="H11:AE11"/>
    <mergeCell ref="B1:F1"/>
    <mergeCell ref="B2:W3"/>
    <mergeCell ref="AU3:AW3"/>
    <mergeCell ref="B4:H4"/>
    <mergeCell ref="I4:P4"/>
    <mergeCell ref="B5:D5"/>
    <mergeCell ref="E5:P5"/>
    <mergeCell ref="Q5:Q6"/>
    <mergeCell ref="R5:S6"/>
    <mergeCell ref="T5:V5"/>
  </mergeCells>
  <phoneticPr fontId="1"/>
  <dataValidations count="1">
    <dataValidation showDropDown="1" showInputMessage="1" showErrorMessage="1" sqref="N15:Q15" xr:uid="{00000000-0002-0000-0100-000000000000}"/>
  </dataValidations>
  <printOptions horizontalCentered="1"/>
  <pageMargins left="0.59055118110236227" right="0.59055118110236227" top="0.59055118110236227" bottom="0.3937007874015748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プルダウンデータ!$A$4:$A$6</xm:f>
          </x14:formula1>
          <xm:sqref>W5:Y5</xm:sqref>
        </x14:dataValidation>
        <x14:dataValidation type="list" allowBlank="1" showInputMessage="1" showErrorMessage="1" xr:uid="{00000000-0002-0000-0100-000002000000}">
          <x14:formula1>
            <xm:f>プルダウンデータ!$J$4:$J$6</xm:f>
          </x14:formula1>
          <xm:sqref>R5:S6</xm:sqref>
        </x14:dataValidation>
        <x14:dataValidation type="list" allowBlank="1" showInputMessage="1" showErrorMessage="1" xr:uid="{00000000-0002-0000-0100-000003000000}">
          <x14:formula1>
            <xm:f>プルダウンデータ!$E$4:$E$8</xm:f>
          </x14:formula1>
          <xm:sqref>AI19:AM218</xm:sqref>
        </x14:dataValidation>
        <x14:dataValidation type="list" allowBlank="1" showInputMessage="1" showErrorMessage="1" xr:uid="{00000000-0002-0000-0100-000004000000}">
          <x14:formula1>
            <xm:f>プルダウンデータ!$C$4:$C$9</xm:f>
          </x14:formula1>
          <xm:sqref>AN19:AR218</xm:sqref>
        </x14:dataValidation>
        <x14:dataValidation type="list" allowBlank="1" showInputMessage="1" showErrorMessage="1" xr:uid="{00000000-0002-0000-0100-000005000000}">
          <x14:formula1>
            <xm:f>プルダウンデータ!$A$4:$A$7</xm:f>
          </x14:formula1>
          <xm:sqref>B20:E20 B22:E22 B24:E24 B26:E26 B28:E28 B30:E30 B32:E32 B34:E34 B36:E36 B38:E38 B40:E40 B42:E42 B44:E44 B46:E46 B48:E48 B50:E50 B52:E52 B54:E54 B56:E56 B58:E58 B60:E60 B62:E62 B64:E64 B66:E66 B68:E68 B70:E70 B72:E72 B74:E74 B76:E76 B78:E78 B80:E80 B82:E82 B84:E84 B86:E86 B88:E88 B90:E90 B92:E92 B94:E94 B96:E96 B98:E98 B100:E100 B102:E102 B104:E104 B106:E106 B108:E108 B110:E110 B112:E112 B114:E114 B116:E116 B118:E118 B120:E120 B122:E122 B124:E124 B126:E126 B128:E128 B130:E130 B132:E132 B134:E134 B136:E136 B138:E138 B140:E140 B142:E142 B144:E144 B146:E146 B148:E148 B150:E150 B152:E152 B154:E154 B156:E156 B158:E158 B160:E160 B162:E162 B164:E164 B166:E166 B168:E168 B170:E170 B172:E172 B174:E174 B176:E176 B178:E178 B180:E180 B182:E182 B184:E184 B186:E186 B188:E188 B190:E190 B192:E192 B194:E194 B196:E196 B198:E198 B200:E200 B202:E202 B204:E204 B206:E206 B208:E208 B210:E210 B212:E212 B214:E214 B216:E216 B218:E218 B17:E18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V307"/>
  <sheetViews>
    <sheetView view="pageBreakPreview" zoomScaleNormal="100" zoomScaleSheetLayoutView="100" workbookViewId="0">
      <selection activeCell="AN17" sqref="AN17:AR18"/>
    </sheetView>
  </sheetViews>
  <sheetFormatPr defaultColWidth="2.625" defaultRowHeight="13.5"/>
  <cols>
    <col min="1" max="1" width="1.625" style="137" customWidth="1"/>
    <col min="2" max="34" width="2.375" style="137" customWidth="1"/>
    <col min="35" max="39" width="2.375" style="152" customWidth="1"/>
    <col min="40" max="44" width="2.375" style="137" customWidth="1"/>
    <col min="45" max="16384" width="2.625" style="137"/>
  </cols>
  <sheetData>
    <row r="1" spans="2:48">
      <c r="B1" s="274" t="s">
        <v>247</v>
      </c>
      <c r="C1" s="274"/>
      <c r="D1" s="274"/>
      <c r="E1" s="274"/>
      <c r="F1" s="274"/>
      <c r="AI1" s="137"/>
      <c r="AJ1" s="137"/>
      <c r="AK1" s="137"/>
      <c r="AL1" s="137"/>
      <c r="AM1" s="137"/>
      <c r="AR1" s="190" t="s">
        <v>241</v>
      </c>
      <c r="AU1" s="166"/>
    </row>
    <row r="2" spans="2:48">
      <c r="B2" s="242" t="s">
        <v>22</v>
      </c>
      <c r="C2" s="242"/>
      <c r="D2" s="242"/>
      <c r="E2" s="242"/>
      <c r="F2" s="242"/>
      <c r="G2" s="242"/>
      <c r="H2" s="242"/>
      <c r="I2" s="242"/>
      <c r="J2" s="242"/>
      <c r="K2" s="242"/>
      <c r="L2" s="242"/>
      <c r="M2" s="242"/>
      <c r="N2" s="242"/>
      <c r="O2" s="242"/>
      <c r="P2" s="242"/>
      <c r="Q2" s="242"/>
      <c r="R2" s="242"/>
      <c r="S2" s="242"/>
      <c r="T2" s="242"/>
      <c r="U2" s="242"/>
      <c r="V2" s="242"/>
      <c r="W2" s="242"/>
      <c r="AI2" s="137"/>
      <c r="AJ2" s="137"/>
      <c r="AK2" s="137"/>
      <c r="AL2" s="137"/>
      <c r="AM2" s="137"/>
    </row>
    <row r="3" spans="2:48" ht="26.1" customHeight="1" thickBot="1">
      <c r="B3" s="242"/>
      <c r="C3" s="242"/>
      <c r="D3" s="242"/>
      <c r="E3" s="242"/>
      <c r="F3" s="242"/>
      <c r="G3" s="242"/>
      <c r="H3" s="242"/>
      <c r="I3" s="242"/>
      <c r="J3" s="242"/>
      <c r="K3" s="242"/>
      <c r="L3" s="242"/>
      <c r="M3" s="242"/>
      <c r="N3" s="242"/>
      <c r="O3" s="242"/>
      <c r="P3" s="242"/>
      <c r="Q3" s="242"/>
      <c r="R3" s="242"/>
      <c r="S3" s="242"/>
      <c r="T3" s="242"/>
      <c r="U3" s="242"/>
      <c r="V3" s="242"/>
      <c r="W3" s="242"/>
      <c r="X3" s="186" t="s">
        <v>232</v>
      </c>
      <c r="Y3" s="141"/>
      <c r="Z3" s="141"/>
      <c r="AA3" s="141"/>
      <c r="AB3" s="141"/>
      <c r="AC3" s="141"/>
      <c r="AD3" s="141"/>
      <c r="AE3" s="141"/>
      <c r="AF3" s="142"/>
      <c r="AG3" s="142"/>
      <c r="AH3" s="142"/>
      <c r="AI3" s="142"/>
      <c r="AJ3" s="142"/>
      <c r="AK3" s="142"/>
      <c r="AL3" s="142"/>
      <c r="AM3" s="142"/>
      <c r="AN3" s="142"/>
      <c r="AO3" s="142"/>
      <c r="AP3" s="142"/>
      <c r="AQ3" s="142"/>
      <c r="AR3" s="142"/>
      <c r="AV3" s="166"/>
    </row>
    <row r="4" spans="2:48" ht="26.1" customHeight="1" thickBot="1">
      <c r="B4" s="214" t="s">
        <v>235</v>
      </c>
      <c r="C4" s="215"/>
      <c r="D4" s="215"/>
      <c r="E4" s="215"/>
      <c r="F4" s="215"/>
      <c r="G4" s="215"/>
      <c r="H4" s="216"/>
      <c r="I4" s="217">
        <f>履歴書!I4</f>
        <v>0</v>
      </c>
      <c r="J4" s="218"/>
      <c r="K4" s="218"/>
      <c r="L4" s="218"/>
      <c r="M4" s="218"/>
      <c r="N4" s="218"/>
      <c r="O4" s="218"/>
      <c r="P4" s="219"/>
      <c r="Q4" s="146"/>
      <c r="R4" s="188"/>
      <c r="S4" s="188"/>
      <c r="T4" s="188"/>
      <c r="U4" s="188"/>
      <c r="V4" s="188"/>
      <c r="W4" s="188"/>
      <c r="X4" s="188"/>
      <c r="Y4" s="188"/>
      <c r="Z4" s="188"/>
      <c r="AA4" s="188"/>
      <c r="AB4" s="188"/>
      <c r="AC4" s="188"/>
      <c r="AD4" s="188"/>
      <c r="AE4" s="188"/>
      <c r="AF4" s="171"/>
      <c r="AG4" s="171"/>
      <c r="AH4" s="171"/>
      <c r="AI4" s="171"/>
      <c r="AJ4" s="171"/>
      <c r="AK4" s="171"/>
      <c r="AL4" s="171"/>
      <c r="AM4" s="171"/>
      <c r="AN4" s="171"/>
      <c r="AO4" s="171"/>
      <c r="AP4" s="171"/>
      <c r="AQ4" s="171"/>
      <c r="AR4" s="171"/>
      <c r="AV4" s="166"/>
    </row>
    <row r="5" spans="2:48" ht="21.95" customHeight="1">
      <c r="B5" s="330" t="s">
        <v>0</v>
      </c>
      <c r="C5" s="331"/>
      <c r="D5" s="332"/>
      <c r="E5" s="333">
        <f>履歴書!E5</f>
        <v>0</v>
      </c>
      <c r="F5" s="331"/>
      <c r="G5" s="331"/>
      <c r="H5" s="331"/>
      <c r="I5" s="331"/>
      <c r="J5" s="331"/>
      <c r="K5" s="331"/>
      <c r="L5" s="331"/>
      <c r="M5" s="331"/>
      <c r="N5" s="331"/>
      <c r="O5" s="331"/>
      <c r="P5" s="334"/>
      <c r="Q5" s="335" t="s">
        <v>15</v>
      </c>
      <c r="R5" s="337">
        <f>履歴書!R5</f>
        <v>0</v>
      </c>
      <c r="S5" s="338"/>
      <c r="T5" s="341" t="s">
        <v>16</v>
      </c>
      <c r="U5" s="331"/>
      <c r="V5" s="331"/>
      <c r="W5" s="333">
        <f>履歴書!W5</f>
        <v>0</v>
      </c>
      <c r="X5" s="331"/>
      <c r="Y5" s="331"/>
      <c r="Z5" s="172">
        <f>履歴書!Z5</f>
        <v>0</v>
      </c>
      <c r="AA5" s="173" t="s">
        <v>7</v>
      </c>
      <c r="AB5" s="172">
        <f>履歴書!AB5</f>
        <v>0</v>
      </c>
      <c r="AC5" s="173" t="s">
        <v>8</v>
      </c>
      <c r="AD5" s="172">
        <f>履歴書!AD5</f>
        <v>0</v>
      </c>
      <c r="AE5" s="173" t="s">
        <v>9</v>
      </c>
      <c r="AF5" s="350"/>
      <c r="AG5" s="351"/>
      <c r="AH5" s="351"/>
      <c r="AI5" s="351"/>
      <c r="AJ5" s="351"/>
      <c r="AK5" s="351"/>
      <c r="AL5" s="351"/>
      <c r="AM5" s="351"/>
      <c r="AN5" s="351"/>
      <c r="AO5" s="351"/>
      <c r="AP5" s="351"/>
      <c r="AQ5" s="351"/>
      <c r="AR5" s="352"/>
      <c r="AV5" s="166"/>
    </row>
    <row r="6" spans="2:48" ht="21.95" customHeight="1">
      <c r="B6" s="359" t="s">
        <v>19</v>
      </c>
      <c r="C6" s="360"/>
      <c r="D6" s="361"/>
      <c r="E6" s="362">
        <f>履歴書!E6</f>
        <v>0</v>
      </c>
      <c r="F6" s="360"/>
      <c r="G6" s="360"/>
      <c r="H6" s="360"/>
      <c r="I6" s="360"/>
      <c r="J6" s="360"/>
      <c r="K6" s="360"/>
      <c r="L6" s="360"/>
      <c r="M6" s="360"/>
      <c r="N6" s="360"/>
      <c r="O6" s="360"/>
      <c r="P6" s="363"/>
      <c r="Q6" s="336"/>
      <c r="R6" s="339"/>
      <c r="S6" s="340"/>
      <c r="T6" s="364" t="s">
        <v>17</v>
      </c>
      <c r="U6" s="360"/>
      <c r="V6" s="360"/>
      <c r="W6" s="174"/>
      <c r="X6" s="175"/>
      <c r="Y6" s="176" t="s">
        <v>24</v>
      </c>
      <c r="Z6" s="360">
        <f>履歴書!Z6</f>
        <v>0</v>
      </c>
      <c r="AA6" s="360"/>
      <c r="AB6" s="360"/>
      <c r="AC6" s="175" t="s">
        <v>23</v>
      </c>
      <c r="AD6" s="173"/>
      <c r="AE6" s="173"/>
      <c r="AF6" s="353"/>
      <c r="AG6" s="354"/>
      <c r="AH6" s="354"/>
      <c r="AI6" s="354"/>
      <c r="AJ6" s="354"/>
      <c r="AK6" s="354"/>
      <c r="AL6" s="354"/>
      <c r="AM6" s="354"/>
      <c r="AN6" s="354"/>
      <c r="AO6" s="354"/>
      <c r="AP6" s="354"/>
      <c r="AQ6" s="354"/>
      <c r="AR6" s="355"/>
      <c r="AV6" s="166"/>
    </row>
    <row r="7" spans="2:48" ht="21.95" customHeight="1">
      <c r="B7" s="349" t="s">
        <v>1</v>
      </c>
      <c r="C7" s="333" t="s">
        <v>2</v>
      </c>
      <c r="D7" s="331"/>
      <c r="E7" s="329">
        <f>履歴書!E7</f>
        <v>0</v>
      </c>
      <c r="F7" s="329"/>
      <c r="G7" s="329"/>
      <c r="H7" s="329"/>
      <c r="I7" s="177" t="s">
        <v>14</v>
      </c>
      <c r="J7" s="342">
        <f>履歴書!J7</f>
        <v>0</v>
      </c>
      <c r="K7" s="342"/>
      <c r="L7" s="342"/>
      <c r="M7" s="173" t="s">
        <v>6</v>
      </c>
      <c r="N7" s="173"/>
      <c r="O7" s="331" t="s">
        <v>18</v>
      </c>
      <c r="P7" s="331"/>
      <c r="Q7" s="331"/>
      <c r="R7" s="342">
        <f>履歴書!R7</f>
        <v>0</v>
      </c>
      <c r="S7" s="342"/>
      <c r="T7" s="342"/>
      <c r="U7" s="177" t="s">
        <v>14</v>
      </c>
      <c r="V7" s="342">
        <f>履歴書!V7</f>
        <v>0</v>
      </c>
      <c r="W7" s="342"/>
      <c r="X7" s="342"/>
      <c r="Y7" s="177" t="s">
        <v>14</v>
      </c>
      <c r="Z7" s="342">
        <f>履歴書!Z7</f>
        <v>0</v>
      </c>
      <c r="AA7" s="342"/>
      <c r="AB7" s="342"/>
      <c r="AC7" s="342"/>
      <c r="AD7" s="178"/>
      <c r="AE7" s="178"/>
      <c r="AF7" s="353"/>
      <c r="AG7" s="354"/>
      <c r="AH7" s="354"/>
      <c r="AI7" s="354"/>
      <c r="AJ7" s="354"/>
      <c r="AK7" s="354"/>
      <c r="AL7" s="354"/>
      <c r="AM7" s="354"/>
      <c r="AN7" s="354"/>
      <c r="AO7" s="354"/>
      <c r="AP7" s="354"/>
      <c r="AQ7" s="354"/>
      <c r="AR7" s="355"/>
      <c r="AV7" s="166"/>
    </row>
    <row r="8" spans="2:48" ht="21.95" customHeight="1">
      <c r="B8" s="349"/>
      <c r="C8" s="333" t="s">
        <v>25</v>
      </c>
      <c r="D8" s="331"/>
      <c r="E8" s="331"/>
      <c r="F8" s="331"/>
      <c r="G8" s="331"/>
      <c r="H8" s="343">
        <f>履歴書!H8</f>
        <v>0</v>
      </c>
      <c r="I8" s="343"/>
      <c r="J8" s="343"/>
      <c r="K8" s="343"/>
      <c r="L8" s="343"/>
      <c r="M8" s="343"/>
      <c r="N8" s="343"/>
      <c r="O8" s="343"/>
      <c r="P8" s="343"/>
      <c r="Q8" s="343"/>
      <c r="R8" s="343"/>
      <c r="S8" s="343"/>
      <c r="T8" s="343"/>
      <c r="U8" s="343"/>
      <c r="V8" s="343"/>
      <c r="W8" s="343"/>
      <c r="X8" s="343"/>
      <c r="Y8" s="343"/>
      <c r="Z8" s="343"/>
      <c r="AA8" s="343"/>
      <c r="AB8" s="343"/>
      <c r="AC8" s="343"/>
      <c r="AD8" s="343"/>
      <c r="AE8" s="344"/>
      <c r="AF8" s="353"/>
      <c r="AG8" s="354"/>
      <c r="AH8" s="354"/>
      <c r="AI8" s="354"/>
      <c r="AJ8" s="354"/>
      <c r="AK8" s="354"/>
      <c r="AL8" s="354"/>
      <c r="AM8" s="354"/>
      <c r="AN8" s="354"/>
      <c r="AO8" s="354"/>
      <c r="AP8" s="354"/>
      <c r="AQ8" s="354"/>
      <c r="AR8" s="355"/>
      <c r="AV8" s="166"/>
    </row>
    <row r="9" spans="2:48">
      <c r="B9" s="348" t="s">
        <v>3</v>
      </c>
      <c r="C9" s="179" t="s">
        <v>4</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353"/>
      <c r="AG9" s="354"/>
      <c r="AH9" s="354"/>
      <c r="AI9" s="354"/>
      <c r="AJ9" s="354"/>
      <c r="AK9" s="354"/>
      <c r="AL9" s="354"/>
      <c r="AM9" s="354"/>
      <c r="AN9" s="354"/>
      <c r="AO9" s="354"/>
      <c r="AP9" s="354"/>
      <c r="AQ9" s="354"/>
      <c r="AR9" s="355"/>
    </row>
    <row r="10" spans="2:48" ht="21.95" customHeight="1">
      <c r="B10" s="349"/>
      <c r="C10" s="333" t="s">
        <v>2</v>
      </c>
      <c r="D10" s="331"/>
      <c r="E10" s="331">
        <f>履歴書!E10</f>
        <v>0</v>
      </c>
      <c r="F10" s="331"/>
      <c r="G10" s="331"/>
      <c r="H10" s="331"/>
      <c r="I10" s="177" t="s">
        <v>14</v>
      </c>
      <c r="J10" s="342">
        <f>履歴書!J10</f>
        <v>0</v>
      </c>
      <c r="K10" s="342"/>
      <c r="L10" s="342"/>
      <c r="M10" s="173" t="s">
        <v>6</v>
      </c>
      <c r="N10" s="173"/>
      <c r="O10" s="331" t="s">
        <v>18</v>
      </c>
      <c r="P10" s="331"/>
      <c r="Q10" s="331"/>
      <c r="R10" s="342">
        <f>履歴書!R10</f>
        <v>0</v>
      </c>
      <c r="S10" s="342"/>
      <c r="T10" s="342"/>
      <c r="U10" s="177" t="s">
        <v>14</v>
      </c>
      <c r="V10" s="342">
        <f>履歴書!V10</f>
        <v>0</v>
      </c>
      <c r="W10" s="342"/>
      <c r="X10" s="342"/>
      <c r="Y10" s="177" t="s">
        <v>14</v>
      </c>
      <c r="Z10" s="342">
        <f>履歴書!Z10</f>
        <v>0</v>
      </c>
      <c r="AA10" s="342"/>
      <c r="AB10" s="342"/>
      <c r="AC10" s="342"/>
      <c r="AD10" s="173"/>
      <c r="AE10" s="173"/>
      <c r="AF10" s="353"/>
      <c r="AG10" s="354"/>
      <c r="AH10" s="354"/>
      <c r="AI10" s="354"/>
      <c r="AJ10" s="354"/>
      <c r="AK10" s="354"/>
      <c r="AL10" s="354"/>
      <c r="AM10" s="354"/>
      <c r="AN10" s="354"/>
      <c r="AO10" s="354"/>
      <c r="AP10" s="354"/>
      <c r="AQ10" s="354"/>
      <c r="AR10" s="355"/>
    </row>
    <row r="11" spans="2:48" ht="21.95" customHeight="1">
      <c r="B11" s="349"/>
      <c r="C11" s="333" t="s">
        <v>25</v>
      </c>
      <c r="D11" s="331"/>
      <c r="E11" s="331"/>
      <c r="F11" s="331"/>
      <c r="G11" s="331"/>
      <c r="H11" s="343">
        <f>履歴書!H11</f>
        <v>0</v>
      </c>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4"/>
      <c r="AF11" s="356"/>
      <c r="AG11" s="357"/>
      <c r="AH11" s="357"/>
      <c r="AI11" s="357"/>
      <c r="AJ11" s="357"/>
      <c r="AK11" s="357"/>
      <c r="AL11" s="357"/>
      <c r="AM11" s="357"/>
      <c r="AN11" s="357"/>
      <c r="AO11" s="357"/>
      <c r="AP11" s="357"/>
      <c r="AQ11" s="357"/>
      <c r="AR11" s="358"/>
    </row>
    <row r="12" spans="2:48" ht="24" customHeight="1">
      <c r="B12" s="345" t="s">
        <v>233</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7"/>
      <c r="AS12" s="152"/>
      <c r="AT12" s="152"/>
    </row>
    <row r="13" spans="2:48" ht="24" customHeight="1">
      <c r="B13" s="180"/>
      <c r="C13" s="173"/>
      <c r="D13" s="173"/>
      <c r="E13" s="173"/>
      <c r="F13" s="173"/>
      <c r="G13" s="173"/>
      <c r="H13" s="173"/>
      <c r="I13" s="173"/>
      <c r="J13" s="173"/>
      <c r="K13" s="173"/>
      <c r="L13" s="173"/>
      <c r="M13" s="173"/>
      <c r="N13" s="331" t="s">
        <v>26</v>
      </c>
      <c r="O13" s="331"/>
      <c r="P13" s="342">
        <f>履歴書!P13</f>
        <v>0</v>
      </c>
      <c r="Q13" s="342"/>
      <c r="R13" s="177" t="s">
        <v>7</v>
      </c>
      <c r="S13" s="342">
        <f>履歴書!S13</f>
        <v>0</v>
      </c>
      <c r="T13" s="342"/>
      <c r="U13" s="177" t="s">
        <v>8</v>
      </c>
      <c r="V13" s="342">
        <f>履歴書!V13</f>
        <v>0</v>
      </c>
      <c r="W13" s="342"/>
      <c r="X13" s="177" t="s">
        <v>9</v>
      </c>
      <c r="Y13" s="177"/>
      <c r="Z13" s="173"/>
      <c r="AA13" s="173"/>
      <c r="AB13" s="173"/>
      <c r="AC13" s="173"/>
      <c r="AD13" s="173"/>
      <c r="AE13" s="173"/>
      <c r="AF13" s="173"/>
      <c r="AG13" s="173"/>
      <c r="AH13" s="173"/>
      <c r="AI13" s="173"/>
      <c r="AJ13" s="173"/>
      <c r="AK13" s="173"/>
      <c r="AL13" s="173"/>
      <c r="AM13" s="173"/>
      <c r="AN13" s="173"/>
      <c r="AO13" s="173"/>
      <c r="AP13" s="173"/>
      <c r="AQ13" s="173"/>
      <c r="AR13" s="181"/>
      <c r="AS13" s="152"/>
      <c r="AT13" s="152"/>
    </row>
    <row r="14" spans="2:48" ht="24" customHeight="1" thickBot="1">
      <c r="B14" s="182"/>
      <c r="C14" s="183"/>
      <c r="D14" s="183"/>
      <c r="E14" s="183"/>
      <c r="F14" s="183"/>
      <c r="G14" s="183"/>
      <c r="H14" s="183"/>
      <c r="I14" s="183"/>
      <c r="J14" s="183"/>
      <c r="K14" s="183"/>
      <c r="L14" s="183"/>
      <c r="M14" s="183"/>
      <c r="N14" s="183"/>
      <c r="O14" s="183"/>
      <c r="P14" s="183"/>
      <c r="Q14" s="183"/>
      <c r="R14" s="183"/>
      <c r="S14" s="183"/>
      <c r="T14" s="370" t="s">
        <v>19</v>
      </c>
      <c r="U14" s="370"/>
      <c r="V14" s="370"/>
      <c r="W14" s="371">
        <f>履歴書!W14</f>
        <v>0</v>
      </c>
      <c r="X14" s="371"/>
      <c r="Y14" s="371"/>
      <c r="Z14" s="371"/>
      <c r="AA14" s="371"/>
      <c r="AB14" s="371"/>
      <c r="AC14" s="371"/>
      <c r="AD14" s="371"/>
      <c r="AE14" s="371"/>
      <c r="AF14" s="371"/>
      <c r="AG14" s="371"/>
      <c r="AH14" s="371"/>
      <c r="AI14" s="184"/>
      <c r="AJ14" s="183"/>
      <c r="AK14" s="183"/>
      <c r="AL14" s="157" t="s">
        <v>234</v>
      </c>
      <c r="AM14" s="183"/>
      <c r="AN14" s="184"/>
      <c r="AO14" s="183"/>
      <c r="AP14" s="183"/>
      <c r="AQ14" s="183"/>
      <c r="AR14" s="185"/>
      <c r="AS14" s="152"/>
      <c r="AT14" s="152"/>
    </row>
    <row r="15" spans="2:48" ht="21.95" customHeight="1">
      <c r="B15" s="365" t="s">
        <v>21</v>
      </c>
      <c r="C15" s="366"/>
      <c r="D15" s="366"/>
      <c r="E15" s="366"/>
      <c r="F15" s="366"/>
      <c r="G15" s="366"/>
      <c r="H15" s="366"/>
      <c r="I15" s="366"/>
      <c r="J15" s="366"/>
      <c r="K15" s="366"/>
      <c r="L15" s="366"/>
      <c r="M15" s="366"/>
      <c r="N15" s="367" t="str">
        <f>履歴書!N15</f>
        <v>ここを選択</v>
      </c>
      <c r="O15" s="320"/>
      <c r="P15" s="320"/>
      <c r="Q15" s="368"/>
      <c r="R15" s="369" t="s">
        <v>108</v>
      </c>
      <c r="S15" s="369"/>
      <c r="T15" s="244">
        <f>履歴書!T15</f>
        <v>0</v>
      </c>
      <c r="U15" s="244"/>
      <c r="V15" s="244"/>
      <c r="W15" s="244"/>
      <c r="X15" s="244"/>
      <c r="Y15" s="244"/>
      <c r="Z15" s="244"/>
      <c r="AA15" s="244"/>
      <c r="AB15" s="244"/>
      <c r="AC15" s="244"/>
      <c r="AD15" s="244"/>
      <c r="AE15" s="244"/>
      <c r="AF15" s="244"/>
      <c r="AG15" s="244"/>
      <c r="AH15" s="160" t="s">
        <v>109</v>
      </c>
      <c r="AI15" s="293"/>
      <c r="AJ15" s="293"/>
      <c r="AK15" s="293"/>
      <c r="AL15" s="293"/>
      <c r="AM15" s="294"/>
      <c r="AN15" s="295"/>
      <c r="AO15" s="293"/>
      <c r="AP15" s="293"/>
      <c r="AQ15" s="293"/>
      <c r="AR15" s="294"/>
    </row>
    <row r="16" spans="2:48">
      <c r="B16" s="290" t="s">
        <v>37</v>
      </c>
      <c r="C16" s="291"/>
      <c r="D16" s="291"/>
      <c r="E16" s="291"/>
      <c r="F16" s="292" t="s">
        <v>104</v>
      </c>
      <c r="G16" s="292"/>
      <c r="H16" s="161" t="s">
        <v>103</v>
      </c>
      <c r="I16" s="161" t="s">
        <v>105</v>
      </c>
      <c r="J16" s="161" t="s">
        <v>103</v>
      </c>
      <c r="K16" s="161" t="s">
        <v>106</v>
      </c>
      <c r="L16" s="161"/>
      <c r="M16" s="162"/>
      <c r="N16" s="243" t="s">
        <v>12</v>
      </c>
      <c r="O16" s="244"/>
      <c r="P16" s="244"/>
      <c r="Q16" s="244"/>
      <c r="R16" s="244"/>
      <c r="S16" s="244"/>
      <c r="T16" s="244"/>
      <c r="U16" s="244"/>
      <c r="V16" s="244"/>
      <c r="W16" s="244"/>
      <c r="X16" s="244"/>
      <c r="Y16" s="244"/>
      <c r="Z16" s="244"/>
      <c r="AA16" s="244"/>
      <c r="AB16" s="244"/>
      <c r="AC16" s="244"/>
      <c r="AD16" s="244"/>
      <c r="AE16" s="244"/>
      <c r="AF16" s="244"/>
      <c r="AG16" s="244"/>
      <c r="AH16" s="245"/>
      <c r="AI16" s="269" t="s">
        <v>27</v>
      </c>
      <c r="AJ16" s="291"/>
      <c r="AK16" s="291"/>
      <c r="AL16" s="291"/>
      <c r="AM16" s="302"/>
      <c r="AN16" s="269" t="s">
        <v>13</v>
      </c>
      <c r="AO16" s="291"/>
      <c r="AP16" s="291"/>
      <c r="AQ16" s="291"/>
      <c r="AR16" s="302"/>
    </row>
    <row r="17" spans="2:44" ht="18.95" customHeight="1">
      <c r="B17" s="372"/>
      <c r="C17" s="373"/>
      <c r="D17" s="373"/>
      <c r="E17" s="373"/>
      <c r="F17" s="147"/>
      <c r="G17" s="167"/>
      <c r="H17" s="147" t="s">
        <v>43</v>
      </c>
      <c r="I17" s="167"/>
      <c r="J17" s="163" t="s">
        <v>44</v>
      </c>
      <c r="K17" s="167"/>
      <c r="L17" s="147" t="s">
        <v>10</v>
      </c>
      <c r="M17" s="147"/>
      <c r="N17" s="201"/>
      <c r="O17" s="205"/>
      <c r="P17" s="205"/>
      <c r="Q17" s="205"/>
      <c r="R17" s="205"/>
      <c r="S17" s="205"/>
      <c r="T17" s="205"/>
      <c r="U17" s="205"/>
      <c r="V17" s="205"/>
      <c r="W17" s="205"/>
      <c r="X17" s="205"/>
      <c r="Y17" s="205"/>
      <c r="Z17" s="205"/>
      <c r="AA17" s="205"/>
      <c r="AB17" s="205"/>
      <c r="AC17" s="205"/>
      <c r="AD17" s="205"/>
      <c r="AE17" s="205"/>
      <c r="AF17" s="205"/>
      <c r="AG17" s="205"/>
      <c r="AH17" s="205"/>
      <c r="AI17" s="201" t="s">
        <v>32</v>
      </c>
      <c r="AJ17" s="205"/>
      <c r="AK17" s="205"/>
      <c r="AL17" s="205"/>
      <c r="AM17" s="206"/>
      <c r="AN17" s="201" t="s">
        <v>222</v>
      </c>
      <c r="AO17" s="205"/>
      <c r="AP17" s="205"/>
      <c r="AQ17" s="205"/>
      <c r="AR17" s="206"/>
    </row>
    <row r="18" spans="2:44" ht="18.95" customHeight="1">
      <c r="B18" s="374"/>
      <c r="C18" s="375"/>
      <c r="D18" s="375"/>
      <c r="E18" s="375"/>
      <c r="F18" s="149"/>
      <c r="G18" s="168"/>
      <c r="H18" s="149" t="s">
        <v>44</v>
      </c>
      <c r="I18" s="168"/>
      <c r="J18" s="164" t="s">
        <v>44</v>
      </c>
      <c r="K18" s="168"/>
      <c r="L18" s="149" t="s">
        <v>11</v>
      </c>
      <c r="M18" s="149"/>
      <c r="N18" s="207"/>
      <c r="O18" s="208"/>
      <c r="P18" s="208"/>
      <c r="Q18" s="208"/>
      <c r="R18" s="208"/>
      <c r="S18" s="208"/>
      <c r="T18" s="208"/>
      <c r="U18" s="208"/>
      <c r="V18" s="208"/>
      <c r="W18" s="208"/>
      <c r="X18" s="208"/>
      <c r="Y18" s="208"/>
      <c r="Z18" s="208"/>
      <c r="AA18" s="208"/>
      <c r="AB18" s="208"/>
      <c r="AC18" s="208"/>
      <c r="AD18" s="208"/>
      <c r="AE18" s="208"/>
      <c r="AF18" s="208"/>
      <c r="AG18" s="208"/>
      <c r="AH18" s="208"/>
      <c r="AI18" s="207"/>
      <c r="AJ18" s="208"/>
      <c r="AK18" s="208"/>
      <c r="AL18" s="208"/>
      <c r="AM18" s="209"/>
      <c r="AN18" s="207"/>
      <c r="AO18" s="208"/>
      <c r="AP18" s="208"/>
      <c r="AQ18" s="208"/>
      <c r="AR18" s="209"/>
    </row>
    <row r="19" spans="2:44" ht="18.95" customHeight="1">
      <c r="B19" s="372"/>
      <c r="C19" s="373"/>
      <c r="D19" s="373"/>
      <c r="E19" s="373"/>
      <c r="F19" s="147"/>
      <c r="G19" s="167"/>
      <c r="H19" s="147" t="s">
        <v>5</v>
      </c>
      <c r="I19" s="167"/>
      <c r="J19" s="163" t="s">
        <v>43</v>
      </c>
      <c r="K19" s="167"/>
      <c r="L19" s="147" t="s">
        <v>10</v>
      </c>
      <c r="M19" s="147"/>
      <c r="N19" s="201"/>
      <c r="O19" s="205"/>
      <c r="P19" s="205"/>
      <c r="Q19" s="205"/>
      <c r="R19" s="205"/>
      <c r="S19" s="205"/>
      <c r="T19" s="205"/>
      <c r="U19" s="205"/>
      <c r="V19" s="205"/>
      <c r="W19" s="205"/>
      <c r="X19" s="205"/>
      <c r="Y19" s="205"/>
      <c r="Z19" s="205"/>
      <c r="AA19" s="205"/>
      <c r="AB19" s="205"/>
      <c r="AC19" s="205"/>
      <c r="AD19" s="205"/>
      <c r="AE19" s="205"/>
      <c r="AF19" s="205"/>
      <c r="AG19" s="205"/>
      <c r="AH19" s="205"/>
      <c r="AI19" s="201" t="s">
        <v>32</v>
      </c>
      <c r="AJ19" s="205"/>
      <c r="AK19" s="205"/>
      <c r="AL19" s="205"/>
      <c r="AM19" s="206"/>
      <c r="AN19" s="201" t="s">
        <v>222</v>
      </c>
      <c r="AO19" s="205"/>
      <c r="AP19" s="205"/>
      <c r="AQ19" s="205"/>
      <c r="AR19" s="206"/>
    </row>
    <row r="20" spans="2:44" ht="18.95" customHeight="1">
      <c r="B20" s="374"/>
      <c r="C20" s="375"/>
      <c r="D20" s="375"/>
      <c r="E20" s="375"/>
      <c r="F20" s="149"/>
      <c r="G20" s="168"/>
      <c r="H20" s="149" t="s">
        <v>43</v>
      </c>
      <c r="I20" s="168"/>
      <c r="J20" s="164" t="s">
        <v>43</v>
      </c>
      <c r="K20" s="168"/>
      <c r="L20" s="149" t="s">
        <v>11</v>
      </c>
      <c r="M20" s="149"/>
      <c r="N20" s="207"/>
      <c r="O20" s="208"/>
      <c r="P20" s="208"/>
      <c r="Q20" s="208"/>
      <c r="R20" s="208"/>
      <c r="S20" s="208"/>
      <c r="T20" s="208"/>
      <c r="U20" s="208"/>
      <c r="V20" s="208"/>
      <c r="W20" s="208"/>
      <c r="X20" s="208"/>
      <c r="Y20" s="208"/>
      <c r="Z20" s="208"/>
      <c r="AA20" s="208"/>
      <c r="AB20" s="208"/>
      <c r="AC20" s="208"/>
      <c r="AD20" s="208"/>
      <c r="AE20" s="208"/>
      <c r="AF20" s="208"/>
      <c r="AG20" s="208"/>
      <c r="AH20" s="208"/>
      <c r="AI20" s="207"/>
      <c r="AJ20" s="208"/>
      <c r="AK20" s="208"/>
      <c r="AL20" s="208"/>
      <c r="AM20" s="209"/>
      <c r="AN20" s="207"/>
      <c r="AO20" s="208"/>
      <c r="AP20" s="208"/>
      <c r="AQ20" s="208"/>
      <c r="AR20" s="209"/>
    </row>
    <row r="21" spans="2:44" ht="18.95" customHeight="1">
      <c r="B21" s="372"/>
      <c r="C21" s="373"/>
      <c r="D21" s="373"/>
      <c r="E21" s="373"/>
      <c r="F21" s="147"/>
      <c r="G21" s="167"/>
      <c r="H21" s="147" t="s">
        <v>43</v>
      </c>
      <c r="I21" s="167"/>
      <c r="J21" s="163" t="s">
        <v>43</v>
      </c>
      <c r="K21" s="167"/>
      <c r="L21" s="147" t="s">
        <v>10</v>
      </c>
      <c r="M21" s="147"/>
      <c r="N21" s="201"/>
      <c r="O21" s="205"/>
      <c r="P21" s="205"/>
      <c r="Q21" s="205"/>
      <c r="R21" s="205"/>
      <c r="S21" s="205"/>
      <c r="T21" s="205"/>
      <c r="U21" s="205"/>
      <c r="V21" s="205"/>
      <c r="W21" s="205"/>
      <c r="X21" s="205"/>
      <c r="Y21" s="205"/>
      <c r="Z21" s="205"/>
      <c r="AA21" s="205"/>
      <c r="AB21" s="205"/>
      <c r="AC21" s="205"/>
      <c r="AD21" s="205"/>
      <c r="AE21" s="205"/>
      <c r="AF21" s="205"/>
      <c r="AG21" s="205"/>
      <c r="AH21" s="205"/>
      <c r="AI21" s="201" t="s">
        <v>32</v>
      </c>
      <c r="AJ21" s="205"/>
      <c r="AK21" s="205"/>
      <c r="AL21" s="205"/>
      <c r="AM21" s="206"/>
      <c r="AN21" s="201" t="s">
        <v>222</v>
      </c>
      <c r="AO21" s="205"/>
      <c r="AP21" s="205"/>
      <c r="AQ21" s="205"/>
      <c r="AR21" s="206"/>
    </row>
    <row r="22" spans="2:44" ht="18.95" customHeight="1">
      <c r="B22" s="374"/>
      <c r="C22" s="375"/>
      <c r="D22" s="375"/>
      <c r="E22" s="375"/>
      <c r="F22" s="149"/>
      <c r="G22" s="168"/>
      <c r="H22" s="149" t="s">
        <v>43</v>
      </c>
      <c r="I22" s="168"/>
      <c r="J22" s="164" t="s">
        <v>43</v>
      </c>
      <c r="K22" s="168"/>
      <c r="L22" s="149" t="s">
        <v>11</v>
      </c>
      <c r="M22" s="149"/>
      <c r="N22" s="207"/>
      <c r="O22" s="208"/>
      <c r="P22" s="208"/>
      <c r="Q22" s="208"/>
      <c r="R22" s="208"/>
      <c r="S22" s="208"/>
      <c r="T22" s="208"/>
      <c r="U22" s="208"/>
      <c r="V22" s="208"/>
      <c r="W22" s="208"/>
      <c r="X22" s="208"/>
      <c r="Y22" s="208"/>
      <c r="Z22" s="208"/>
      <c r="AA22" s="208"/>
      <c r="AB22" s="208"/>
      <c r="AC22" s="208"/>
      <c r="AD22" s="208"/>
      <c r="AE22" s="208"/>
      <c r="AF22" s="208"/>
      <c r="AG22" s="208"/>
      <c r="AH22" s="208"/>
      <c r="AI22" s="207"/>
      <c r="AJ22" s="208"/>
      <c r="AK22" s="208"/>
      <c r="AL22" s="208"/>
      <c r="AM22" s="209"/>
      <c r="AN22" s="207"/>
      <c r="AO22" s="208"/>
      <c r="AP22" s="208"/>
      <c r="AQ22" s="208"/>
      <c r="AR22" s="209"/>
    </row>
    <row r="23" spans="2:44" ht="18.95" customHeight="1">
      <c r="B23" s="372"/>
      <c r="C23" s="373"/>
      <c r="D23" s="373"/>
      <c r="E23" s="373"/>
      <c r="F23" s="147"/>
      <c r="G23" s="167"/>
      <c r="H23" s="147" t="s">
        <v>43</v>
      </c>
      <c r="I23" s="167"/>
      <c r="J23" s="163" t="s">
        <v>43</v>
      </c>
      <c r="K23" s="167"/>
      <c r="L23" s="147" t="s">
        <v>10</v>
      </c>
      <c r="M23" s="147"/>
      <c r="N23" s="201"/>
      <c r="O23" s="205"/>
      <c r="P23" s="205"/>
      <c r="Q23" s="205"/>
      <c r="R23" s="205"/>
      <c r="S23" s="205"/>
      <c r="T23" s="205"/>
      <c r="U23" s="205"/>
      <c r="V23" s="205"/>
      <c r="W23" s="205"/>
      <c r="X23" s="205"/>
      <c r="Y23" s="205"/>
      <c r="Z23" s="205"/>
      <c r="AA23" s="205"/>
      <c r="AB23" s="205"/>
      <c r="AC23" s="205"/>
      <c r="AD23" s="205"/>
      <c r="AE23" s="205"/>
      <c r="AF23" s="205"/>
      <c r="AG23" s="205"/>
      <c r="AH23" s="205"/>
      <c r="AI23" s="201" t="s">
        <v>32</v>
      </c>
      <c r="AJ23" s="205"/>
      <c r="AK23" s="205"/>
      <c r="AL23" s="205"/>
      <c r="AM23" s="206"/>
      <c r="AN23" s="201" t="s">
        <v>222</v>
      </c>
      <c r="AO23" s="205"/>
      <c r="AP23" s="205"/>
      <c r="AQ23" s="205"/>
      <c r="AR23" s="206"/>
    </row>
    <row r="24" spans="2:44" ht="18.95" customHeight="1">
      <c r="B24" s="374"/>
      <c r="C24" s="375"/>
      <c r="D24" s="375"/>
      <c r="E24" s="375"/>
      <c r="F24" s="149"/>
      <c r="G24" s="168"/>
      <c r="H24" s="149" t="s">
        <v>43</v>
      </c>
      <c r="I24" s="168"/>
      <c r="J24" s="164" t="s">
        <v>43</v>
      </c>
      <c r="K24" s="168"/>
      <c r="L24" s="149" t="s">
        <v>11</v>
      </c>
      <c r="M24" s="149"/>
      <c r="N24" s="207"/>
      <c r="O24" s="208"/>
      <c r="P24" s="208"/>
      <c r="Q24" s="208"/>
      <c r="R24" s="208"/>
      <c r="S24" s="208"/>
      <c r="T24" s="208"/>
      <c r="U24" s="208"/>
      <c r="V24" s="208"/>
      <c r="W24" s="208"/>
      <c r="X24" s="208"/>
      <c r="Y24" s="208"/>
      <c r="Z24" s="208"/>
      <c r="AA24" s="208"/>
      <c r="AB24" s="208"/>
      <c r="AC24" s="208"/>
      <c r="AD24" s="208"/>
      <c r="AE24" s="208"/>
      <c r="AF24" s="208"/>
      <c r="AG24" s="208"/>
      <c r="AH24" s="208"/>
      <c r="AI24" s="207"/>
      <c r="AJ24" s="208"/>
      <c r="AK24" s="208"/>
      <c r="AL24" s="208"/>
      <c r="AM24" s="209"/>
      <c r="AN24" s="207"/>
      <c r="AO24" s="208"/>
      <c r="AP24" s="208"/>
      <c r="AQ24" s="208"/>
      <c r="AR24" s="209"/>
    </row>
    <row r="25" spans="2:44" ht="18.95" customHeight="1">
      <c r="B25" s="372"/>
      <c r="C25" s="373"/>
      <c r="D25" s="373"/>
      <c r="E25" s="373"/>
      <c r="F25" s="147"/>
      <c r="G25" s="167"/>
      <c r="H25" s="147" t="s">
        <v>43</v>
      </c>
      <c r="I25" s="167"/>
      <c r="J25" s="163" t="s">
        <v>43</v>
      </c>
      <c r="K25" s="167"/>
      <c r="L25" s="147" t="s">
        <v>10</v>
      </c>
      <c r="M25" s="147"/>
      <c r="N25" s="201"/>
      <c r="O25" s="205"/>
      <c r="P25" s="205"/>
      <c r="Q25" s="205"/>
      <c r="R25" s="205"/>
      <c r="S25" s="205"/>
      <c r="T25" s="205"/>
      <c r="U25" s="205"/>
      <c r="V25" s="205"/>
      <c r="W25" s="205"/>
      <c r="X25" s="205"/>
      <c r="Y25" s="205"/>
      <c r="Z25" s="205"/>
      <c r="AA25" s="205"/>
      <c r="AB25" s="205"/>
      <c r="AC25" s="205"/>
      <c r="AD25" s="205"/>
      <c r="AE25" s="205"/>
      <c r="AF25" s="205"/>
      <c r="AG25" s="205"/>
      <c r="AH25" s="205"/>
      <c r="AI25" s="201" t="s">
        <v>32</v>
      </c>
      <c r="AJ25" s="205"/>
      <c r="AK25" s="205"/>
      <c r="AL25" s="205"/>
      <c r="AM25" s="206"/>
      <c r="AN25" s="201" t="s">
        <v>222</v>
      </c>
      <c r="AO25" s="205"/>
      <c r="AP25" s="205"/>
      <c r="AQ25" s="205"/>
      <c r="AR25" s="206"/>
    </row>
    <row r="26" spans="2:44" ht="18.95" customHeight="1">
      <c r="B26" s="374"/>
      <c r="C26" s="375"/>
      <c r="D26" s="375"/>
      <c r="E26" s="375"/>
      <c r="F26" s="149"/>
      <c r="G26" s="168"/>
      <c r="H26" s="149" t="s">
        <v>43</v>
      </c>
      <c r="I26" s="168"/>
      <c r="J26" s="164" t="s">
        <v>43</v>
      </c>
      <c r="K26" s="168"/>
      <c r="L26" s="149" t="s">
        <v>11</v>
      </c>
      <c r="M26" s="149"/>
      <c r="N26" s="207"/>
      <c r="O26" s="208"/>
      <c r="P26" s="208"/>
      <c r="Q26" s="208"/>
      <c r="R26" s="208"/>
      <c r="S26" s="208"/>
      <c r="T26" s="208"/>
      <c r="U26" s="208"/>
      <c r="V26" s="208"/>
      <c r="W26" s="208"/>
      <c r="X26" s="208"/>
      <c r="Y26" s="208"/>
      <c r="Z26" s="208"/>
      <c r="AA26" s="208"/>
      <c r="AB26" s="208"/>
      <c r="AC26" s="208"/>
      <c r="AD26" s="208"/>
      <c r="AE26" s="208"/>
      <c r="AF26" s="208"/>
      <c r="AG26" s="208"/>
      <c r="AH26" s="208"/>
      <c r="AI26" s="207"/>
      <c r="AJ26" s="208"/>
      <c r="AK26" s="208"/>
      <c r="AL26" s="208"/>
      <c r="AM26" s="209"/>
      <c r="AN26" s="207"/>
      <c r="AO26" s="208"/>
      <c r="AP26" s="208"/>
      <c r="AQ26" s="208"/>
      <c r="AR26" s="209"/>
    </row>
    <row r="27" spans="2:44" ht="18.95" customHeight="1">
      <c r="B27" s="372"/>
      <c r="C27" s="373"/>
      <c r="D27" s="373"/>
      <c r="E27" s="373"/>
      <c r="F27" s="147"/>
      <c r="G27" s="167"/>
      <c r="H27" s="147" t="s">
        <v>43</v>
      </c>
      <c r="I27" s="167"/>
      <c r="J27" s="163" t="s">
        <v>43</v>
      </c>
      <c r="K27" s="167"/>
      <c r="L27" s="147" t="s">
        <v>10</v>
      </c>
      <c r="M27" s="147"/>
      <c r="N27" s="201"/>
      <c r="O27" s="205"/>
      <c r="P27" s="205"/>
      <c r="Q27" s="205"/>
      <c r="R27" s="205"/>
      <c r="S27" s="205"/>
      <c r="T27" s="205"/>
      <c r="U27" s="205"/>
      <c r="V27" s="205"/>
      <c r="W27" s="205"/>
      <c r="X27" s="205"/>
      <c r="Y27" s="205"/>
      <c r="Z27" s="205"/>
      <c r="AA27" s="205"/>
      <c r="AB27" s="205"/>
      <c r="AC27" s="205"/>
      <c r="AD27" s="205"/>
      <c r="AE27" s="205"/>
      <c r="AF27" s="205"/>
      <c r="AG27" s="205"/>
      <c r="AH27" s="205"/>
      <c r="AI27" s="201" t="s">
        <v>32</v>
      </c>
      <c r="AJ27" s="205"/>
      <c r="AK27" s="205"/>
      <c r="AL27" s="205"/>
      <c r="AM27" s="206"/>
      <c r="AN27" s="201" t="s">
        <v>222</v>
      </c>
      <c r="AO27" s="205"/>
      <c r="AP27" s="205"/>
      <c r="AQ27" s="205"/>
      <c r="AR27" s="206"/>
    </row>
    <row r="28" spans="2:44" ht="18.95" customHeight="1">
      <c r="B28" s="374"/>
      <c r="C28" s="375"/>
      <c r="D28" s="375"/>
      <c r="E28" s="375"/>
      <c r="F28" s="149"/>
      <c r="G28" s="168"/>
      <c r="H28" s="149" t="s">
        <v>43</v>
      </c>
      <c r="I28" s="168"/>
      <c r="J28" s="164" t="s">
        <v>43</v>
      </c>
      <c r="K28" s="168"/>
      <c r="L28" s="149" t="s">
        <v>11</v>
      </c>
      <c r="M28" s="149"/>
      <c r="N28" s="207"/>
      <c r="O28" s="208"/>
      <c r="P28" s="208"/>
      <c r="Q28" s="208"/>
      <c r="R28" s="208"/>
      <c r="S28" s="208"/>
      <c r="T28" s="208"/>
      <c r="U28" s="208"/>
      <c r="V28" s="208"/>
      <c r="W28" s="208"/>
      <c r="X28" s="208"/>
      <c r="Y28" s="208"/>
      <c r="Z28" s="208"/>
      <c r="AA28" s="208"/>
      <c r="AB28" s="208"/>
      <c r="AC28" s="208"/>
      <c r="AD28" s="208"/>
      <c r="AE28" s="208"/>
      <c r="AF28" s="208"/>
      <c r="AG28" s="208"/>
      <c r="AH28" s="208"/>
      <c r="AI28" s="207"/>
      <c r="AJ28" s="208"/>
      <c r="AK28" s="208"/>
      <c r="AL28" s="208"/>
      <c r="AM28" s="209"/>
      <c r="AN28" s="207"/>
      <c r="AO28" s="208"/>
      <c r="AP28" s="208"/>
      <c r="AQ28" s="208"/>
      <c r="AR28" s="209"/>
    </row>
    <row r="29" spans="2:44" ht="18.95" customHeight="1">
      <c r="B29" s="372"/>
      <c r="C29" s="373"/>
      <c r="D29" s="373"/>
      <c r="E29" s="373"/>
      <c r="F29" s="147"/>
      <c r="G29" s="167"/>
      <c r="H29" s="147" t="s">
        <v>43</v>
      </c>
      <c r="I29" s="167"/>
      <c r="J29" s="163" t="s">
        <v>43</v>
      </c>
      <c r="K29" s="167"/>
      <c r="L29" s="147" t="s">
        <v>10</v>
      </c>
      <c r="M29" s="147"/>
      <c r="N29" s="201"/>
      <c r="O29" s="205"/>
      <c r="P29" s="205"/>
      <c r="Q29" s="205"/>
      <c r="R29" s="205"/>
      <c r="S29" s="205"/>
      <c r="T29" s="205"/>
      <c r="U29" s="205"/>
      <c r="V29" s="205"/>
      <c r="W29" s="205"/>
      <c r="X29" s="205"/>
      <c r="Y29" s="205"/>
      <c r="Z29" s="205"/>
      <c r="AA29" s="205"/>
      <c r="AB29" s="205"/>
      <c r="AC29" s="205"/>
      <c r="AD29" s="205"/>
      <c r="AE29" s="205"/>
      <c r="AF29" s="205"/>
      <c r="AG29" s="205"/>
      <c r="AH29" s="205"/>
      <c r="AI29" s="201" t="s">
        <v>32</v>
      </c>
      <c r="AJ29" s="205"/>
      <c r="AK29" s="205"/>
      <c r="AL29" s="205"/>
      <c r="AM29" s="206"/>
      <c r="AN29" s="201" t="s">
        <v>222</v>
      </c>
      <c r="AO29" s="205"/>
      <c r="AP29" s="205"/>
      <c r="AQ29" s="205"/>
      <c r="AR29" s="206"/>
    </row>
    <row r="30" spans="2:44" ht="18.95" customHeight="1">
      <c r="B30" s="374"/>
      <c r="C30" s="375"/>
      <c r="D30" s="375"/>
      <c r="E30" s="375"/>
      <c r="F30" s="149"/>
      <c r="G30" s="168"/>
      <c r="H30" s="149" t="s">
        <v>43</v>
      </c>
      <c r="I30" s="168"/>
      <c r="J30" s="164" t="s">
        <v>43</v>
      </c>
      <c r="K30" s="168"/>
      <c r="L30" s="149" t="s">
        <v>11</v>
      </c>
      <c r="M30" s="149"/>
      <c r="N30" s="207"/>
      <c r="O30" s="208"/>
      <c r="P30" s="208"/>
      <c r="Q30" s="208"/>
      <c r="R30" s="208"/>
      <c r="S30" s="208"/>
      <c r="T30" s="208"/>
      <c r="U30" s="208"/>
      <c r="V30" s="208"/>
      <c r="W30" s="208"/>
      <c r="X30" s="208"/>
      <c r="Y30" s="208"/>
      <c r="Z30" s="208"/>
      <c r="AA30" s="208"/>
      <c r="AB30" s="208"/>
      <c r="AC30" s="208"/>
      <c r="AD30" s="208"/>
      <c r="AE30" s="208"/>
      <c r="AF30" s="208"/>
      <c r="AG30" s="208"/>
      <c r="AH30" s="208"/>
      <c r="AI30" s="207"/>
      <c r="AJ30" s="208"/>
      <c r="AK30" s="208"/>
      <c r="AL30" s="208"/>
      <c r="AM30" s="209"/>
      <c r="AN30" s="207"/>
      <c r="AO30" s="208"/>
      <c r="AP30" s="208"/>
      <c r="AQ30" s="208"/>
      <c r="AR30" s="209"/>
    </row>
    <row r="31" spans="2:44" ht="18.95" customHeight="1">
      <c r="B31" s="372"/>
      <c r="C31" s="373"/>
      <c r="D31" s="373"/>
      <c r="E31" s="373"/>
      <c r="F31" s="147"/>
      <c r="G31" s="167"/>
      <c r="H31" s="147" t="s">
        <v>43</v>
      </c>
      <c r="I31" s="167"/>
      <c r="J31" s="163" t="s">
        <v>43</v>
      </c>
      <c r="K31" s="167"/>
      <c r="L31" s="147" t="s">
        <v>10</v>
      </c>
      <c r="M31" s="147"/>
      <c r="N31" s="201"/>
      <c r="O31" s="205"/>
      <c r="P31" s="205"/>
      <c r="Q31" s="205"/>
      <c r="R31" s="205"/>
      <c r="S31" s="205"/>
      <c r="T31" s="205"/>
      <c r="U31" s="205"/>
      <c r="V31" s="205"/>
      <c r="W31" s="205"/>
      <c r="X31" s="205"/>
      <c r="Y31" s="205"/>
      <c r="Z31" s="205"/>
      <c r="AA31" s="205"/>
      <c r="AB31" s="205"/>
      <c r="AC31" s="205"/>
      <c r="AD31" s="205"/>
      <c r="AE31" s="205"/>
      <c r="AF31" s="205"/>
      <c r="AG31" s="205"/>
      <c r="AH31" s="205"/>
      <c r="AI31" s="201" t="s">
        <v>32</v>
      </c>
      <c r="AJ31" s="205"/>
      <c r="AK31" s="205"/>
      <c r="AL31" s="205"/>
      <c r="AM31" s="206"/>
      <c r="AN31" s="201" t="s">
        <v>222</v>
      </c>
      <c r="AO31" s="205"/>
      <c r="AP31" s="205"/>
      <c r="AQ31" s="205"/>
      <c r="AR31" s="206"/>
    </row>
    <row r="32" spans="2:44" ht="18.95" customHeight="1">
      <c r="B32" s="374"/>
      <c r="C32" s="375"/>
      <c r="D32" s="375"/>
      <c r="E32" s="375"/>
      <c r="F32" s="149"/>
      <c r="G32" s="168"/>
      <c r="H32" s="149" t="s">
        <v>43</v>
      </c>
      <c r="I32" s="168"/>
      <c r="J32" s="164" t="s">
        <v>43</v>
      </c>
      <c r="K32" s="168"/>
      <c r="L32" s="149" t="s">
        <v>11</v>
      </c>
      <c r="M32" s="149"/>
      <c r="N32" s="207"/>
      <c r="O32" s="208"/>
      <c r="P32" s="208"/>
      <c r="Q32" s="208"/>
      <c r="R32" s="208"/>
      <c r="S32" s="208"/>
      <c r="T32" s="208"/>
      <c r="U32" s="208"/>
      <c r="V32" s="208"/>
      <c r="W32" s="208"/>
      <c r="X32" s="208"/>
      <c r="Y32" s="208"/>
      <c r="Z32" s="208"/>
      <c r="AA32" s="208"/>
      <c r="AB32" s="208"/>
      <c r="AC32" s="208"/>
      <c r="AD32" s="208"/>
      <c r="AE32" s="208"/>
      <c r="AF32" s="208"/>
      <c r="AG32" s="208"/>
      <c r="AH32" s="208"/>
      <c r="AI32" s="207"/>
      <c r="AJ32" s="208"/>
      <c r="AK32" s="208"/>
      <c r="AL32" s="208"/>
      <c r="AM32" s="209"/>
      <c r="AN32" s="207"/>
      <c r="AO32" s="208"/>
      <c r="AP32" s="208"/>
      <c r="AQ32" s="208"/>
      <c r="AR32" s="209"/>
    </row>
    <row r="33" spans="2:44" ht="18.95" customHeight="1">
      <c r="B33" s="372"/>
      <c r="C33" s="373"/>
      <c r="D33" s="373"/>
      <c r="E33" s="373"/>
      <c r="F33" s="147"/>
      <c r="G33" s="167"/>
      <c r="H33" s="147" t="s">
        <v>43</v>
      </c>
      <c r="I33" s="167"/>
      <c r="J33" s="163" t="s">
        <v>43</v>
      </c>
      <c r="K33" s="167"/>
      <c r="L33" s="147" t="s">
        <v>10</v>
      </c>
      <c r="M33" s="147"/>
      <c r="N33" s="201"/>
      <c r="O33" s="205"/>
      <c r="P33" s="205"/>
      <c r="Q33" s="205"/>
      <c r="R33" s="205"/>
      <c r="S33" s="205"/>
      <c r="T33" s="205"/>
      <c r="U33" s="205"/>
      <c r="V33" s="205"/>
      <c r="W33" s="205"/>
      <c r="X33" s="205"/>
      <c r="Y33" s="205"/>
      <c r="Z33" s="205"/>
      <c r="AA33" s="205"/>
      <c r="AB33" s="205"/>
      <c r="AC33" s="205"/>
      <c r="AD33" s="205"/>
      <c r="AE33" s="205"/>
      <c r="AF33" s="205"/>
      <c r="AG33" s="205"/>
      <c r="AH33" s="205"/>
      <c r="AI33" s="201" t="s">
        <v>32</v>
      </c>
      <c r="AJ33" s="205"/>
      <c r="AK33" s="205"/>
      <c r="AL33" s="205"/>
      <c r="AM33" s="206"/>
      <c r="AN33" s="201" t="s">
        <v>222</v>
      </c>
      <c r="AO33" s="205"/>
      <c r="AP33" s="205"/>
      <c r="AQ33" s="205"/>
      <c r="AR33" s="206"/>
    </row>
    <row r="34" spans="2:44" ht="18.95" customHeight="1">
      <c r="B34" s="374"/>
      <c r="C34" s="375"/>
      <c r="D34" s="375"/>
      <c r="E34" s="375"/>
      <c r="F34" s="149"/>
      <c r="G34" s="168"/>
      <c r="H34" s="149" t="s">
        <v>43</v>
      </c>
      <c r="I34" s="168"/>
      <c r="J34" s="164" t="s">
        <v>43</v>
      </c>
      <c r="K34" s="168"/>
      <c r="L34" s="149" t="s">
        <v>11</v>
      </c>
      <c r="M34" s="149"/>
      <c r="N34" s="207"/>
      <c r="O34" s="208"/>
      <c r="P34" s="208"/>
      <c r="Q34" s="208"/>
      <c r="R34" s="208"/>
      <c r="S34" s="208"/>
      <c r="T34" s="208"/>
      <c r="U34" s="208"/>
      <c r="V34" s="208"/>
      <c r="W34" s="208"/>
      <c r="X34" s="208"/>
      <c r="Y34" s="208"/>
      <c r="Z34" s="208"/>
      <c r="AA34" s="208"/>
      <c r="AB34" s="208"/>
      <c r="AC34" s="208"/>
      <c r="AD34" s="208"/>
      <c r="AE34" s="208"/>
      <c r="AF34" s="208"/>
      <c r="AG34" s="208"/>
      <c r="AH34" s="208"/>
      <c r="AI34" s="207"/>
      <c r="AJ34" s="208"/>
      <c r="AK34" s="208"/>
      <c r="AL34" s="208"/>
      <c r="AM34" s="209"/>
      <c r="AN34" s="207"/>
      <c r="AO34" s="208"/>
      <c r="AP34" s="208"/>
      <c r="AQ34" s="208"/>
      <c r="AR34" s="209"/>
    </row>
    <row r="35" spans="2:44" ht="18.95" customHeight="1">
      <c r="B35" s="372"/>
      <c r="C35" s="373"/>
      <c r="D35" s="373"/>
      <c r="E35" s="373"/>
      <c r="F35" s="147"/>
      <c r="G35" s="167"/>
      <c r="H35" s="147" t="s">
        <v>43</v>
      </c>
      <c r="I35" s="167"/>
      <c r="J35" s="163" t="s">
        <v>43</v>
      </c>
      <c r="K35" s="167"/>
      <c r="L35" s="147" t="s">
        <v>10</v>
      </c>
      <c r="M35" s="147"/>
      <c r="N35" s="201"/>
      <c r="O35" s="205"/>
      <c r="P35" s="205"/>
      <c r="Q35" s="205"/>
      <c r="R35" s="205"/>
      <c r="S35" s="205"/>
      <c r="T35" s="205"/>
      <c r="U35" s="205"/>
      <c r="V35" s="205"/>
      <c r="W35" s="205"/>
      <c r="X35" s="205"/>
      <c r="Y35" s="205"/>
      <c r="Z35" s="205"/>
      <c r="AA35" s="205"/>
      <c r="AB35" s="205"/>
      <c r="AC35" s="205"/>
      <c r="AD35" s="205"/>
      <c r="AE35" s="205"/>
      <c r="AF35" s="205"/>
      <c r="AG35" s="205"/>
      <c r="AH35" s="205"/>
      <c r="AI35" s="201" t="s">
        <v>32</v>
      </c>
      <c r="AJ35" s="205"/>
      <c r="AK35" s="205"/>
      <c r="AL35" s="205"/>
      <c r="AM35" s="206"/>
      <c r="AN35" s="201" t="s">
        <v>222</v>
      </c>
      <c r="AO35" s="205"/>
      <c r="AP35" s="205"/>
      <c r="AQ35" s="205"/>
      <c r="AR35" s="206"/>
    </row>
    <row r="36" spans="2:44" ht="18.95" customHeight="1">
      <c r="B36" s="374"/>
      <c r="C36" s="375"/>
      <c r="D36" s="375"/>
      <c r="E36" s="375"/>
      <c r="F36" s="149"/>
      <c r="G36" s="168"/>
      <c r="H36" s="149" t="s">
        <v>43</v>
      </c>
      <c r="I36" s="168"/>
      <c r="J36" s="164" t="s">
        <v>43</v>
      </c>
      <c r="K36" s="168"/>
      <c r="L36" s="149" t="s">
        <v>11</v>
      </c>
      <c r="M36" s="149"/>
      <c r="N36" s="207"/>
      <c r="O36" s="208"/>
      <c r="P36" s="208"/>
      <c r="Q36" s="208"/>
      <c r="R36" s="208"/>
      <c r="S36" s="208"/>
      <c r="T36" s="208"/>
      <c r="U36" s="208"/>
      <c r="V36" s="208"/>
      <c r="W36" s="208"/>
      <c r="X36" s="208"/>
      <c r="Y36" s="208"/>
      <c r="Z36" s="208"/>
      <c r="AA36" s="208"/>
      <c r="AB36" s="208"/>
      <c r="AC36" s="208"/>
      <c r="AD36" s="208"/>
      <c r="AE36" s="208"/>
      <c r="AF36" s="208"/>
      <c r="AG36" s="208"/>
      <c r="AH36" s="208"/>
      <c r="AI36" s="207"/>
      <c r="AJ36" s="208"/>
      <c r="AK36" s="208"/>
      <c r="AL36" s="208"/>
      <c r="AM36" s="209"/>
      <c r="AN36" s="207"/>
      <c r="AO36" s="208"/>
      <c r="AP36" s="208"/>
      <c r="AQ36" s="208"/>
      <c r="AR36" s="209"/>
    </row>
    <row r="37" spans="2:44" ht="18.95" customHeight="1">
      <c r="B37" s="372"/>
      <c r="C37" s="373"/>
      <c r="D37" s="373"/>
      <c r="E37" s="373"/>
      <c r="F37" s="147"/>
      <c r="G37" s="167"/>
      <c r="H37" s="147" t="s">
        <v>43</v>
      </c>
      <c r="I37" s="167"/>
      <c r="J37" s="163" t="s">
        <v>43</v>
      </c>
      <c r="K37" s="167"/>
      <c r="L37" s="147" t="s">
        <v>10</v>
      </c>
      <c r="M37" s="147"/>
      <c r="N37" s="240"/>
      <c r="O37" s="240"/>
      <c r="P37" s="240"/>
      <c r="Q37" s="240"/>
      <c r="R37" s="240"/>
      <c r="S37" s="240"/>
      <c r="T37" s="240"/>
      <c r="U37" s="240"/>
      <c r="V37" s="240"/>
      <c r="W37" s="240"/>
      <c r="X37" s="240"/>
      <c r="Y37" s="240"/>
      <c r="Z37" s="240"/>
      <c r="AA37" s="240"/>
      <c r="AB37" s="240"/>
      <c r="AC37" s="240"/>
      <c r="AD37" s="240"/>
      <c r="AE37" s="240"/>
      <c r="AF37" s="240"/>
      <c r="AG37" s="240"/>
      <c r="AH37" s="240"/>
      <c r="AI37" s="201" t="s">
        <v>32</v>
      </c>
      <c r="AJ37" s="205"/>
      <c r="AK37" s="205"/>
      <c r="AL37" s="205"/>
      <c r="AM37" s="206"/>
      <c r="AN37" s="201" t="s">
        <v>222</v>
      </c>
      <c r="AO37" s="205"/>
      <c r="AP37" s="205"/>
      <c r="AQ37" s="205"/>
      <c r="AR37" s="206"/>
    </row>
    <row r="38" spans="2:44" ht="18.95" customHeight="1">
      <c r="B38" s="374"/>
      <c r="C38" s="375"/>
      <c r="D38" s="375"/>
      <c r="E38" s="375"/>
      <c r="F38" s="149"/>
      <c r="G38" s="168"/>
      <c r="H38" s="149" t="s">
        <v>43</v>
      </c>
      <c r="I38" s="168"/>
      <c r="J38" s="164" t="s">
        <v>43</v>
      </c>
      <c r="K38" s="168"/>
      <c r="L38" s="149" t="s">
        <v>11</v>
      </c>
      <c r="M38" s="149"/>
      <c r="N38" s="240"/>
      <c r="O38" s="240"/>
      <c r="P38" s="240"/>
      <c r="Q38" s="240"/>
      <c r="R38" s="240"/>
      <c r="S38" s="240"/>
      <c r="T38" s="240"/>
      <c r="U38" s="240"/>
      <c r="V38" s="240"/>
      <c r="W38" s="240"/>
      <c r="X38" s="240"/>
      <c r="Y38" s="240"/>
      <c r="Z38" s="240"/>
      <c r="AA38" s="240"/>
      <c r="AB38" s="240"/>
      <c r="AC38" s="240"/>
      <c r="AD38" s="240"/>
      <c r="AE38" s="240"/>
      <c r="AF38" s="240"/>
      <c r="AG38" s="240"/>
      <c r="AH38" s="240"/>
      <c r="AI38" s="207"/>
      <c r="AJ38" s="208"/>
      <c r="AK38" s="208"/>
      <c r="AL38" s="208"/>
      <c r="AM38" s="209"/>
      <c r="AN38" s="207"/>
      <c r="AO38" s="208"/>
      <c r="AP38" s="208"/>
      <c r="AQ38" s="208"/>
      <c r="AR38" s="209"/>
    </row>
    <row r="39" spans="2:44" ht="18.95" customHeight="1">
      <c r="B39" s="372"/>
      <c r="C39" s="373"/>
      <c r="D39" s="373"/>
      <c r="E39" s="373"/>
      <c r="F39" s="147"/>
      <c r="G39" s="167"/>
      <c r="H39" s="147" t="s">
        <v>43</v>
      </c>
      <c r="I39" s="167"/>
      <c r="J39" s="163" t="s">
        <v>43</v>
      </c>
      <c r="K39" s="167"/>
      <c r="L39" s="147" t="s">
        <v>10</v>
      </c>
      <c r="M39" s="147"/>
      <c r="N39" s="240"/>
      <c r="O39" s="240"/>
      <c r="P39" s="240"/>
      <c r="Q39" s="240"/>
      <c r="R39" s="240"/>
      <c r="S39" s="240"/>
      <c r="T39" s="240"/>
      <c r="U39" s="240"/>
      <c r="V39" s="240"/>
      <c r="W39" s="240"/>
      <c r="X39" s="240"/>
      <c r="Y39" s="240"/>
      <c r="Z39" s="240"/>
      <c r="AA39" s="240"/>
      <c r="AB39" s="240"/>
      <c r="AC39" s="240"/>
      <c r="AD39" s="240"/>
      <c r="AE39" s="240"/>
      <c r="AF39" s="240"/>
      <c r="AG39" s="240"/>
      <c r="AH39" s="240"/>
      <c r="AI39" s="201" t="s">
        <v>32</v>
      </c>
      <c r="AJ39" s="205"/>
      <c r="AK39" s="205"/>
      <c r="AL39" s="205"/>
      <c r="AM39" s="206"/>
      <c r="AN39" s="201" t="s">
        <v>222</v>
      </c>
      <c r="AO39" s="205"/>
      <c r="AP39" s="205"/>
      <c r="AQ39" s="205"/>
      <c r="AR39" s="206"/>
    </row>
    <row r="40" spans="2:44" ht="18.95" customHeight="1">
      <c r="B40" s="374"/>
      <c r="C40" s="375"/>
      <c r="D40" s="375"/>
      <c r="E40" s="375"/>
      <c r="F40" s="149"/>
      <c r="G40" s="168"/>
      <c r="H40" s="149" t="s">
        <v>43</v>
      </c>
      <c r="I40" s="168"/>
      <c r="J40" s="164" t="s">
        <v>43</v>
      </c>
      <c r="K40" s="168"/>
      <c r="L40" s="149" t="s">
        <v>11</v>
      </c>
      <c r="M40" s="149"/>
      <c r="N40" s="240"/>
      <c r="O40" s="240"/>
      <c r="P40" s="240"/>
      <c r="Q40" s="240"/>
      <c r="R40" s="240"/>
      <c r="S40" s="240"/>
      <c r="T40" s="240"/>
      <c r="U40" s="240"/>
      <c r="V40" s="240"/>
      <c r="W40" s="240"/>
      <c r="X40" s="240"/>
      <c r="Y40" s="240"/>
      <c r="Z40" s="240"/>
      <c r="AA40" s="240"/>
      <c r="AB40" s="240"/>
      <c r="AC40" s="240"/>
      <c r="AD40" s="240"/>
      <c r="AE40" s="240"/>
      <c r="AF40" s="240"/>
      <c r="AG40" s="240"/>
      <c r="AH40" s="240"/>
      <c r="AI40" s="207"/>
      <c r="AJ40" s="208"/>
      <c r="AK40" s="208"/>
      <c r="AL40" s="208"/>
      <c r="AM40" s="209"/>
      <c r="AN40" s="207"/>
      <c r="AO40" s="208"/>
      <c r="AP40" s="208"/>
      <c r="AQ40" s="208"/>
      <c r="AR40" s="209"/>
    </row>
    <row r="41" spans="2:44" ht="18.95" customHeight="1">
      <c r="B41" s="372"/>
      <c r="C41" s="373"/>
      <c r="D41" s="373"/>
      <c r="E41" s="373"/>
      <c r="F41" s="147"/>
      <c r="G41" s="167"/>
      <c r="H41" s="147" t="s">
        <v>43</v>
      </c>
      <c r="I41" s="167"/>
      <c r="J41" s="163" t="s">
        <v>43</v>
      </c>
      <c r="K41" s="167"/>
      <c r="L41" s="147" t="s">
        <v>10</v>
      </c>
      <c r="M41" s="147"/>
      <c r="N41" s="201"/>
      <c r="O41" s="205"/>
      <c r="P41" s="205"/>
      <c r="Q41" s="205"/>
      <c r="R41" s="205"/>
      <c r="S41" s="205"/>
      <c r="T41" s="205"/>
      <c r="U41" s="205"/>
      <c r="V41" s="205"/>
      <c r="W41" s="205"/>
      <c r="X41" s="205"/>
      <c r="Y41" s="205"/>
      <c r="Z41" s="205"/>
      <c r="AA41" s="205"/>
      <c r="AB41" s="205"/>
      <c r="AC41" s="205"/>
      <c r="AD41" s="205"/>
      <c r="AE41" s="205"/>
      <c r="AF41" s="205"/>
      <c r="AG41" s="205"/>
      <c r="AH41" s="205"/>
      <c r="AI41" s="201" t="s">
        <v>32</v>
      </c>
      <c r="AJ41" s="205"/>
      <c r="AK41" s="205"/>
      <c r="AL41" s="205"/>
      <c r="AM41" s="206"/>
      <c r="AN41" s="201" t="s">
        <v>222</v>
      </c>
      <c r="AO41" s="205"/>
      <c r="AP41" s="205"/>
      <c r="AQ41" s="205"/>
      <c r="AR41" s="206"/>
    </row>
    <row r="42" spans="2:44" ht="18.95" customHeight="1">
      <c r="B42" s="374"/>
      <c r="C42" s="375"/>
      <c r="D42" s="375"/>
      <c r="E42" s="375"/>
      <c r="F42" s="149"/>
      <c r="G42" s="168"/>
      <c r="H42" s="149" t="s">
        <v>43</v>
      </c>
      <c r="I42" s="168"/>
      <c r="J42" s="164" t="s">
        <v>43</v>
      </c>
      <c r="K42" s="168"/>
      <c r="L42" s="149" t="s">
        <v>11</v>
      </c>
      <c r="M42" s="149"/>
      <c r="N42" s="207"/>
      <c r="O42" s="208"/>
      <c r="P42" s="208"/>
      <c r="Q42" s="208"/>
      <c r="R42" s="208"/>
      <c r="S42" s="208"/>
      <c r="T42" s="208"/>
      <c r="U42" s="208"/>
      <c r="V42" s="208"/>
      <c r="W42" s="208"/>
      <c r="X42" s="208"/>
      <c r="Y42" s="208"/>
      <c r="Z42" s="208"/>
      <c r="AA42" s="208"/>
      <c r="AB42" s="208"/>
      <c r="AC42" s="208"/>
      <c r="AD42" s="208"/>
      <c r="AE42" s="208"/>
      <c r="AF42" s="208"/>
      <c r="AG42" s="208"/>
      <c r="AH42" s="208"/>
      <c r="AI42" s="207"/>
      <c r="AJ42" s="208"/>
      <c r="AK42" s="208"/>
      <c r="AL42" s="208"/>
      <c r="AM42" s="209"/>
      <c r="AN42" s="207"/>
      <c r="AO42" s="208"/>
      <c r="AP42" s="208"/>
      <c r="AQ42" s="208"/>
      <c r="AR42" s="209"/>
    </row>
    <row r="43" spans="2:44" ht="18.95" customHeight="1">
      <c r="B43" s="372"/>
      <c r="C43" s="373"/>
      <c r="D43" s="373"/>
      <c r="E43" s="373"/>
      <c r="F43" s="147"/>
      <c r="G43" s="167"/>
      <c r="H43" s="147" t="s">
        <v>43</v>
      </c>
      <c r="I43" s="167"/>
      <c r="J43" s="163" t="s">
        <v>43</v>
      </c>
      <c r="K43" s="167"/>
      <c r="L43" s="147" t="s">
        <v>10</v>
      </c>
      <c r="M43" s="147"/>
      <c r="N43" s="201"/>
      <c r="O43" s="205"/>
      <c r="P43" s="205"/>
      <c r="Q43" s="205"/>
      <c r="R43" s="205"/>
      <c r="S43" s="205"/>
      <c r="T43" s="205"/>
      <c r="U43" s="205"/>
      <c r="V43" s="205"/>
      <c r="W43" s="205"/>
      <c r="X43" s="205"/>
      <c r="Y43" s="205"/>
      <c r="Z43" s="205"/>
      <c r="AA43" s="205"/>
      <c r="AB43" s="205"/>
      <c r="AC43" s="205"/>
      <c r="AD43" s="205"/>
      <c r="AE43" s="205"/>
      <c r="AF43" s="205"/>
      <c r="AG43" s="205"/>
      <c r="AH43" s="205"/>
      <c r="AI43" s="201" t="s">
        <v>32</v>
      </c>
      <c r="AJ43" s="205"/>
      <c r="AK43" s="205"/>
      <c r="AL43" s="205"/>
      <c r="AM43" s="206"/>
      <c r="AN43" s="201" t="s">
        <v>222</v>
      </c>
      <c r="AO43" s="205"/>
      <c r="AP43" s="205"/>
      <c r="AQ43" s="205"/>
      <c r="AR43" s="206"/>
    </row>
    <row r="44" spans="2:44" ht="18.95" customHeight="1">
      <c r="B44" s="374"/>
      <c r="C44" s="375"/>
      <c r="D44" s="375"/>
      <c r="E44" s="375"/>
      <c r="F44" s="149"/>
      <c r="G44" s="168"/>
      <c r="H44" s="149" t="s">
        <v>43</v>
      </c>
      <c r="I44" s="168"/>
      <c r="J44" s="164" t="s">
        <v>43</v>
      </c>
      <c r="K44" s="168"/>
      <c r="L44" s="149" t="s">
        <v>11</v>
      </c>
      <c r="M44" s="149"/>
      <c r="N44" s="207"/>
      <c r="O44" s="208"/>
      <c r="P44" s="208"/>
      <c r="Q44" s="208"/>
      <c r="R44" s="208"/>
      <c r="S44" s="208"/>
      <c r="T44" s="208"/>
      <c r="U44" s="208"/>
      <c r="V44" s="208"/>
      <c r="W44" s="208"/>
      <c r="X44" s="208"/>
      <c r="Y44" s="208"/>
      <c r="Z44" s="208"/>
      <c r="AA44" s="208"/>
      <c r="AB44" s="208"/>
      <c r="AC44" s="208"/>
      <c r="AD44" s="208"/>
      <c r="AE44" s="208"/>
      <c r="AF44" s="208"/>
      <c r="AG44" s="208"/>
      <c r="AH44" s="208"/>
      <c r="AI44" s="207"/>
      <c r="AJ44" s="208"/>
      <c r="AK44" s="208"/>
      <c r="AL44" s="208"/>
      <c r="AM44" s="209"/>
      <c r="AN44" s="207"/>
      <c r="AO44" s="208"/>
      <c r="AP44" s="208"/>
      <c r="AQ44" s="208"/>
      <c r="AR44" s="209"/>
    </row>
    <row r="45" spans="2:44" ht="18.95" customHeight="1">
      <c r="B45" s="372"/>
      <c r="C45" s="373"/>
      <c r="D45" s="373"/>
      <c r="E45" s="373"/>
      <c r="F45" s="147"/>
      <c r="G45" s="167"/>
      <c r="H45" s="147" t="s">
        <v>43</v>
      </c>
      <c r="I45" s="167"/>
      <c r="J45" s="163" t="s">
        <v>43</v>
      </c>
      <c r="K45" s="167"/>
      <c r="L45" s="147" t="s">
        <v>10</v>
      </c>
      <c r="M45" s="147"/>
      <c r="N45" s="240"/>
      <c r="O45" s="240"/>
      <c r="P45" s="240"/>
      <c r="Q45" s="240"/>
      <c r="R45" s="240"/>
      <c r="S45" s="240"/>
      <c r="T45" s="240"/>
      <c r="U45" s="240"/>
      <c r="V45" s="240"/>
      <c r="W45" s="240"/>
      <c r="X45" s="240"/>
      <c r="Y45" s="240"/>
      <c r="Z45" s="240"/>
      <c r="AA45" s="240"/>
      <c r="AB45" s="240"/>
      <c r="AC45" s="240"/>
      <c r="AD45" s="240"/>
      <c r="AE45" s="240"/>
      <c r="AF45" s="240"/>
      <c r="AG45" s="240"/>
      <c r="AH45" s="240"/>
      <c r="AI45" s="201" t="s">
        <v>32</v>
      </c>
      <c r="AJ45" s="205"/>
      <c r="AK45" s="205"/>
      <c r="AL45" s="205"/>
      <c r="AM45" s="206"/>
      <c r="AN45" s="201" t="s">
        <v>222</v>
      </c>
      <c r="AO45" s="205"/>
      <c r="AP45" s="205"/>
      <c r="AQ45" s="205"/>
      <c r="AR45" s="206"/>
    </row>
    <row r="46" spans="2:44" ht="18.95" customHeight="1">
      <c r="B46" s="374"/>
      <c r="C46" s="375"/>
      <c r="D46" s="375"/>
      <c r="E46" s="375"/>
      <c r="F46" s="149"/>
      <c r="G46" s="168"/>
      <c r="H46" s="149" t="s">
        <v>43</v>
      </c>
      <c r="I46" s="168"/>
      <c r="J46" s="164" t="s">
        <v>43</v>
      </c>
      <c r="K46" s="168"/>
      <c r="L46" s="149" t="s">
        <v>11</v>
      </c>
      <c r="M46" s="149"/>
      <c r="N46" s="240"/>
      <c r="O46" s="240"/>
      <c r="P46" s="240"/>
      <c r="Q46" s="240"/>
      <c r="R46" s="240"/>
      <c r="S46" s="240"/>
      <c r="T46" s="240"/>
      <c r="U46" s="240"/>
      <c r="V46" s="240"/>
      <c r="W46" s="240"/>
      <c r="X46" s="240"/>
      <c r="Y46" s="240"/>
      <c r="Z46" s="240"/>
      <c r="AA46" s="240"/>
      <c r="AB46" s="240"/>
      <c r="AC46" s="240"/>
      <c r="AD46" s="240"/>
      <c r="AE46" s="240"/>
      <c r="AF46" s="240"/>
      <c r="AG46" s="240"/>
      <c r="AH46" s="240"/>
      <c r="AI46" s="207"/>
      <c r="AJ46" s="208"/>
      <c r="AK46" s="208"/>
      <c r="AL46" s="208"/>
      <c r="AM46" s="209"/>
      <c r="AN46" s="207"/>
      <c r="AO46" s="208"/>
      <c r="AP46" s="208"/>
      <c r="AQ46" s="208"/>
      <c r="AR46" s="209"/>
    </row>
    <row r="47" spans="2:44" ht="18.95" customHeight="1">
      <c r="B47" s="372"/>
      <c r="C47" s="373"/>
      <c r="D47" s="373"/>
      <c r="E47" s="373"/>
      <c r="F47" s="147"/>
      <c r="G47" s="167"/>
      <c r="H47" s="147" t="s">
        <v>43</v>
      </c>
      <c r="I47" s="167"/>
      <c r="J47" s="163" t="s">
        <v>43</v>
      </c>
      <c r="K47" s="167"/>
      <c r="L47" s="147" t="s">
        <v>10</v>
      </c>
      <c r="M47" s="147"/>
      <c r="N47" s="240"/>
      <c r="O47" s="240"/>
      <c r="P47" s="240"/>
      <c r="Q47" s="240"/>
      <c r="R47" s="240"/>
      <c r="S47" s="240"/>
      <c r="T47" s="240"/>
      <c r="U47" s="240"/>
      <c r="V47" s="240"/>
      <c r="W47" s="240"/>
      <c r="X47" s="240"/>
      <c r="Y47" s="240"/>
      <c r="Z47" s="240"/>
      <c r="AA47" s="240"/>
      <c r="AB47" s="240"/>
      <c r="AC47" s="240"/>
      <c r="AD47" s="240"/>
      <c r="AE47" s="240"/>
      <c r="AF47" s="240"/>
      <c r="AG47" s="240"/>
      <c r="AH47" s="240"/>
      <c r="AI47" s="201" t="s">
        <v>32</v>
      </c>
      <c r="AJ47" s="205"/>
      <c r="AK47" s="205"/>
      <c r="AL47" s="205"/>
      <c r="AM47" s="206"/>
      <c r="AN47" s="201" t="s">
        <v>222</v>
      </c>
      <c r="AO47" s="205"/>
      <c r="AP47" s="205"/>
      <c r="AQ47" s="205"/>
      <c r="AR47" s="206"/>
    </row>
    <row r="48" spans="2:44" ht="18.95" customHeight="1" thickBot="1">
      <c r="B48" s="374"/>
      <c r="C48" s="375"/>
      <c r="D48" s="375"/>
      <c r="E48" s="375"/>
      <c r="F48" s="149"/>
      <c r="G48" s="168"/>
      <c r="H48" s="149" t="s">
        <v>43</v>
      </c>
      <c r="I48" s="168"/>
      <c r="J48" s="164" t="s">
        <v>43</v>
      </c>
      <c r="K48" s="168"/>
      <c r="L48" s="149" t="s">
        <v>11</v>
      </c>
      <c r="M48" s="149"/>
      <c r="N48" s="240"/>
      <c r="O48" s="240"/>
      <c r="P48" s="240"/>
      <c r="Q48" s="240"/>
      <c r="R48" s="240"/>
      <c r="S48" s="240"/>
      <c r="T48" s="240"/>
      <c r="U48" s="240"/>
      <c r="V48" s="240"/>
      <c r="W48" s="240"/>
      <c r="X48" s="240"/>
      <c r="Y48" s="240"/>
      <c r="Z48" s="240"/>
      <c r="AA48" s="240"/>
      <c r="AB48" s="240"/>
      <c r="AC48" s="240"/>
      <c r="AD48" s="240"/>
      <c r="AE48" s="240"/>
      <c r="AF48" s="240"/>
      <c r="AG48" s="240"/>
      <c r="AH48" s="240"/>
      <c r="AI48" s="207"/>
      <c r="AJ48" s="208"/>
      <c r="AK48" s="208"/>
      <c r="AL48" s="208"/>
      <c r="AM48" s="209"/>
      <c r="AN48" s="207"/>
      <c r="AO48" s="208"/>
      <c r="AP48" s="208"/>
      <c r="AQ48" s="208"/>
      <c r="AR48" s="209"/>
    </row>
    <row r="49" spans="2:44" ht="18.95" customHeight="1">
      <c r="B49" s="372"/>
      <c r="C49" s="373"/>
      <c r="D49" s="373"/>
      <c r="E49" s="373"/>
      <c r="F49" s="147"/>
      <c r="G49" s="167"/>
      <c r="H49" s="147" t="s">
        <v>43</v>
      </c>
      <c r="I49" s="167"/>
      <c r="J49" s="163" t="s">
        <v>43</v>
      </c>
      <c r="K49" s="167"/>
      <c r="L49" s="147" t="s">
        <v>10</v>
      </c>
      <c r="M49" s="147"/>
      <c r="N49" s="376"/>
      <c r="O49" s="377"/>
      <c r="P49" s="377"/>
      <c r="Q49" s="377"/>
      <c r="R49" s="377"/>
      <c r="S49" s="377"/>
      <c r="T49" s="377"/>
      <c r="U49" s="377"/>
      <c r="V49" s="377"/>
      <c r="W49" s="377"/>
      <c r="X49" s="377"/>
      <c r="Y49" s="377"/>
      <c r="Z49" s="377"/>
      <c r="AA49" s="377"/>
      <c r="AB49" s="377"/>
      <c r="AC49" s="377"/>
      <c r="AD49" s="377"/>
      <c r="AE49" s="377"/>
      <c r="AF49" s="377"/>
      <c r="AG49" s="377"/>
      <c r="AH49" s="377"/>
      <c r="AI49" s="201" t="s">
        <v>32</v>
      </c>
      <c r="AJ49" s="205"/>
      <c r="AK49" s="205"/>
      <c r="AL49" s="205"/>
      <c r="AM49" s="206"/>
      <c r="AN49" s="201" t="s">
        <v>222</v>
      </c>
      <c r="AO49" s="205"/>
      <c r="AP49" s="205"/>
      <c r="AQ49" s="205"/>
      <c r="AR49" s="206"/>
    </row>
    <row r="50" spans="2:44" ht="18.95" customHeight="1">
      <c r="B50" s="374"/>
      <c r="C50" s="375"/>
      <c r="D50" s="375"/>
      <c r="E50" s="375"/>
      <c r="F50" s="149"/>
      <c r="G50" s="168"/>
      <c r="H50" s="149" t="s">
        <v>43</v>
      </c>
      <c r="I50" s="168"/>
      <c r="J50" s="164" t="s">
        <v>43</v>
      </c>
      <c r="K50" s="168"/>
      <c r="L50" s="149" t="s">
        <v>11</v>
      </c>
      <c r="M50" s="149"/>
      <c r="N50" s="207"/>
      <c r="O50" s="208"/>
      <c r="P50" s="208"/>
      <c r="Q50" s="208"/>
      <c r="R50" s="208"/>
      <c r="S50" s="208"/>
      <c r="T50" s="208"/>
      <c r="U50" s="208"/>
      <c r="V50" s="208"/>
      <c r="W50" s="208"/>
      <c r="X50" s="208"/>
      <c r="Y50" s="208"/>
      <c r="Z50" s="208"/>
      <c r="AA50" s="208"/>
      <c r="AB50" s="208"/>
      <c r="AC50" s="208"/>
      <c r="AD50" s="208"/>
      <c r="AE50" s="208"/>
      <c r="AF50" s="208"/>
      <c r="AG50" s="208"/>
      <c r="AH50" s="208"/>
      <c r="AI50" s="207"/>
      <c r="AJ50" s="208"/>
      <c r="AK50" s="208"/>
      <c r="AL50" s="208"/>
      <c r="AM50" s="209"/>
      <c r="AN50" s="207"/>
      <c r="AO50" s="208"/>
      <c r="AP50" s="208"/>
      <c r="AQ50" s="208"/>
      <c r="AR50" s="209"/>
    </row>
    <row r="51" spans="2:44" ht="18.95" customHeight="1">
      <c r="B51" s="372"/>
      <c r="C51" s="373"/>
      <c r="D51" s="373"/>
      <c r="E51" s="373"/>
      <c r="F51" s="147"/>
      <c r="G51" s="167"/>
      <c r="H51" s="147" t="s">
        <v>43</v>
      </c>
      <c r="I51" s="167"/>
      <c r="J51" s="163" t="s">
        <v>43</v>
      </c>
      <c r="K51" s="167"/>
      <c r="L51" s="147" t="s">
        <v>10</v>
      </c>
      <c r="M51" s="147"/>
      <c r="N51" s="201"/>
      <c r="O51" s="205"/>
      <c r="P51" s="205"/>
      <c r="Q51" s="205"/>
      <c r="R51" s="205"/>
      <c r="S51" s="205"/>
      <c r="T51" s="205"/>
      <c r="U51" s="205"/>
      <c r="V51" s="205"/>
      <c r="W51" s="205"/>
      <c r="X51" s="205"/>
      <c r="Y51" s="205"/>
      <c r="Z51" s="205"/>
      <c r="AA51" s="205"/>
      <c r="AB51" s="205"/>
      <c r="AC51" s="205"/>
      <c r="AD51" s="205"/>
      <c r="AE51" s="205"/>
      <c r="AF51" s="205"/>
      <c r="AG51" s="205"/>
      <c r="AH51" s="205"/>
      <c r="AI51" s="201" t="s">
        <v>32</v>
      </c>
      <c r="AJ51" s="205"/>
      <c r="AK51" s="205"/>
      <c r="AL51" s="205"/>
      <c r="AM51" s="206"/>
      <c r="AN51" s="201" t="s">
        <v>222</v>
      </c>
      <c r="AO51" s="205"/>
      <c r="AP51" s="205"/>
      <c r="AQ51" s="205"/>
      <c r="AR51" s="206"/>
    </row>
    <row r="52" spans="2:44" ht="18.95" customHeight="1">
      <c r="B52" s="374"/>
      <c r="C52" s="375"/>
      <c r="D52" s="375"/>
      <c r="E52" s="375"/>
      <c r="F52" s="149"/>
      <c r="G52" s="168"/>
      <c r="H52" s="149" t="s">
        <v>43</v>
      </c>
      <c r="I52" s="168"/>
      <c r="J52" s="164" t="s">
        <v>43</v>
      </c>
      <c r="K52" s="168"/>
      <c r="L52" s="149" t="s">
        <v>11</v>
      </c>
      <c r="M52" s="149"/>
      <c r="N52" s="207"/>
      <c r="O52" s="208"/>
      <c r="P52" s="208"/>
      <c r="Q52" s="208"/>
      <c r="R52" s="208"/>
      <c r="S52" s="208"/>
      <c r="T52" s="208"/>
      <c r="U52" s="208"/>
      <c r="V52" s="208"/>
      <c r="W52" s="208"/>
      <c r="X52" s="208"/>
      <c r="Y52" s="208"/>
      <c r="Z52" s="208"/>
      <c r="AA52" s="208"/>
      <c r="AB52" s="208"/>
      <c r="AC52" s="208"/>
      <c r="AD52" s="208"/>
      <c r="AE52" s="208"/>
      <c r="AF52" s="208"/>
      <c r="AG52" s="208"/>
      <c r="AH52" s="208"/>
      <c r="AI52" s="207"/>
      <c r="AJ52" s="208"/>
      <c r="AK52" s="208"/>
      <c r="AL52" s="208"/>
      <c r="AM52" s="209"/>
      <c r="AN52" s="207"/>
      <c r="AO52" s="208"/>
      <c r="AP52" s="208"/>
      <c r="AQ52" s="208"/>
      <c r="AR52" s="209"/>
    </row>
    <row r="53" spans="2:44" ht="18.95" customHeight="1">
      <c r="B53" s="372"/>
      <c r="C53" s="373"/>
      <c r="D53" s="373"/>
      <c r="E53" s="373"/>
      <c r="F53" s="147"/>
      <c r="G53" s="167"/>
      <c r="H53" s="147" t="s">
        <v>43</v>
      </c>
      <c r="I53" s="167"/>
      <c r="J53" s="163" t="s">
        <v>43</v>
      </c>
      <c r="K53" s="167"/>
      <c r="L53" s="147" t="s">
        <v>10</v>
      </c>
      <c r="M53" s="147"/>
      <c r="N53" s="201"/>
      <c r="O53" s="205"/>
      <c r="P53" s="205"/>
      <c r="Q53" s="205"/>
      <c r="R53" s="205"/>
      <c r="S53" s="205"/>
      <c r="T53" s="205"/>
      <c r="U53" s="205"/>
      <c r="V53" s="205"/>
      <c r="W53" s="205"/>
      <c r="X53" s="205"/>
      <c r="Y53" s="205"/>
      <c r="Z53" s="205"/>
      <c r="AA53" s="205"/>
      <c r="AB53" s="205"/>
      <c r="AC53" s="205"/>
      <c r="AD53" s="205"/>
      <c r="AE53" s="205"/>
      <c r="AF53" s="205"/>
      <c r="AG53" s="205"/>
      <c r="AH53" s="205"/>
      <c r="AI53" s="201" t="s">
        <v>32</v>
      </c>
      <c r="AJ53" s="205"/>
      <c r="AK53" s="205"/>
      <c r="AL53" s="205"/>
      <c r="AM53" s="206"/>
      <c r="AN53" s="201" t="s">
        <v>222</v>
      </c>
      <c r="AO53" s="205"/>
      <c r="AP53" s="205"/>
      <c r="AQ53" s="205"/>
      <c r="AR53" s="206"/>
    </row>
    <row r="54" spans="2:44" ht="18.95" customHeight="1">
      <c r="B54" s="374"/>
      <c r="C54" s="375"/>
      <c r="D54" s="375"/>
      <c r="E54" s="375"/>
      <c r="F54" s="149"/>
      <c r="G54" s="168"/>
      <c r="H54" s="149" t="s">
        <v>43</v>
      </c>
      <c r="I54" s="168"/>
      <c r="J54" s="164" t="s">
        <v>43</v>
      </c>
      <c r="K54" s="168"/>
      <c r="L54" s="149" t="s">
        <v>11</v>
      </c>
      <c r="M54" s="149"/>
      <c r="N54" s="207"/>
      <c r="O54" s="208"/>
      <c r="P54" s="208"/>
      <c r="Q54" s="208"/>
      <c r="R54" s="208"/>
      <c r="S54" s="208"/>
      <c r="T54" s="208"/>
      <c r="U54" s="208"/>
      <c r="V54" s="208"/>
      <c r="W54" s="208"/>
      <c r="X54" s="208"/>
      <c r="Y54" s="208"/>
      <c r="Z54" s="208"/>
      <c r="AA54" s="208"/>
      <c r="AB54" s="208"/>
      <c r="AC54" s="208"/>
      <c r="AD54" s="208"/>
      <c r="AE54" s="208"/>
      <c r="AF54" s="208"/>
      <c r="AG54" s="208"/>
      <c r="AH54" s="208"/>
      <c r="AI54" s="207"/>
      <c r="AJ54" s="208"/>
      <c r="AK54" s="208"/>
      <c r="AL54" s="208"/>
      <c r="AM54" s="209"/>
      <c r="AN54" s="207"/>
      <c r="AO54" s="208"/>
      <c r="AP54" s="208"/>
      <c r="AQ54" s="208"/>
      <c r="AR54" s="209"/>
    </row>
    <row r="55" spans="2:44" ht="18.95" customHeight="1">
      <c r="B55" s="372"/>
      <c r="C55" s="373"/>
      <c r="D55" s="373"/>
      <c r="E55" s="373"/>
      <c r="F55" s="147"/>
      <c r="G55" s="167"/>
      <c r="H55" s="147" t="s">
        <v>43</v>
      </c>
      <c r="I55" s="167"/>
      <c r="J55" s="163" t="s">
        <v>43</v>
      </c>
      <c r="K55" s="167"/>
      <c r="L55" s="147" t="s">
        <v>10</v>
      </c>
      <c r="M55" s="147"/>
      <c r="N55" s="201"/>
      <c r="O55" s="205"/>
      <c r="P55" s="205"/>
      <c r="Q55" s="205"/>
      <c r="R55" s="205"/>
      <c r="S55" s="205"/>
      <c r="T55" s="205"/>
      <c r="U55" s="205"/>
      <c r="V55" s="205"/>
      <c r="W55" s="205"/>
      <c r="X55" s="205"/>
      <c r="Y55" s="205"/>
      <c r="Z55" s="205"/>
      <c r="AA55" s="205"/>
      <c r="AB55" s="205"/>
      <c r="AC55" s="205"/>
      <c r="AD55" s="205"/>
      <c r="AE55" s="205"/>
      <c r="AF55" s="205"/>
      <c r="AG55" s="205"/>
      <c r="AH55" s="205"/>
      <c r="AI55" s="201" t="s">
        <v>32</v>
      </c>
      <c r="AJ55" s="205"/>
      <c r="AK55" s="205"/>
      <c r="AL55" s="205"/>
      <c r="AM55" s="206"/>
      <c r="AN55" s="201" t="s">
        <v>222</v>
      </c>
      <c r="AO55" s="205"/>
      <c r="AP55" s="205"/>
      <c r="AQ55" s="205"/>
      <c r="AR55" s="206"/>
    </row>
    <row r="56" spans="2:44" ht="18.95" customHeight="1">
      <c r="B56" s="374"/>
      <c r="C56" s="375"/>
      <c r="D56" s="375"/>
      <c r="E56" s="375"/>
      <c r="F56" s="149"/>
      <c r="G56" s="168"/>
      <c r="H56" s="149" t="s">
        <v>43</v>
      </c>
      <c r="I56" s="168"/>
      <c r="J56" s="164" t="s">
        <v>43</v>
      </c>
      <c r="K56" s="168"/>
      <c r="L56" s="149" t="s">
        <v>11</v>
      </c>
      <c r="M56" s="149"/>
      <c r="N56" s="207"/>
      <c r="O56" s="208"/>
      <c r="P56" s="208"/>
      <c r="Q56" s="208"/>
      <c r="R56" s="208"/>
      <c r="S56" s="208"/>
      <c r="T56" s="208"/>
      <c r="U56" s="208"/>
      <c r="V56" s="208"/>
      <c r="W56" s="208"/>
      <c r="X56" s="208"/>
      <c r="Y56" s="208"/>
      <c r="Z56" s="208"/>
      <c r="AA56" s="208"/>
      <c r="AB56" s="208"/>
      <c r="AC56" s="208"/>
      <c r="AD56" s="208"/>
      <c r="AE56" s="208"/>
      <c r="AF56" s="208"/>
      <c r="AG56" s="208"/>
      <c r="AH56" s="208"/>
      <c r="AI56" s="207"/>
      <c r="AJ56" s="208"/>
      <c r="AK56" s="208"/>
      <c r="AL56" s="208"/>
      <c r="AM56" s="209"/>
      <c r="AN56" s="207"/>
      <c r="AO56" s="208"/>
      <c r="AP56" s="208"/>
      <c r="AQ56" s="208"/>
      <c r="AR56" s="209"/>
    </row>
    <row r="57" spans="2:44" ht="18.95" customHeight="1">
      <c r="B57" s="372"/>
      <c r="C57" s="373"/>
      <c r="D57" s="373"/>
      <c r="E57" s="373"/>
      <c r="F57" s="147"/>
      <c r="G57" s="167"/>
      <c r="H57" s="147" t="s">
        <v>43</v>
      </c>
      <c r="I57" s="167"/>
      <c r="J57" s="163" t="s">
        <v>43</v>
      </c>
      <c r="K57" s="167"/>
      <c r="L57" s="147" t="s">
        <v>10</v>
      </c>
      <c r="M57" s="147"/>
      <c r="N57" s="201"/>
      <c r="O57" s="205"/>
      <c r="P57" s="205"/>
      <c r="Q57" s="205"/>
      <c r="R57" s="205"/>
      <c r="S57" s="205"/>
      <c r="T57" s="205"/>
      <c r="U57" s="205"/>
      <c r="V57" s="205"/>
      <c r="W57" s="205"/>
      <c r="X57" s="205"/>
      <c r="Y57" s="205"/>
      <c r="Z57" s="205"/>
      <c r="AA57" s="205"/>
      <c r="AB57" s="205"/>
      <c r="AC57" s="205"/>
      <c r="AD57" s="205"/>
      <c r="AE57" s="205"/>
      <c r="AF57" s="205"/>
      <c r="AG57" s="205"/>
      <c r="AH57" s="205"/>
      <c r="AI57" s="201" t="s">
        <v>32</v>
      </c>
      <c r="AJ57" s="205"/>
      <c r="AK57" s="205"/>
      <c r="AL57" s="205"/>
      <c r="AM57" s="206"/>
      <c r="AN57" s="201" t="s">
        <v>222</v>
      </c>
      <c r="AO57" s="205"/>
      <c r="AP57" s="205"/>
      <c r="AQ57" s="205"/>
      <c r="AR57" s="206"/>
    </row>
    <row r="58" spans="2:44" ht="18.95" customHeight="1">
      <c r="B58" s="374"/>
      <c r="C58" s="375"/>
      <c r="D58" s="375"/>
      <c r="E58" s="375"/>
      <c r="F58" s="149"/>
      <c r="G58" s="168"/>
      <c r="H58" s="149" t="s">
        <v>43</v>
      </c>
      <c r="I58" s="168"/>
      <c r="J58" s="164" t="s">
        <v>43</v>
      </c>
      <c r="K58" s="168"/>
      <c r="L58" s="149" t="s">
        <v>11</v>
      </c>
      <c r="M58" s="149"/>
      <c r="N58" s="207"/>
      <c r="O58" s="208"/>
      <c r="P58" s="208"/>
      <c r="Q58" s="208"/>
      <c r="R58" s="208"/>
      <c r="S58" s="208"/>
      <c r="T58" s="208"/>
      <c r="U58" s="208"/>
      <c r="V58" s="208"/>
      <c r="W58" s="208"/>
      <c r="X58" s="208"/>
      <c r="Y58" s="208"/>
      <c r="Z58" s="208"/>
      <c r="AA58" s="208"/>
      <c r="AB58" s="208"/>
      <c r="AC58" s="208"/>
      <c r="AD58" s="208"/>
      <c r="AE58" s="208"/>
      <c r="AF58" s="208"/>
      <c r="AG58" s="208"/>
      <c r="AH58" s="208"/>
      <c r="AI58" s="207"/>
      <c r="AJ58" s="208"/>
      <c r="AK58" s="208"/>
      <c r="AL58" s="208"/>
      <c r="AM58" s="209"/>
      <c r="AN58" s="207"/>
      <c r="AO58" s="208"/>
      <c r="AP58" s="208"/>
      <c r="AQ58" s="208"/>
      <c r="AR58" s="209"/>
    </row>
    <row r="59" spans="2:44" ht="18.95" customHeight="1">
      <c r="B59" s="372"/>
      <c r="C59" s="373"/>
      <c r="D59" s="373"/>
      <c r="E59" s="373"/>
      <c r="F59" s="147"/>
      <c r="G59" s="167"/>
      <c r="H59" s="147" t="s">
        <v>43</v>
      </c>
      <c r="I59" s="167"/>
      <c r="J59" s="163" t="s">
        <v>43</v>
      </c>
      <c r="K59" s="167"/>
      <c r="L59" s="147" t="s">
        <v>10</v>
      </c>
      <c r="M59" s="147"/>
      <c r="N59" s="201"/>
      <c r="O59" s="205"/>
      <c r="P59" s="205"/>
      <c r="Q59" s="205"/>
      <c r="R59" s="205"/>
      <c r="S59" s="205"/>
      <c r="T59" s="205"/>
      <c r="U59" s="205"/>
      <c r="V59" s="205"/>
      <c r="W59" s="205"/>
      <c r="X59" s="205"/>
      <c r="Y59" s="205"/>
      <c r="Z59" s="205"/>
      <c r="AA59" s="205"/>
      <c r="AB59" s="205"/>
      <c r="AC59" s="205"/>
      <c r="AD59" s="205"/>
      <c r="AE59" s="205"/>
      <c r="AF59" s="205"/>
      <c r="AG59" s="205"/>
      <c r="AH59" s="205"/>
      <c r="AI59" s="201" t="s">
        <v>32</v>
      </c>
      <c r="AJ59" s="205"/>
      <c r="AK59" s="205"/>
      <c r="AL59" s="205"/>
      <c r="AM59" s="206"/>
      <c r="AN59" s="201" t="s">
        <v>222</v>
      </c>
      <c r="AO59" s="205"/>
      <c r="AP59" s="205"/>
      <c r="AQ59" s="205"/>
      <c r="AR59" s="206"/>
    </row>
    <row r="60" spans="2:44" ht="18.95" customHeight="1">
      <c r="B60" s="374"/>
      <c r="C60" s="375"/>
      <c r="D60" s="375"/>
      <c r="E60" s="375"/>
      <c r="F60" s="149"/>
      <c r="G60" s="168"/>
      <c r="H60" s="149" t="s">
        <v>43</v>
      </c>
      <c r="I60" s="168"/>
      <c r="J60" s="164" t="s">
        <v>43</v>
      </c>
      <c r="K60" s="168"/>
      <c r="L60" s="149" t="s">
        <v>11</v>
      </c>
      <c r="M60" s="149"/>
      <c r="N60" s="207"/>
      <c r="O60" s="208"/>
      <c r="P60" s="208"/>
      <c r="Q60" s="208"/>
      <c r="R60" s="208"/>
      <c r="S60" s="208"/>
      <c r="T60" s="208"/>
      <c r="U60" s="208"/>
      <c r="V60" s="208"/>
      <c r="W60" s="208"/>
      <c r="X60" s="208"/>
      <c r="Y60" s="208"/>
      <c r="Z60" s="208"/>
      <c r="AA60" s="208"/>
      <c r="AB60" s="208"/>
      <c r="AC60" s="208"/>
      <c r="AD60" s="208"/>
      <c r="AE60" s="208"/>
      <c r="AF60" s="208"/>
      <c r="AG60" s="208"/>
      <c r="AH60" s="208"/>
      <c r="AI60" s="207"/>
      <c r="AJ60" s="208"/>
      <c r="AK60" s="208"/>
      <c r="AL60" s="208"/>
      <c r="AM60" s="209"/>
      <c r="AN60" s="207"/>
      <c r="AO60" s="208"/>
      <c r="AP60" s="208"/>
      <c r="AQ60" s="208"/>
      <c r="AR60" s="209"/>
    </row>
    <row r="61" spans="2:44" ht="18.95" customHeight="1">
      <c r="B61" s="372"/>
      <c r="C61" s="373"/>
      <c r="D61" s="373"/>
      <c r="E61" s="373"/>
      <c r="F61" s="147"/>
      <c r="G61" s="167"/>
      <c r="H61" s="147" t="s">
        <v>43</v>
      </c>
      <c r="I61" s="167"/>
      <c r="J61" s="163" t="s">
        <v>43</v>
      </c>
      <c r="K61" s="167"/>
      <c r="L61" s="147" t="s">
        <v>10</v>
      </c>
      <c r="M61" s="147"/>
      <c r="N61" s="201"/>
      <c r="O61" s="205"/>
      <c r="P61" s="205"/>
      <c r="Q61" s="205"/>
      <c r="R61" s="205"/>
      <c r="S61" s="205"/>
      <c r="T61" s="205"/>
      <c r="U61" s="205"/>
      <c r="V61" s="205"/>
      <c r="W61" s="205"/>
      <c r="X61" s="205"/>
      <c r="Y61" s="205"/>
      <c r="Z61" s="205"/>
      <c r="AA61" s="205"/>
      <c r="AB61" s="205"/>
      <c r="AC61" s="205"/>
      <c r="AD61" s="205"/>
      <c r="AE61" s="205"/>
      <c r="AF61" s="205"/>
      <c r="AG61" s="205"/>
      <c r="AH61" s="205"/>
      <c r="AI61" s="201" t="s">
        <v>32</v>
      </c>
      <c r="AJ61" s="205"/>
      <c r="AK61" s="205"/>
      <c r="AL61" s="205"/>
      <c r="AM61" s="206"/>
      <c r="AN61" s="201" t="s">
        <v>222</v>
      </c>
      <c r="AO61" s="205"/>
      <c r="AP61" s="205"/>
      <c r="AQ61" s="205"/>
      <c r="AR61" s="206"/>
    </row>
    <row r="62" spans="2:44" ht="18.95" customHeight="1">
      <c r="B62" s="374"/>
      <c r="C62" s="375"/>
      <c r="D62" s="375"/>
      <c r="E62" s="375"/>
      <c r="F62" s="149"/>
      <c r="G62" s="168"/>
      <c r="H62" s="149" t="s">
        <v>43</v>
      </c>
      <c r="I62" s="168"/>
      <c r="J62" s="164" t="s">
        <v>43</v>
      </c>
      <c r="K62" s="168"/>
      <c r="L62" s="149" t="s">
        <v>11</v>
      </c>
      <c r="M62" s="149"/>
      <c r="N62" s="207"/>
      <c r="O62" s="208"/>
      <c r="P62" s="208"/>
      <c r="Q62" s="208"/>
      <c r="R62" s="208"/>
      <c r="S62" s="208"/>
      <c r="T62" s="208"/>
      <c r="U62" s="208"/>
      <c r="V62" s="208"/>
      <c r="W62" s="208"/>
      <c r="X62" s="208"/>
      <c r="Y62" s="208"/>
      <c r="Z62" s="208"/>
      <c r="AA62" s="208"/>
      <c r="AB62" s="208"/>
      <c r="AC62" s="208"/>
      <c r="AD62" s="208"/>
      <c r="AE62" s="208"/>
      <c r="AF62" s="208"/>
      <c r="AG62" s="208"/>
      <c r="AH62" s="208"/>
      <c r="AI62" s="207"/>
      <c r="AJ62" s="208"/>
      <c r="AK62" s="208"/>
      <c r="AL62" s="208"/>
      <c r="AM62" s="209"/>
      <c r="AN62" s="207"/>
      <c r="AO62" s="208"/>
      <c r="AP62" s="208"/>
      <c r="AQ62" s="208"/>
      <c r="AR62" s="209"/>
    </row>
    <row r="63" spans="2:44" ht="18.95" customHeight="1">
      <c r="B63" s="372"/>
      <c r="C63" s="373"/>
      <c r="D63" s="373"/>
      <c r="E63" s="373"/>
      <c r="F63" s="147"/>
      <c r="G63" s="167"/>
      <c r="H63" s="147" t="s">
        <v>43</v>
      </c>
      <c r="I63" s="167"/>
      <c r="J63" s="163" t="s">
        <v>43</v>
      </c>
      <c r="K63" s="167"/>
      <c r="L63" s="147" t="s">
        <v>10</v>
      </c>
      <c r="M63" s="147"/>
      <c r="N63" s="201"/>
      <c r="O63" s="205"/>
      <c r="P63" s="205"/>
      <c r="Q63" s="205"/>
      <c r="R63" s="205"/>
      <c r="S63" s="205"/>
      <c r="T63" s="205"/>
      <c r="U63" s="205"/>
      <c r="V63" s="205"/>
      <c r="W63" s="205"/>
      <c r="X63" s="205"/>
      <c r="Y63" s="205"/>
      <c r="Z63" s="205"/>
      <c r="AA63" s="205"/>
      <c r="AB63" s="205"/>
      <c r="AC63" s="205"/>
      <c r="AD63" s="205"/>
      <c r="AE63" s="205"/>
      <c r="AF63" s="205"/>
      <c r="AG63" s="205"/>
      <c r="AH63" s="205"/>
      <c r="AI63" s="201" t="s">
        <v>32</v>
      </c>
      <c r="AJ63" s="205"/>
      <c r="AK63" s="205"/>
      <c r="AL63" s="205"/>
      <c r="AM63" s="206"/>
      <c r="AN63" s="201" t="s">
        <v>222</v>
      </c>
      <c r="AO63" s="205"/>
      <c r="AP63" s="205"/>
      <c r="AQ63" s="205"/>
      <c r="AR63" s="206"/>
    </row>
    <row r="64" spans="2:44" ht="18.95" customHeight="1">
      <c r="B64" s="374"/>
      <c r="C64" s="375"/>
      <c r="D64" s="375"/>
      <c r="E64" s="375"/>
      <c r="F64" s="149"/>
      <c r="G64" s="168"/>
      <c r="H64" s="149" t="s">
        <v>43</v>
      </c>
      <c r="I64" s="168"/>
      <c r="J64" s="164" t="s">
        <v>43</v>
      </c>
      <c r="K64" s="168"/>
      <c r="L64" s="149" t="s">
        <v>11</v>
      </c>
      <c r="M64" s="149"/>
      <c r="N64" s="207"/>
      <c r="O64" s="208"/>
      <c r="P64" s="208"/>
      <c r="Q64" s="208"/>
      <c r="R64" s="208"/>
      <c r="S64" s="208"/>
      <c r="T64" s="208"/>
      <c r="U64" s="208"/>
      <c r="V64" s="208"/>
      <c r="W64" s="208"/>
      <c r="X64" s="208"/>
      <c r="Y64" s="208"/>
      <c r="Z64" s="208"/>
      <c r="AA64" s="208"/>
      <c r="AB64" s="208"/>
      <c r="AC64" s="208"/>
      <c r="AD64" s="208"/>
      <c r="AE64" s="208"/>
      <c r="AF64" s="208"/>
      <c r="AG64" s="208"/>
      <c r="AH64" s="208"/>
      <c r="AI64" s="207"/>
      <c r="AJ64" s="208"/>
      <c r="AK64" s="208"/>
      <c r="AL64" s="208"/>
      <c r="AM64" s="209"/>
      <c r="AN64" s="207"/>
      <c r="AO64" s="208"/>
      <c r="AP64" s="208"/>
      <c r="AQ64" s="208"/>
      <c r="AR64" s="209"/>
    </row>
    <row r="65" spans="2:44" ht="18.95" customHeight="1">
      <c r="B65" s="372"/>
      <c r="C65" s="373"/>
      <c r="D65" s="373"/>
      <c r="E65" s="373"/>
      <c r="F65" s="147"/>
      <c r="G65" s="167"/>
      <c r="H65" s="147" t="s">
        <v>43</v>
      </c>
      <c r="I65" s="167"/>
      <c r="J65" s="163" t="s">
        <v>43</v>
      </c>
      <c r="K65" s="167"/>
      <c r="L65" s="147" t="s">
        <v>10</v>
      </c>
      <c r="M65" s="147"/>
      <c r="N65" s="201"/>
      <c r="O65" s="205"/>
      <c r="P65" s="205"/>
      <c r="Q65" s="205"/>
      <c r="R65" s="205"/>
      <c r="S65" s="205"/>
      <c r="T65" s="205"/>
      <c r="U65" s="205"/>
      <c r="V65" s="205"/>
      <c r="W65" s="205"/>
      <c r="X65" s="205"/>
      <c r="Y65" s="205"/>
      <c r="Z65" s="205"/>
      <c r="AA65" s="205"/>
      <c r="AB65" s="205"/>
      <c r="AC65" s="205"/>
      <c r="AD65" s="205"/>
      <c r="AE65" s="205"/>
      <c r="AF65" s="205"/>
      <c r="AG65" s="205"/>
      <c r="AH65" s="205"/>
      <c r="AI65" s="201" t="s">
        <v>32</v>
      </c>
      <c r="AJ65" s="205"/>
      <c r="AK65" s="205"/>
      <c r="AL65" s="205"/>
      <c r="AM65" s="206"/>
      <c r="AN65" s="201" t="s">
        <v>222</v>
      </c>
      <c r="AO65" s="205"/>
      <c r="AP65" s="205"/>
      <c r="AQ65" s="205"/>
      <c r="AR65" s="206"/>
    </row>
    <row r="66" spans="2:44" ht="18.95" customHeight="1">
      <c r="B66" s="374"/>
      <c r="C66" s="375"/>
      <c r="D66" s="375"/>
      <c r="E66" s="375"/>
      <c r="F66" s="149"/>
      <c r="G66" s="168"/>
      <c r="H66" s="149" t="s">
        <v>43</v>
      </c>
      <c r="I66" s="168"/>
      <c r="J66" s="164" t="s">
        <v>43</v>
      </c>
      <c r="K66" s="168"/>
      <c r="L66" s="149" t="s">
        <v>11</v>
      </c>
      <c r="M66" s="149"/>
      <c r="N66" s="207"/>
      <c r="O66" s="208"/>
      <c r="P66" s="208"/>
      <c r="Q66" s="208"/>
      <c r="R66" s="208"/>
      <c r="S66" s="208"/>
      <c r="T66" s="208"/>
      <c r="U66" s="208"/>
      <c r="V66" s="208"/>
      <c r="W66" s="208"/>
      <c r="X66" s="208"/>
      <c r="Y66" s="208"/>
      <c r="Z66" s="208"/>
      <c r="AA66" s="208"/>
      <c r="AB66" s="208"/>
      <c r="AC66" s="208"/>
      <c r="AD66" s="208"/>
      <c r="AE66" s="208"/>
      <c r="AF66" s="208"/>
      <c r="AG66" s="208"/>
      <c r="AH66" s="208"/>
      <c r="AI66" s="207"/>
      <c r="AJ66" s="208"/>
      <c r="AK66" s="208"/>
      <c r="AL66" s="208"/>
      <c r="AM66" s="209"/>
      <c r="AN66" s="207"/>
      <c r="AO66" s="208"/>
      <c r="AP66" s="208"/>
      <c r="AQ66" s="208"/>
      <c r="AR66" s="209"/>
    </row>
    <row r="67" spans="2:44" ht="18.95" customHeight="1">
      <c r="B67" s="372"/>
      <c r="C67" s="373"/>
      <c r="D67" s="373"/>
      <c r="E67" s="373"/>
      <c r="F67" s="147"/>
      <c r="G67" s="167"/>
      <c r="H67" s="147" t="s">
        <v>43</v>
      </c>
      <c r="I67" s="167"/>
      <c r="J67" s="163" t="s">
        <v>43</v>
      </c>
      <c r="K67" s="167"/>
      <c r="L67" s="147" t="s">
        <v>10</v>
      </c>
      <c r="M67" s="147"/>
      <c r="N67" s="201"/>
      <c r="O67" s="205"/>
      <c r="P67" s="205"/>
      <c r="Q67" s="205"/>
      <c r="R67" s="205"/>
      <c r="S67" s="205"/>
      <c r="T67" s="205"/>
      <c r="U67" s="205"/>
      <c r="V67" s="205"/>
      <c r="W67" s="205"/>
      <c r="X67" s="205"/>
      <c r="Y67" s="205"/>
      <c r="Z67" s="205"/>
      <c r="AA67" s="205"/>
      <c r="AB67" s="205"/>
      <c r="AC67" s="205"/>
      <c r="AD67" s="205"/>
      <c r="AE67" s="205"/>
      <c r="AF67" s="205"/>
      <c r="AG67" s="205"/>
      <c r="AH67" s="205"/>
      <c r="AI67" s="201" t="s">
        <v>32</v>
      </c>
      <c r="AJ67" s="205"/>
      <c r="AK67" s="205"/>
      <c r="AL67" s="205"/>
      <c r="AM67" s="206"/>
      <c r="AN67" s="201" t="s">
        <v>222</v>
      </c>
      <c r="AO67" s="205"/>
      <c r="AP67" s="205"/>
      <c r="AQ67" s="205"/>
      <c r="AR67" s="206"/>
    </row>
    <row r="68" spans="2:44" ht="18.95" customHeight="1">
      <c r="B68" s="374"/>
      <c r="C68" s="375"/>
      <c r="D68" s="375"/>
      <c r="E68" s="375"/>
      <c r="F68" s="149"/>
      <c r="G68" s="168"/>
      <c r="H68" s="149" t="s">
        <v>43</v>
      </c>
      <c r="I68" s="168"/>
      <c r="J68" s="164" t="s">
        <v>43</v>
      </c>
      <c r="K68" s="168"/>
      <c r="L68" s="149" t="s">
        <v>11</v>
      </c>
      <c r="M68" s="149"/>
      <c r="N68" s="207"/>
      <c r="O68" s="208"/>
      <c r="P68" s="208"/>
      <c r="Q68" s="208"/>
      <c r="R68" s="208"/>
      <c r="S68" s="208"/>
      <c r="T68" s="208"/>
      <c r="U68" s="208"/>
      <c r="V68" s="208"/>
      <c r="W68" s="208"/>
      <c r="X68" s="208"/>
      <c r="Y68" s="208"/>
      <c r="Z68" s="208"/>
      <c r="AA68" s="208"/>
      <c r="AB68" s="208"/>
      <c r="AC68" s="208"/>
      <c r="AD68" s="208"/>
      <c r="AE68" s="208"/>
      <c r="AF68" s="208"/>
      <c r="AG68" s="208"/>
      <c r="AH68" s="208"/>
      <c r="AI68" s="207"/>
      <c r="AJ68" s="208"/>
      <c r="AK68" s="208"/>
      <c r="AL68" s="208"/>
      <c r="AM68" s="209"/>
      <c r="AN68" s="207"/>
      <c r="AO68" s="208"/>
      <c r="AP68" s="208"/>
      <c r="AQ68" s="208"/>
      <c r="AR68" s="209"/>
    </row>
    <row r="69" spans="2:44" ht="18.95" customHeight="1">
      <c r="B69" s="372"/>
      <c r="C69" s="373"/>
      <c r="D69" s="373"/>
      <c r="E69" s="373"/>
      <c r="F69" s="147"/>
      <c r="G69" s="167"/>
      <c r="H69" s="147" t="s">
        <v>43</v>
      </c>
      <c r="I69" s="167"/>
      <c r="J69" s="163" t="s">
        <v>43</v>
      </c>
      <c r="K69" s="167"/>
      <c r="L69" s="147" t="s">
        <v>10</v>
      </c>
      <c r="M69" s="147"/>
      <c r="N69" s="201"/>
      <c r="O69" s="205"/>
      <c r="P69" s="205"/>
      <c r="Q69" s="205"/>
      <c r="R69" s="205"/>
      <c r="S69" s="205"/>
      <c r="T69" s="205"/>
      <c r="U69" s="205"/>
      <c r="V69" s="205"/>
      <c r="W69" s="205"/>
      <c r="X69" s="205"/>
      <c r="Y69" s="205"/>
      <c r="Z69" s="205"/>
      <c r="AA69" s="205"/>
      <c r="AB69" s="205"/>
      <c r="AC69" s="205"/>
      <c r="AD69" s="205"/>
      <c r="AE69" s="205"/>
      <c r="AF69" s="205"/>
      <c r="AG69" s="205"/>
      <c r="AH69" s="205"/>
      <c r="AI69" s="201" t="s">
        <v>32</v>
      </c>
      <c r="AJ69" s="205"/>
      <c r="AK69" s="205"/>
      <c r="AL69" s="205"/>
      <c r="AM69" s="206"/>
      <c r="AN69" s="201" t="s">
        <v>222</v>
      </c>
      <c r="AO69" s="205"/>
      <c r="AP69" s="205"/>
      <c r="AQ69" s="205"/>
      <c r="AR69" s="206"/>
    </row>
    <row r="70" spans="2:44" ht="18.95" customHeight="1">
      <c r="B70" s="374"/>
      <c r="C70" s="375"/>
      <c r="D70" s="375"/>
      <c r="E70" s="375"/>
      <c r="F70" s="149"/>
      <c r="G70" s="168"/>
      <c r="H70" s="149" t="s">
        <v>43</v>
      </c>
      <c r="I70" s="168"/>
      <c r="J70" s="164" t="s">
        <v>43</v>
      </c>
      <c r="K70" s="168"/>
      <c r="L70" s="149" t="s">
        <v>11</v>
      </c>
      <c r="M70" s="149"/>
      <c r="N70" s="207"/>
      <c r="O70" s="208"/>
      <c r="P70" s="208"/>
      <c r="Q70" s="208"/>
      <c r="R70" s="208"/>
      <c r="S70" s="208"/>
      <c r="T70" s="208"/>
      <c r="U70" s="208"/>
      <c r="V70" s="208"/>
      <c r="W70" s="208"/>
      <c r="X70" s="208"/>
      <c r="Y70" s="208"/>
      <c r="Z70" s="208"/>
      <c r="AA70" s="208"/>
      <c r="AB70" s="208"/>
      <c r="AC70" s="208"/>
      <c r="AD70" s="208"/>
      <c r="AE70" s="208"/>
      <c r="AF70" s="208"/>
      <c r="AG70" s="208"/>
      <c r="AH70" s="208"/>
      <c r="AI70" s="207"/>
      <c r="AJ70" s="208"/>
      <c r="AK70" s="208"/>
      <c r="AL70" s="208"/>
      <c r="AM70" s="209"/>
      <c r="AN70" s="207"/>
      <c r="AO70" s="208"/>
      <c r="AP70" s="208"/>
      <c r="AQ70" s="208"/>
      <c r="AR70" s="209"/>
    </row>
    <row r="71" spans="2:44" ht="18.95" customHeight="1">
      <c r="B71" s="372"/>
      <c r="C71" s="373"/>
      <c r="D71" s="373"/>
      <c r="E71" s="373"/>
      <c r="F71" s="147"/>
      <c r="G71" s="167"/>
      <c r="H71" s="147" t="s">
        <v>43</v>
      </c>
      <c r="I71" s="167"/>
      <c r="J71" s="163" t="s">
        <v>43</v>
      </c>
      <c r="K71" s="167"/>
      <c r="L71" s="147" t="s">
        <v>10</v>
      </c>
      <c r="M71" s="147"/>
      <c r="N71" s="201"/>
      <c r="O71" s="205"/>
      <c r="P71" s="205"/>
      <c r="Q71" s="205"/>
      <c r="R71" s="205"/>
      <c r="S71" s="205"/>
      <c r="T71" s="205"/>
      <c r="U71" s="205"/>
      <c r="V71" s="205"/>
      <c r="W71" s="205"/>
      <c r="X71" s="205"/>
      <c r="Y71" s="205"/>
      <c r="Z71" s="205"/>
      <c r="AA71" s="205"/>
      <c r="AB71" s="205"/>
      <c r="AC71" s="205"/>
      <c r="AD71" s="205"/>
      <c r="AE71" s="205"/>
      <c r="AF71" s="205"/>
      <c r="AG71" s="205"/>
      <c r="AH71" s="205"/>
      <c r="AI71" s="201" t="s">
        <v>32</v>
      </c>
      <c r="AJ71" s="205"/>
      <c r="AK71" s="205"/>
      <c r="AL71" s="205"/>
      <c r="AM71" s="206"/>
      <c r="AN71" s="201" t="s">
        <v>222</v>
      </c>
      <c r="AO71" s="205"/>
      <c r="AP71" s="205"/>
      <c r="AQ71" s="205"/>
      <c r="AR71" s="206"/>
    </row>
    <row r="72" spans="2:44" ht="18.95" customHeight="1">
      <c r="B72" s="374"/>
      <c r="C72" s="375"/>
      <c r="D72" s="375"/>
      <c r="E72" s="375"/>
      <c r="F72" s="149"/>
      <c r="G72" s="168"/>
      <c r="H72" s="149" t="s">
        <v>43</v>
      </c>
      <c r="I72" s="168"/>
      <c r="J72" s="164" t="s">
        <v>43</v>
      </c>
      <c r="K72" s="168"/>
      <c r="L72" s="149" t="s">
        <v>11</v>
      </c>
      <c r="M72" s="149"/>
      <c r="N72" s="207"/>
      <c r="O72" s="208"/>
      <c r="P72" s="208"/>
      <c r="Q72" s="208"/>
      <c r="R72" s="208"/>
      <c r="S72" s="208"/>
      <c r="T72" s="208"/>
      <c r="U72" s="208"/>
      <c r="V72" s="208"/>
      <c r="W72" s="208"/>
      <c r="X72" s="208"/>
      <c r="Y72" s="208"/>
      <c r="Z72" s="208"/>
      <c r="AA72" s="208"/>
      <c r="AB72" s="208"/>
      <c r="AC72" s="208"/>
      <c r="AD72" s="208"/>
      <c r="AE72" s="208"/>
      <c r="AF72" s="208"/>
      <c r="AG72" s="208"/>
      <c r="AH72" s="208"/>
      <c r="AI72" s="207"/>
      <c r="AJ72" s="208"/>
      <c r="AK72" s="208"/>
      <c r="AL72" s="208"/>
      <c r="AM72" s="209"/>
      <c r="AN72" s="207"/>
      <c r="AO72" s="208"/>
      <c r="AP72" s="208"/>
      <c r="AQ72" s="208"/>
      <c r="AR72" s="209"/>
    </row>
    <row r="73" spans="2:44" ht="18.95" customHeight="1">
      <c r="B73" s="372"/>
      <c r="C73" s="373"/>
      <c r="D73" s="373"/>
      <c r="E73" s="373"/>
      <c r="F73" s="147"/>
      <c r="G73" s="167"/>
      <c r="H73" s="147" t="s">
        <v>43</v>
      </c>
      <c r="I73" s="167"/>
      <c r="J73" s="163" t="s">
        <v>43</v>
      </c>
      <c r="K73" s="167"/>
      <c r="L73" s="147" t="s">
        <v>10</v>
      </c>
      <c r="M73" s="147"/>
      <c r="N73" s="201"/>
      <c r="O73" s="205"/>
      <c r="P73" s="205"/>
      <c r="Q73" s="205"/>
      <c r="R73" s="205"/>
      <c r="S73" s="205"/>
      <c r="T73" s="205"/>
      <c r="U73" s="205"/>
      <c r="V73" s="205"/>
      <c r="W73" s="205"/>
      <c r="X73" s="205"/>
      <c r="Y73" s="205"/>
      <c r="Z73" s="205"/>
      <c r="AA73" s="205"/>
      <c r="AB73" s="205"/>
      <c r="AC73" s="205"/>
      <c r="AD73" s="205"/>
      <c r="AE73" s="205"/>
      <c r="AF73" s="205"/>
      <c r="AG73" s="205"/>
      <c r="AH73" s="205"/>
      <c r="AI73" s="201" t="s">
        <v>32</v>
      </c>
      <c r="AJ73" s="205"/>
      <c r="AK73" s="205"/>
      <c r="AL73" s="205"/>
      <c r="AM73" s="206"/>
      <c r="AN73" s="201" t="s">
        <v>222</v>
      </c>
      <c r="AO73" s="205"/>
      <c r="AP73" s="205"/>
      <c r="AQ73" s="205"/>
      <c r="AR73" s="206"/>
    </row>
    <row r="74" spans="2:44" ht="18.95" customHeight="1">
      <c r="B74" s="374"/>
      <c r="C74" s="375"/>
      <c r="D74" s="375"/>
      <c r="E74" s="375"/>
      <c r="F74" s="149"/>
      <c r="G74" s="168"/>
      <c r="H74" s="149" t="s">
        <v>43</v>
      </c>
      <c r="I74" s="168"/>
      <c r="J74" s="164" t="s">
        <v>43</v>
      </c>
      <c r="K74" s="168"/>
      <c r="L74" s="149" t="s">
        <v>11</v>
      </c>
      <c r="M74" s="149"/>
      <c r="N74" s="207"/>
      <c r="O74" s="208"/>
      <c r="P74" s="208"/>
      <c r="Q74" s="208"/>
      <c r="R74" s="208"/>
      <c r="S74" s="208"/>
      <c r="T74" s="208"/>
      <c r="U74" s="208"/>
      <c r="V74" s="208"/>
      <c r="W74" s="208"/>
      <c r="X74" s="208"/>
      <c r="Y74" s="208"/>
      <c r="Z74" s="208"/>
      <c r="AA74" s="208"/>
      <c r="AB74" s="208"/>
      <c r="AC74" s="208"/>
      <c r="AD74" s="208"/>
      <c r="AE74" s="208"/>
      <c r="AF74" s="208"/>
      <c r="AG74" s="208"/>
      <c r="AH74" s="208"/>
      <c r="AI74" s="207"/>
      <c r="AJ74" s="208"/>
      <c r="AK74" s="208"/>
      <c r="AL74" s="208"/>
      <c r="AM74" s="209"/>
      <c r="AN74" s="207"/>
      <c r="AO74" s="208"/>
      <c r="AP74" s="208"/>
      <c r="AQ74" s="208"/>
      <c r="AR74" s="209"/>
    </row>
    <row r="75" spans="2:44" ht="18.95" customHeight="1">
      <c r="B75" s="372"/>
      <c r="C75" s="373"/>
      <c r="D75" s="373"/>
      <c r="E75" s="373"/>
      <c r="F75" s="147"/>
      <c r="G75" s="167"/>
      <c r="H75" s="147" t="s">
        <v>43</v>
      </c>
      <c r="I75" s="167"/>
      <c r="J75" s="163" t="s">
        <v>43</v>
      </c>
      <c r="K75" s="167"/>
      <c r="L75" s="147" t="s">
        <v>10</v>
      </c>
      <c r="M75" s="147"/>
      <c r="N75" s="201"/>
      <c r="O75" s="205"/>
      <c r="P75" s="205"/>
      <c r="Q75" s="205"/>
      <c r="R75" s="205"/>
      <c r="S75" s="205"/>
      <c r="T75" s="205"/>
      <c r="U75" s="205"/>
      <c r="V75" s="205"/>
      <c r="W75" s="205"/>
      <c r="X75" s="205"/>
      <c r="Y75" s="205"/>
      <c r="Z75" s="205"/>
      <c r="AA75" s="205"/>
      <c r="AB75" s="205"/>
      <c r="AC75" s="205"/>
      <c r="AD75" s="205"/>
      <c r="AE75" s="205"/>
      <c r="AF75" s="205"/>
      <c r="AG75" s="205"/>
      <c r="AH75" s="205"/>
      <c r="AI75" s="201" t="s">
        <v>32</v>
      </c>
      <c r="AJ75" s="205"/>
      <c r="AK75" s="205"/>
      <c r="AL75" s="205"/>
      <c r="AM75" s="206"/>
      <c r="AN75" s="201" t="s">
        <v>222</v>
      </c>
      <c r="AO75" s="205"/>
      <c r="AP75" s="205"/>
      <c r="AQ75" s="205"/>
      <c r="AR75" s="206"/>
    </row>
    <row r="76" spans="2:44" ht="18.95" customHeight="1">
      <c r="B76" s="374"/>
      <c r="C76" s="375"/>
      <c r="D76" s="375"/>
      <c r="E76" s="375"/>
      <c r="F76" s="149"/>
      <c r="G76" s="168"/>
      <c r="H76" s="149" t="s">
        <v>43</v>
      </c>
      <c r="I76" s="168"/>
      <c r="J76" s="164" t="s">
        <v>43</v>
      </c>
      <c r="K76" s="168"/>
      <c r="L76" s="149" t="s">
        <v>11</v>
      </c>
      <c r="M76" s="149"/>
      <c r="N76" s="207"/>
      <c r="O76" s="208"/>
      <c r="P76" s="208"/>
      <c r="Q76" s="208"/>
      <c r="R76" s="208"/>
      <c r="S76" s="208"/>
      <c r="T76" s="208"/>
      <c r="U76" s="208"/>
      <c r="V76" s="208"/>
      <c r="W76" s="208"/>
      <c r="X76" s="208"/>
      <c r="Y76" s="208"/>
      <c r="Z76" s="208"/>
      <c r="AA76" s="208"/>
      <c r="AB76" s="208"/>
      <c r="AC76" s="208"/>
      <c r="AD76" s="208"/>
      <c r="AE76" s="208"/>
      <c r="AF76" s="208"/>
      <c r="AG76" s="208"/>
      <c r="AH76" s="208"/>
      <c r="AI76" s="207"/>
      <c r="AJ76" s="208"/>
      <c r="AK76" s="208"/>
      <c r="AL76" s="208"/>
      <c r="AM76" s="209"/>
      <c r="AN76" s="207"/>
      <c r="AO76" s="208"/>
      <c r="AP76" s="208"/>
      <c r="AQ76" s="208"/>
      <c r="AR76" s="209"/>
    </row>
    <row r="77" spans="2:44" ht="18.95" customHeight="1">
      <c r="B77" s="372"/>
      <c r="C77" s="373"/>
      <c r="D77" s="373"/>
      <c r="E77" s="373"/>
      <c r="F77" s="147"/>
      <c r="G77" s="167"/>
      <c r="H77" s="147" t="s">
        <v>43</v>
      </c>
      <c r="I77" s="167"/>
      <c r="J77" s="163" t="s">
        <v>43</v>
      </c>
      <c r="K77" s="167"/>
      <c r="L77" s="147" t="s">
        <v>10</v>
      </c>
      <c r="M77" s="147"/>
      <c r="N77" s="201"/>
      <c r="O77" s="205"/>
      <c r="P77" s="205"/>
      <c r="Q77" s="205"/>
      <c r="R77" s="205"/>
      <c r="S77" s="205"/>
      <c r="T77" s="205"/>
      <c r="U77" s="205"/>
      <c r="V77" s="205"/>
      <c r="W77" s="205"/>
      <c r="X77" s="205"/>
      <c r="Y77" s="205"/>
      <c r="Z77" s="205"/>
      <c r="AA77" s="205"/>
      <c r="AB77" s="205"/>
      <c r="AC77" s="205"/>
      <c r="AD77" s="205"/>
      <c r="AE77" s="205"/>
      <c r="AF77" s="205"/>
      <c r="AG77" s="205"/>
      <c r="AH77" s="205"/>
      <c r="AI77" s="201" t="s">
        <v>32</v>
      </c>
      <c r="AJ77" s="205"/>
      <c r="AK77" s="205"/>
      <c r="AL77" s="205"/>
      <c r="AM77" s="206"/>
      <c r="AN77" s="201" t="s">
        <v>222</v>
      </c>
      <c r="AO77" s="205"/>
      <c r="AP77" s="205"/>
      <c r="AQ77" s="205"/>
      <c r="AR77" s="206"/>
    </row>
    <row r="78" spans="2:44" ht="18.95" customHeight="1">
      <c r="B78" s="374"/>
      <c r="C78" s="375"/>
      <c r="D78" s="375"/>
      <c r="E78" s="375"/>
      <c r="F78" s="149"/>
      <c r="G78" s="168"/>
      <c r="H78" s="149" t="s">
        <v>43</v>
      </c>
      <c r="I78" s="168"/>
      <c r="J78" s="164" t="s">
        <v>43</v>
      </c>
      <c r="K78" s="168"/>
      <c r="L78" s="149" t="s">
        <v>11</v>
      </c>
      <c r="M78" s="149"/>
      <c r="N78" s="207"/>
      <c r="O78" s="208"/>
      <c r="P78" s="208"/>
      <c r="Q78" s="208"/>
      <c r="R78" s="208"/>
      <c r="S78" s="208"/>
      <c r="T78" s="208"/>
      <c r="U78" s="208"/>
      <c r="V78" s="208"/>
      <c r="W78" s="208"/>
      <c r="X78" s="208"/>
      <c r="Y78" s="208"/>
      <c r="Z78" s="208"/>
      <c r="AA78" s="208"/>
      <c r="AB78" s="208"/>
      <c r="AC78" s="208"/>
      <c r="AD78" s="208"/>
      <c r="AE78" s="208"/>
      <c r="AF78" s="208"/>
      <c r="AG78" s="208"/>
      <c r="AH78" s="208"/>
      <c r="AI78" s="207"/>
      <c r="AJ78" s="208"/>
      <c r="AK78" s="208"/>
      <c r="AL78" s="208"/>
      <c r="AM78" s="209"/>
      <c r="AN78" s="207"/>
      <c r="AO78" s="208"/>
      <c r="AP78" s="208"/>
      <c r="AQ78" s="208"/>
      <c r="AR78" s="209"/>
    </row>
    <row r="79" spans="2:44" ht="18.95" customHeight="1">
      <c r="B79" s="372"/>
      <c r="C79" s="373"/>
      <c r="D79" s="373"/>
      <c r="E79" s="373"/>
      <c r="F79" s="147"/>
      <c r="G79" s="167"/>
      <c r="H79" s="147" t="s">
        <v>43</v>
      </c>
      <c r="I79" s="167"/>
      <c r="J79" s="163" t="s">
        <v>43</v>
      </c>
      <c r="K79" s="167"/>
      <c r="L79" s="147" t="s">
        <v>10</v>
      </c>
      <c r="M79" s="147"/>
      <c r="N79" s="201"/>
      <c r="O79" s="205"/>
      <c r="P79" s="205"/>
      <c r="Q79" s="205"/>
      <c r="R79" s="205"/>
      <c r="S79" s="205"/>
      <c r="T79" s="205"/>
      <c r="U79" s="205"/>
      <c r="V79" s="205"/>
      <c r="W79" s="205"/>
      <c r="X79" s="205"/>
      <c r="Y79" s="205"/>
      <c r="Z79" s="205"/>
      <c r="AA79" s="205"/>
      <c r="AB79" s="205"/>
      <c r="AC79" s="205"/>
      <c r="AD79" s="205"/>
      <c r="AE79" s="205"/>
      <c r="AF79" s="205"/>
      <c r="AG79" s="205"/>
      <c r="AH79" s="205"/>
      <c r="AI79" s="201" t="s">
        <v>32</v>
      </c>
      <c r="AJ79" s="205"/>
      <c r="AK79" s="205"/>
      <c r="AL79" s="205"/>
      <c r="AM79" s="206"/>
      <c r="AN79" s="201" t="s">
        <v>222</v>
      </c>
      <c r="AO79" s="205"/>
      <c r="AP79" s="205"/>
      <c r="AQ79" s="205"/>
      <c r="AR79" s="206"/>
    </row>
    <row r="80" spans="2:44" ht="18.95" customHeight="1">
      <c r="B80" s="374"/>
      <c r="C80" s="375"/>
      <c r="D80" s="375"/>
      <c r="E80" s="375"/>
      <c r="F80" s="149"/>
      <c r="G80" s="168"/>
      <c r="H80" s="149" t="s">
        <v>43</v>
      </c>
      <c r="I80" s="168"/>
      <c r="J80" s="164" t="s">
        <v>43</v>
      </c>
      <c r="K80" s="168"/>
      <c r="L80" s="149" t="s">
        <v>11</v>
      </c>
      <c r="M80" s="149"/>
      <c r="N80" s="207"/>
      <c r="O80" s="208"/>
      <c r="P80" s="208"/>
      <c r="Q80" s="208"/>
      <c r="R80" s="208"/>
      <c r="S80" s="208"/>
      <c r="T80" s="208"/>
      <c r="U80" s="208"/>
      <c r="V80" s="208"/>
      <c r="W80" s="208"/>
      <c r="X80" s="208"/>
      <c r="Y80" s="208"/>
      <c r="Z80" s="208"/>
      <c r="AA80" s="208"/>
      <c r="AB80" s="208"/>
      <c r="AC80" s="208"/>
      <c r="AD80" s="208"/>
      <c r="AE80" s="208"/>
      <c r="AF80" s="208"/>
      <c r="AG80" s="208"/>
      <c r="AH80" s="208"/>
      <c r="AI80" s="207"/>
      <c r="AJ80" s="208"/>
      <c r="AK80" s="208"/>
      <c r="AL80" s="208"/>
      <c r="AM80" s="209"/>
      <c r="AN80" s="207"/>
      <c r="AO80" s="208"/>
      <c r="AP80" s="208"/>
      <c r="AQ80" s="208"/>
      <c r="AR80" s="209"/>
    </row>
    <row r="81" spans="2:44" ht="18.95" customHeight="1">
      <c r="B81" s="372"/>
      <c r="C81" s="373"/>
      <c r="D81" s="373"/>
      <c r="E81" s="373"/>
      <c r="F81" s="147"/>
      <c r="G81" s="167"/>
      <c r="H81" s="147" t="s">
        <v>43</v>
      </c>
      <c r="I81" s="167"/>
      <c r="J81" s="163" t="s">
        <v>43</v>
      </c>
      <c r="K81" s="167"/>
      <c r="L81" s="147" t="s">
        <v>10</v>
      </c>
      <c r="M81" s="147"/>
      <c r="N81" s="201"/>
      <c r="O81" s="205"/>
      <c r="P81" s="205"/>
      <c r="Q81" s="205"/>
      <c r="R81" s="205"/>
      <c r="S81" s="205"/>
      <c r="T81" s="205"/>
      <c r="U81" s="205"/>
      <c r="V81" s="205"/>
      <c r="W81" s="205"/>
      <c r="X81" s="205"/>
      <c r="Y81" s="205"/>
      <c r="Z81" s="205"/>
      <c r="AA81" s="205"/>
      <c r="AB81" s="205"/>
      <c r="AC81" s="205"/>
      <c r="AD81" s="205"/>
      <c r="AE81" s="205"/>
      <c r="AF81" s="205"/>
      <c r="AG81" s="205"/>
      <c r="AH81" s="205"/>
      <c r="AI81" s="201" t="s">
        <v>32</v>
      </c>
      <c r="AJ81" s="205"/>
      <c r="AK81" s="205"/>
      <c r="AL81" s="205"/>
      <c r="AM81" s="206"/>
      <c r="AN81" s="201" t="s">
        <v>222</v>
      </c>
      <c r="AO81" s="205"/>
      <c r="AP81" s="205"/>
      <c r="AQ81" s="205"/>
      <c r="AR81" s="206"/>
    </row>
    <row r="82" spans="2:44" ht="18.95" customHeight="1">
      <c r="B82" s="374"/>
      <c r="C82" s="375"/>
      <c r="D82" s="375"/>
      <c r="E82" s="375"/>
      <c r="F82" s="149"/>
      <c r="G82" s="168"/>
      <c r="H82" s="149" t="s">
        <v>43</v>
      </c>
      <c r="I82" s="168"/>
      <c r="J82" s="164" t="s">
        <v>43</v>
      </c>
      <c r="K82" s="168"/>
      <c r="L82" s="149" t="s">
        <v>11</v>
      </c>
      <c r="M82" s="149"/>
      <c r="N82" s="207"/>
      <c r="O82" s="208"/>
      <c r="P82" s="208"/>
      <c r="Q82" s="208"/>
      <c r="R82" s="208"/>
      <c r="S82" s="208"/>
      <c r="T82" s="208"/>
      <c r="U82" s="208"/>
      <c r="V82" s="208"/>
      <c r="W82" s="208"/>
      <c r="X82" s="208"/>
      <c r="Y82" s="208"/>
      <c r="Z82" s="208"/>
      <c r="AA82" s="208"/>
      <c r="AB82" s="208"/>
      <c r="AC82" s="208"/>
      <c r="AD82" s="208"/>
      <c r="AE82" s="208"/>
      <c r="AF82" s="208"/>
      <c r="AG82" s="208"/>
      <c r="AH82" s="208"/>
      <c r="AI82" s="207"/>
      <c r="AJ82" s="208"/>
      <c r="AK82" s="208"/>
      <c r="AL82" s="208"/>
      <c r="AM82" s="209"/>
      <c r="AN82" s="207"/>
      <c r="AO82" s="208"/>
      <c r="AP82" s="208"/>
      <c r="AQ82" s="208"/>
      <c r="AR82" s="209"/>
    </row>
    <row r="83" spans="2:44" ht="18.95" customHeight="1">
      <c r="B83" s="372"/>
      <c r="C83" s="373"/>
      <c r="D83" s="373"/>
      <c r="E83" s="373"/>
      <c r="F83" s="147"/>
      <c r="G83" s="167"/>
      <c r="H83" s="147" t="s">
        <v>43</v>
      </c>
      <c r="I83" s="167"/>
      <c r="J83" s="163" t="s">
        <v>43</v>
      </c>
      <c r="K83" s="167"/>
      <c r="L83" s="147" t="s">
        <v>10</v>
      </c>
      <c r="M83" s="147"/>
      <c r="N83" s="201"/>
      <c r="O83" s="205"/>
      <c r="P83" s="205"/>
      <c r="Q83" s="205"/>
      <c r="R83" s="205"/>
      <c r="S83" s="205"/>
      <c r="T83" s="205"/>
      <c r="U83" s="205"/>
      <c r="V83" s="205"/>
      <c r="W83" s="205"/>
      <c r="X83" s="205"/>
      <c r="Y83" s="205"/>
      <c r="Z83" s="205"/>
      <c r="AA83" s="205"/>
      <c r="AB83" s="205"/>
      <c r="AC83" s="205"/>
      <c r="AD83" s="205"/>
      <c r="AE83" s="205"/>
      <c r="AF83" s="205"/>
      <c r="AG83" s="205"/>
      <c r="AH83" s="205"/>
      <c r="AI83" s="201" t="s">
        <v>32</v>
      </c>
      <c r="AJ83" s="205"/>
      <c r="AK83" s="205"/>
      <c r="AL83" s="205"/>
      <c r="AM83" s="206"/>
      <c r="AN83" s="201" t="s">
        <v>222</v>
      </c>
      <c r="AO83" s="205"/>
      <c r="AP83" s="205"/>
      <c r="AQ83" s="205"/>
      <c r="AR83" s="206"/>
    </row>
    <row r="84" spans="2:44" ht="18.95" customHeight="1">
      <c r="B84" s="374"/>
      <c r="C84" s="375"/>
      <c r="D84" s="375"/>
      <c r="E84" s="375"/>
      <c r="F84" s="149"/>
      <c r="G84" s="168"/>
      <c r="H84" s="149" t="s">
        <v>43</v>
      </c>
      <c r="I84" s="168"/>
      <c r="J84" s="164" t="s">
        <v>43</v>
      </c>
      <c r="K84" s="168"/>
      <c r="L84" s="149" t="s">
        <v>11</v>
      </c>
      <c r="M84" s="149"/>
      <c r="N84" s="207"/>
      <c r="O84" s="208"/>
      <c r="P84" s="208"/>
      <c r="Q84" s="208"/>
      <c r="R84" s="208"/>
      <c r="S84" s="208"/>
      <c r="T84" s="208"/>
      <c r="U84" s="208"/>
      <c r="V84" s="208"/>
      <c r="W84" s="208"/>
      <c r="X84" s="208"/>
      <c r="Y84" s="208"/>
      <c r="Z84" s="208"/>
      <c r="AA84" s="208"/>
      <c r="AB84" s="208"/>
      <c r="AC84" s="208"/>
      <c r="AD84" s="208"/>
      <c r="AE84" s="208"/>
      <c r="AF84" s="208"/>
      <c r="AG84" s="208"/>
      <c r="AH84" s="208"/>
      <c r="AI84" s="207"/>
      <c r="AJ84" s="208"/>
      <c r="AK84" s="208"/>
      <c r="AL84" s="208"/>
      <c r="AM84" s="209"/>
      <c r="AN84" s="207"/>
      <c r="AO84" s="208"/>
      <c r="AP84" s="208"/>
      <c r="AQ84" s="208"/>
      <c r="AR84" s="209"/>
    </row>
    <row r="85" spans="2:44" ht="18.95" customHeight="1">
      <c r="B85" s="372"/>
      <c r="C85" s="373"/>
      <c r="D85" s="373"/>
      <c r="E85" s="373"/>
      <c r="F85" s="147"/>
      <c r="G85" s="167"/>
      <c r="H85" s="147" t="s">
        <v>43</v>
      </c>
      <c r="I85" s="167"/>
      <c r="J85" s="163" t="s">
        <v>43</v>
      </c>
      <c r="K85" s="167"/>
      <c r="L85" s="147" t="s">
        <v>10</v>
      </c>
      <c r="M85" s="147"/>
      <c r="N85" s="201"/>
      <c r="O85" s="205"/>
      <c r="P85" s="205"/>
      <c r="Q85" s="205"/>
      <c r="R85" s="205"/>
      <c r="S85" s="205"/>
      <c r="T85" s="205"/>
      <c r="U85" s="205"/>
      <c r="V85" s="205"/>
      <c r="W85" s="205"/>
      <c r="X85" s="205"/>
      <c r="Y85" s="205"/>
      <c r="Z85" s="205"/>
      <c r="AA85" s="205"/>
      <c r="AB85" s="205"/>
      <c r="AC85" s="205"/>
      <c r="AD85" s="205"/>
      <c r="AE85" s="205"/>
      <c r="AF85" s="205"/>
      <c r="AG85" s="205"/>
      <c r="AH85" s="205"/>
      <c r="AI85" s="201" t="s">
        <v>32</v>
      </c>
      <c r="AJ85" s="205"/>
      <c r="AK85" s="205"/>
      <c r="AL85" s="205"/>
      <c r="AM85" s="206"/>
      <c r="AN85" s="201" t="s">
        <v>222</v>
      </c>
      <c r="AO85" s="205"/>
      <c r="AP85" s="205"/>
      <c r="AQ85" s="205"/>
      <c r="AR85" s="206"/>
    </row>
    <row r="86" spans="2:44" ht="18.95" customHeight="1">
      <c r="B86" s="374"/>
      <c r="C86" s="375"/>
      <c r="D86" s="375"/>
      <c r="E86" s="375"/>
      <c r="F86" s="149"/>
      <c r="G86" s="168"/>
      <c r="H86" s="149" t="s">
        <v>43</v>
      </c>
      <c r="I86" s="168"/>
      <c r="J86" s="164" t="s">
        <v>43</v>
      </c>
      <c r="K86" s="168"/>
      <c r="L86" s="149" t="s">
        <v>11</v>
      </c>
      <c r="M86" s="149"/>
      <c r="N86" s="207"/>
      <c r="O86" s="208"/>
      <c r="P86" s="208"/>
      <c r="Q86" s="208"/>
      <c r="R86" s="208"/>
      <c r="S86" s="208"/>
      <c r="T86" s="208"/>
      <c r="U86" s="208"/>
      <c r="V86" s="208"/>
      <c r="W86" s="208"/>
      <c r="X86" s="208"/>
      <c r="Y86" s="208"/>
      <c r="Z86" s="208"/>
      <c r="AA86" s="208"/>
      <c r="AB86" s="208"/>
      <c r="AC86" s="208"/>
      <c r="AD86" s="208"/>
      <c r="AE86" s="208"/>
      <c r="AF86" s="208"/>
      <c r="AG86" s="208"/>
      <c r="AH86" s="208"/>
      <c r="AI86" s="207"/>
      <c r="AJ86" s="208"/>
      <c r="AK86" s="208"/>
      <c r="AL86" s="208"/>
      <c r="AM86" s="209"/>
      <c r="AN86" s="207"/>
      <c r="AO86" s="208"/>
      <c r="AP86" s="208"/>
      <c r="AQ86" s="208"/>
      <c r="AR86" s="209"/>
    </row>
    <row r="87" spans="2:44" ht="18.95" customHeight="1">
      <c r="B87" s="372"/>
      <c r="C87" s="373"/>
      <c r="D87" s="373"/>
      <c r="E87" s="373"/>
      <c r="F87" s="147"/>
      <c r="G87" s="167"/>
      <c r="H87" s="147" t="s">
        <v>43</v>
      </c>
      <c r="I87" s="167"/>
      <c r="J87" s="163" t="s">
        <v>43</v>
      </c>
      <c r="K87" s="167"/>
      <c r="L87" s="147" t="s">
        <v>10</v>
      </c>
      <c r="M87" s="147"/>
      <c r="N87" s="201"/>
      <c r="O87" s="205"/>
      <c r="P87" s="205"/>
      <c r="Q87" s="205"/>
      <c r="R87" s="205"/>
      <c r="S87" s="205"/>
      <c r="T87" s="205"/>
      <c r="U87" s="205"/>
      <c r="V87" s="205"/>
      <c r="W87" s="205"/>
      <c r="X87" s="205"/>
      <c r="Y87" s="205"/>
      <c r="Z87" s="205"/>
      <c r="AA87" s="205"/>
      <c r="AB87" s="205"/>
      <c r="AC87" s="205"/>
      <c r="AD87" s="205"/>
      <c r="AE87" s="205"/>
      <c r="AF87" s="205"/>
      <c r="AG87" s="205"/>
      <c r="AH87" s="205"/>
      <c r="AI87" s="201" t="s">
        <v>32</v>
      </c>
      <c r="AJ87" s="205"/>
      <c r="AK87" s="205"/>
      <c r="AL87" s="205"/>
      <c r="AM87" s="206"/>
      <c r="AN87" s="201" t="s">
        <v>222</v>
      </c>
      <c r="AO87" s="205"/>
      <c r="AP87" s="205"/>
      <c r="AQ87" s="205"/>
      <c r="AR87" s="206"/>
    </row>
    <row r="88" spans="2:44" ht="18.95" customHeight="1">
      <c r="B88" s="374"/>
      <c r="C88" s="375"/>
      <c r="D88" s="375"/>
      <c r="E88" s="375"/>
      <c r="F88" s="149"/>
      <c r="G88" s="168"/>
      <c r="H88" s="149" t="s">
        <v>43</v>
      </c>
      <c r="I88" s="168"/>
      <c r="J88" s="164" t="s">
        <v>43</v>
      </c>
      <c r="K88" s="168"/>
      <c r="L88" s="149" t="s">
        <v>11</v>
      </c>
      <c r="M88" s="149"/>
      <c r="N88" s="207"/>
      <c r="O88" s="208"/>
      <c r="P88" s="208"/>
      <c r="Q88" s="208"/>
      <c r="R88" s="208"/>
      <c r="S88" s="208"/>
      <c r="T88" s="208"/>
      <c r="U88" s="208"/>
      <c r="V88" s="208"/>
      <c r="W88" s="208"/>
      <c r="X88" s="208"/>
      <c r="Y88" s="208"/>
      <c r="Z88" s="208"/>
      <c r="AA88" s="208"/>
      <c r="AB88" s="208"/>
      <c r="AC88" s="208"/>
      <c r="AD88" s="208"/>
      <c r="AE88" s="208"/>
      <c r="AF88" s="208"/>
      <c r="AG88" s="208"/>
      <c r="AH88" s="208"/>
      <c r="AI88" s="207"/>
      <c r="AJ88" s="208"/>
      <c r="AK88" s="208"/>
      <c r="AL88" s="208"/>
      <c r="AM88" s="209"/>
      <c r="AN88" s="207"/>
      <c r="AO88" s="208"/>
      <c r="AP88" s="208"/>
      <c r="AQ88" s="208"/>
      <c r="AR88" s="209"/>
    </row>
    <row r="89" spans="2:44" ht="18.95" customHeight="1">
      <c r="B89" s="372"/>
      <c r="C89" s="373"/>
      <c r="D89" s="373"/>
      <c r="E89" s="373"/>
      <c r="F89" s="147"/>
      <c r="G89" s="167"/>
      <c r="H89" s="147" t="s">
        <v>43</v>
      </c>
      <c r="I89" s="167"/>
      <c r="J89" s="163" t="s">
        <v>43</v>
      </c>
      <c r="K89" s="167"/>
      <c r="L89" s="147" t="s">
        <v>10</v>
      </c>
      <c r="M89" s="147"/>
      <c r="N89" s="201"/>
      <c r="O89" s="205"/>
      <c r="P89" s="205"/>
      <c r="Q89" s="205"/>
      <c r="R89" s="205"/>
      <c r="S89" s="205"/>
      <c r="T89" s="205"/>
      <c r="U89" s="205"/>
      <c r="V89" s="205"/>
      <c r="W89" s="205"/>
      <c r="X89" s="205"/>
      <c r="Y89" s="205"/>
      <c r="Z89" s="205"/>
      <c r="AA89" s="205"/>
      <c r="AB89" s="205"/>
      <c r="AC89" s="205"/>
      <c r="AD89" s="205"/>
      <c r="AE89" s="205"/>
      <c r="AF89" s="205"/>
      <c r="AG89" s="205"/>
      <c r="AH89" s="205"/>
      <c r="AI89" s="201" t="s">
        <v>32</v>
      </c>
      <c r="AJ89" s="205"/>
      <c r="AK89" s="205"/>
      <c r="AL89" s="205"/>
      <c r="AM89" s="206"/>
      <c r="AN89" s="201" t="s">
        <v>222</v>
      </c>
      <c r="AO89" s="205"/>
      <c r="AP89" s="205"/>
      <c r="AQ89" s="205"/>
      <c r="AR89" s="206"/>
    </row>
    <row r="90" spans="2:44" ht="18.95" customHeight="1">
      <c r="B90" s="374"/>
      <c r="C90" s="375"/>
      <c r="D90" s="375"/>
      <c r="E90" s="375"/>
      <c r="F90" s="149"/>
      <c r="G90" s="168"/>
      <c r="H90" s="149" t="s">
        <v>43</v>
      </c>
      <c r="I90" s="168"/>
      <c r="J90" s="164" t="s">
        <v>43</v>
      </c>
      <c r="K90" s="168"/>
      <c r="L90" s="149" t="s">
        <v>11</v>
      </c>
      <c r="M90" s="149"/>
      <c r="N90" s="207"/>
      <c r="O90" s="208"/>
      <c r="P90" s="208"/>
      <c r="Q90" s="208"/>
      <c r="R90" s="208"/>
      <c r="S90" s="208"/>
      <c r="T90" s="208"/>
      <c r="U90" s="208"/>
      <c r="V90" s="208"/>
      <c r="W90" s="208"/>
      <c r="X90" s="208"/>
      <c r="Y90" s="208"/>
      <c r="Z90" s="208"/>
      <c r="AA90" s="208"/>
      <c r="AB90" s="208"/>
      <c r="AC90" s="208"/>
      <c r="AD90" s="208"/>
      <c r="AE90" s="208"/>
      <c r="AF90" s="208"/>
      <c r="AG90" s="208"/>
      <c r="AH90" s="208"/>
      <c r="AI90" s="207"/>
      <c r="AJ90" s="208"/>
      <c r="AK90" s="208"/>
      <c r="AL90" s="208"/>
      <c r="AM90" s="209"/>
      <c r="AN90" s="207"/>
      <c r="AO90" s="208"/>
      <c r="AP90" s="208"/>
      <c r="AQ90" s="208"/>
      <c r="AR90" s="209"/>
    </row>
    <row r="91" spans="2:44" ht="18.95" customHeight="1">
      <c r="B91" s="372"/>
      <c r="C91" s="373"/>
      <c r="D91" s="373"/>
      <c r="E91" s="373"/>
      <c r="F91" s="147"/>
      <c r="G91" s="167"/>
      <c r="H91" s="147" t="s">
        <v>43</v>
      </c>
      <c r="I91" s="167"/>
      <c r="J91" s="163" t="s">
        <v>43</v>
      </c>
      <c r="K91" s="167"/>
      <c r="L91" s="147" t="s">
        <v>10</v>
      </c>
      <c r="M91" s="147"/>
      <c r="N91" s="201"/>
      <c r="O91" s="205"/>
      <c r="P91" s="205"/>
      <c r="Q91" s="205"/>
      <c r="R91" s="205"/>
      <c r="S91" s="205"/>
      <c r="T91" s="205"/>
      <c r="U91" s="205"/>
      <c r="V91" s="205"/>
      <c r="W91" s="205"/>
      <c r="X91" s="205"/>
      <c r="Y91" s="205"/>
      <c r="Z91" s="205"/>
      <c r="AA91" s="205"/>
      <c r="AB91" s="205"/>
      <c r="AC91" s="205"/>
      <c r="AD91" s="205"/>
      <c r="AE91" s="205"/>
      <c r="AF91" s="205"/>
      <c r="AG91" s="205"/>
      <c r="AH91" s="205"/>
      <c r="AI91" s="201" t="s">
        <v>32</v>
      </c>
      <c r="AJ91" s="205"/>
      <c r="AK91" s="205"/>
      <c r="AL91" s="205"/>
      <c r="AM91" s="206"/>
      <c r="AN91" s="201" t="s">
        <v>222</v>
      </c>
      <c r="AO91" s="205"/>
      <c r="AP91" s="205"/>
      <c r="AQ91" s="205"/>
      <c r="AR91" s="206"/>
    </row>
    <row r="92" spans="2:44" ht="18.95" customHeight="1">
      <c r="B92" s="374"/>
      <c r="C92" s="375"/>
      <c r="D92" s="375"/>
      <c r="E92" s="375"/>
      <c r="F92" s="149"/>
      <c r="G92" s="168"/>
      <c r="H92" s="149" t="s">
        <v>43</v>
      </c>
      <c r="I92" s="168"/>
      <c r="J92" s="164" t="s">
        <v>43</v>
      </c>
      <c r="K92" s="168"/>
      <c r="L92" s="149" t="s">
        <v>11</v>
      </c>
      <c r="M92" s="149"/>
      <c r="N92" s="207"/>
      <c r="O92" s="208"/>
      <c r="P92" s="208"/>
      <c r="Q92" s="208"/>
      <c r="R92" s="208"/>
      <c r="S92" s="208"/>
      <c r="T92" s="208"/>
      <c r="U92" s="208"/>
      <c r="V92" s="208"/>
      <c r="W92" s="208"/>
      <c r="X92" s="208"/>
      <c r="Y92" s="208"/>
      <c r="Z92" s="208"/>
      <c r="AA92" s="208"/>
      <c r="AB92" s="208"/>
      <c r="AC92" s="208"/>
      <c r="AD92" s="208"/>
      <c r="AE92" s="208"/>
      <c r="AF92" s="208"/>
      <c r="AG92" s="208"/>
      <c r="AH92" s="208"/>
      <c r="AI92" s="207"/>
      <c r="AJ92" s="208"/>
      <c r="AK92" s="208"/>
      <c r="AL92" s="208"/>
      <c r="AM92" s="209"/>
      <c r="AN92" s="207"/>
      <c r="AO92" s="208"/>
      <c r="AP92" s="208"/>
      <c r="AQ92" s="208"/>
      <c r="AR92" s="209"/>
    </row>
    <row r="93" spans="2:44" ht="18.95" customHeight="1">
      <c r="B93" s="372"/>
      <c r="C93" s="373"/>
      <c r="D93" s="373"/>
      <c r="E93" s="373"/>
      <c r="F93" s="147"/>
      <c r="G93" s="167"/>
      <c r="H93" s="147" t="s">
        <v>43</v>
      </c>
      <c r="I93" s="167"/>
      <c r="J93" s="163" t="s">
        <v>43</v>
      </c>
      <c r="K93" s="167"/>
      <c r="L93" s="147" t="s">
        <v>10</v>
      </c>
      <c r="M93" s="147"/>
      <c r="N93" s="201"/>
      <c r="O93" s="205"/>
      <c r="P93" s="205"/>
      <c r="Q93" s="205"/>
      <c r="R93" s="205"/>
      <c r="S93" s="205"/>
      <c r="T93" s="205"/>
      <c r="U93" s="205"/>
      <c r="V93" s="205"/>
      <c r="W93" s="205"/>
      <c r="X93" s="205"/>
      <c r="Y93" s="205"/>
      <c r="Z93" s="205"/>
      <c r="AA93" s="205"/>
      <c r="AB93" s="205"/>
      <c r="AC93" s="205"/>
      <c r="AD93" s="205"/>
      <c r="AE93" s="205"/>
      <c r="AF93" s="205"/>
      <c r="AG93" s="205"/>
      <c r="AH93" s="205"/>
      <c r="AI93" s="201" t="s">
        <v>32</v>
      </c>
      <c r="AJ93" s="205"/>
      <c r="AK93" s="205"/>
      <c r="AL93" s="205"/>
      <c r="AM93" s="206"/>
      <c r="AN93" s="201" t="s">
        <v>222</v>
      </c>
      <c r="AO93" s="205"/>
      <c r="AP93" s="205"/>
      <c r="AQ93" s="205"/>
      <c r="AR93" s="206"/>
    </row>
    <row r="94" spans="2:44" ht="18.95" customHeight="1">
      <c r="B94" s="374"/>
      <c r="C94" s="375"/>
      <c r="D94" s="375"/>
      <c r="E94" s="375"/>
      <c r="F94" s="149"/>
      <c r="G94" s="168"/>
      <c r="H94" s="149" t="s">
        <v>43</v>
      </c>
      <c r="I94" s="168"/>
      <c r="J94" s="164" t="s">
        <v>43</v>
      </c>
      <c r="K94" s="168"/>
      <c r="L94" s="149" t="s">
        <v>11</v>
      </c>
      <c r="M94" s="149"/>
      <c r="N94" s="207"/>
      <c r="O94" s="208"/>
      <c r="P94" s="208"/>
      <c r="Q94" s="208"/>
      <c r="R94" s="208"/>
      <c r="S94" s="208"/>
      <c r="T94" s="208"/>
      <c r="U94" s="208"/>
      <c r="V94" s="208"/>
      <c r="W94" s="208"/>
      <c r="X94" s="208"/>
      <c r="Y94" s="208"/>
      <c r="Z94" s="208"/>
      <c r="AA94" s="208"/>
      <c r="AB94" s="208"/>
      <c r="AC94" s="208"/>
      <c r="AD94" s="208"/>
      <c r="AE94" s="208"/>
      <c r="AF94" s="208"/>
      <c r="AG94" s="208"/>
      <c r="AH94" s="208"/>
      <c r="AI94" s="207"/>
      <c r="AJ94" s="208"/>
      <c r="AK94" s="208"/>
      <c r="AL94" s="208"/>
      <c r="AM94" s="209"/>
      <c r="AN94" s="207"/>
      <c r="AO94" s="208"/>
      <c r="AP94" s="208"/>
      <c r="AQ94" s="208"/>
      <c r="AR94" s="209"/>
    </row>
    <row r="95" spans="2:44" ht="18.95" customHeight="1">
      <c r="B95" s="372"/>
      <c r="C95" s="373"/>
      <c r="D95" s="373"/>
      <c r="E95" s="373"/>
      <c r="F95" s="147"/>
      <c r="G95" s="167"/>
      <c r="H95" s="147" t="s">
        <v>43</v>
      </c>
      <c r="I95" s="167"/>
      <c r="J95" s="163" t="s">
        <v>43</v>
      </c>
      <c r="K95" s="167"/>
      <c r="L95" s="147" t="s">
        <v>10</v>
      </c>
      <c r="M95" s="147"/>
      <c r="N95" s="201"/>
      <c r="O95" s="205"/>
      <c r="P95" s="205"/>
      <c r="Q95" s="205"/>
      <c r="R95" s="205"/>
      <c r="S95" s="205"/>
      <c r="T95" s="205"/>
      <c r="U95" s="205"/>
      <c r="V95" s="205"/>
      <c r="W95" s="205"/>
      <c r="X95" s="205"/>
      <c r="Y95" s="205"/>
      <c r="Z95" s="205"/>
      <c r="AA95" s="205"/>
      <c r="AB95" s="205"/>
      <c r="AC95" s="205"/>
      <c r="AD95" s="205"/>
      <c r="AE95" s="205"/>
      <c r="AF95" s="205"/>
      <c r="AG95" s="205"/>
      <c r="AH95" s="205"/>
      <c r="AI95" s="201" t="s">
        <v>32</v>
      </c>
      <c r="AJ95" s="205"/>
      <c r="AK95" s="205"/>
      <c r="AL95" s="205"/>
      <c r="AM95" s="206"/>
      <c r="AN95" s="201" t="s">
        <v>222</v>
      </c>
      <c r="AO95" s="205"/>
      <c r="AP95" s="205"/>
      <c r="AQ95" s="205"/>
      <c r="AR95" s="206"/>
    </row>
    <row r="96" spans="2:44" ht="18.95" customHeight="1" thickBot="1">
      <c r="B96" s="380"/>
      <c r="C96" s="381"/>
      <c r="D96" s="381"/>
      <c r="E96" s="381"/>
      <c r="F96" s="157"/>
      <c r="G96" s="169"/>
      <c r="H96" s="157" t="s">
        <v>43</v>
      </c>
      <c r="I96" s="169"/>
      <c r="J96" s="170" t="s">
        <v>43</v>
      </c>
      <c r="K96" s="169"/>
      <c r="L96" s="157" t="s">
        <v>11</v>
      </c>
      <c r="M96" s="157"/>
      <c r="N96" s="378"/>
      <c r="O96" s="279"/>
      <c r="P96" s="279"/>
      <c r="Q96" s="279"/>
      <c r="R96" s="279"/>
      <c r="S96" s="279"/>
      <c r="T96" s="279"/>
      <c r="U96" s="279"/>
      <c r="V96" s="279"/>
      <c r="W96" s="279"/>
      <c r="X96" s="279"/>
      <c r="Y96" s="279"/>
      <c r="Z96" s="279"/>
      <c r="AA96" s="279"/>
      <c r="AB96" s="279"/>
      <c r="AC96" s="279"/>
      <c r="AD96" s="279"/>
      <c r="AE96" s="279"/>
      <c r="AF96" s="279"/>
      <c r="AG96" s="279"/>
      <c r="AH96" s="279"/>
      <c r="AI96" s="378"/>
      <c r="AJ96" s="279"/>
      <c r="AK96" s="279"/>
      <c r="AL96" s="279"/>
      <c r="AM96" s="379"/>
      <c r="AN96" s="207"/>
      <c r="AO96" s="208"/>
      <c r="AP96" s="208"/>
      <c r="AQ96" s="208"/>
      <c r="AR96" s="209"/>
    </row>
    <row r="97" spans="2:44">
      <c r="B97" s="145"/>
      <c r="C97" s="145"/>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E97" s="145"/>
      <c r="AF97" s="145"/>
      <c r="AG97" s="145"/>
      <c r="AH97" s="145"/>
      <c r="AI97" s="165"/>
      <c r="AJ97" s="165"/>
      <c r="AK97" s="165"/>
      <c r="AL97" s="165"/>
      <c r="AM97" s="165"/>
      <c r="AN97" s="145"/>
      <c r="AO97" s="145"/>
      <c r="AP97" s="145"/>
      <c r="AQ97" s="145"/>
      <c r="AR97" s="145"/>
    </row>
    <row r="98" spans="2:44">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45"/>
      <c r="AH98" s="145"/>
      <c r="AI98" s="165"/>
      <c r="AJ98" s="165"/>
      <c r="AK98" s="165"/>
      <c r="AL98" s="165"/>
      <c r="AM98" s="165"/>
      <c r="AN98" s="145"/>
      <c r="AO98" s="145"/>
      <c r="AP98" s="145"/>
      <c r="AQ98" s="145"/>
      <c r="AR98" s="145"/>
    </row>
    <row r="99" spans="2:44">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65"/>
      <c r="AJ99" s="165"/>
      <c r="AK99" s="165"/>
      <c r="AL99" s="165"/>
      <c r="AM99" s="165"/>
      <c r="AN99" s="145"/>
      <c r="AO99" s="145"/>
      <c r="AP99" s="145"/>
      <c r="AQ99" s="145"/>
      <c r="AR99" s="145"/>
    </row>
    <row r="100" spans="2:44">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c r="AH100" s="145"/>
      <c r="AI100" s="165"/>
      <c r="AJ100" s="165"/>
      <c r="AK100" s="165"/>
      <c r="AL100" s="165"/>
      <c r="AM100" s="165"/>
      <c r="AN100" s="145"/>
      <c r="AO100" s="145"/>
      <c r="AP100" s="145"/>
      <c r="AQ100" s="145"/>
      <c r="AR100" s="145"/>
    </row>
    <row r="101" spans="2:44">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c r="AH101" s="145"/>
      <c r="AI101" s="165"/>
      <c r="AJ101" s="165"/>
      <c r="AK101" s="165"/>
      <c r="AL101" s="165"/>
      <c r="AM101" s="165"/>
      <c r="AN101" s="145"/>
      <c r="AO101" s="145"/>
      <c r="AP101" s="145"/>
      <c r="AQ101" s="145"/>
      <c r="AR101" s="145"/>
    </row>
    <row r="102" spans="2:44">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65"/>
      <c r="AJ102" s="165"/>
      <c r="AK102" s="165"/>
      <c r="AL102" s="165"/>
      <c r="AM102" s="165"/>
      <c r="AN102" s="145"/>
      <c r="AO102" s="145"/>
      <c r="AP102" s="145"/>
      <c r="AQ102" s="145"/>
      <c r="AR102" s="145"/>
    </row>
    <row r="103" spans="2:44">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c r="AH103" s="145"/>
      <c r="AI103" s="165"/>
      <c r="AJ103" s="165"/>
      <c r="AK103" s="165"/>
      <c r="AL103" s="165"/>
      <c r="AM103" s="165"/>
      <c r="AN103" s="145"/>
      <c r="AO103" s="145"/>
      <c r="AP103" s="145"/>
      <c r="AQ103" s="145"/>
      <c r="AR103" s="145"/>
    </row>
    <row r="104" spans="2:44">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c r="AH104" s="145"/>
      <c r="AI104" s="165"/>
      <c r="AJ104" s="165"/>
      <c r="AK104" s="165"/>
      <c r="AL104" s="165"/>
      <c r="AM104" s="165"/>
      <c r="AN104" s="145"/>
      <c r="AO104" s="145"/>
      <c r="AP104" s="145"/>
      <c r="AQ104" s="145"/>
      <c r="AR104" s="145"/>
    </row>
    <row r="105" spans="2:44">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c r="AH105" s="145"/>
      <c r="AI105" s="165"/>
      <c r="AJ105" s="165"/>
      <c r="AK105" s="165"/>
      <c r="AL105" s="165"/>
      <c r="AM105" s="165"/>
      <c r="AN105" s="145"/>
      <c r="AO105" s="145"/>
      <c r="AP105" s="145"/>
      <c r="AQ105" s="145"/>
      <c r="AR105" s="145"/>
    </row>
    <row r="106" spans="2:44">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c r="AH106" s="145"/>
      <c r="AI106" s="165"/>
      <c r="AJ106" s="165"/>
      <c r="AK106" s="165"/>
      <c r="AL106" s="165"/>
      <c r="AM106" s="165"/>
      <c r="AN106" s="145"/>
      <c r="AO106" s="145"/>
      <c r="AP106" s="145"/>
      <c r="AQ106" s="145"/>
      <c r="AR106" s="145"/>
    </row>
    <row r="107" spans="2:44">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65"/>
      <c r="AJ107" s="165"/>
      <c r="AK107" s="165"/>
      <c r="AL107" s="165"/>
      <c r="AM107" s="165"/>
      <c r="AN107" s="145"/>
      <c r="AO107" s="145"/>
      <c r="AP107" s="145"/>
      <c r="AQ107" s="145"/>
      <c r="AR107" s="145"/>
    </row>
    <row r="108" spans="2:44">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65"/>
      <c r="AJ108" s="165"/>
      <c r="AK108" s="165"/>
      <c r="AL108" s="165"/>
      <c r="AM108" s="165"/>
      <c r="AN108" s="145"/>
      <c r="AO108" s="145"/>
      <c r="AP108" s="145"/>
      <c r="AQ108" s="145"/>
      <c r="AR108" s="145"/>
    </row>
    <row r="109" spans="2:44">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65"/>
      <c r="AJ109" s="165"/>
      <c r="AK109" s="165"/>
      <c r="AL109" s="165"/>
      <c r="AM109" s="165"/>
      <c r="AN109" s="145"/>
      <c r="AO109" s="145"/>
      <c r="AP109" s="145"/>
      <c r="AQ109" s="145"/>
      <c r="AR109" s="145"/>
    </row>
    <row r="110" spans="2:44">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65"/>
      <c r="AJ110" s="165"/>
      <c r="AK110" s="165"/>
      <c r="AL110" s="165"/>
      <c r="AM110" s="165"/>
      <c r="AN110" s="145"/>
      <c r="AO110" s="145"/>
      <c r="AP110" s="145"/>
      <c r="AQ110" s="145"/>
      <c r="AR110" s="145"/>
    </row>
    <row r="111" spans="2:44">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c r="AG111" s="145"/>
      <c r="AH111" s="145"/>
      <c r="AI111" s="165"/>
      <c r="AJ111" s="165"/>
      <c r="AK111" s="165"/>
      <c r="AL111" s="165"/>
      <c r="AM111" s="165"/>
      <c r="AN111" s="145"/>
      <c r="AO111" s="145"/>
      <c r="AP111" s="145"/>
      <c r="AQ111" s="145"/>
      <c r="AR111" s="145"/>
    </row>
    <row r="112" spans="2:44">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c r="AI112" s="165"/>
      <c r="AJ112" s="165"/>
      <c r="AK112" s="165"/>
      <c r="AL112" s="165"/>
      <c r="AM112" s="165"/>
      <c r="AN112" s="145"/>
      <c r="AO112" s="145"/>
      <c r="AP112" s="145"/>
      <c r="AQ112" s="145"/>
      <c r="AR112" s="145"/>
    </row>
    <row r="113" spans="2:44">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c r="AI113" s="165"/>
      <c r="AJ113" s="165"/>
      <c r="AK113" s="165"/>
      <c r="AL113" s="165"/>
      <c r="AM113" s="165"/>
      <c r="AN113" s="145"/>
      <c r="AO113" s="145"/>
      <c r="AP113" s="145"/>
      <c r="AQ113" s="145"/>
      <c r="AR113" s="145"/>
    </row>
    <row r="114" spans="2:44">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65"/>
      <c r="AJ114" s="165"/>
      <c r="AK114" s="165"/>
      <c r="AL114" s="165"/>
      <c r="AM114" s="165"/>
      <c r="AN114" s="145"/>
      <c r="AO114" s="145"/>
      <c r="AP114" s="145"/>
      <c r="AQ114" s="145"/>
      <c r="AR114" s="145"/>
    </row>
    <row r="115" spans="2:44">
      <c r="B115" s="145"/>
      <c r="C115" s="145"/>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c r="AI115" s="165"/>
      <c r="AJ115" s="165"/>
      <c r="AK115" s="165"/>
      <c r="AL115" s="165"/>
      <c r="AM115" s="165"/>
      <c r="AN115" s="145"/>
      <c r="AO115" s="145"/>
      <c r="AP115" s="145"/>
      <c r="AQ115" s="145"/>
      <c r="AR115" s="145"/>
    </row>
    <row r="116" spans="2:44">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65"/>
      <c r="AJ116" s="165"/>
      <c r="AK116" s="165"/>
      <c r="AL116" s="165"/>
      <c r="AM116" s="165"/>
      <c r="AN116" s="145"/>
      <c r="AO116" s="145"/>
      <c r="AP116" s="145"/>
      <c r="AQ116" s="145"/>
      <c r="AR116" s="145"/>
    </row>
    <row r="117" spans="2:44">
      <c r="B117" s="145"/>
      <c r="C117" s="145"/>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c r="AI117" s="165"/>
      <c r="AJ117" s="165"/>
      <c r="AK117" s="165"/>
      <c r="AL117" s="165"/>
      <c r="AM117" s="165"/>
      <c r="AN117" s="145"/>
      <c r="AO117" s="145"/>
      <c r="AP117" s="145"/>
      <c r="AQ117" s="145"/>
      <c r="AR117" s="145"/>
    </row>
    <row r="118" spans="2:44">
      <c r="B118" s="145"/>
      <c r="C118" s="145"/>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c r="AI118" s="165"/>
      <c r="AJ118" s="165"/>
      <c r="AK118" s="165"/>
      <c r="AL118" s="165"/>
      <c r="AM118" s="165"/>
      <c r="AN118" s="145"/>
      <c r="AO118" s="145"/>
      <c r="AP118" s="145"/>
      <c r="AQ118" s="145"/>
      <c r="AR118" s="145"/>
    </row>
    <row r="119" spans="2:44">
      <c r="B119" s="145"/>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c r="AI119" s="165"/>
      <c r="AJ119" s="165"/>
      <c r="AK119" s="165"/>
      <c r="AL119" s="165"/>
      <c r="AM119" s="165"/>
      <c r="AN119" s="145"/>
      <c r="AO119" s="145"/>
      <c r="AP119" s="145"/>
      <c r="AQ119" s="145"/>
      <c r="AR119" s="145"/>
    </row>
    <row r="120" spans="2:44">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5"/>
      <c r="AG120" s="145"/>
      <c r="AH120" s="145"/>
      <c r="AI120" s="165"/>
      <c r="AJ120" s="165"/>
      <c r="AK120" s="165"/>
      <c r="AL120" s="165"/>
      <c r="AM120" s="165"/>
      <c r="AN120" s="145"/>
      <c r="AO120" s="145"/>
      <c r="AP120" s="145"/>
      <c r="AQ120" s="145"/>
      <c r="AR120" s="145"/>
    </row>
    <row r="121" spans="2:44">
      <c r="B121" s="145"/>
      <c r="C121" s="145"/>
      <c r="D121" s="145"/>
      <c r="E121" s="145"/>
      <c r="F121" s="145"/>
      <c r="G121" s="145"/>
      <c r="H121" s="145"/>
      <c r="I121" s="145"/>
      <c r="J121" s="145"/>
      <c r="K121" s="145"/>
      <c r="L121" s="145"/>
      <c r="M121" s="145"/>
      <c r="N121" s="145"/>
      <c r="O121" s="145"/>
      <c r="P121" s="145"/>
      <c r="Q121" s="145"/>
      <c r="R121" s="145"/>
      <c r="S121" s="145"/>
      <c r="T121" s="145"/>
      <c r="U121" s="145"/>
      <c r="V121" s="145"/>
      <c r="W121" s="145"/>
      <c r="X121" s="145"/>
      <c r="Y121" s="145"/>
      <c r="Z121" s="145"/>
      <c r="AA121" s="145"/>
      <c r="AB121" s="145"/>
      <c r="AC121" s="145"/>
      <c r="AD121" s="145"/>
      <c r="AE121" s="145"/>
      <c r="AF121" s="145"/>
      <c r="AG121" s="145"/>
      <c r="AH121" s="145"/>
      <c r="AI121" s="165"/>
      <c r="AJ121" s="165"/>
      <c r="AK121" s="165"/>
      <c r="AL121" s="165"/>
      <c r="AM121" s="165"/>
      <c r="AN121" s="145"/>
      <c r="AO121" s="145"/>
      <c r="AP121" s="145"/>
      <c r="AQ121" s="145"/>
      <c r="AR121" s="145"/>
    </row>
    <row r="122" spans="2:44">
      <c r="B122" s="145"/>
      <c r="C122" s="145"/>
      <c r="D122" s="145"/>
      <c r="E122" s="145"/>
      <c r="F122" s="145"/>
      <c r="G122" s="145"/>
      <c r="H122" s="145"/>
      <c r="I122" s="145"/>
      <c r="J122" s="145"/>
      <c r="K122" s="145"/>
      <c r="L122" s="145"/>
      <c r="M122" s="145"/>
      <c r="N122" s="145"/>
      <c r="O122" s="145"/>
      <c r="P122" s="145"/>
      <c r="Q122" s="145"/>
      <c r="R122" s="145"/>
      <c r="S122" s="145"/>
      <c r="T122" s="145"/>
      <c r="U122" s="145"/>
      <c r="V122" s="145"/>
      <c r="W122" s="145"/>
      <c r="X122" s="145"/>
      <c r="Y122" s="145"/>
      <c r="Z122" s="145"/>
      <c r="AA122" s="145"/>
      <c r="AB122" s="145"/>
      <c r="AC122" s="145"/>
      <c r="AD122" s="145"/>
      <c r="AE122" s="145"/>
      <c r="AF122" s="145"/>
      <c r="AG122" s="145"/>
      <c r="AH122" s="145"/>
      <c r="AI122" s="165"/>
      <c r="AJ122" s="165"/>
      <c r="AK122" s="165"/>
      <c r="AL122" s="165"/>
      <c r="AM122" s="165"/>
      <c r="AN122" s="145"/>
      <c r="AO122" s="145"/>
      <c r="AP122" s="145"/>
      <c r="AQ122" s="145"/>
      <c r="AR122" s="145"/>
    </row>
    <row r="123" spans="2:44">
      <c r="B123" s="145"/>
      <c r="C123" s="145"/>
      <c r="D123" s="145"/>
      <c r="E123" s="145"/>
      <c r="F123" s="145"/>
      <c r="G123" s="145"/>
      <c r="H123" s="145"/>
      <c r="I123" s="145"/>
      <c r="J123" s="145"/>
      <c r="K123" s="145"/>
      <c r="L123" s="145"/>
      <c r="M123" s="145"/>
      <c r="N123" s="145"/>
      <c r="O123" s="145"/>
      <c r="P123" s="145"/>
      <c r="Q123" s="145"/>
      <c r="R123" s="145"/>
      <c r="S123" s="145"/>
      <c r="T123" s="145"/>
      <c r="U123" s="145"/>
      <c r="V123" s="145"/>
      <c r="W123" s="145"/>
      <c r="X123" s="145"/>
      <c r="Y123" s="145"/>
      <c r="Z123" s="145"/>
      <c r="AA123" s="145"/>
      <c r="AB123" s="145"/>
      <c r="AC123" s="145"/>
      <c r="AD123" s="145"/>
      <c r="AE123" s="145"/>
      <c r="AF123" s="145"/>
      <c r="AG123" s="145"/>
      <c r="AH123" s="145"/>
      <c r="AI123" s="165"/>
      <c r="AJ123" s="165"/>
      <c r="AK123" s="165"/>
      <c r="AL123" s="165"/>
      <c r="AM123" s="165"/>
      <c r="AN123" s="145"/>
      <c r="AO123" s="145"/>
      <c r="AP123" s="145"/>
      <c r="AQ123" s="145"/>
      <c r="AR123" s="145"/>
    </row>
    <row r="124" spans="2:44">
      <c r="B124" s="145"/>
      <c r="C124" s="145"/>
      <c r="D124" s="145"/>
      <c r="E124" s="145"/>
      <c r="F124" s="145"/>
      <c r="G124" s="145"/>
      <c r="H124" s="145"/>
      <c r="I124" s="145"/>
      <c r="J124" s="145"/>
      <c r="K124" s="145"/>
      <c r="L124" s="145"/>
      <c r="M124" s="145"/>
      <c r="N124" s="145"/>
      <c r="O124" s="145"/>
      <c r="P124" s="145"/>
      <c r="Q124" s="145"/>
      <c r="R124" s="145"/>
      <c r="S124" s="145"/>
      <c r="T124" s="145"/>
      <c r="U124" s="145"/>
      <c r="V124" s="145"/>
      <c r="W124" s="145"/>
      <c r="X124" s="145"/>
      <c r="Y124" s="145"/>
      <c r="Z124" s="145"/>
      <c r="AA124" s="145"/>
      <c r="AB124" s="145"/>
      <c r="AC124" s="145"/>
      <c r="AD124" s="145"/>
      <c r="AE124" s="145"/>
      <c r="AF124" s="145"/>
      <c r="AG124" s="145"/>
      <c r="AH124" s="145"/>
      <c r="AI124" s="165"/>
      <c r="AJ124" s="165"/>
      <c r="AK124" s="165"/>
      <c r="AL124" s="165"/>
      <c r="AM124" s="165"/>
      <c r="AN124" s="145"/>
      <c r="AO124" s="145"/>
      <c r="AP124" s="145"/>
      <c r="AQ124" s="145"/>
      <c r="AR124" s="145"/>
    </row>
    <row r="125" spans="2:44">
      <c r="B125" s="145"/>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c r="Y125" s="145"/>
      <c r="Z125" s="145"/>
      <c r="AA125" s="145"/>
      <c r="AB125" s="145"/>
      <c r="AC125" s="145"/>
      <c r="AD125" s="145"/>
      <c r="AE125" s="145"/>
      <c r="AF125" s="145"/>
      <c r="AG125" s="145"/>
      <c r="AH125" s="145"/>
      <c r="AI125" s="165"/>
      <c r="AJ125" s="165"/>
      <c r="AK125" s="165"/>
      <c r="AL125" s="165"/>
      <c r="AM125" s="165"/>
      <c r="AN125" s="145"/>
      <c r="AO125" s="145"/>
      <c r="AP125" s="145"/>
      <c r="AQ125" s="145"/>
      <c r="AR125" s="145"/>
    </row>
    <row r="126" spans="2:44">
      <c r="B126" s="145"/>
      <c r="C126" s="145"/>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65"/>
      <c r="AJ126" s="165"/>
      <c r="AK126" s="165"/>
      <c r="AL126" s="165"/>
      <c r="AM126" s="165"/>
      <c r="AN126" s="145"/>
      <c r="AO126" s="145"/>
      <c r="AP126" s="145"/>
      <c r="AQ126" s="145"/>
      <c r="AR126" s="145"/>
    </row>
    <row r="127" spans="2:44">
      <c r="B127" s="145"/>
      <c r="C127" s="145"/>
      <c r="D127" s="145"/>
      <c r="E127" s="145"/>
      <c r="F127" s="145"/>
      <c r="G127" s="145"/>
      <c r="H127" s="145"/>
      <c r="I127" s="145"/>
      <c r="J127" s="145"/>
      <c r="K127" s="145"/>
      <c r="L127" s="145"/>
      <c r="M127" s="145"/>
      <c r="N127" s="145"/>
      <c r="O127" s="145"/>
      <c r="P127" s="145"/>
      <c r="Q127" s="145"/>
      <c r="R127" s="145"/>
      <c r="S127" s="145"/>
      <c r="T127" s="145"/>
      <c r="U127" s="145"/>
      <c r="V127" s="145"/>
      <c r="W127" s="145"/>
      <c r="X127" s="145"/>
      <c r="Y127" s="145"/>
      <c r="Z127" s="145"/>
      <c r="AA127" s="145"/>
      <c r="AB127" s="145"/>
      <c r="AC127" s="145"/>
      <c r="AD127" s="145"/>
      <c r="AE127" s="145"/>
      <c r="AF127" s="145"/>
      <c r="AG127" s="145"/>
      <c r="AH127" s="145"/>
      <c r="AI127" s="165"/>
      <c r="AJ127" s="165"/>
      <c r="AK127" s="165"/>
      <c r="AL127" s="165"/>
      <c r="AM127" s="165"/>
      <c r="AN127" s="145"/>
      <c r="AO127" s="145"/>
      <c r="AP127" s="145"/>
      <c r="AQ127" s="145"/>
      <c r="AR127" s="145"/>
    </row>
    <row r="128" spans="2:44">
      <c r="B128" s="145"/>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5"/>
      <c r="AG128" s="145"/>
      <c r="AH128" s="145"/>
      <c r="AI128" s="165"/>
      <c r="AJ128" s="165"/>
      <c r="AK128" s="165"/>
      <c r="AL128" s="165"/>
      <c r="AM128" s="165"/>
      <c r="AN128" s="145"/>
      <c r="AO128" s="145"/>
      <c r="AP128" s="145"/>
      <c r="AQ128" s="145"/>
      <c r="AR128" s="145"/>
    </row>
    <row r="129" spans="2:44">
      <c r="B129" s="145"/>
      <c r="C129" s="145"/>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c r="AE129" s="145"/>
      <c r="AF129" s="145"/>
      <c r="AG129" s="145"/>
      <c r="AH129" s="145"/>
      <c r="AI129" s="165"/>
      <c r="AJ129" s="165"/>
      <c r="AK129" s="165"/>
      <c r="AL129" s="165"/>
      <c r="AM129" s="165"/>
      <c r="AN129" s="145"/>
      <c r="AO129" s="145"/>
      <c r="AP129" s="145"/>
      <c r="AQ129" s="145"/>
      <c r="AR129" s="145"/>
    </row>
    <row r="130" spans="2:44">
      <c r="B130" s="145"/>
      <c r="C130" s="145"/>
      <c r="D130" s="145"/>
      <c r="E130" s="145"/>
      <c r="F130" s="145"/>
      <c r="G130" s="145"/>
      <c r="H130" s="145"/>
      <c r="I130" s="145"/>
      <c r="J130" s="145"/>
      <c r="K130" s="145"/>
      <c r="L130" s="145"/>
      <c r="M130" s="145"/>
      <c r="N130" s="145"/>
      <c r="O130" s="145"/>
      <c r="P130" s="145"/>
      <c r="Q130" s="145"/>
      <c r="R130" s="145"/>
      <c r="S130" s="145"/>
      <c r="T130" s="145"/>
      <c r="U130" s="145"/>
      <c r="V130" s="145"/>
      <c r="W130" s="145"/>
      <c r="X130" s="145"/>
      <c r="Y130" s="145"/>
      <c r="Z130" s="145"/>
      <c r="AA130" s="145"/>
      <c r="AB130" s="145"/>
      <c r="AC130" s="145"/>
      <c r="AD130" s="145"/>
      <c r="AE130" s="145"/>
      <c r="AF130" s="145"/>
      <c r="AG130" s="145"/>
      <c r="AH130" s="145"/>
      <c r="AI130" s="165"/>
      <c r="AJ130" s="165"/>
      <c r="AK130" s="165"/>
      <c r="AL130" s="165"/>
      <c r="AM130" s="165"/>
      <c r="AN130" s="145"/>
      <c r="AO130" s="145"/>
      <c r="AP130" s="145"/>
      <c r="AQ130" s="145"/>
      <c r="AR130" s="145"/>
    </row>
    <row r="131" spans="2:44">
      <c r="B131" s="145"/>
      <c r="C131" s="145"/>
      <c r="D131" s="145"/>
      <c r="E131" s="145"/>
      <c r="F131" s="145"/>
      <c r="G131" s="145"/>
      <c r="H131" s="145"/>
      <c r="I131" s="145"/>
      <c r="J131" s="145"/>
      <c r="K131" s="145"/>
      <c r="L131" s="145"/>
      <c r="M131" s="145"/>
      <c r="N131" s="145"/>
      <c r="O131" s="145"/>
      <c r="P131" s="145"/>
      <c r="Q131" s="145"/>
      <c r="R131" s="145"/>
      <c r="S131" s="145"/>
      <c r="T131" s="145"/>
      <c r="U131" s="145"/>
      <c r="V131" s="145"/>
      <c r="W131" s="145"/>
      <c r="X131" s="145"/>
      <c r="Y131" s="145"/>
      <c r="Z131" s="145"/>
      <c r="AA131" s="145"/>
      <c r="AB131" s="145"/>
      <c r="AC131" s="145"/>
      <c r="AD131" s="145"/>
      <c r="AE131" s="145"/>
      <c r="AF131" s="145"/>
      <c r="AG131" s="145"/>
      <c r="AH131" s="145"/>
      <c r="AI131" s="165"/>
      <c r="AJ131" s="165"/>
      <c r="AK131" s="165"/>
      <c r="AL131" s="165"/>
      <c r="AM131" s="165"/>
      <c r="AN131" s="145"/>
      <c r="AO131" s="145"/>
      <c r="AP131" s="145"/>
      <c r="AQ131" s="145"/>
      <c r="AR131" s="145"/>
    </row>
    <row r="132" spans="2:44">
      <c r="B132" s="145"/>
      <c r="C132" s="145"/>
      <c r="D132" s="145"/>
      <c r="E132" s="145"/>
      <c r="F132" s="145"/>
      <c r="G132" s="145"/>
      <c r="H132" s="145"/>
      <c r="I132" s="145"/>
      <c r="J132" s="145"/>
      <c r="K132" s="145"/>
      <c r="L132" s="145"/>
      <c r="M132" s="145"/>
      <c r="N132" s="145"/>
      <c r="O132" s="145"/>
      <c r="P132" s="145"/>
      <c r="Q132" s="145"/>
      <c r="R132" s="145"/>
      <c r="S132" s="145"/>
      <c r="T132" s="145"/>
      <c r="U132" s="145"/>
      <c r="V132" s="145"/>
      <c r="W132" s="145"/>
      <c r="X132" s="145"/>
      <c r="Y132" s="145"/>
      <c r="Z132" s="145"/>
      <c r="AA132" s="145"/>
      <c r="AB132" s="145"/>
      <c r="AC132" s="145"/>
      <c r="AD132" s="145"/>
      <c r="AE132" s="145"/>
      <c r="AF132" s="145"/>
      <c r="AG132" s="145"/>
      <c r="AH132" s="145"/>
      <c r="AI132" s="165"/>
      <c r="AJ132" s="165"/>
      <c r="AK132" s="165"/>
      <c r="AL132" s="165"/>
      <c r="AM132" s="165"/>
      <c r="AN132" s="145"/>
      <c r="AO132" s="145"/>
      <c r="AP132" s="145"/>
      <c r="AQ132" s="145"/>
      <c r="AR132" s="145"/>
    </row>
    <row r="133" spans="2:44">
      <c r="B133" s="145"/>
      <c r="C133" s="145"/>
      <c r="D133" s="145"/>
      <c r="E133" s="145"/>
      <c r="F133" s="145"/>
      <c r="G133" s="145"/>
      <c r="H133" s="145"/>
      <c r="I133" s="145"/>
      <c r="J133" s="145"/>
      <c r="K133" s="145"/>
      <c r="L133" s="145"/>
      <c r="M133" s="145"/>
      <c r="N133" s="145"/>
      <c r="O133" s="145"/>
      <c r="P133" s="145"/>
      <c r="Q133" s="145"/>
      <c r="R133" s="145"/>
      <c r="S133" s="145"/>
      <c r="T133" s="145"/>
      <c r="U133" s="145"/>
      <c r="V133" s="145"/>
      <c r="W133" s="145"/>
      <c r="X133" s="145"/>
      <c r="Y133" s="145"/>
      <c r="Z133" s="145"/>
      <c r="AA133" s="145"/>
      <c r="AB133" s="145"/>
      <c r="AC133" s="145"/>
      <c r="AD133" s="145"/>
      <c r="AE133" s="145"/>
      <c r="AF133" s="145"/>
      <c r="AG133" s="145"/>
      <c r="AH133" s="145"/>
      <c r="AI133" s="165"/>
      <c r="AJ133" s="165"/>
      <c r="AK133" s="165"/>
      <c r="AL133" s="165"/>
      <c r="AM133" s="165"/>
      <c r="AN133" s="145"/>
      <c r="AO133" s="145"/>
      <c r="AP133" s="145"/>
      <c r="AQ133" s="145"/>
      <c r="AR133" s="145"/>
    </row>
    <row r="134" spans="2:44">
      <c r="B134" s="145"/>
      <c r="C134" s="145"/>
      <c r="D134" s="145"/>
      <c r="E134" s="145"/>
      <c r="F134" s="145"/>
      <c r="G134" s="145"/>
      <c r="H134" s="145"/>
      <c r="I134" s="145"/>
      <c r="J134" s="145"/>
      <c r="K134" s="145"/>
      <c r="L134" s="145"/>
      <c r="M134" s="145"/>
      <c r="N134" s="145"/>
      <c r="O134" s="145"/>
      <c r="P134" s="145"/>
      <c r="Q134" s="145"/>
      <c r="R134" s="145"/>
      <c r="S134" s="145"/>
      <c r="T134" s="145"/>
      <c r="U134" s="145"/>
      <c r="V134" s="145"/>
      <c r="W134" s="145"/>
      <c r="X134" s="145"/>
      <c r="Y134" s="145"/>
      <c r="Z134" s="145"/>
      <c r="AA134" s="145"/>
      <c r="AB134" s="145"/>
      <c r="AC134" s="145"/>
      <c r="AD134" s="145"/>
      <c r="AE134" s="145"/>
      <c r="AF134" s="145"/>
      <c r="AG134" s="145"/>
      <c r="AH134" s="145"/>
      <c r="AI134" s="165"/>
      <c r="AJ134" s="165"/>
      <c r="AK134" s="165"/>
      <c r="AL134" s="165"/>
      <c r="AM134" s="165"/>
      <c r="AN134" s="145"/>
      <c r="AO134" s="145"/>
      <c r="AP134" s="145"/>
      <c r="AQ134" s="145"/>
      <c r="AR134" s="145"/>
    </row>
    <row r="135" spans="2:44">
      <c r="B135" s="145"/>
      <c r="C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65"/>
      <c r="AJ135" s="165"/>
      <c r="AK135" s="165"/>
      <c r="AL135" s="165"/>
      <c r="AM135" s="165"/>
      <c r="AN135" s="145"/>
      <c r="AO135" s="145"/>
      <c r="AP135" s="145"/>
      <c r="AQ135" s="145"/>
      <c r="AR135" s="145"/>
    </row>
    <row r="136" spans="2:44">
      <c r="B136" s="145"/>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145"/>
      <c r="AG136" s="145"/>
      <c r="AH136" s="145"/>
      <c r="AI136" s="165"/>
      <c r="AJ136" s="165"/>
      <c r="AK136" s="165"/>
      <c r="AL136" s="165"/>
      <c r="AM136" s="165"/>
      <c r="AN136" s="145"/>
      <c r="AO136" s="145"/>
      <c r="AP136" s="145"/>
      <c r="AQ136" s="145"/>
      <c r="AR136" s="145"/>
    </row>
    <row r="137" spans="2:44">
      <c r="B137" s="145"/>
      <c r="C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65"/>
      <c r="AJ137" s="165"/>
      <c r="AK137" s="165"/>
      <c r="AL137" s="165"/>
      <c r="AM137" s="165"/>
      <c r="AN137" s="145"/>
      <c r="AO137" s="145"/>
      <c r="AP137" s="145"/>
      <c r="AQ137" s="145"/>
      <c r="AR137" s="145"/>
    </row>
    <row r="138" spans="2:44">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65"/>
      <c r="AJ138" s="165"/>
      <c r="AK138" s="165"/>
      <c r="AL138" s="165"/>
      <c r="AM138" s="165"/>
      <c r="AN138" s="145"/>
      <c r="AO138" s="145"/>
      <c r="AP138" s="145"/>
      <c r="AQ138" s="145"/>
      <c r="AR138" s="145"/>
    </row>
    <row r="139" spans="2:44">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65"/>
      <c r="AJ139" s="165"/>
      <c r="AK139" s="165"/>
      <c r="AL139" s="165"/>
      <c r="AM139" s="165"/>
      <c r="AN139" s="145"/>
      <c r="AO139" s="145"/>
      <c r="AP139" s="145"/>
      <c r="AQ139" s="145"/>
      <c r="AR139" s="145"/>
    </row>
    <row r="140" spans="2:44">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65"/>
      <c r="AJ140" s="165"/>
      <c r="AK140" s="165"/>
      <c r="AL140" s="165"/>
      <c r="AM140" s="165"/>
      <c r="AN140" s="145"/>
      <c r="AO140" s="145"/>
      <c r="AP140" s="145"/>
      <c r="AQ140" s="145"/>
      <c r="AR140" s="145"/>
    </row>
    <row r="141" spans="2:44">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65"/>
      <c r="AJ141" s="165"/>
      <c r="AK141" s="165"/>
      <c r="AL141" s="165"/>
      <c r="AM141" s="165"/>
      <c r="AN141" s="145"/>
      <c r="AO141" s="145"/>
      <c r="AP141" s="145"/>
      <c r="AQ141" s="145"/>
      <c r="AR141" s="145"/>
    </row>
    <row r="142" spans="2:44">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65"/>
      <c r="AJ142" s="165"/>
      <c r="AK142" s="165"/>
      <c r="AL142" s="165"/>
      <c r="AM142" s="165"/>
      <c r="AN142" s="145"/>
      <c r="AO142" s="145"/>
      <c r="AP142" s="145"/>
      <c r="AQ142" s="145"/>
      <c r="AR142" s="145"/>
    </row>
    <row r="143" spans="2:44">
      <c r="B143" s="145"/>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65"/>
      <c r="AJ143" s="165"/>
      <c r="AK143" s="165"/>
      <c r="AL143" s="165"/>
      <c r="AM143" s="165"/>
      <c r="AN143" s="145"/>
      <c r="AO143" s="145"/>
      <c r="AP143" s="145"/>
      <c r="AQ143" s="145"/>
      <c r="AR143" s="145"/>
    </row>
    <row r="144" spans="2:44">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65"/>
      <c r="AJ144" s="165"/>
      <c r="AK144" s="165"/>
      <c r="AL144" s="165"/>
      <c r="AM144" s="165"/>
      <c r="AN144" s="145"/>
      <c r="AO144" s="145"/>
      <c r="AP144" s="145"/>
      <c r="AQ144" s="145"/>
      <c r="AR144" s="145"/>
    </row>
    <row r="145" spans="2:44">
      <c r="B145" s="145"/>
      <c r="C145" s="145"/>
      <c r="D145" s="145"/>
      <c r="E145" s="145"/>
      <c r="F145" s="145"/>
      <c r="G145" s="145"/>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65"/>
      <c r="AJ145" s="165"/>
      <c r="AK145" s="165"/>
      <c r="AL145" s="165"/>
      <c r="AM145" s="165"/>
      <c r="AN145" s="145"/>
      <c r="AO145" s="145"/>
      <c r="AP145" s="145"/>
      <c r="AQ145" s="145"/>
      <c r="AR145" s="145"/>
    </row>
    <row r="146" spans="2:44">
      <c r="B146" s="145"/>
      <c r="C146" s="145"/>
      <c r="D146" s="145"/>
      <c r="E146" s="145"/>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65"/>
      <c r="AJ146" s="165"/>
      <c r="AK146" s="165"/>
      <c r="AL146" s="165"/>
      <c r="AM146" s="165"/>
      <c r="AN146" s="145"/>
      <c r="AO146" s="145"/>
      <c r="AP146" s="145"/>
      <c r="AQ146" s="145"/>
      <c r="AR146" s="145"/>
    </row>
    <row r="147" spans="2:44">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65"/>
      <c r="AJ147" s="165"/>
      <c r="AK147" s="165"/>
      <c r="AL147" s="165"/>
      <c r="AM147" s="165"/>
      <c r="AN147" s="145"/>
      <c r="AO147" s="145"/>
      <c r="AP147" s="145"/>
      <c r="AQ147" s="145"/>
      <c r="AR147" s="145"/>
    </row>
    <row r="148" spans="2:44">
      <c r="B148" s="145"/>
      <c r="C148" s="145"/>
      <c r="D148" s="145"/>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145"/>
      <c r="AC148" s="145"/>
      <c r="AD148" s="145"/>
      <c r="AE148" s="145"/>
      <c r="AF148" s="145"/>
      <c r="AG148" s="145"/>
      <c r="AH148" s="145"/>
      <c r="AI148" s="165"/>
      <c r="AJ148" s="165"/>
      <c r="AK148" s="165"/>
      <c r="AL148" s="165"/>
      <c r="AM148" s="165"/>
      <c r="AN148" s="145"/>
      <c r="AO148" s="145"/>
      <c r="AP148" s="145"/>
      <c r="AQ148" s="145"/>
      <c r="AR148" s="145"/>
    </row>
    <row r="149" spans="2:44">
      <c r="B149" s="145"/>
      <c r="C149" s="145"/>
      <c r="D149" s="145"/>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65"/>
      <c r="AJ149" s="165"/>
      <c r="AK149" s="165"/>
      <c r="AL149" s="165"/>
      <c r="AM149" s="165"/>
      <c r="AN149" s="145"/>
      <c r="AO149" s="145"/>
      <c r="AP149" s="145"/>
      <c r="AQ149" s="145"/>
      <c r="AR149" s="145"/>
    </row>
    <row r="150" spans="2:44">
      <c r="B150" s="145"/>
      <c r="C150" s="145"/>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65"/>
      <c r="AJ150" s="165"/>
      <c r="AK150" s="165"/>
      <c r="AL150" s="165"/>
      <c r="AM150" s="165"/>
      <c r="AN150" s="145"/>
      <c r="AO150" s="145"/>
      <c r="AP150" s="145"/>
      <c r="AQ150" s="145"/>
      <c r="AR150" s="145"/>
    </row>
    <row r="151" spans="2:44">
      <c r="B151" s="145"/>
      <c r="C151" s="145"/>
      <c r="D151" s="145"/>
      <c r="E151" s="145"/>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145"/>
      <c r="AE151" s="145"/>
      <c r="AF151" s="145"/>
      <c r="AG151" s="145"/>
      <c r="AH151" s="145"/>
      <c r="AI151" s="165"/>
      <c r="AJ151" s="165"/>
      <c r="AK151" s="165"/>
      <c r="AL151" s="165"/>
      <c r="AM151" s="165"/>
      <c r="AN151" s="145"/>
      <c r="AO151" s="145"/>
      <c r="AP151" s="145"/>
      <c r="AQ151" s="145"/>
      <c r="AR151" s="145"/>
    </row>
    <row r="152" spans="2:44">
      <c r="B152" s="145"/>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65"/>
      <c r="AJ152" s="165"/>
      <c r="AK152" s="165"/>
      <c r="AL152" s="165"/>
      <c r="AM152" s="165"/>
      <c r="AN152" s="145"/>
      <c r="AO152" s="145"/>
      <c r="AP152" s="145"/>
      <c r="AQ152" s="145"/>
      <c r="AR152" s="145"/>
    </row>
    <row r="153" spans="2:44">
      <c r="B153" s="145"/>
      <c r="C153" s="145"/>
      <c r="D153" s="145"/>
      <c r="E153" s="145"/>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E153" s="145"/>
      <c r="AF153" s="145"/>
      <c r="AG153" s="145"/>
      <c r="AH153" s="145"/>
      <c r="AI153" s="165"/>
      <c r="AJ153" s="165"/>
      <c r="AK153" s="165"/>
      <c r="AL153" s="165"/>
      <c r="AM153" s="165"/>
      <c r="AN153" s="145"/>
      <c r="AO153" s="145"/>
      <c r="AP153" s="145"/>
      <c r="AQ153" s="145"/>
      <c r="AR153" s="145"/>
    </row>
    <row r="154" spans="2:44">
      <c r="B154" s="145"/>
      <c r="C154" s="145"/>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c r="AD154" s="145"/>
      <c r="AE154" s="145"/>
      <c r="AF154" s="145"/>
      <c r="AG154" s="145"/>
      <c r="AH154" s="145"/>
      <c r="AI154" s="165"/>
      <c r="AJ154" s="165"/>
      <c r="AK154" s="165"/>
      <c r="AL154" s="165"/>
      <c r="AM154" s="165"/>
      <c r="AN154" s="145"/>
      <c r="AO154" s="145"/>
      <c r="AP154" s="145"/>
      <c r="AQ154" s="145"/>
      <c r="AR154" s="145"/>
    </row>
    <row r="155" spans="2:44">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65"/>
      <c r="AJ155" s="165"/>
      <c r="AK155" s="165"/>
      <c r="AL155" s="165"/>
      <c r="AM155" s="165"/>
      <c r="AN155" s="145"/>
      <c r="AO155" s="145"/>
      <c r="AP155" s="145"/>
      <c r="AQ155" s="145"/>
      <c r="AR155" s="145"/>
    </row>
    <row r="156" spans="2:44">
      <c r="B156" s="145"/>
      <c r="C156" s="145"/>
      <c r="D156" s="145"/>
      <c r="E156" s="145"/>
      <c r="F156" s="145"/>
      <c r="G156" s="145"/>
      <c r="H156" s="145"/>
      <c r="I156" s="145"/>
      <c r="J156" s="145"/>
      <c r="K156" s="145"/>
      <c r="L156" s="145"/>
      <c r="M156" s="145"/>
      <c r="N156" s="145"/>
      <c r="O156" s="145"/>
      <c r="P156" s="145"/>
      <c r="Q156" s="145"/>
      <c r="R156" s="145"/>
      <c r="S156" s="145"/>
      <c r="T156" s="145"/>
      <c r="U156" s="145"/>
      <c r="V156" s="145"/>
      <c r="W156" s="145"/>
      <c r="X156" s="145"/>
      <c r="Y156" s="145"/>
      <c r="Z156" s="145"/>
      <c r="AA156" s="145"/>
      <c r="AB156" s="145"/>
      <c r="AC156" s="145"/>
      <c r="AD156" s="145"/>
      <c r="AE156" s="145"/>
      <c r="AF156" s="145"/>
      <c r="AG156" s="145"/>
      <c r="AH156" s="145"/>
      <c r="AI156" s="165"/>
      <c r="AJ156" s="165"/>
      <c r="AK156" s="165"/>
      <c r="AL156" s="165"/>
      <c r="AM156" s="165"/>
      <c r="AN156" s="145"/>
      <c r="AO156" s="145"/>
      <c r="AP156" s="145"/>
      <c r="AQ156" s="145"/>
      <c r="AR156" s="145"/>
    </row>
    <row r="157" spans="2:44">
      <c r="B157" s="145"/>
      <c r="C157" s="145"/>
      <c r="D157" s="145"/>
      <c r="E157" s="145"/>
      <c r="F157" s="145"/>
      <c r="G157" s="145"/>
      <c r="H157" s="145"/>
      <c r="I157" s="145"/>
      <c r="J157" s="145"/>
      <c r="K157" s="145"/>
      <c r="L157" s="145"/>
      <c r="M157" s="145"/>
      <c r="N157" s="145"/>
      <c r="O157" s="145"/>
      <c r="P157" s="145"/>
      <c r="Q157" s="145"/>
      <c r="R157" s="145"/>
      <c r="S157" s="145"/>
      <c r="T157" s="145"/>
      <c r="U157" s="145"/>
      <c r="V157" s="145"/>
      <c r="W157" s="145"/>
      <c r="X157" s="145"/>
      <c r="Y157" s="145"/>
      <c r="Z157" s="145"/>
      <c r="AA157" s="145"/>
      <c r="AB157" s="145"/>
      <c r="AC157" s="145"/>
      <c r="AD157" s="145"/>
      <c r="AE157" s="145"/>
      <c r="AF157" s="145"/>
      <c r="AG157" s="145"/>
      <c r="AH157" s="145"/>
      <c r="AI157" s="165"/>
      <c r="AJ157" s="165"/>
      <c r="AK157" s="165"/>
      <c r="AL157" s="165"/>
      <c r="AM157" s="165"/>
      <c r="AN157" s="145"/>
      <c r="AO157" s="145"/>
      <c r="AP157" s="145"/>
      <c r="AQ157" s="145"/>
      <c r="AR157" s="145"/>
    </row>
    <row r="158" spans="2:44">
      <c r="B158" s="145"/>
      <c r="C158" s="145"/>
      <c r="D158" s="145"/>
      <c r="E158" s="145"/>
      <c r="F158" s="145"/>
      <c r="G158" s="145"/>
      <c r="H158" s="145"/>
      <c r="I158" s="145"/>
      <c r="J158" s="145"/>
      <c r="K158" s="145"/>
      <c r="L158" s="145"/>
      <c r="M158" s="145"/>
      <c r="N158" s="145"/>
      <c r="O158" s="145"/>
      <c r="P158" s="145"/>
      <c r="Q158" s="145"/>
      <c r="R158" s="145"/>
      <c r="S158" s="145"/>
      <c r="T158" s="145"/>
      <c r="U158" s="145"/>
      <c r="V158" s="145"/>
      <c r="W158" s="145"/>
      <c r="X158" s="145"/>
      <c r="Y158" s="145"/>
      <c r="Z158" s="145"/>
      <c r="AA158" s="145"/>
      <c r="AB158" s="145"/>
      <c r="AC158" s="145"/>
      <c r="AD158" s="145"/>
      <c r="AE158" s="145"/>
      <c r="AF158" s="145"/>
      <c r="AG158" s="145"/>
      <c r="AH158" s="145"/>
      <c r="AI158" s="165"/>
      <c r="AJ158" s="165"/>
      <c r="AK158" s="165"/>
      <c r="AL158" s="165"/>
      <c r="AM158" s="165"/>
      <c r="AN158" s="145"/>
      <c r="AO158" s="145"/>
      <c r="AP158" s="145"/>
      <c r="AQ158" s="145"/>
      <c r="AR158" s="145"/>
    </row>
    <row r="159" spans="2:44">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65"/>
      <c r="AJ159" s="165"/>
      <c r="AK159" s="165"/>
      <c r="AL159" s="165"/>
      <c r="AM159" s="165"/>
      <c r="AN159" s="145"/>
      <c r="AO159" s="145"/>
      <c r="AP159" s="145"/>
      <c r="AQ159" s="145"/>
      <c r="AR159" s="145"/>
    </row>
    <row r="160" spans="2:44">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65"/>
      <c r="AJ160" s="165"/>
      <c r="AK160" s="165"/>
      <c r="AL160" s="165"/>
      <c r="AM160" s="165"/>
      <c r="AN160" s="145"/>
      <c r="AO160" s="145"/>
      <c r="AP160" s="145"/>
      <c r="AQ160" s="145"/>
      <c r="AR160" s="145"/>
    </row>
    <row r="161" spans="2:44">
      <c r="B161" s="145"/>
      <c r="C161" s="145"/>
      <c r="D161" s="145"/>
      <c r="E161" s="145"/>
      <c r="F161" s="145"/>
      <c r="G161" s="145"/>
      <c r="H161" s="145"/>
      <c r="I161" s="145"/>
      <c r="J161" s="145"/>
      <c r="K161" s="145"/>
      <c r="L161" s="145"/>
      <c r="M161" s="145"/>
      <c r="N161" s="145"/>
      <c r="O161" s="145"/>
      <c r="P161" s="145"/>
      <c r="Q161" s="145"/>
      <c r="R161" s="145"/>
      <c r="S161" s="145"/>
      <c r="T161" s="145"/>
      <c r="U161" s="145"/>
      <c r="V161" s="145"/>
      <c r="W161" s="145"/>
      <c r="X161" s="145"/>
      <c r="Y161" s="145"/>
      <c r="Z161" s="145"/>
      <c r="AA161" s="145"/>
      <c r="AB161" s="145"/>
      <c r="AC161" s="145"/>
      <c r="AD161" s="145"/>
      <c r="AE161" s="145"/>
      <c r="AF161" s="145"/>
      <c r="AG161" s="145"/>
      <c r="AH161" s="145"/>
      <c r="AI161" s="165"/>
      <c r="AJ161" s="165"/>
      <c r="AK161" s="165"/>
      <c r="AL161" s="165"/>
      <c r="AM161" s="165"/>
      <c r="AN161" s="145"/>
      <c r="AO161" s="145"/>
      <c r="AP161" s="145"/>
      <c r="AQ161" s="145"/>
      <c r="AR161" s="145"/>
    </row>
    <row r="162" spans="2:44">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65"/>
      <c r="AJ162" s="165"/>
      <c r="AK162" s="165"/>
      <c r="AL162" s="165"/>
      <c r="AM162" s="165"/>
      <c r="AN162" s="145"/>
      <c r="AO162" s="145"/>
      <c r="AP162" s="145"/>
      <c r="AQ162" s="145"/>
      <c r="AR162" s="145"/>
    </row>
    <row r="163" spans="2:44">
      <c r="B163" s="145"/>
      <c r="C163" s="145"/>
      <c r="D163" s="145"/>
      <c r="E163" s="145"/>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65"/>
      <c r="AJ163" s="165"/>
      <c r="AK163" s="165"/>
      <c r="AL163" s="165"/>
      <c r="AM163" s="165"/>
      <c r="AN163" s="145"/>
      <c r="AO163" s="145"/>
      <c r="AP163" s="145"/>
      <c r="AQ163" s="145"/>
      <c r="AR163" s="145"/>
    </row>
    <row r="164" spans="2:44">
      <c r="B164" s="145"/>
      <c r="C164" s="145"/>
      <c r="D164" s="145"/>
      <c r="E164" s="145"/>
      <c r="F164" s="145"/>
      <c r="G164" s="145"/>
      <c r="H164" s="145"/>
      <c r="I164" s="145"/>
      <c r="J164" s="145"/>
      <c r="K164" s="145"/>
      <c r="L164" s="145"/>
      <c r="M164" s="145"/>
      <c r="N164" s="145"/>
      <c r="O164" s="145"/>
      <c r="P164" s="145"/>
      <c r="Q164" s="145"/>
      <c r="R164" s="145"/>
      <c r="S164" s="145"/>
      <c r="T164" s="145"/>
      <c r="U164" s="145"/>
      <c r="V164" s="145"/>
      <c r="W164" s="145"/>
      <c r="X164" s="145"/>
      <c r="Y164" s="145"/>
      <c r="Z164" s="145"/>
      <c r="AA164" s="145"/>
      <c r="AB164" s="145"/>
      <c r="AC164" s="145"/>
      <c r="AD164" s="145"/>
      <c r="AE164" s="145"/>
      <c r="AF164" s="145"/>
      <c r="AG164" s="145"/>
      <c r="AH164" s="145"/>
      <c r="AI164" s="165"/>
      <c r="AJ164" s="165"/>
      <c r="AK164" s="165"/>
      <c r="AL164" s="165"/>
      <c r="AM164" s="165"/>
      <c r="AN164" s="145"/>
      <c r="AO164" s="145"/>
      <c r="AP164" s="145"/>
      <c r="AQ164" s="145"/>
      <c r="AR164" s="145"/>
    </row>
    <row r="165" spans="2:44">
      <c r="B165" s="145"/>
      <c r="C165" s="145"/>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c r="AD165" s="145"/>
      <c r="AE165" s="145"/>
      <c r="AF165" s="145"/>
      <c r="AG165" s="145"/>
      <c r="AH165" s="145"/>
      <c r="AI165" s="165"/>
      <c r="AJ165" s="165"/>
      <c r="AK165" s="165"/>
      <c r="AL165" s="165"/>
      <c r="AM165" s="165"/>
      <c r="AN165" s="145"/>
      <c r="AO165" s="145"/>
      <c r="AP165" s="145"/>
      <c r="AQ165" s="145"/>
      <c r="AR165" s="145"/>
    </row>
    <row r="166" spans="2:44">
      <c r="B166" s="145"/>
      <c r="C166" s="145"/>
      <c r="D166" s="145"/>
      <c r="E166" s="145"/>
      <c r="F166" s="145"/>
      <c r="G166" s="145"/>
      <c r="H166" s="145"/>
      <c r="I166" s="145"/>
      <c r="J166" s="145"/>
      <c r="K166" s="145"/>
      <c r="L166" s="145"/>
      <c r="M166" s="145"/>
      <c r="N166" s="145"/>
      <c r="O166" s="145"/>
      <c r="P166" s="145"/>
      <c r="Q166" s="145"/>
      <c r="R166" s="145"/>
      <c r="S166" s="145"/>
      <c r="T166" s="145"/>
      <c r="U166" s="145"/>
      <c r="V166" s="145"/>
      <c r="W166" s="145"/>
      <c r="X166" s="145"/>
      <c r="Y166" s="145"/>
      <c r="Z166" s="145"/>
      <c r="AA166" s="145"/>
      <c r="AB166" s="145"/>
      <c r="AC166" s="145"/>
      <c r="AD166" s="145"/>
      <c r="AE166" s="145"/>
      <c r="AF166" s="145"/>
      <c r="AG166" s="145"/>
      <c r="AH166" s="145"/>
      <c r="AI166" s="165"/>
      <c r="AJ166" s="165"/>
      <c r="AK166" s="165"/>
      <c r="AL166" s="165"/>
      <c r="AM166" s="165"/>
      <c r="AN166" s="145"/>
      <c r="AO166" s="145"/>
      <c r="AP166" s="145"/>
      <c r="AQ166" s="145"/>
      <c r="AR166" s="145"/>
    </row>
    <row r="167" spans="2:44">
      <c r="B167" s="145"/>
      <c r="C167" s="145"/>
      <c r="D167" s="145"/>
      <c r="E167" s="145"/>
      <c r="F167" s="145"/>
      <c r="G167" s="145"/>
      <c r="H167" s="145"/>
      <c r="I167" s="145"/>
      <c r="J167" s="145"/>
      <c r="K167" s="145"/>
      <c r="L167" s="145"/>
      <c r="M167" s="145"/>
      <c r="N167" s="145"/>
      <c r="O167" s="145"/>
      <c r="P167" s="145"/>
      <c r="Q167" s="145"/>
      <c r="R167" s="145"/>
      <c r="S167" s="145"/>
      <c r="T167" s="145"/>
      <c r="U167" s="145"/>
      <c r="V167" s="145"/>
      <c r="W167" s="145"/>
      <c r="X167" s="145"/>
      <c r="Y167" s="145"/>
      <c r="Z167" s="145"/>
      <c r="AA167" s="145"/>
      <c r="AB167" s="145"/>
      <c r="AC167" s="145"/>
      <c r="AD167" s="145"/>
      <c r="AE167" s="145"/>
      <c r="AF167" s="145"/>
      <c r="AG167" s="145"/>
      <c r="AH167" s="145"/>
      <c r="AI167" s="165"/>
      <c r="AJ167" s="165"/>
      <c r="AK167" s="165"/>
      <c r="AL167" s="165"/>
      <c r="AM167" s="165"/>
      <c r="AN167" s="145"/>
      <c r="AO167" s="145"/>
      <c r="AP167" s="145"/>
      <c r="AQ167" s="145"/>
      <c r="AR167" s="145"/>
    </row>
    <row r="168" spans="2:44">
      <c r="B168" s="145"/>
      <c r="C168" s="145"/>
      <c r="D168" s="145"/>
      <c r="E168" s="145"/>
      <c r="F168" s="145"/>
      <c r="G168" s="145"/>
      <c r="H168" s="145"/>
      <c r="I168" s="145"/>
      <c r="J168" s="145"/>
      <c r="K168" s="145"/>
      <c r="L168" s="145"/>
      <c r="M168" s="145"/>
      <c r="N168" s="145"/>
      <c r="O168" s="145"/>
      <c r="P168" s="145"/>
      <c r="Q168" s="145"/>
      <c r="R168" s="145"/>
      <c r="S168" s="145"/>
      <c r="T168" s="145"/>
      <c r="U168" s="145"/>
      <c r="V168" s="145"/>
      <c r="W168" s="145"/>
      <c r="X168" s="145"/>
      <c r="Y168" s="145"/>
      <c r="Z168" s="145"/>
      <c r="AA168" s="145"/>
      <c r="AB168" s="145"/>
      <c r="AC168" s="145"/>
      <c r="AD168" s="145"/>
      <c r="AE168" s="145"/>
      <c r="AF168" s="145"/>
      <c r="AG168" s="145"/>
      <c r="AH168" s="145"/>
      <c r="AI168" s="165"/>
      <c r="AJ168" s="165"/>
      <c r="AK168" s="165"/>
      <c r="AL168" s="165"/>
      <c r="AM168" s="165"/>
      <c r="AN168" s="145"/>
      <c r="AO168" s="145"/>
      <c r="AP168" s="145"/>
      <c r="AQ168" s="145"/>
      <c r="AR168" s="145"/>
    </row>
    <row r="169" spans="2:44">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65"/>
      <c r="AJ169" s="165"/>
      <c r="AK169" s="165"/>
      <c r="AL169" s="165"/>
      <c r="AM169" s="165"/>
      <c r="AN169" s="145"/>
      <c r="AO169" s="145"/>
      <c r="AP169" s="145"/>
      <c r="AQ169" s="145"/>
      <c r="AR169" s="145"/>
    </row>
    <row r="170" spans="2:44">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65"/>
      <c r="AJ170" s="165"/>
      <c r="AK170" s="165"/>
      <c r="AL170" s="165"/>
      <c r="AM170" s="165"/>
      <c r="AN170" s="145"/>
      <c r="AO170" s="145"/>
      <c r="AP170" s="145"/>
      <c r="AQ170" s="145"/>
      <c r="AR170" s="145"/>
    </row>
    <row r="171" spans="2:44">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65"/>
      <c r="AJ171" s="165"/>
      <c r="AK171" s="165"/>
      <c r="AL171" s="165"/>
      <c r="AM171" s="165"/>
      <c r="AN171" s="145"/>
      <c r="AO171" s="145"/>
      <c r="AP171" s="145"/>
      <c r="AQ171" s="145"/>
      <c r="AR171" s="145"/>
    </row>
    <row r="172" spans="2:44">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65"/>
      <c r="AJ172" s="165"/>
      <c r="AK172" s="165"/>
      <c r="AL172" s="165"/>
      <c r="AM172" s="165"/>
      <c r="AN172" s="145"/>
      <c r="AO172" s="145"/>
      <c r="AP172" s="145"/>
      <c r="AQ172" s="145"/>
      <c r="AR172" s="145"/>
    </row>
    <row r="173" spans="2:44">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65"/>
      <c r="AJ173" s="165"/>
      <c r="AK173" s="165"/>
      <c r="AL173" s="165"/>
      <c r="AM173" s="165"/>
      <c r="AN173" s="145"/>
      <c r="AO173" s="145"/>
      <c r="AP173" s="145"/>
      <c r="AQ173" s="145"/>
      <c r="AR173" s="145"/>
    </row>
    <row r="174" spans="2:44">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65"/>
      <c r="AJ174" s="165"/>
      <c r="AK174" s="165"/>
      <c r="AL174" s="165"/>
      <c r="AM174" s="165"/>
      <c r="AN174" s="145"/>
      <c r="AO174" s="145"/>
      <c r="AP174" s="145"/>
      <c r="AQ174" s="145"/>
      <c r="AR174" s="145"/>
    </row>
    <row r="175" spans="2:44">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65"/>
      <c r="AJ175" s="165"/>
      <c r="AK175" s="165"/>
      <c r="AL175" s="165"/>
      <c r="AM175" s="165"/>
      <c r="AN175" s="145"/>
      <c r="AO175" s="145"/>
      <c r="AP175" s="145"/>
      <c r="AQ175" s="145"/>
      <c r="AR175" s="145"/>
    </row>
    <row r="176" spans="2:44">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65"/>
      <c r="AJ176" s="165"/>
      <c r="AK176" s="165"/>
      <c r="AL176" s="165"/>
      <c r="AM176" s="165"/>
      <c r="AN176" s="145"/>
      <c r="AO176" s="145"/>
      <c r="AP176" s="145"/>
      <c r="AQ176" s="145"/>
      <c r="AR176" s="145"/>
    </row>
    <row r="177" spans="2:44">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65"/>
      <c r="AJ177" s="165"/>
      <c r="AK177" s="165"/>
      <c r="AL177" s="165"/>
      <c r="AM177" s="165"/>
      <c r="AN177" s="145"/>
      <c r="AO177" s="145"/>
      <c r="AP177" s="145"/>
      <c r="AQ177" s="145"/>
      <c r="AR177" s="145"/>
    </row>
    <row r="178" spans="2:44">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65"/>
      <c r="AJ178" s="165"/>
      <c r="AK178" s="165"/>
      <c r="AL178" s="165"/>
      <c r="AM178" s="165"/>
      <c r="AN178" s="145"/>
      <c r="AO178" s="145"/>
      <c r="AP178" s="145"/>
      <c r="AQ178" s="145"/>
      <c r="AR178" s="145"/>
    </row>
    <row r="179" spans="2:44">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65"/>
      <c r="AJ179" s="165"/>
      <c r="AK179" s="165"/>
      <c r="AL179" s="165"/>
      <c r="AM179" s="165"/>
      <c r="AN179" s="145"/>
      <c r="AO179" s="145"/>
      <c r="AP179" s="145"/>
      <c r="AQ179" s="145"/>
      <c r="AR179" s="145"/>
    </row>
    <row r="180" spans="2:44">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65"/>
      <c r="AJ180" s="165"/>
      <c r="AK180" s="165"/>
      <c r="AL180" s="165"/>
      <c r="AM180" s="165"/>
      <c r="AN180" s="145"/>
      <c r="AO180" s="145"/>
      <c r="AP180" s="145"/>
      <c r="AQ180" s="145"/>
      <c r="AR180" s="145"/>
    </row>
    <row r="181" spans="2:44">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65"/>
      <c r="AJ181" s="165"/>
      <c r="AK181" s="165"/>
      <c r="AL181" s="165"/>
      <c r="AM181" s="165"/>
      <c r="AN181" s="145"/>
      <c r="AO181" s="145"/>
      <c r="AP181" s="145"/>
      <c r="AQ181" s="145"/>
      <c r="AR181" s="145"/>
    </row>
    <row r="182" spans="2:44">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5"/>
      <c r="X182" s="145"/>
      <c r="Y182" s="145"/>
      <c r="Z182" s="145"/>
      <c r="AA182" s="145"/>
      <c r="AB182" s="145"/>
      <c r="AC182" s="145"/>
      <c r="AD182" s="145"/>
      <c r="AE182" s="145"/>
      <c r="AF182" s="145"/>
      <c r="AG182" s="145"/>
      <c r="AH182" s="145"/>
      <c r="AI182" s="165"/>
      <c r="AJ182" s="165"/>
      <c r="AK182" s="165"/>
      <c r="AL182" s="165"/>
      <c r="AM182" s="165"/>
      <c r="AN182" s="145"/>
      <c r="AO182" s="145"/>
      <c r="AP182" s="145"/>
      <c r="AQ182" s="145"/>
      <c r="AR182" s="145"/>
    </row>
    <row r="183" spans="2:44">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65"/>
      <c r="AJ183" s="165"/>
      <c r="AK183" s="165"/>
      <c r="AL183" s="165"/>
      <c r="AM183" s="165"/>
      <c r="AN183" s="145"/>
      <c r="AO183" s="145"/>
      <c r="AP183" s="145"/>
      <c r="AQ183" s="145"/>
      <c r="AR183" s="145"/>
    </row>
    <row r="184" spans="2:44">
      <c r="B184" s="145"/>
      <c r="C184" s="145"/>
      <c r="D184" s="145"/>
      <c r="E184" s="145"/>
      <c r="F184" s="145"/>
      <c r="G184" s="145"/>
      <c r="H184" s="145"/>
      <c r="I184" s="145"/>
      <c r="J184" s="145"/>
      <c r="K184" s="145"/>
      <c r="L184" s="145"/>
      <c r="M184" s="145"/>
      <c r="N184" s="145"/>
      <c r="O184" s="145"/>
      <c r="P184" s="145"/>
      <c r="Q184" s="145"/>
      <c r="R184" s="145"/>
      <c r="S184" s="145"/>
      <c r="T184" s="145"/>
      <c r="U184" s="145"/>
      <c r="V184" s="145"/>
      <c r="W184" s="145"/>
      <c r="X184" s="145"/>
      <c r="Y184" s="145"/>
      <c r="Z184" s="145"/>
      <c r="AA184" s="145"/>
      <c r="AB184" s="145"/>
      <c r="AC184" s="145"/>
      <c r="AD184" s="145"/>
      <c r="AE184" s="145"/>
      <c r="AF184" s="145"/>
      <c r="AG184" s="145"/>
      <c r="AH184" s="145"/>
      <c r="AI184" s="165"/>
      <c r="AJ184" s="165"/>
      <c r="AK184" s="165"/>
      <c r="AL184" s="165"/>
      <c r="AM184" s="165"/>
      <c r="AN184" s="145"/>
      <c r="AO184" s="145"/>
      <c r="AP184" s="145"/>
      <c r="AQ184" s="145"/>
      <c r="AR184" s="145"/>
    </row>
    <row r="185" spans="2:44">
      <c r="B185" s="145"/>
      <c r="C185" s="145"/>
      <c r="D185" s="145"/>
      <c r="E185" s="145"/>
      <c r="F185" s="145"/>
      <c r="G185" s="145"/>
      <c r="H185" s="145"/>
      <c r="I185" s="145"/>
      <c r="J185" s="145"/>
      <c r="K185" s="145"/>
      <c r="L185" s="145"/>
      <c r="M185" s="145"/>
      <c r="N185" s="145"/>
      <c r="O185" s="145"/>
      <c r="P185" s="145"/>
      <c r="Q185" s="145"/>
      <c r="R185" s="145"/>
      <c r="S185" s="145"/>
      <c r="T185" s="145"/>
      <c r="U185" s="145"/>
      <c r="V185" s="145"/>
      <c r="W185" s="145"/>
      <c r="X185" s="145"/>
      <c r="Y185" s="145"/>
      <c r="Z185" s="145"/>
      <c r="AA185" s="145"/>
      <c r="AB185" s="145"/>
      <c r="AC185" s="145"/>
      <c r="AD185" s="145"/>
      <c r="AE185" s="145"/>
      <c r="AF185" s="145"/>
      <c r="AG185" s="145"/>
      <c r="AH185" s="145"/>
      <c r="AI185" s="165"/>
      <c r="AJ185" s="165"/>
      <c r="AK185" s="165"/>
      <c r="AL185" s="165"/>
      <c r="AM185" s="165"/>
      <c r="AN185" s="145"/>
      <c r="AO185" s="145"/>
      <c r="AP185" s="145"/>
      <c r="AQ185" s="145"/>
      <c r="AR185" s="145"/>
    </row>
    <row r="186" spans="2:44">
      <c r="B186" s="145"/>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E186" s="145"/>
      <c r="AF186" s="145"/>
      <c r="AG186" s="145"/>
      <c r="AH186" s="145"/>
      <c r="AI186" s="165"/>
      <c r="AJ186" s="165"/>
      <c r="AK186" s="165"/>
      <c r="AL186" s="165"/>
      <c r="AM186" s="165"/>
      <c r="AN186" s="145"/>
      <c r="AO186" s="145"/>
      <c r="AP186" s="145"/>
      <c r="AQ186" s="145"/>
      <c r="AR186" s="145"/>
    </row>
    <row r="187" spans="2:44">
      <c r="B187" s="145"/>
      <c r="C187" s="145"/>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5"/>
      <c r="AI187" s="165"/>
      <c r="AJ187" s="165"/>
      <c r="AK187" s="165"/>
      <c r="AL187" s="165"/>
      <c r="AM187" s="165"/>
      <c r="AN187" s="145"/>
      <c r="AO187" s="145"/>
      <c r="AP187" s="145"/>
      <c r="AQ187" s="145"/>
      <c r="AR187" s="145"/>
    </row>
    <row r="188" spans="2:44">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E188" s="145"/>
      <c r="AF188" s="145"/>
      <c r="AG188" s="145"/>
      <c r="AH188" s="145"/>
      <c r="AI188" s="165"/>
      <c r="AJ188" s="165"/>
      <c r="AK188" s="165"/>
      <c r="AL188" s="165"/>
      <c r="AM188" s="165"/>
      <c r="AN188" s="145"/>
      <c r="AO188" s="145"/>
      <c r="AP188" s="145"/>
      <c r="AQ188" s="145"/>
      <c r="AR188" s="145"/>
    </row>
    <row r="189" spans="2:44">
      <c r="B189" s="145"/>
      <c r="C189" s="145"/>
      <c r="D189" s="145"/>
      <c r="E189" s="145"/>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5"/>
      <c r="AI189" s="165"/>
      <c r="AJ189" s="165"/>
      <c r="AK189" s="165"/>
      <c r="AL189" s="165"/>
      <c r="AM189" s="165"/>
      <c r="AN189" s="145"/>
      <c r="AO189" s="145"/>
      <c r="AP189" s="145"/>
      <c r="AQ189" s="145"/>
      <c r="AR189" s="145"/>
    </row>
    <row r="190" spans="2:44">
      <c r="B190" s="145"/>
      <c r="C190" s="145"/>
      <c r="D190" s="145"/>
      <c r="E190" s="145"/>
      <c r="F190" s="145"/>
      <c r="G190" s="145"/>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5"/>
      <c r="AI190" s="165"/>
      <c r="AJ190" s="165"/>
      <c r="AK190" s="165"/>
      <c r="AL190" s="165"/>
      <c r="AM190" s="165"/>
      <c r="AN190" s="145"/>
      <c r="AO190" s="145"/>
      <c r="AP190" s="145"/>
      <c r="AQ190" s="145"/>
      <c r="AR190" s="145"/>
    </row>
    <row r="191" spans="2:44">
      <c r="B191" s="145"/>
      <c r="C191" s="145"/>
      <c r="D191" s="145"/>
      <c r="E191" s="145"/>
      <c r="F191" s="145"/>
      <c r="G191" s="145"/>
      <c r="H191" s="145"/>
      <c r="I191" s="145"/>
      <c r="J191" s="145"/>
      <c r="K191" s="145"/>
      <c r="L191" s="145"/>
      <c r="M191" s="145"/>
      <c r="N191" s="145"/>
      <c r="O191" s="145"/>
      <c r="P191" s="145"/>
      <c r="Q191" s="145"/>
      <c r="R191" s="145"/>
      <c r="S191" s="145"/>
      <c r="T191" s="145"/>
      <c r="U191" s="145"/>
      <c r="V191" s="145"/>
      <c r="W191" s="145"/>
      <c r="X191" s="145"/>
      <c r="Y191" s="145"/>
      <c r="Z191" s="145"/>
      <c r="AA191" s="145"/>
      <c r="AB191" s="145"/>
      <c r="AC191" s="145"/>
      <c r="AD191" s="145"/>
      <c r="AE191" s="145"/>
      <c r="AF191" s="145"/>
      <c r="AG191" s="145"/>
      <c r="AH191" s="145"/>
      <c r="AI191" s="165"/>
      <c r="AJ191" s="165"/>
      <c r="AK191" s="165"/>
      <c r="AL191" s="165"/>
      <c r="AM191" s="165"/>
      <c r="AN191" s="145"/>
      <c r="AO191" s="145"/>
      <c r="AP191" s="145"/>
      <c r="AQ191" s="145"/>
      <c r="AR191" s="145"/>
    </row>
    <row r="192" spans="2:44">
      <c r="B192" s="145"/>
      <c r="C192" s="145"/>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E192" s="145"/>
      <c r="AF192" s="145"/>
      <c r="AG192" s="145"/>
      <c r="AH192" s="145"/>
      <c r="AI192" s="165"/>
      <c r="AJ192" s="165"/>
      <c r="AK192" s="165"/>
      <c r="AL192" s="165"/>
      <c r="AM192" s="165"/>
      <c r="AN192" s="145"/>
      <c r="AO192" s="145"/>
      <c r="AP192" s="145"/>
      <c r="AQ192" s="145"/>
      <c r="AR192" s="145"/>
    </row>
    <row r="193" spans="2:44">
      <c r="B193" s="145"/>
      <c r="C193" s="145"/>
      <c r="D193" s="145"/>
      <c r="E193" s="145"/>
      <c r="F193" s="145"/>
      <c r="G193" s="145"/>
      <c r="H193" s="145"/>
      <c r="I193" s="145"/>
      <c r="J193" s="145"/>
      <c r="K193" s="145"/>
      <c r="L193" s="145"/>
      <c r="M193" s="145"/>
      <c r="N193" s="145"/>
      <c r="O193" s="145"/>
      <c r="P193" s="145"/>
      <c r="Q193" s="145"/>
      <c r="R193" s="145"/>
      <c r="S193" s="145"/>
      <c r="T193" s="145"/>
      <c r="U193" s="145"/>
      <c r="V193" s="145"/>
      <c r="W193" s="145"/>
      <c r="X193" s="145"/>
      <c r="Y193" s="145"/>
      <c r="Z193" s="145"/>
      <c r="AA193" s="145"/>
      <c r="AB193" s="145"/>
      <c r="AC193" s="145"/>
      <c r="AD193" s="145"/>
      <c r="AE193" s="145"/>
      <c r="AF193" s="145"/>
      <c r="AG193" s="145"/>
      <c r="AH193" s="145"/>
      <c r="AI193" s="165"/>
      <c r="AJ193" s="165"/>
      <c r="AK193" s="165"/>
      <c r="AL193" s="165"/>
      <c r="AM193" s="165"/>
      <c r="AN193" s="145"/>
      <c r="AO193" s="145"/>
      <c r="AP193" s="145"/>
      <c r="AQ193" s="145"/>
      <c r="AR193" s="145"/>
    </row>
    <row r="194" spans="2:44">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5"/>
      <c r="X194" s="145"/>
      <c r="Y194" s="145"/>
      <c r="Z194" s="145"/>
      <c r="AA194" s="145"/>
      <c r="AB194" s="145"/>
      <c r="AC194" s="145"/>
      <c r="AD194" s="145"/>
      <c r="AE194" s="145"/>
      <c r="AF194" s="145"/>
      <c r="AG194" s="145"/>
      <c r="AH194" s="145"/>
      <c r="AI194" s="165"/>
      <c r="AJ194" s="165"/>
      <c r="AK194" s="165"/>
      <c r="AL194" s="165"/>
      <c r="AM194" s="165"/>
      <c r="AN194" s="145"/>
      <c r="AO194" s="145"/>
      <c r="AP194" s="145"/>
      <c r="AQ194" s="145"/>
      <c r="AR194" s="145"/>
    </row>
    <row r="195" spans="2:44">
      <c r="B195" s="145"/>
      <c r="C195" s="145"/>
      <c r="D195" s="145"/>
      <c r="E195" s="145"/>
      <c r="F195" s="145"/>
      <c r="G195" s="145"/>
      <c r="H195" s="145"/>
      <c r="I195" s="145"/>
      <c r="J195" s="145"/>
      <c r="K195" s="145"/>
      <c r="L195" s="145"/>
      <c r="M195" s="145"/>
      <c r="N195" s="145"/>
      <c r="O195" s="145"/>
      <c r="P195" s="145"/>
      <c r="Q195" s="145"/>
      <c r="R195" s="145"/>
      <c r="S195" s="145"/>
      <c r="T195" s="145"/>
      <c r="U195" s="145"/>
      <c r="V195" s="145"/>
      <c r="W195" s="145"/>
      <c r="X195" s="145"/>
      <c r="Y195" s="145"/>
      <c r="Z195" s="145"/>
      <c r="AA195" s="145"/>
      <c r="AB195" s="145"/>
      <c r="AC195" s="145"/>
      <c r="AD195" s="145"/>
      <c r="AE195" s="145"/>
      <c r="AF195" s="145"/>
      <c r="AG195" s="145"/>
      <c r="AH195" s="145"/>
      <c r="AI195" s="165"/>
      <c r="AJ195" s="165"/>
      <c r="AK195" s="165"/>
      <c r="AL195" s="165"/>
      <c r="AM195" s="165"/>
      <c r="AN195" s="145"/>
      <c r="AO195" s="145"/>
      <c r="AP195" s="145"/>
      <c r="AQ195" s="145"/>
      <c r="AR195" s="145"/>
    </row>
    <row r="196" spans="2:44">
      <c r="B196" s="145"/>
      <c r="C196" s="145"/>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65"/>
      <c r="AJ196" s="165"/>
      <c r="AK196" s="165"/>
      <c r="AL196" s="165"/>
      <c r="AM196" s="165"/>
      <c r="AN196" s="145"/>
      <c r="AO196" s="145"/>
      <c r="AP196" s="145"/>
      <c r="AQ196" s="145"/>
      <c r="AR196" s="145"/>
    </row>
    <row r="197" spans="2:44">
      <c r="B197" s="145"/>
      <c r="C197" s="145"/>
      <c r="D197" s="145"/>
      <c r="E197" s="145"/>
      <c r="F197" s="145"/>
      <c r="G197" s="145"/>
      <c r="H197" s="145"/>
      <c r="I197" s="145"/>
      <c r="J197" s="145"/>
      <c r="K197" s="145"/>
      <c r="L197" s="145"/>
      <c r="M197" s="145"/>
      <c r="N197" s="145"/>
      <c r="O197" s="145"/>
      <c r="P197" s="145"/>
      <c r="Q197" s="145"/>
      <c r="R197" s="145"/>
      <c r="S197" s="145"/>
      <c r="T197" s="145"/>
      <c r="U197" s="145"/>
      <c r="V197" s="145"/>
      <c r="W197" s="145"/>
      <c r="X197" s="145"/>
      <c r="Y197" s="145"/>
      <c r="Z197" s="145"/>
      <c r="AA197" s="145"/>
      <c r="AB197" s="145"/>
      <c r="AC197" s="145"/>
      <c r="AD197" s="145"/>
      <c r="AE197" s="145"/>
      <c r="AF197" s="145"/>
      <c r="AG197" s="145"/>
      <c r="AH197" s="145"/>
      <c r="AI197" s="165"/>
      <c r="AJ197" s="165"/>
      <c r="AK197" s="165"/>
      <c r="AL197" s="165"/>
      <c r="AM197" s="165"/>
      <c r="AN197" s="145"/>
      <c r="AO197" s="145"/>
      <c r="AP197" s="145"/>
      <c r="AQ197" s="145"/>
      <c r="AR197" s="145"/>
    </row>
    <row r="198" spans="2:44">
      <c r="B198" s="145"/>
      <c r="C198" s="145"/>
      <c r="D198" s="145"/>
      <c r="E198" s="145"/>
      <c r="F198" s="145"/>
      <c r="G198" s="145"/>
      <c r="H198" s="145"/>
      <c r="I198" s="145"/>
      <c r="J198" s="145"/>
      <c r="K198" s="145"/>
      <c r="L198" s="145"/>
      <c r="M198" s="145"/>
      <c r="N198" s="145"/>
      <c r="O198" s="145"/>
      <c r="P198" s="145"/>
      <c r="Q198" s="145"/>
      <c r="R198" s="145"/>
      <c r="S198" s="145"/>
      <c r="T198" s="145"/>
      <c r="U198" s="145"/>
      <c r="V198" s="145"/>
      <c r="W198" s="145"/>
      <c r="X198" s="145"/>
      <c r="Y198" s="145"/>
      <c r="Z198" s="145"/>
      <c r="AA198" s="145"/>
      <c r="AB198" s="145"/>
      <c r="AC198" s="145"/>
      <c r="AD198" s="145"/>
      <c r="AE198" s="145"/>
      <c r="AF198" s="145"/>
      <c r="AG198" s="145"/>
      <c r="AH198" s="145"/>
      <c r="AI198" s="165"/>
      <c r="AJ198" s="165"/>
      <c r="AK198" s="165"/>
      <c r="AL198" s="165"/>
      <c r="AM198" s="165"/>
      <c r="AN198" s="145"/>
      <c r="AO198" s="145"/>
      <c r="AP198" s="145"/>
      <c r="AQ198" s="145"/>
      <c r="AR198" s="145"/>
    </row>
    <row r="199" spans="2:44">
      <c r="B199" s="145"/>
      <c r="C199" s="145"/>
      <c r="D199" s="145"/>
      <c r="E199" s="145"/>
      <c r="F199" s="145"/>
      <c r="G199" s="145"/>
      <c r="H199" s="145"/>
      <c r="I199" s="145"/>
      <c r="J199" s="145"/>
      <c r="K199" s="145"/>
      <c r="L199" s="145"/>
      <c r="M199" s="145"/>
      <c r="N199" s="145"/>
      <c r="O199" s="145"/>
      <c r="P199" s="145"/>
      <c r="Q199" s="145"/>
      <c r="R199" s="145"/>
      <c r="S199" s="145"/>
      <c r="T199" s="145"/>
      <c r="U199" s="145"/>
      <c r="V199" s="145"/>
      <c r="W199" s="145"/>
      <c r="X199" s="145"/>
      <c r="Y199" s="145"/>
      <c r="Z199" s="145"/>
      <c r="AA199" s="145"/>
      <c r="AB199" s="145"/>
      <c r="AC199" s="145"/>
      <c r="AD199" s="145"/>
      <c r="AE199" s="145"/>
      <c r="AF199" s="145"/>
      <c r="AG199" s="145"/>
      <c r="AH199" s="145"/>
      <c r="AI199" s="165"/>
      <c r="AJ199" s="165"/>
      <c r="AK199" s="165"/>
      <c r="AL199" s="165"/>
      <c r="AM199" s="165"/>
      <c r="AN199" s="145"/>
      <c r="AO199" s="145"/>
      <c r="AP199" s="145"/>
      <c r="AQ199" s="145"/>
      <c r="AR199" s="145"/>
    </row>
    <row r="200" spans="2:44">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c r="AA200" s="145"/>
      <c r="AB200" s="145"/>
      <c r="AC200" s="145"/>
      <c r="AD200" s="145"/>
      <c r="AE200" s="145"/>
      <c r="AF200" s="145"/>
      <c r="AG200" s="145"/>
      <c r="AH200" s="145"/>
      <c r="AI200" s="165"/>
      <c r="AJ200" s="165"/>
      <c r="AK200" s="165"/>
      <c r="AL200" s="165"/>
      <c r="AM200" s="165"/>
      <c r="AN200" s="145"/>
      <c r="AO200" s="145"/>
      <c r="AP200" s="145"/>
      <c r="AQ200" s="145"/>
      <c r="AR200" s="145"/>
    </row>
    <row r="201" spans="2:44">
      <c r="B201" s="145"/>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65"/>
      <c r="AJ201" s="165"/>
      <c r="AK201" s="165"/>
      <c r="AL201" s="165"/>
      <c r="AM201" s="165"/>
      <c r="AN201" s="145"/>
      <c r="AO201" s="145"/>
      <c r="AP201" s="145"/>
      <c r="AQ201" s="145"/>
      <c r="AR201" s="145"/>
    </row>
    <row r="202" spans="2:44">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5"/>
      <c r="X202" s="145"/>
      <c r="Y202" s="145"/>
      <c r="Z202" s="145"/>
      <c r="AA202" s="145"/>
      <c r="AB202" s="145"/>
      <c r="AC202" s="145"/>
      <c r="AD202" s="145"/>
      <c r="AE202" s="145"/>
      <c r="AF202" s="145"/>
      <c r="AG202" s="145"/>
      <c r="AH202" s="145"/>
      <c r="AI202" s="165"/>
      <c r="AJ202" s="165"/>
      <c r="AK202" s="165"/>
      <c r="AL202" s="165"/>
      <c r="AM202" s="165"/>
      <c r="AN202" s="145"/>
      <c r="AO202" s="145"/>
      <c r="AP202" s="145"/>
      <c r="AQ202" s="145"/>
      <c r="AR202" s="145"/>
    </row>
    <row r="203" spans="2:44">
      <c r="B203" s="145"/>
      <c r="C203" s="145"/>
      <c r="D203" s="145"/>
      <c r="E203" s="145"/>
      <c r="F203" s="145"/>
      <c r="G203" s="145"/>
      <c r="H203" s="145"/>
      <c r="I203" s="145"/>
      <c r="J203" s="145"/>
      <c r="K203" s="145"/>
      <c r="L203" s="145"/>
      <c r="M203" s="145"/>
      <c r="N203" s="145"/>
      <c r="O203" s="145"/>
      <c r="P203" s="145"/>
      <c r="Q203" s="145"/>
      <c r="R203" s="145"/>
      <c r="S203" s="145"/>
      <c r="T203" s="145"/>
      <c r="U203" s="145"/>
      <c r="V203" s="145"/>
      <c r="W203" s="145"/>
      <c r="X203" s="145"/>
      <c r="Y203" s="145"/>
      <c r="Z203" s="145"/>
      <c r="AA203" s="145"/>
      <c r="AB203" s="145"/>
      <c r="AC203" s="145"/>
      <c r="AD203" s="145"/>
      <c r="AE203" s="145"/>
      <c r="AF203" s="145"/>
      <c r="AG203" s="145"/>
      <c r="AH203" s="145"/>
      <c r="AI203" s="165"/>
      <c r="AJ203" s="165"/>
      <c r="AK203" s="165"/>
      <c r="AL203" s="165"/>
      <c r="AM203" s="165"/>
      <c r="AN203" s="145"/>
      <c r="AO203" s="145"/>
      <c r="AP203" s="145"/>
      <c r="AQ203" s="145"/>
      <c r="AR203" s="145"/>
    </row>
    <row r="204" spans="2:44">
      <c r="B204" s="145"/>
      <c r="C204" s="145"/>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c r="AB204" s="145"/>
      <c r="AC204" s="145"/>
      <c r="AD204" s="145"/>
      <c r="AE204" s="145"/>
      <c r="AF204" s="145"/>
      <c r="AG204" s="145"/>
      <c r="AH204" s="145"/>
      <c r="AI204" s="165"/>
      <c r="AJ204" s="165"/>
      <c r="AK204" s="165"/>
      <c r="AL204" s="165"/>
      <c r="AM204" s="165"/>
      <c r="AN204" s="145"/>
      <c r="AO204" s="145"/>
      <c r="AP204" s="145"/>
      <c r="AQ204" s="145"/>
      <c r="AR204" s="145"/>
    </row>
    <row r="205" spans="2:44">
      <c r="B205" s="145"/>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c r="AA205" s="145"/>
      <c r="AB205" s="145"/>
      <c r="AC205" s="145"/>
      <c r="AD205" s="145"/>
      <c r="AE205" s="145"/>
      <c r="AF205" s="145"/>
      <c r="AG205" s="145"/>
      <c r="AH205" s="145"/>
      <c r="AI205" s="165"/>
      <c r="AJ205" s="165"/>
      <c r="AK205" s="165"/>
      <c r="AL205" s="165"/>
      <c r="AM205" s="165"/>
      <c r="AN205" s="145"/>
      <c r="AO205" s="145"/>
      <c r="AP205" s="145"/>
      <c r="AQ205" s="145"/>
      <c r="AR205" s="145"/>
    </row>
    <row r="206" spans="2:44">
      <c r="B206" s="145"/>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145"/>
      <c r="AE206" s="145"/>
      <c r="AF206" s="145"/>
      <c r="AG206" s="145"/>
      <c r="AH206" s="145"/>
      <c r="AI206" s="165"/>
      <c r="AJ206" s="165"/>
      <c r="AK206" s="165"/>
      <c r="AL206" s="165"/>
      <c r="AM206" s="165"/>
      <c r="AN206" s="145"/>
      <c r="AO206" s="145"/>
      <c r="AP206" s="145"/>
      <c r="AQ206" s="145"/>
      <c r="AR206" s="145"/>
    </row>
    <row r="207" spans="2:44">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5"/>
      <c r="AC207" s="145"/>
      <c r="AD207" s="145"/>
      <c r="AE207" s="145"/>
      <c r="AF207" s="145"/>
      <c r="AG207" s="145"/>
      <c r="AH207" s="145"/>
      <c r="AI207" s="165"/>
      <c r="AJ207" s="165"/>
      <c r="AK207" s="165"/>
      <c r="AL207" s="165"/>
      <c r="AM207" s="165"/>
      <c r="AN207" s="145"/>
      <c r="AO207" s="145"/>
      <c r="AP207" s="145"/>
      <c r="AQ207" s="145"/>
      <c r="AR207" s="145"/>
    </row>
    <row r="208" spans="2:44">
      <c r="B208" s="145"/>
      <c r="C208" s="145"/>
      <c r="D208" s="145"/>
      <c r="E208" s="145"/>
      <c r="F208" s="145"/>
      <c r="G208" s="145"/>
      <c r="H208" s="145"/>
      <c r="I208" s="145"/>
      <c r="J208" s="145"/>
      <c r="K208" s="145"/>
      <c r="L208" s="145"/>
      <c r="M208" s="145"/>
      <c r="N208" s="145"/>
      <c r="O208" s="145"/>
      <c r="P208" s="145"/>
      <c r="Q208" s="145"/>
      <c r="R208" s="145"/>
      <c r="S208" s="145"/>
      <c r="T208" s="145"/>
      <c r="U208" s="145"/>
      <c r="V208" s="145"/>
      <c r="W208" s="145"/>
      <c r="X208" s="145"/>
      <c r="Y208" s="145"/>
      <c r="Z208" s="145"/>
      <c r="AA208" s="145"/>
      <c r="AB208" s="145"/>
      <c r="AC208" s="145"/>
      <c r="AD208" s="145"/>
      <c r="AE208" s="145"/>
      <c r="AF208" s="145"/>
      <c r="AG208" s="145"/>
      <c r="AH208" s="145"/>
      <c r="AI208" s="165"/>
      <c r="AJ208" s="165"/>
      <c r="AK208" s="165"/>
      <c r="AL208" s="165"/>
      <c r="AM208" s="165"/>
      <c r="AN208" s="145"/>
      <c r="AO208" s="145"/>
      <c r="AP208" s="145"/>
      <c r="AQ208" s="145"/>
      <c r="AR208" s="145"/>
    </row>
    <row r="209" spans="2:44">
      <c r="B209" s="145"/>
      <c r="C209" s="145"/>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5"/>
      <c r="AI209" s="165"/>
      <c r="AJ209" s="165"/>
      <c r="AK209" s="165"/>
      <c r="AL209" s="165"/>
      <c r="AM209" s="165"/>
      <c r="AN209" s="145"/>
      <c r="AO209" s="145"/>
      <c r="AP209" s="145"/>
      <c r="AQ209" s="145"/>
      <c r="AR209" s="145"/>
    </row>
    <row r="210" spans="2:44">
      <c r="B210" s="145"/>
      <c r="C210" s="145"/>
      <c r="D210" s="145"/>
      <c r="E210" s="145"/>
      <c r="F210" s="145"/>
      <c r="G210" s="145"/>
      <c r="H210" s="145"/>
      <c r="I210" s="145"/>
      <c r="J210" s="145"/>
      <c r="K210" s="145"/>
      <c r="L210" s="145"/>
      <c r="M210" s="145"/>
      <c r="N210" s="145"/>
      <c r="O210" s="145"/>
      <c r="P210" s="145"/>
      <c r="Q210" s="145"/>
      <c r="R210" s="145"/>
      <c r="S210" s="145"/>
      <c r="T210" s="145"/>
      <c r="U210" s="145"/>
      <c r="V210" s="145"/>
      <c r="W210" s="145"/>
      <c r="X210" s="145"/>
      <c r="Y210" s="145"/>
      <c r="Z210" s="145"/>
      <c r="AA210" s="145"/>
      <c r="AB210" s="145"/>
      <c r="AC210" s="145"/>
      <c r="AD210" s="145"/>
      <c r="AE210" s="145"/>
      <c r="AF210" s="145"/>
      <c r="AG210" s="145"/>
      <c r="AH210" s="145"/>
      <c r="AI210" s="165"/>
      <c r="AJ210" s="165"/>
      <c r="AK210" s="165"/>
      <c r="AL210" s="165"/>
      <c r="AM210" s="165"/>
      <c r="AN210" s="145"/>
      <c r="AO210" s="145"/>
      <c r="AP210" s="145"/>
      <c r="AQ210" s="145"/>
      <c r="AR210" s="145"/>
    </row>
    <row r="211" spans="2:44">
      <c r="B211" s="145"/>
      <c r="C211" s="145"/>
      <c r="D211" s="145"/>
      <c r="E211" s="145"/>
      <c r="F211" s="145"/>
      <c r="G211" s="145"/>
      <c r="H211" s="145"/>
      <c r="I211" s="145"/>
      <c r="J211" s="145"/>
      <c r="K211" s="145"/>
      <c r="L211" s="145"/>
      <c r="M211" s="145"/>
      <c r="N211" s="145"/>
      <c r="O211" s="145"/>
      <c r="P211" s="145"/>
      <c r="Q211" s="145"/>
      <c r="R211" s="145"/>
      <c r="S211" s="145"/>
      <c r="T211" s="145"/>
      <c r="U211" s="145"/>
      <c r="V211" s="145"/>
      <c r="W211" s="145"/>
      <c r="X211" s="145"/>
      <c r="Y211" s="145"/>
      <c r="Z211" s="145"/>
      <c r="AA211" s="145"/>
      <c r="AB211" s="145"/>
      <c r="AC211" s="145"/>
      <c r="AD211" s="145"/>
      <c r="AE211" s="145"/>
      <c r="AF211" s="145"/>
      <c r="AG211" s="145"/>
      <c r="AH211" s="145"/>
      <c r="AI211" s="165"/>
      <c r="AJ211" s="165"/>
      <c r="AK211" s="165"/>
      <c r="AL211" s="165"/>
      <c r="AM211" s="165"/>
      <c r="AN211" s="145"/>
      <c r="AO211" s="145"/>
      <c r="AP211" s="145"/>
      <c r="AQ211" s="145"/>
      <c r="AR211" s="145"/>
    </row>
    <row r="212" spans="2:44">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c r="AE212" s="145"/>
      <c r="AF212" s="145"/>
      <c r="AG212" s="145"/>
      <c r="AH212" s="145"/>
      <c r="AI212" s="165"/>
      <c r="AJ212" s="165"/>
      <c r="AK212" s="165"/>
      <c r="AL212" s="165"/>
      <c r="AM212" s="165"/>
      <c r="AN212" s="145"/>
      <c r="AO212" s="145"/>
      <c r="AP212" s="145"/>
      <c r="AQ212" s="145"/>
      <c r="AR212" s="145"/>
    </row>
    <row r="213" spans="2:44">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c r="Z213" s="145"/>
      <c r="AA213" s="145"/>
      <c r="AB213" s="145"/>
      <c r="AC213" s="145"/>
      <c r="AD213" s="145"/>
      <c r="AE213" s="145"/>
      <c r="AF213" s="145"/>
      <c r="AG213" s="145"/>
      <c r="AH213" s="145"/>
      <c r="AI213" s="165"/>
      <c r="AJ213" s="165"/>
      <c r="AK213" s="165"/>
      <c r="AL213" s="165"/>
      <c r="AM213" s="165"/>
      <c r="AN213" s="145"/>
      <c r="AO213" s="145"/>
      <c r="AP213" s="145"/>
      <c r="AQ213" s="145"/>
      <c r="AR213" s="145"/>
    </row>
    <row r="214" spans="2:44">
      <c r="B214" s="145"/>
      <c r="C214" s="145"/>
      <c r="D214" s="145"/>
      <c r="E214" s="145"/>
      <c r="F214" s="145"/>
      <c r="G214" s="145"/>
      <c r="H214" s="145"/>
      <c r="I214" s="145"/>
      <c r="J214" s="145"/>
      <c r="K214" s="145"/>
      <c r="L214" s="145"/>
      <c r="M214" s="145"/>
      <c r="N214" s="145"/>
      <c r="O214" s="145"/>
      <c r="P214" s="145"/>
      <c r="Q214" s="145"/>
      <c r="R214" s="145"/>
      <c r="S214" s="145"/>
      <c r="T214" s="145"/>
      <c r="U214" s="145"/>
      <c r="V214" s="145"/>
      <c r="W214" s="145"/>
      <c r="X214" s="145"/>
      <c r="Y214" s="145"/>
      <c r="Z214" s="145"/>
      <c r="AA214" s="145"/>
      <c r="AB214" s="145"/>
      <c r="AC214" s="145"/>
      <c r="AD214" s="145"/>
      <c r="AE214" s="145"/>
      <c r="AF214" s="145"/>
      <c r="AG214" s="145"/>
      <c r="AH214" s="145"/>
      <c r="AI214" s="165"/>
      <c r="AJ214" s="165"/>
      <c r="AK214" s="165"/>
      <c r="AL214" s="165"/>
      <c r="AM214" s="165"/>
      <c r="AN214" s="145"/>
      <c r="AO214" s="145"/>
      <c r="AP214" s="145"/>
      <c r="AQ214" s="145"/>
      <c r="AR214" s="145"/>
    </row>
    <row r="215" spans="2:44">
      <c r="B215" s="145"/>
      <c r="C215" s="145"/>
      <c r="D215" s="145"/>
      <c r="E215" s="145"/>
      <c r="F215" s="145"/>
      <c r="G215" s="145"/>
      <c r="H215" s="145"/>
      <c r="I215" s="145"/>
      <c r="J215" s="145"/>
      <c r="K215" s="145"/>
      <c r="L215" s="145"/>
      <c r="M215" s="145"/>
      <c r="N215" s="145"/>
      <c r="O215" s="145"/>
      <c r="P215" s="145"/>
      <c r="Q215" s="145"/>
      <c r="R215" s="145"/>
      <c r="S215" s="145"/>
      <c r="T215" s="145"/>
      <c r="U215" s="145"/>
      <c r="V215" s="145"/>
      <c r="W215" s="145"/>
      <c r="X215" s="145"/>
      <c r="Y215" s="145"/>
      <c r="Z215" s="145"/>
      <c r="AA215" s="145"/>
      <c r="AB215" s="145"/>
      <c r="AC215" s="145"/>
      <c r="AD215" s="145"/>
      <c r="AE215" s="145"/>
      <c r="AF215" s="145"/>
      <c r="AG215" s="145"/>
      <c r="AH215" s="145"/>
      <c r="AI215" s="165"/>
      <c r="AJ215" s="165"/>
      <c r="AK215" s="165"/>
      <c r="AL215" s="165"/>
      <c r="AM215" s="165"/>
      <c r="AN215" s="145"/>
      <c r="AO215" s="145"/>
      <c r="AP215" s="145"/>
      <c r="AQ215" s="145"/>
      <c r="AR215" s="145"/>
    </row>
    <row r="216" spans="2:44">
      <c r="B216" s="145"/>
      <c r="C216" s="145"/>
      <c r="D216" s="145"/>
      <c r="E216" s="145"/>
      <c r="F216" s="145"/>
      <c r="G216" s="145"/>
      <c r="H216" s="145"/>
      <c r="I216" s="145"/>
      <c r="J216" s="145"/>
      <c r="K216" s="145"/>
      <c r="L216" s="145"/>
      <c r="M216" s="145"/>
      <c r="N216" s="145"/>
      <c r="O216" s="145"/>
      <c r="P216" s="145"/>
      <c r="Q216" s="145"/>
      <c r="R216" s="145"/>
      <c r="S216" s="145"/>
      <c r="T216" s="145"/>
      <c r="U216" s="145"/>
      <c r="V216" s="145"/>
      <c r="W216" s="145"/>
      <c r="X216" s="145"/>
      <c r="Y216" s="145"/>
      <c r="Z216" s="145"/>
      <c r="AA216" s="145"/>
      <c r="AB216" s="145"/>
      <c r="AC216" s="145"/>
      <c r="AD216" s="145"/>
      <c r="AE216" s="145"/>
      <c r="AF216" s="145"/>
      <c r="AG216" s="145"/>
      <c r="AH216" s="145"/>
      <c r="AI216" s="165"/>
      <c r="AJ216" s="165"/>
      <c r="AK216" s="165"/>
      <c r="AL216" s="165"/>
      <c r="AM216" s="165"/>
      <c r="AN216" s="145"/>
      <c r="AO216" s="145"/>
      <c r="AP216" s="145"/>
      <c r="AQ216" s="145"/>
      <c r="AR216" s="145"/>
    </row>
    <row r="217" spans="2:44">
      <c r="B217" s="145"/>
      <c r="C217" s="145"/>
      <c r="D217" s="145"/>
      <c r="E217" s="145"/>
      <c r="F217" s="145"/>
      <c r="G217" s="145"/>
      <c r="H217" s="145"/>
      <c r="I217" s="145"/>
      <c r="J217" s="145"/>
      <c r="K217" s="145"/>
      <c r="L217" s="145"/>
      <c r="M217" s="145"/>
      <c r="N217" s="145"/>
      <c r="O217" s="145"/>
      <c r="P217" s="145"/>
      <c r="Q217" s="145"/>
      <c r="R217" s="145"/>
      <c r="S217" s="145"/>
      <c r="T217" s="145"/>
      <c r="U217" s="145"/>
      <c r="V217" s="145"/>
      <c r="W217" s="145"/>
      <c r="X217" s="145"/>
      <c r="Y217" s="145"/>
      <c r="Z217" s="145"/>
      <c r="AA217" s="145"/>
      <c r="AB217" s="145"/>
      <c r="AC217" s="145"/>
      <c r="AD217" s="145"/>
      <c r="AE217" s="145"/>
      <c r="AF217" s="145"/>
      <c r="AG217" s="145"/>
      <c r="AH217" s="145"/>
      <c r="AI217" s="165"/>
      <c r="AJ217" s="165"/>
      <c r="AK217" s="165"/>
      <c r="AL217" s="165"/>
      <c r="AM217" s="165"/>
      <c r="AN217" s="145"/>
      <c r="AO217" s="145"/>
      <c r="AP217" s="145"/>
      <c r="AQ217" s="145"/>
      <c r="AR217" s="145"/>
    </row>
    <row r="218" spans="2:44">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c r="Z218" s="145"/>
      <c r="AA218" s="145"/>
      <c r="AB218" s="145"/>
      <c r="AC218" s="145"/>
      <c r="AD218" s="145"/>
      <c r="AE218" s="145"/>
      <c r="AF218" s="145"/>
      <c r="AG218" s="145"/>
      <c r="AH218" s="145"/>
      <c r="AI218" s="165"/>
      <c r="AJ218" s="165"/>
      <c r="AK218" s="165"/>
      <c r="AL218" s="165"/>
      <c r="AM218" s="165"/>
      <c r="AN218" s="145"/>
      <c r="AO218" s="145"/>
      <c r="AP218" s="145"/>
      <c r="AQ218" s="145"/>
      <c r="AR218" s="145"/>
    </row>
    <row r="219" spans="2:44">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65"/>
      <c r="AJ219" s="165"/>
      <c r="AK219" s="165"/>
      <c r="AL219" s="165"/>
      <c r="AM219" s="165"/>
      <c r="AN219" s="145"/>
      <c r="AO219" s="145"/>
      <c r="AP219" s="145"/>
      <c r="AQ219" s="145"/>
      <c r="AR219" s="145"/>
    </row>
    <row r="220" spans="2:44">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c r="AG220" s="145"/>
      <c r="AH220" s="145"/>
      <c r="AI220" s="165"/>
      <c r="AJ220" s="165"/>
      <c r="AK220" s="165"/>
      <c r="AL220" s="165"/>
      <c r="AM220" s="165"/>
      <c r="AN220" s="145"/>
      <c r="AO220" s="145"/>
      <c r="AP220" s="145"/>
      <c r="AQ220" s="145"/>
      <c r="AR220" s="145"/>
    </row>
    <row r="221" spans="2:44">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c r="AG221" s="145"/>
      <c r="AH221" s="145"/>
      <c r="AI221" s="165"/>
      <c r="AJ221" s="165"/>
      <c r="AK221" s="165"/>
      <c r="AL221" s="165"/>
      <c r="AM221" s="165"/>
      <c r="AN221" s="145"/>
      <c r="AO221" s="145"/>
      <c r="AP221" s="145"/>
      <c r="AQ221" s="145"/>
      <c r="AR221" s="145"/>
    </row>
    <row r="222" spans="2:44">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65"/>
      <c r="AJ222" s="165"/>
      <c r="AK222" s="165"/>
      <c r="AL222" s="165"/>
      <c r="AM222" s="165"/>
      <c r="AN222" s="145"/>
      <c r="AO222" s="145"/>
      <c r="AP222" s="145"/>
      <c r="AQ222" s="145"/>
      <c r="AR222" s="145"/>
    </row>
    <row r="223" spans="2:44">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c r="AG223" s="145"/>
      <c r="AH223" s="145"/>
      <c r="AI223" s="165"/>
      <c r="AJ223" s="165"/>
      <c r="AK223" s="165"/>
      <c r="AL223" s="165"/>
      <c r="AM223" s="165"/>
      <c r="AN223" s="145"/>
      <c r="AO223" s="145"/>
      <c r="AP223" s="145"/>
      <c r="AQ223" s="145"/>
      <c r="AR223" s="145"/>
    </row>
    <row r="224" spans="2:44">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65"/>
      <c r="AJ224" s="165"/>
      <c r="AK224" s="165"/>
      <c r="AL224" s="165"/>
      <c r="AM224" s="165"/>
      <c r="AN224" s="145"/>
      <c r="AO224" s="145"/>
      <c r="AP224" s="145"/>
      <c r="AQ224" s="145"/>
      <c r="AR224" s="145"/>
    </row>
    <row r="225" spans="2:44">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c r="AG225" s="145"/>
      <c r="AH225" s="145"/>
      <c r="AI225" s="165"/>
      <c r="AJ225" s="165"/>
      <c r="AK225" s="165"/>
      <c r="AL225" s="165"/>
      <c r="AM225" s="165"/>
      <c r="AN225" s="145"/>
      <c r="AO225" s="145"/>
      <c r="AP225" s="145"/>
      <c r="AQ225" s="145"/>
      <c r="AR225" s="145"/>
    </row>
    <row r="226" spans="2:44">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c r="AG226" s="145"/>
      <c r="AH226" s="145"/>
      <c r="AI226" s="165"/>
      <c r="AJ226" s="165"/>
      <c r="AK226" s="165"/>
      <c r="AL226" s="165"/>
      <c r="AM226" s="165"/>
      <c r="AN226" s="145"/>
      <c r="AO226" s="145"/>
      <c r="AP226" s="145"/>
      <c r="AQ226" s="145"/>
      <c r="AR226" s="145"/>
    </row>
    <row r="227" spans="2:44">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65"/>
      <c r="AJ227" s="165"/>
      <c r="AK227" s="165"/>
      <c r="AL227" s="165"/>
      <c r="AM227" s="165"/>
      <c r="AN227" s="145"/>
      <c r="AO227" s="145"/>
      <c r="AP227" s="145"/>
      <c r="AQ227" s="145"/>
      <c r="AR227" s="145"/>
    </row>
    <row r="228" spans="2:44">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c r="AE228" s="145"/>
      <c r="AF228" s="145"/>
      <c r="AG228" s="145"/>
      <c r="AH228" s="145"/>
      <c r="AI228" s="165"/>
      <c r="AJ228" s="165"/>
      <c r="AK228" s="165"/>
      <c r="AL228" s="165"/>
      <c r="AM228" s="165"/>
      <c r="AN228" s="145"/>
      <c r="AO228" s="145"/>
      <c r="AP228" s="145"/>
      <c r="AQ228" s="145"/>
      <c r="AR228" s="145"/>
    </row>
    <row r="229" spans="2:44">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E229" s="145"/>
      <c r="AF229" s="145"/>
      <c r="AG229" s="145"/>
      <c r="AH229" s="145"/>
      <c r="AI229" s="165"/>
      <c r="AJ229" s="165"/>
      <c r="AK229" s="165"/>
      <c r="AL229" s="165"/>
      <c r="AM229" s="165"/>
      <c r="AN229" s="145"/>
      <c r="AO229" s="145"/>
      <c r="AP229" s="145"/>
      <c r="AQ229" s="145"/>
      <c r="AR229" s="145"/>
    </row>
    <row r="230" spans="2:44">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65"/>
      <c r="AJ230" s="165"/>
      <c r="AK230" s="165"/>
      <c r="AL230" s="165"/>
      <c r="AM230" s="165"/>
      <c r="AN230" s="145"/>
      <c r="AO230" s="145"/>
      <c r="AP230" s="145"/>
      <c r="AQ230" s="145"/>
      <c r="AR230" s="145"/>
    </row>
    <row r="231" spans="2:44">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65"/>
      <c r="AJ231" s="165"/>
      <c r="AK231" s="165"/>
      <c r="AL231" s="165"/>
      <c r="AM231" s="165"/>
      <c r="AN231" s="145"/>
      <c r="AO231" s="145"/>
      <c r="AP231" s="145"/>
      <c r="AQ231" s="145"/>
      <c r="AR231" s="145"/>
    </row>
    <row r="232" spans="2:44">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65"/>
      <c r="AJ232" s="165"/>
      <c r="AK232" s="165"/>
      <c r="AL232" s="165"/>
      <c r="AM232" s="165"/>
      <c r="AN232" s="145"/>
      <c r="AO232" s="145"/>
      <c r="AP232" s="145"/>
      <c r="AQ232" s="145"/>
      <c r="AR232" s="145"/>
    </row>
    <row r="233" spans="2:44">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65"/>
      <c r="AJ233" s="165"/>
      <c r="AK233" s="165"/>
      <c r="AL233" s="165"/>
      <c r="AM233" s="165"/>
      <c r="AN233" s="145"/>
      <c r="AO233" s="145"/>
      <c r="AP233" s="145"/>
      <c r="AQ233" s="145"/>
      <c r="AR233" s="145"/>
    </row>
    <row r="234" spans="2:44">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65"/>
      <c r="AJ234" s="165"/>
      <c r="AK234" s="165"/>
      <c r="AL234" s="165"/>
      <c r="AM234" s="165"/>
      <c r="AN234" s="145"/>
      <c r="AO234" s="145"/>
      <c r="AP234" s="145"/>
      <c r="AQ234" s="145"/>
      <c r="AR234" s="145"/>
    </row>
    <row r="235" spans="2:44">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65"/>
      <c r="AJ235" s="165"/>
      <c r="AK235" s="165"/>
      <c r="AL235" s="165"/>
      <c r="AM235" s="165"/>
      <c r="AN235" s="145"/>
      <c r="AO235" s="145"/>
      <c r="AP235" s="145"/>
      <c r="AQ235" s="145"/>
      <c r="AR235" s="145"/>
    </row>
    <row r="236" spans="2:44">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65"/>
      <c r="AJ236" s="165"/>
      <c r="AK236" s="165"/>
      <c r="AL236" s="165"/>
      <c r="AM236" s="165"/>
      <c r="AN236" s="145"/>
      <c r="AO236" s="145"/>
      <c r="AP236" s="145"/>
      <c r="AQ236" s="145"/>
      <c r="AR236" s="145"/>
    </row>
    <row r="237" spans="2:44">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65"/>
      <c r="AJ237" s="165"/>
      <c r="AK237" s="165"/>
      <c r="AL237" s="165"/>
      <c r="AM237" s="165"/>
      <c r="AN237" s="145"/>
      <c r="AO237" s="145"/>
      <c r="AP237" s="145"/>
      <c r="AQ237" s="145"/>
      <c r="AR237" s="145"/>
    </row>
    <row r="238" spans="2:44">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65"/>
      <c r="AJ238" s="165"/>
      <c r="AK238" s="165"/>
      <c r="AL238" s="165"/>
      <c r="AM238" s="165"/>
      <c r="AN238" s="145"/>
      <c r="AO238" s="145"/>
      <c r="AP238" s="145"/>
      <c r="AQ238" s="145"/>
      <c r="AR238" s="145"/>
    </row>
    <row r="239" spans="2:44">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65"/>
      <c r="AJ239" s="165"/>
      <c r="AK239" s="165"/>
      <c r="AL239" s="165"/>
      <c r="AM239" s="165"/>
      <c r="AN239" s="145"/>
      <c r="AO239" s="145"/>
      <c r="AP239" s="145"/>
      <c r="AQ239" s="145"/>
      <c r="AR239" s="145"/>
    </row>
    <row r="240" spans="2:44">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65"/>
      <c r="AJ240" s="165"/>
      <c r="AK240" s="165"/>
      <c r="AL240" s="165"/>
      <c r="AM240" s="165"/>
      <c r="AN240" s="145"/>
      <c r="AO240" s="145"/>
      <c r="AP240" s="145"/>
      <c r="AQ240" s="145"/>
      <c r="AR240" s="145"/>
    </row>
    <row r="241" spans="2:44">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65"/>
      <c r="AJ241" s="165"/>
      <c r="AK241" s="165"/>
      <c r="AL241" s="165"/>
      <c r="AM241" s="165"/>
      <c r="AN241" s="145"/>
      <c r="AO241" s="145"/>
      <c r="AP241" s="145"/>
      <c r="AQ241" s="145"/>
      <c r="AR241" s="145"/>
    </row>
    <row r="242" spans="2:44">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65"/>
      <c r="AJ242" s="165"/>
      <c r="AK242" s="165"/>
      <c r="AL242" s="165"/>
      <c r="AM242" s="165"/>
      <c r="AN242" s="145"/>
      <c r="AO242" s="145"/>
      <c r="AP242" s="145"/>
      <c r="AQ242" s="145"/>
      <c r="AR242" s="145"/>
    </row>
    <row r="243" spans="2:44">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65"/>
      <c r="AJ243" s="165"/>
      <c r="AK243" s="165"/>
      <c r="AL243" s="165"/>
      <c r="AM243" s="165"/>
      <c r="AN243" s="145"/>
      <c r="AO243" s="145"/>
      <c r="AP243" s="145"/>
      <c r="AQ243" s="145"/>
      <c r="AR243" s="145"/>
    </row>
    <row r="244" spans="2:44">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65"/>
      <c r="AJ244" s="165"/>
      <c r="AK244" s="165"/>
      <c r="AL244" s="165"/>
      <c r="AM244" s="165"/>
      <c r="AN244" s="145"/>
      <c r="AO244" s="145"/>
      <c r="AP244" s="145"/>
      <c r="AQ244" s="145"/>
      <c r="AR244" s="145"/>
    </row>
    <row r="245" spans="2:44">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65"/>
      <c r="AJ245" s="165"/>
      <c r="AK245" s="165"/>
      <c r="AL245" s="165"/>
      <c r="AM245" s="165"/>
      <c r="AN245" s="145"/>
      <c r="AO245" s="145"/>
      <c r="AP245" s="145"/>
      <c r="AQ245" s="145"/>
      <c r="AR245" s="145"/>
    </row>
    <row r="246" spans="2:44">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65"/>
      <c r="AJ246" s="165"/>
      <c r="AK246" s="165"/>
      <c r="AL246" s="165"/>
      <c r="AM246" s="165"/>
      <c r="AN246" s="145"/>
      <c r="AO246" s="145"/>
      <c r="AP246" s="145"/>
      <c r="AQ246" s="145"/>
      <c r="AR246" s="145"/>
    </row>
    <row r="247" spans="2:44">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65"/>
      <c r="AJ247" s="165"/>
      <c r="AK247" s="165"/>
      <c r="AL247" s="165"/>
      <c r="AM247" s="165"/>
      <c r="AN247" s="145"/>
      <c r="AO247" s="145"/>
      <c r="AP247" s="145"/>
      <c r="AQ247" s="145"/>
      <c r="AR247" s="145"/>
    </row>
    <row r="248" spans="2:44">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65"/>
      <c r="AJ248" s="165"/>
      <c r="AK248" s="165"/>
      <c r="AL248" s="165"/>
      <c r="AM248" s="165"/>
      <c r="AN248" s="145"/>
      <c r="AO248" s="145"/>
      <c r="AP248" s="145"/>
      <c r="AQ248" s="145"/>
      <c r="AR248" s="145"/>
    </row>
    <row r="249" spans="2:44">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65"/>
      <c r="AJ249" s="165"/>
      <c r="AK249" s="165"/>
      <c r="AL249" s="165"/>
      <c r="AM249" s="165"/>
      <c r="AN249" s="145"/>
      <c r="AO249" s="145"/>
      <c r="AP249" s="145"/>
      <c r="AQ249" s="145"/>
      <c r="AR249" s="145"/>
    </row>
    <row r="250" spans="2:44">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65"/>
      <c r="AJ250" s="165"/>
      <c r="AK250" s="165"/>
      <c r="AL250" s="165"/>
      <c r="AM250" s="165"/>
      <c r="AN250" s="145"/>
      <c r="AO250" s="145"/>
      <c r="AP250" s="145"/>
      <c r="AQ250" s="145"/>
      <c r="AR250" s="145"/>
    </row>
    <row r="251" spans="2:44">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65"/>
      <c r="AJ251" s="165"/>
      <c r="AK251" s="165"/>
      <c r="AL251" s="165"/>
      <c r="AM251" s="165"/>
      <c r="AN251" s="145"/>
      <c r="AO251" s="145"/>
      <c r="AP251" s="145"/>
      <c r="AQ251" s="145"/>
      <c r="AR251" s="145"/>
    </row>
    <row r="252" spans="2:44">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65"/>
      <c r="AJ252" s="165"/>
      <c r="AK252" s="165"/>
      <c r="AL252" s="165"/>
      <c r="AM252" s="165"/>
      <c r="AN252" s="145"/>
      <c r="AO252" s="145"/>
      <c r="AP252" s="145"/>
      <c r="AQ252" s="145"/>
      <c r="AR252" s="145"/>
    </row>
    <row r="253" spans="2:44">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65"/>
      <c r="AJ253" s="165"/>
      <c r="AK253" s="165"/>
      <c r="AL253" s="165"/>
      <c r="AM253" s="165"/>
      <c r="AN253" s="145"/>
      <c r="AO253" s="145"/>
      <c r="AP253" s="145"/>
      <c r="AQ253" s="145"/>
      <c r="AR253" s="145"/>
    </row>
    <row r="254" spans="2:44">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c r="AG254" s="145"/>
      <c r="AH254" s="145"/>
      <c r="AI254" s="165"/>
      <c r="AJ254" s="165"/>
      <c r="AK254" s="165"/>
      <c r="AL254" s="165"/>
      <c r="AM254" s="165"/>
      <c r="AN254" s="145"/>
      <c r="AO254" s="145"/>
      <c r="AP254" s="145"/>
      <c r="AQ254" s="145"/>
      <c r="AR254" s="145"/>
    </row>
    <row r="255" spans="2:44">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65"/>
      <c r="AJ255" s="165"/>
      <c r="AK255" s="165"/>
      <c r="AL255" s="165"/>
      <c r="AM255" s="165"/>
      <c r="AN255" s="145"/>
      <c r="AO255" s="145"/>
      <c r="AP255" s="145"/>
      <c r="AQ255" s="145"/>
      <c r="AR255" s="145"/>
    </row>
    <row r="256" spans="2:44">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65"/>
      <c r="AJ256" s="165"/>
      <c r="AK256" s="165"/>
      <c r="AL256" s="165"/>
      <c r="AM256" s="165"/>
      <c r="AN256" s="145"/>
      <c r="AO256" s="145"/>
      <c r="AP256" s="145"/>
      <c r="AQ256" s="145"/>
      <c r="AR256" s="145"/>
    </row>
    <row r="257" spans="2:44">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c r="AG257" s="145"/>
      <c r="AH257" s="145"/>
      <c r="AI257" s="165"/>
      <c r="AJ257" s="165"/>
      <c r="AK257" s="165"/>
      <c r="AL257" s="165"/>
      <c r="AM257" s="165"/>
      <c r="AN257" s="145"/>
      <c r="AO257" s="145"/>
      <c r="AP257" s="145"/>
      <c r="AQ257" s="145"/>
      <c r="AR257" s="145"/>
    </row>
    <row r="258" spans="2:44">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65"/>
      <c r="AJ258" s="165"/>
      <c r="AK258" s="165"/>
      <c r="AL258" s="165"/>
      <c r="AM258" s="165"/>
      <c r="AN258" s="145"/>
      <c r="AO258" s="145"/>
      <c r="AP258" s="145"/>
      <c r="AQ258" s="145"/>
      <c r="AR258" s="145"/>
    </row>
    <row r="259" spans="2:44">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65"/>
      <c r="AJ259" s="165"/>
      <c r="AK259" s="165"/>
      <c r="AL259" s="165"/>
      <c r="AM259" s="165"/>
      <c r="AN259" s="145"/>
      <c r="AO259" s="145"/>
      <c r="AP259" s="145"/>
      <c r="AQ259" s="145"/>
      <c r="AR259" s="145"/>
    </row>
    <row r="260" spans="2:44">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65"/>
      <c r="AJ260" s="165"/>
      <c r="AK260" s="165"/>
      <c r="AL260" s="165"/>
      <c r="AM260" s="165"/>
      <c r="AN260" s="145"/>
      <c r="AO260" s="145"/>
      <c r="AP260" s="145"/>
      <c r="AQ260" s="145"/>
      <c r="AR260" s="145"/>
    </row>
    <row r="261" spans="2:44">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c r="AG261" s="145"/>
      <c r="AH261" s="145"/>
      <c r="AI261" s="165"/>
      <c r="AJ261" s="165"/>
      <c r="AK261" s="165"/>
      <c r="AL261" s="165"/>
      <c r="AM261" s="165"/>
      <c r="AN261" s="145"/>
      <c r="AO261" s="145"/>
      <c r="AP261" s="145"/>
      <c r="AQ261" s="145"/>
      <c r="AR261" s="145"/>
    </row>
    <row r="262" spans="2:44">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65"/>
      <c r="AJ262" s="165"/>
      <c r="AK262" s="165"/>
      <c r="AL262" s="165"/>
      <c r="AM262" s="165"/>
      <c r="AN262" s="145"/>
      <c r="AO262" s="145"/>
      <c r="AP262" s="145"/>
      <c r="AQ262" s="145"/>
      <c r="AR262" s="145"/>
    </row>
    <row r="263" spans="2:44">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65"/>
      <c r="AJ263" s="165"/>
      <c r="AK263" s="165"/>
      <c r="AL263" s="165"/>
      <c r="AM263" s="165"/>
      <c r="AN263" s="145"/>
      <c r="AO263" s="145"/>
      <c r="AP263" s="145"/>
      <c r="AQ263" s="145"/>
      <c r="AR263" s="145"/>
    </row>
    <row r="264" spans="2:44">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65"/>
      <c r="AJ264" s="165"/>
      <c r="AK264" s="165"/>
      <c r="AL264" s="165"/>
      <c r="AM264" s="165"/>
      <c r="AN264" s="145"/>
      <c r="AO264" s="145"/>
      <c r="AP264" s="145"/>
      <c r="AQ264" s="145"/>
      <c r="AR264" s="145"/>
    </row>
    <row r="265" spans="2:44">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65"/>
      <c r="AJ265" s="165"/>
      <c r="AK265" s="165"/>
      <c r="AL265" s="165"/>
      <c r="AM265" s="165"/>
      <c r="AN265" s="145"/>
      <c r="AO265" s="145"/>
      <c r="AP265" s="145"/>
      <c r="AQ265" s="145"/>
      <c r="AR265" s="145"/>
    </row>
    <row r="266" spans="2:44">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c r="AD266" s="145"/>
      <c r="AE266" s="145"/>
      <c r="AF266" s="145"/>
      <c r="AG266" s="145"/>
      <c r="AH266" s="145"/>
      <c r="AI266" s="165"/>
      <c r="AJ266" s="165"/>
      <c r="AK266" s="165"/>
      <c r="AL266" s="165"/>
      <c r="AM266" s="165"/>
      <c r="AN266" s="145"/>
      <c r="AO266" s="145"/>
      <c r="AP266" s="145"/>
      <c r="AQ266" s="145"/>
      <c r="AR266" s="145"/>
    </row>
    <row r="267" spans="2:44">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c r="AG267" s="145"/>
      <c r="AH267" s="145"/>
      <c r="AI267" s="165"/>
      <c r="AJ267" s="165"/>
      <c r="AK267" s="165"/>
      <c r="AL267" s="165"/>
      <c r="AM267" s="165"/>
      <c r="AN267" s="145"/>
      <c r="AO267" s="145"/>
      <c r="AP267" s="145"/>
      <c r="AQ267" s="145"/>
      <c r="AR267" s="145"/>
    </row>
    <row r="268" spans="2:44">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65"/>
      <c r="AJ268" s="165"/>
      <c r="AK268" s="165"/>
      <c r="AL268" s="165"/>
      <c r="AM268" s="165"/>
      <c r="AN268" s="145"/>
      <c r="AO268" s="145"/>
      <c r="AP268" s="145"/>
      <c r="AQ268" s="145"/>
      <c r="AR268" s="145"/>
    </row>
    <row r="269" spans="2:44">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65"/>
      <c r="AJ269" s="165"/>
      <c r="AK269" s="165"/>
      <c r="AL269" s="165"/>
      <c r="AM269" s="165"/>
      <c r="AN269" s="145"/>
      <c r="AO269" s="145"/>
      <c r="AP269" s="145"/>
      <c r="AQ269" s="145"/>
      <c r="AR269" s="145"/>
    </row>
    <row r="270" spans="2:44">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65"/>
      <c r="AJ270" s="165"/>
      <c r="AK270" s="165"/>
      <c r="AL270" s="165"/>
      <c r="AM270" s="165"/>
      <c r="AN270" s="145"/>
      <c r="AO270" s="145"/>
      <c r="AP270" s="145"/>
      <c r="AQ270" s="145"/>
      <c r="AR270" s="145"/>
    </row>
    <row r="271" spans="2:44">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65"/>
      <c r="AJ271" s="165"/>
      <c r="AK271" s="165"/>
      <c r="AL271" s="165"/>
      <c r="AM271" s="165"/>
      <c r="AN271" s="145"/>
      <c r="AO271" s="145"/>
      <c r="AP271" s="145"/>
      <c r="AQ271" s="145"/>
      <c r="AR271" s="145"/>
    </row>
    <row r="272" spans="2:44">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65"/>
      <c r="AJ272" s="165"/>
      <c r="AK272" s="165"/>
      <c r="AL272" s="165"/>
      <c r="AM272" s="165"/>
      <c r="AN272" s="145"/>
      <c r="AO272" s="145"/>
      <c r="AP272" s="145"/>
      <c r="AQ272" s="145"/>
      <c r="AR272" s="145"/>
    </row>
    <row r="273" spans="2:44">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65"/>
      <c r="AJ273" s="165"/>
      <c r="AK273" s="165"/>
      <c r="AL273" s="165"/>
      <c r="AM273" s="165"/>
      <c r="AN273" s="145"/>
      <c r="AO273" s="145"/>
      <c r="AP273" s="145"/>
      <c r="AQ273" s="145"/>
      <c r="AR273" s="145"/>
    </row>
    <row r="274" spans="2:44">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65"/>
      <c r="AJ274" s="165"/>
      <c r="AK274" s="165"/>
      <c r="AL274" s="165"/>
      <c r="AM274" s="165"/>
      <c r="AN274" s="145"/>
      <c r="AO274" s="145"/>
      <c r="AP274" s="145"/>
      <c r="AQ274" s="145"/>
      <c r="AR274" s="145"/>
    </row>
    <row r="275" spans="2:44">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65"/>
      <c r="AJ275" s="165"/>
      <c r="AK275" s="165"/>
      <c r="AL275" s="165"/>
      <c r="AM275" s="165"/>
      <c r="AN275" s="145"/>
      <c r="AO275" s="145"/>
      <c r="AP275" s="145"/>
      <c r="AQ275" s="145"/>
      <c r="AR275" s="145"/>
    </row>
    <row r="276" spans="2:44">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65"/>
      <c r="AJ276" s="165"/>
      <c r="AK276" s="165"/>
      <c r="AL276" s="165"/>
      <c r="AM276" s="165"/>
      <c r="AN276" s="145"/>
      <c r="AO276" s="145"/>
      <c r="AP276" s="145"/>
      <c r="AQ276" s="145"/>
      <c r="AR276" s="145"/>
    </row>
    <row r="277" spans="2:44">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65"/>
      <c r="AJ277" s="165"/>
      <c r="AK277" s="165"/>
      <c r="AL277" s="165"/>
      <c r="AM277" s="165"/>
      <c r="AN277" s="145"/>
      <c r="AO277" s="145"/>
      <c r="AP277" s="145"/>
      <c r="AQ277" s="145"/>
      <c r="AR277" s="145"/>
    </row>
    <row r="278" spans="2:44">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65"/>
      <c r="AJ278" s="165"/>
      <c r="AK278" s="165"/>
      <c r="AL278" s="165"/>
      <c r="AM278" s="165"/>
      <c r="AN278" s="145"/>
      <c r="AO278" s="145"/>
      <c r="AP278" s="145"/>
      <c r="AQ278" s="145"/>
      <c r="AR278" s="145"/>
    </row>
    <row r="279" spans="2:44">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65"/>
      <c r="AJ279" s="165"/>
      <c r="AK279" s="165"/>
      <c r="AL279" s="165"/>
      <c r="AM279" s="165"/>
      <c r="AN279" s="145"/>
      <c r="AO279" s="145"/>
      <c r="AP279" s="145"/>
      <c r="AQ279" s="145"/>
      <c r="AR279" s="145"/>
    </row>
    <row r="280" spans="2:44">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65"/>
      <c r="AJ280" s="165"/>
      <c r="AK280" s="165"/>
      <c r="AL280" s="165"/>
      <c r="AM280" s="165"/>
      <c r="AN280" s="145"/>
      <c r="AO280" s="145"/>
      <c r="AP280" s="145"/>
      <c r="AQ280" s="145"/>
      <c r="AR280" s="145"/>
    </row>
    <row r="281" spans="2:44">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65"/>
      <c r="AJ281" s="165"/>
      <c r="AK281" s="165"/>
      <c r="AL281" s="165"/>
      <c r="AM281" s="165"/>
      <c r="AN281" s="145"/>
      <c r="AO281" s="145"/>
      <c r="AP281" s="145"/>
      <c r="AQ281" s="145"/>
      <c r="AR281" s="145"/>
    </row>
    <row r="282" spans="2:44">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65"/>
      <c r="AJ282" s="165"/>
      <c r="AK282" s="165"/>
      <c r="AL282" s="165"/>
      <c r="AM282" s="165"/>
      <c r="AN282" s="145"/>
      <c r="AO282" s="145"/>
      <c r="AP282" s="145"/>
      <c r="AQ282" s="145"/>
      <c r="AR282" s="145"/>
    </row>
    <row r="283" spans="2:44">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65"/>
      <c r="AJ283" s="165"/>
      <c r="AK283" s="165"/>
      <c r="AL283" s="165"/>
      <c r="AM283" s="165"/>
      <c r="AN283" s="145"/>
      <c r="AO283" s="145"/>
      <c r="AP283" s="145"/>
      <c r="AQ283" s="145"/>
      <c r="AR283" s="145"/>
    </row>
    <row r="284" spans="2:44">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65"/>
      <c r="AJ284" s="165"/>
      <c r="AK284" s="165"/>
      <c r="AL284" s="165"/>
      <c r="AM284" s="165"/>
      <c r="AN284" s="145"/>
      <c r="AO284" s="145"/>
      <c r="AP284" s="145"/>
      <c r="AQ284" s="145"/>
      <c r="AR284" s="145"/>
    </row>
    <row r="285" spans="2:44">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65"/>
      <c r="AJ285" s="165"/>
      <c r="AK285" s="165"/>
      <c r="AL285" s="165"/>
      <c r="AM285" s="165"/>
      <c r="AN285" s="145"/>
      <c r="AO285" s="145"/>
      <c r="AP285" s="145"/>
      <c r="AQ285" s="145"/>
      <c r="AR285" s="145"/>
    </row>
    <row r="286" spans="2:44">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65"/>
      <c r="AJ286" s="165"/>
      <c r="AK286" s="165"/>
      <c r="AL286" s="165"/>
      <c r="AM286" s="165"/>
      <c r="AN286" s="145"/>
      <c r="AO286" s="145"/>
      <c r="AP286" s="145"/>
      <c r="AQ286" s="145"/>
      <c r="AR286" s="145"/>
    </row>
    <row r="287" spans="2:44">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65"/>
      <c r="AJ287" s="165"/>
      <c r="AK287" s="165"/>
      <c r="AL287" s="165"/>
      <c r="AM287" s="165"/>
      <c r="AN287" s="145"/>
      <c r="AO287" s="145"/>
      <c r="AP287" s="145"/>
      <c r="AQ287" s="145"/>
      <c r="AR287" s="145"/>
    </row>
    <row r="288" spans="2:44">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65"/>
      <c r="AJ288" s="165"/>
      <c r="AK288" s="165"/>
      <c r="AL288" s="165"/>
      <c r="AM288" s="165"/>
      <c r="AN288" s="145"/>
      <c r="AO288" s="145"/>
      <c r="AP288" s="145"/>
      <c r="AQ288" s="145"/>
      <c r="AR288" s="145"/>
    </row>
    <row r="289" spans="2:44">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65"/>
      <c r="AJ289" s="165"/>
      <c r="AK289" s="165"/>
      <c r="AL289" s="165"/>
      <c r="AM289" s="165"/>
      <c r="AN289" s="145"/>
      <c r="AO289" s="145"/>
      <c r="AP289" s="145"/>
      <c r="AQ289" s="145"/>
      <c r="AR289" s="145"/>
    </row>
    <row r="290" spans="2:44">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65"/>
      <c r="AJ290" s="165"/>
      <c r="AK290" s="165"/>
      <c r="AL290" s="165"/>
      <c r="AM290" s="165"/>
      <c r="AN290" s="145"/>
      <c r="AO290" s="145"/>
      <c r="AP290" s="145"/>
      <c r="AQ290" s="145"/>
      <c r="AR290" s="145"/>
    </row>
    <row r="291" spans="2:44">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65"/>
      <c r="AJ291" s="165"/>
      <c r="AK291" s="165"/>
      <c r="AL291" s="165"/>
      <c r="AM291" s="165"/>
      <c r="AN291" s="145"/>
      <c r="AO291" s="145"/>
      <c r="AP291" s="145"/>
      <c r="AQ291" s="145"/>
      <c r="AR291" s="145"/>
    </row>
    <row r="292" spans="2:44">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65"/>
      <c r="AJ292" s="165"/>
      <c r="AK292" s="165"/>
      <c r="AL292" s="165"/>
      <c r="AM292" s="165"/>
      <c r="AN292" s="145"/>
      <c r="AO292" s="145"/>
      <c r="AP292" s="145"/>
      <c r="AQ292" s="145"/>
      <c r="AR292" s="145"/>
    </row>
    <row r="293" spans="2:44">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65"/>
      <c r="AJ293" s="165"/>
      <c r="AK293" s="165"/>
      <c r="AL293" s="165"/>
      <c r="AM293" s="165"/>
      <c r="AN293" s="145"/>
      <c r="AO293" s="145"/>
      <c r="AP293" s="145"/>
      <c r="AQ293" s="145"/>
      <c r="AR293" s="145"/>
    </row>
    <row r="294" spans="2:44">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65"/>
      <c r="AJ294" s="165"/>
      <c r="AK294" s="165"/>
      <c r="AL294" s="165"/>
      <c r="AM294" s="165"/>
      <c r="AN294" s="145"/>
      <c r="AO294" s="145"/>
      <c r="AP294" s="145"/>
      <c r="AQ294" s="145"/>
      <c r="AR294" s="145"/>
    </row>
    <row r="295" spans="2:44">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65"/>
      <c r="AJ295" s="165"/>
      <c r="AK295" s="165"/>
      <c r="AL295" s="165"/>
      <c r="AM295" s="165"/>
      <c r="AN295" s="145"/>
      <c r="AO295" s="145"/>
      <c r="AP295" s="145"/>
      <c r="AQ295" s="145"/>
      <c r="AR295" s="145"/>
    </row>
    <row r="296" spans="2:44">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65"/>
      <c r="AJ296" s="165"/>
      <c r="AK296" s="165"/>
      <c r="AL296" s="165"/>
      <c r="AM296" s="165"/>
      <c r="AN296" s="145"/>
      <c r="AO296" s="145"/>
      <c r="AP296" s="145"/>
      <c r="AQ296" s="145"/>
      <c r="AR296" s="145"/>
    </row>
    <row r="297" spans="2:44">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65"/>
      <c r="AJ297" s="165"/>
      <c r="AK297" s="165"/>
      <c r="AL297" s="165"/>
      <c r="AM297" s="165"/>
      <c r="AN297" s="145"/>
      <c r="AO297" s="145"/>
      <c r="AP297" s="145"/>
      <c r="AQ297" s="145"/>
      <c r="AR297" s="145"/>
    </row>
    <row r="298" spans="2:44">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65"/>
      <c r="AJ298" s="165"/>
      <c r="AK298" s="165"/>
      <c r="AL298" s="165"/>
      <c r="AM298" s="165"/>
      <c r="AN298" s="145"/>
      <c r="AO298" s="145"/>
      <c r="AP298" s="145"/>
      <c r="AQ298" s="145"/>
      <c r="AR298" s="145"/>
    </row>
    <row r="299" spans="2:44">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45"/>
      <c r="AI299" s="165"/>
      <c r="AJ299" s="165"/>
      <c r="AK299" s="165"/>
      <c r="AL299" s="165"/>
      <c r="AM299" s="165"/>
      <c r="AN299" s="145"/>
      <c r="AO299" s="145"/>
      <c r="AP299" s="145"/>
      <c r="AQ299" s="145"/>
      <c r="AR299" s="145"/>
    </row>
    <row r="300" spans="2:44">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c r="AA300" s="145"/>
      <c r="AB300" s="145"/>
      <c r="AC300" s="145"/>
      <c r="AD300" s="145"/>
      <c r="AE300" s="145"/>
      <c r="AF300" s="145"/>
      <c r="AG300" s="145"/>
      <c r="AH300" s="145"/>
      <c r="AI300" s="165"/>
      <c r="AJ300" s="165"/>
      <c r="AK300" s="165"/>
      <c r="AL300" s="165"/>
      <c r="AM300" s="165"/>
      <c r="AN300" s="145"/>
      <c r="AO300" s="145"/>
      <c r="AP300" s="145"/>
      <c r="AQ300" s="145"/>
      <c r="AR300" s="145"/>
    </row>
    <row r="301" spans="2:44">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65"/>
      <c r="AJ301" s="165"/>
      <c r="AK301" s="165"/>
      <c r="AL301" s="165"/>
      <c r="AM301" s="165"/>
      <c r="AN301" s="145"/>
      <c r="AO301" s="145"/>
      <c r="AP301" s="145"/>
      <c r="AQ301" s="145"/>
      <c r="AR301" s="145"/>
    </row>
    <row r="302" spans="2:44">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65"/>
      <c r="AJ302" s="165"/>
      <c r="AK302" s="165"/>
      <c r="AL302" s="165"/>
      <c r="AM302" s="165"/>
      <c r="AN302" s="145"/>
      <c r="AO302" s="145"/>
      <c r="AP302" s="145"/>
      <c r="AQ302" s="145"/>
      <c r="AR302" s="145"/>
    </row>
    <row r="303" spans="2:44">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65"/>
      <c r="AJ303" s="165"/>
      <c r="AK303" s="165"/>
      <c r="AL303" s="165"/>
      <c r="AM303" s="165"/>
      <c r="AN303" s="145"/>
      <c r="AO303" s="145"/>
      <c r="AP303" s="145"/>
      <c r="AQ303" s="145"/>
      <c r="AR303" s="145"/>
    </row>
    <row r="304" spans="2:44">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65"/>
      <c r="AJ304" s="165"/>
      <c r="AK304" s="165"/>
      <c r="AL304" s="165"/>
      <c r="AM304" s="165"/>
      <c r="AN304" s="145"/>
      <c r="AO304" s="145"/>
      <c r="AP304" s="145"/>
      <c r="AQ304" s="145"/>
      <c r="AR304" s="145"/>
    </row>
    <row r="305" spans="2:44">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65"/>
      <c r="AJ305" s="165"/>
      <c r="AK305" s="165"/>
      <c r="AL305" s="165"/>
      <c r="AM305" s="165"/>
      <c r="AN305" s="145"/>
      <c r="AO305" s="145"/>
      <c r="AP305" s="145"/>
      <c r="AQ305" s="145"/>
      <c r="AR305" s="145"/>
    </row>
    <row r="306" spans="2:44">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65"/>
      <c r="AJ306" s="165"/>
      <c r="AK306" s="165"/>
      <c r="AL306" s="165"/>
      <c r="AM306" s="165"/>
      <c r="AN306" s="145"/>
      <c r="AO306" s="145"/>
      <c r="AP306" s="145"/>
      <c r="AQ306" s="145"/>
      <c r="AR306" s="145"/>
    </row>
    <row r="307" spans="2:44">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65"/>
      <c r="AJ307" s="165"/>
      <c r="AK307" s="165"/>
      <c r="AL307" s="165"/>
      <c r="AM307" s="165"/>
      <c r="AN307" s="145"/>
      <c r="AO307" s="145"/>
      <c r="AP307" s="145"/>
      <c r="AQ307" s="145"/>
      <c r="AR307" s="145"/>
    </row>
  </sheetData>
  <mergeCells count="253">
    <mergeCell ref="E10:H10"/>
    <mergeCell ref="B93:E93"/>
    <mergeCell ref="N93:AH94"/>
    <mergeCell ref="AI93:AM94"/>
    <mergeCell ref="AN93:AR94"/>
    <mergeCell ref="B94:E94"/>
    <mergeCell ref="B95:E95"/>
    <mergeCell ref="N95:AH96"/>
    <mergeCell ref="AI95:AM96"/>
    <mergeCell ref="AN95:AR96"/>
    <mergeCell ref="B96:E96"/>
    <mergeCell ref="B89:E89"/>
    <mergeCell ref="N89:AH90"/>
    <mergeCell ref="AI89:AM90"/>
    <mergeCell ref="AN89:AR90"/>
    <mergeCell ref="B90:E90"/>
    <mergeCell ref="B91:E91"/>
    <mergeCell ref="N91:AH92"/>
    <mergeCell ref="AI91:AM92"/>
    <mergeCell ref="AN91:AR92"/>
    <mergeCell ref="B92:E92"/>
    <mergeCell ref="B85:E85"/>
    <mergeCell ref="N85:AH86"/>
    <mergeCell ref="AI85:AM86"/>
    <mergeCell ref="AN85:AR86"/>
    <mergeCell ref="B86:E86"/>
    <mergeCell ref="B87:E87"/>
    <mergeCell ref="N87:AH88"/>
    <mergeCell ref="AI87:AM88"/>
    <mergeCell ref="AN87:AR88"/>
    <mergeCell ref="B88:E88"/>
    <mergeCell ref="B81:E81"/>
    <mergeCell ref="N81:AH82"/>
    <mergeCell ref="AI81:AM82"/>
    <mergeCell ref="AN81:AR82"/>
    <mergeCell ref="B82:E82"/>
    <mergeCell ref="B83:E83"/>
    <mergeCell ref="N83:AH84"/>
    <mergeCell ref="AI83:AM84"/>
    <mergeCell ref="AN83:AR84"/>
    <mergeCell ref="B84:E84"/>
    <mergeCell ref="B77:E77"/>
    <mergeCell ref="N77:AH78"/>
    <mergeCell ref="AI77:AM78"/>
    <mergeCell ref="AN77:AR78"/>
    <mergeCell ref="B78:E78"/>
    <mergeCell ref="B79:E79"/>
    <mergeCell ref="N79:AH80"/>
    <mergeCell ref="AI79:AM80"/>
    <mergeCell ref="AN79:AR80"/>
    <mergeCell ref="B80:E80"/>
    <mergeCell ref="B73:E73"/>
    <mergeCell ref="N73:AH74"/>
    <mergeCell ref="AI73:AM74"/>
    <mergeCell ref="AN73:AR74"/>
    <mergeCell ref="B74:E74"/>
    <mergeCell ref="B75:E75"/>
    <mergeCell ref="N75:AH76"/>
    <mergeCell ref="AI75:AM76"/>
    <mergeCell ref="AN75:AR76"/>
    <mergeCell ref="B76:E76"/>
    <mergeCell ref="B69:E69"/>
    <mergeCell ref="N69:AH70"/>
    <mergeCell ref="AI69:AM70"/>
    <mergeCell ref="AN69:AR70"/>
    <mergeCell ref="B70:E70"/>
    <mergeCell ref="B71:E71"/>
    <mergeCell ref="N71:AH72"/>
    <mergeCell ref="AI71:AM72"/>
    <mergeCell ref="AN71:AR72"/>
    <mergeCell ref="B72:E72"/>
    <mergeCell ref="B65:E65"/>
    <mergeCell ref="N65:AH66"/>
    <mergeCell ref="AI65:AM66"/>
    <mergeCell ref="AN65:AR66"/>
    <mergeCell ref="B66:E66"/>
    <mergeCell ref="B67:E67"/>
    <mergeCell ref="N67:AH68"/>
    <mergeCell ref="AI67:AM68"/>
    <mergeCell ref="AN67:AR68"/>
    <mergeCell ref="B68:E68"/>
    <mergeCell ref="B61:E61"/>
    <mergeCell ref="N61:AH62"/>
    <mergeCell ref="AI61:AM62"/>
    <mergeCell ref="AN61:AR62"/>
    <mergeCell ref="B62:E62"/>
    <mergeCell ref="B63:E63"/>
    <mergeCell ref="N63:AH64"/>
    <mergeCell ref="AI63:AM64"/>
    <mergeCell ref="AN63:AR64"/>
    <mergeCell ref="B64:E64"/>
    <mergeCell ref="B57:E57"/>
    <mergeCell ref="N57:AH58"/>
    <mergeCell ref="AI57:AM58"/>
    <mergeCell ref="AN57:AR58"/>
    <mergeCell ref="B58:E58"/>
    <mergeCell ref="B59:E59"/>
    <mergeCell ref="N59:AH60"/>
    <mergeCell ref="AI59:AM60"/>
    <mergeCell ref="AN59:AR60"/>
    <mergeCell ref="B60:E60"/>
    <mergeCell ref="B53:E53"/>
    <mergeCell ref="N53:AH54"/>
    <mergeCell ref="AI53:AM54"/>
    <mergeCell ref="AN53:AR54"/>
    <mergeCell ref="B54:E54"/>
    <mergeCell ref="B55:E55"/>
    <mergeCell ref="N55:AH56"/>
    <mergeCell ref="AI55:AM56"/>
    <mergeCell ref="AN55:AR56"/>
    <mergeCell ref="B56:E56"/>
    <mergeCell ref="B49:E49"/>
    <mergeCell ref="N49:AH50"/>
    <mergeCell ref="AI49:AM50"/>
    <mergeCell ref="AN49:AR50"/>
    <mergeCell ref="B50:E50"/>
    <mergeCell ref="B51:E51"/>
    <mergeCell ref="N51:AH52"/>
    <mergeCell ref="AI51:AM52"/>
    <mergeCell ref="AN51:AR52"/>
    <mergeCell ref="B52:E52"/>
    <mergeCell ref="B45:E45"/>
    <mergeCell ref="N45:AH46"/>
    <mergeCell ref="AI45:AM46"/>
    <mergeCell ref="AN45:AR46"/>
    <mergeCell ref="B46:E46"/>
    <mergeCell ref="B47:E47"/>
    <mergeCell ref="N47:AH48"/>
    <mergeCell ref="AI47:AM48"/>
    <mergeCell ref="AN47:AR48"/>
    <mergeCell ref="B48:E48"/>
    <mergeCell ref="B41:E41"/>
    <mergeCell ref="N41:AH42"/>
    <mergeCell ref="AI41:AM42"/>
    <mergeCell ref="AN41:AR42"/>
    <mergeCell ref="B42:E42"/>
    <mergeCell ref="B43:E43"/>
    <mergeCell ref="N43:AH44"/>
    <mergeCell ref="AI43:AM44"/>
    <mergeCell ref="AN43:AR44"/>
    <mergeCell ref="B44:E44"/>
    <mergeCell ref="B37:E37"/>
    <mergeCell ref="N37:AH38"/>
    <mergeCell ref="AI37:AM38"/>
    <mergeCell ref="AN37:AR38"/>
    <mergeCell ref="B38:E38"/>
    <mergeCell ref="B39:E39"/>
    <mergeCell ref="N39:AH40"/>
    <mergeCell ref="AI39:AM40"/>
    <mergeCell ref="AN39:AR40"/>
    <mergeCell ref="B40:E40"/>
    <mergeCell ref="B33:E33"/>
    <mergeCell ref="N33:AH34"/>
    <mergeCell ref="AI33:AM34"/>
    <mergeCell ref="AN33:AR34"/>
    <mergeCell ref="B34:E34"/>
    <mergeCell ref="B35:E35"/>
    <mergeCell ref="N35:AH36"/>
    <mergeCell ref="AI35:AM36"/>
    <mergeCell ref="AN35:AR36"/>
    <mergeCell ref="B36:E36"/>
    <mergeCell ref="B29:E29"/>
    <mergeCell ref="N29:AH30"/>
    <mergeCell ref="AI29:AM30"/>
    <mergeCell ref="AN29:AR30"/>
    <mergeCell ref="B30:E30"/>
    <mergeCell ref="B31:E31"/>
    <mergeCell ref="N31:AH32"/>
    <mergeCell ref="AI31:AM32"/>
    <mergeCell ref="AN31:AR32"/>
    <mergeCell ref="B32:E32"/>
    <mergeCell ref="B25:E25"/>
    <mergeCell ref="N25:AH26"/>
    <mergeCell ref="AI25:AM26"/>
    <mergeCell ref="AN25:AR26"/>
    <mergeCell ref="B26:E26"/>
    <mergeCell ref="B27:E27"/>
    <mergeCell ref="N27:AH28"/>
    <mergeCell ref="AI27:AM28"/>
    <mergeCell ref="AN27:AR28"/>
    <mergeCell ref="B28:E28"/>
    <mergeCell ref="B21:E21"/>
    <mergeCell ref="N21:AH22"/>
    <mergeCell ref="AI21:AM22"/>
    <mergeCell ref="AN21:AR22"/>
    <mergeCell ref="B22:E22"/>
    <mergeCell ref="B23:E23"/>
    <mergeCell ref="N23:AH24"/>
    <mergeCell ref="AI23:AM24"/>
    <mergeCell ref="AN23:AR24"/>
    <mergeCell ref="B24:E24"/>
    <mergeCell ref="B19:E19"/>
    <mergeCell ref="N19:AH20"/>
    <mergeCell ref="AI19:AM20"/>
    <mergeCell ref="AN19:AR20"/>
    <mergeCell ref="B20:E20"/>
    <mergeCell ref="B16:E16"/>
    <mergeCell ref="F16:G16"/>
    <mergeCell ref="N16:AH16"/>
    <mergeCell ref="AI16:AM16"/>
    <mergeCell ref="AN16:AR16"/>
    <mergeCell ref="B17:E17"/>
    <mergeCell ref="AI17:AM18"/>
    <mergeCell ref="AN17:AR18"/>
    <mergeCell ref="B18:E18"/>
    <mergeCell ref="N17:AH18"/>
    <mergeCell ref="B15:M15"/>
    <mergeCell ref="N15:Q15"/>
    <mergeCell ref="R15:S15"/>
    <mergeCell ref="T15:AG15"/>
    <mergeCell ref="AI15:AM15"/>
    <mergeCell ref="AN15:AR15"/>
    <mergeCell ref="N13:O13"/>
    <mergeCell ref="P13:Q13"/>
    <mergeCell ref="S13:T13"/>
    <mergeCell ref="V13:W13"/>
    <mergeCell ref="T14:V14"/>
    <mergeCell ref="W14:AH14"/>
    <mergeCell ref="R10:T10"/>
    <mergeCell ref="V10:X10"/>
    <mergeCell ref="Z10:AC10"/>
    <mergeCell ref="C11:G11"/>
    <mergeCell ref="H11:AE11"/>
    <mergeCell ref="B12:AR12"/>
    <mergeCell ref="R7:T7"/>
    <mergeCell ref="V7:X7"/>
    <mergeCell ref="Z7:AC7"/>
    <mergeCell ref="C8:G8"/>
    <mergeCell ref="H8:AE8"/>
    <mergeCell ref="B9:B11"/>
    <mergeCell ref="C10:D10"/>
    <mergeCell ref="J10:L10"/>
    <mergeCell ref="O10:Q10"/>
    <mergeCell ref="AF5:AR11"/>
    <mergeCell ref="B6:D6"/>
    <mergeCell ref="E6:P6"/>
    <mergeCell ref="T6:V6"/>
    <mergeCell ref="Z6:AB6"/>
    <mergeCell ref="B7:B8"/>
    <mergeCell ref="C7:D7"/>
    <mergeCell ref="J7:L7"/>
    <mergeCell ref="O7:Q7"/>
    <mergeCell ref="E7:H7"/>
    <mergeCell ref="B1:F1"/>
    <mergeCell ref="B2:W3"/>
    <mergeCell ref="B5:D5"/>
    <mergeCell ref="E5:P5"/>
    <mergeCell ref="Q5:Q6"/>
    <mergeCell ref="R5:S6"/>
    <mergeCell ref="T5:V5"/>
    <mergeCell ref="W5:Y5"/>
    <mergeCell ref="B4:H4"/>
    <mergeCell ref="I4:P4"/>
  </mergeCells>
  <phoneticPr fontId="1"/>
  <printOptions horizontalCentered="1"/>
  <pageMargins left="0.59055118110236227" right="0.59055118110236227" top="0.59055118110236227" bottom="0.39370078740157483" header="0.31496062992125984" footer="0.31496062992125984"/>
  <pageSetup paperSize="9" scale="89"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1F69B7D2-33E0-4C27-874B-1BE2434FFEFA}">
            <xm:f>プルダウンデータ!$E$4</xm:f>
            <x14:dxf>
              <fill>
                <patternFill>
                  <bgColor rgb="FFFFCCCC"/>
                </patternFill>
              </fill>
            </x14:dxf>
          </x14:cfRule>
          <xm:sqref>N15:Q15 AI17:AM96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プルダウンデータ!$E$4:$E$8</xm:f>
          </x14:formula1>
          <xm:sqref>AI17:AM96</xm:sqref>
        </x14:dataValidation>
        <x14:dataValidation type="list" allowBlank="1" showInputMessage="1" showErrorMessage="1" xr:uid="{00000000-0002-0000-0200-000001000000}">
          <x14:formula1>
            <xm:f>プルダウンデータ!$C$4:$C$9</xm:f>
          </x14:formula1>
          <xm:sqref>AN17:AR96</xm:sqref>
        </x14:dataValidation>
        <x14:dataValidation type="list" allowBlank="1" showInputMessage="1" showErrorMessage="1" xr:uid="{00000000-0002-0000-0200-000002000000}">
          <x14:formula1>
            <xm:f>プルダウンデータ!$A$4:$A$7</xm:f>
          </x14:formula1>
          <xm:sqref>B17:E96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I408"/>
  <sheetViews>
    <sheetView view="pageBreakPreview" zoomScaleNormal="100" zoomScaleSheetLayoutView="100" workbookViewId="0">
      <selection activeCell="AO7" sqref="AO7"/>
    </sheetView>
  </sheetViews>
  <sheetFormatPr defaultColWidth="2.625" defaultRowHeight="13.5"/>
  <cols>
    <col min="1" max="1" width="3.75" style="137" bestFit="1" customWidth="1"/>
    <col min="2" max="44" width="2.375" style="137" customWidth="1"/>
    <col min="45" max="16384" width="2.625" style="137"/>
  </cols>
  <sheetData>
    <row r="1" spans="2:87" ht="14.25">
      <c r="B1" s="274" t="s">
        <v>247</v>
      </c>
      <c r="C1" s="274"/>
      <c r="D1" s="274"/>
      <c r="E1" s="274"/>
      <c r="F1" s="274"/>
      <c r="AU1" s="138"/>
      <c r="AV1" s="139"/>
      <c r="AW1" s="139"/>
      <c r="AX1" s="139"/>
      <c r="AY1" s="139"/>
      <c r="AZ1" s="139"/>
      <c r="BA1" s="139"/>
      <c r="BB1" s="139"/>
      <c r="BC1" s="140"/>
      <c r="BD1" s="140"/>
      <c r="BE1" s="140"/>
      <c r="BF1" s="140"/>
      <c r="BG1" s="140"/>
      <c r="BH1" s="140"/>
      <c r="BI1" s="140"/>
      <c r="BJ1" s="140"/>
      <c r="BK1" s="140"/>
    </row>
    <row r="2" spans="2:87" ht="14.25">
      <c r="B2" s="242" t="s">
        <v>22</v>
      </c>
      <c r="C2" s="242"/>
      <c r="D2" s="242"/>
      <c r="E2" s="242"/>
      <c r="F2" s="242"/>
      <c r="G2" s="242"/>
      <c r="H2" s="242"/>
      <c r="I2" s="242"/>
      <c r="J2" s="242"/>
      <c r="K2" s="242"/>
      <c r="L2" s="242"/>
      <c r="M2" s="242"/>
      <c r="N2" s="242"/>
      <c r="O2" s="242"/>
      <c r="P2" s="242"/>
      <c r="Q2" s="242"/>
      <c r="R2" s="242"/>
      <c r="S2" s="242"/>
      <c r="T2" s="242"/>
      <c r="U2" s="242"/>
      <c r="V2" s="242"/>
      <c r="W2" s="242"/>
      <c r="AU2" s="139"/>
      <c r="AV2" s="139"/>
      <c r="AW2" s="139"/>
      <c r="AX2" s="139"/>
      <c r="AY2" s="139"/>
      <c r="AZ2" s="139"/>
      <c r="BA2" s="139"/>
      <c r="BB2" s="139"/>
      <c r="BC2" s="140"/>
      <c r="BD2" s="140"/>
      <c r="BE2" s="140"/>
      <c r="BF2" s="140"/>
      <c r="BG2" s="140"/>
      <c r="BH2" s="140"/>
      <c r="BI2" s="140"/>
      <c r="BJ2" s="140"/>
      <c r="BK2" s="140"/>
    </row>
    <row r="3" spans="2:87" ht="26.1" customHeight="1" thickBot="1">
      <c r="B3" s="242"/>
      <c r="C3" s="242"/>
      <c r="D3" s="242"/>
      <c r="E3" s="242"/>
      <c r="F3" s="242"/>
      <c r="G3" s="242"/>
      <c r="H3" s="242"/>
      <c r="I3" s="242"/>
      <c r="J3" s="242"/>
      <c r="K3" s="242"/>
      <c r="L3" s="242"/>
      <c r="M3" s="242"/>
      <c r="N3" s="242"/>
      <c r="O3" s="242"/>
      <c r="P3" s="242"/>
      <c r="Q3" s="242"/>
      <c r="R3" s="242"/>
      <c r="S3" s="242"/>
      <c r="T3" s="242"/>
      <c r="U3" s="242"/>
      <c r="V3" s="242"/>
      <c r="W3" s="242"/>
      <c r="X3" s="141"/>
      <c r="Y3" s="141"/>
      <c r="Z3" s="141"/>
      <c r="AA3" s="141"/>
      <c r="AB3" s="141"/>
      <c r="AC3" s="141"/>
      <c r="AD3" s="141"/>
      <c r="AE3" s="141"/>
      <c r="AF3" s="142"/>
      <c r="AG3" s="142"/>
      <c r="AH3" s="142"/>
      <c r="AI3" s="142"/>
      <c r="AJ3" s="142"/>
      <c r="AK3" s="142"/>
      <c r="AL3" s="142"/>
      <c r="AM3" s="142"/>
      <c r="AN3" s="142"/>
      <c r="AO3" s="142"/>
      <c r="AP3" s="142"/>
      <c r="AQ3" s="142"/>
      <c r="AR3" s="142"/>
      <c r="AU3" s="198"/>
      <c r="AV3" s="198"/>
      <c r="AW3" s="198"/>
      <c r="AX3" s="143"/>
      <c r="AY3" s="143"/>
      <c r="AZ3" s="143"/>
      <c r="BA3" s="139"/>
      <c r="BB3" s="139"/>
      <c r="BC3" s="144"/>
      <c r="BD3" s="144"/>
      <c r="BE3" s="144"/>
      <c r="BF3" s="144"/>
      <c r="BG3" s="144"/>
      <c r="BH3" s="144"/>
      <c r="BI3" s="144"/>
      <c r="BJ3" s="144"/>
      <c r="BK3" s="144"/>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row>
    <row r="4" spans="2:87" ht="26.1" customHeight="1" thickBot="1">
      <c r="B4" s="214" t="s">
        <v>235</v>
      </c>
      <c r="C4" s="215"/>
      <c r="D4" s="215"/>
      <c r="E4" s="215"/>
      <c r="F4" s="215"/>
      <c r="G4" s="215"/>
      <c r="H4" s="216"/>
      <c r="I4" s="217">
        <v>9999999999</v>
      </c>
      <c r="J4" s="218"/>
      <c r="K4" s="218"/>
      <c r="L4" s="218"/>
      <c r="M4" s="218"/>
      <c r="N4" s="218"/>
      <c r="O4" s="218"/>
      <c r="P4" s="219"/>
      <c r="Q4" s="146"/>
      <c r="R4" s="188"/>
      <c r="S4" s="188"/>
      <c r="T4" s="188"/>
      <c r="U4" s="188"/>
      <c r="V4" s="188"/>
      <c r="W4" s="188"/>
      <c r="X4" s="188"/>
      <c r="Y4" s="188"/>
      <c r="Z4" s="188"/>
      <c r="AA4" s="188"/>
      <c r="AB4" s="188"/>
      <c r="AC4" s="188"/>
      <c r="AD4" s="188"/>
      <c r="AE4" s="188"/>
      <c r="AF4" s="142"/>
      <c r="AG4" s="142"/>
      <c r="AH4" s="142"/>
      <c r="AI4" s="142"/>
      <c r="AJ4" s="142"/>
      <c r="AK4" s="142"/>
      <c r="AL4" s="142"/>
      <c r="AM4" s="142"/>
      <c r="AN4" s="142"/>
      <c r="AO4" s="142"/>
      <c r="AP4" s="142"/>
      <c r="AQ4" s="142"/>
      <c r="AR4" s="142"/>
      <c r="AU4" s="139"/>
      <c r="AV4" s="139"/>
      <c r="AW4" s="139"/>
      <c r="AX4" s="139"/>
      <c r="AY4" s="139"/>
      <c r="AZ4" s="143"/>
      <c r="BA4" s="139"/>
      <c r="BB4" s="139"/>
      <c r="BC4" s="144"/>
      <c r="BD4" s="144"/>
      <c r="BE4" s="144"/>
      <c r="BF4" s="144"/>
      <c r="BG4" s="144"/>
      <c r="BH4" s="144"/>
      <c r="BI4" s="144"/>
      <c r="BJ4" s="144"/>
      <c r="BK4" s="144"/>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row>
    <row r="5" spans="2:87" ht="21.95" customHeight="1">
      <c r="B5" s="260" t="s">
        <v>0</v>
      </c>
      <c r="C5" s="248"/>
      <c r="D5" s="261"/>
      <c r="E5" s="273" t="s">
        <v>245</v>
      </c>
      <c r="F5" s="248"/>
      <c r="G5" s="248"/>
      <c r="H5" s="248"/>
      <c r="I5" s="248"/>
      <c r="J5" s="248"/>
      <c r="K5" s="248"/>
      <c r="L5" s="248"/>
      <c r="M5" s="248"/>
      <c r="N5" s="248"/>
      <c r="O5" s="248"/>
      <c r="P5" s="303"/>
      <c r="Q5" s="251" t="s">
        <v>15</v>
      </c>
      <c r="R5" s="253" t="s">
        <v>115</v>
      </c>
      <c r="S5" s="304"/>
      <c r="T5" s="257" t="s">
        <v>16</v>
      </c>
      <c r="U5" s="248"/>
      <c r="V5" s="248"/>
      <c r="W5" s="382" t="s">
        <v>38</v>
      </c>
      <c r="X5" s="383"/>
      <c r="Y5" s="383"/>
      <c r="Z5" s="163">
        <v>45</v>
      </c>
      <c r="AA5" s="147" t="s">
        <v>7</v>
      </c>
      <c r="AB5" s="163">
        <v>10</v>
      </c>
      <c r="AC5" s="147" t="s">
        <v>8</v>
      </c>
      <c r="AD5" s="163">
        <v>1</v>
      </c>
      <c r="AE5" s="196" t="s">
        <v>9</v>
      </c>
      <c r="AF5" s="446" t="s">
        <v>249</v>
      </c>
      <c r="AG5" s="447"/>
      <c r="AH5" s="447"/>
      <c r="AI5" s="447"/>
      <c r="AJ5" s="447"/>
      <c r="AK5" s="447"/>
      <c r="AL5" s="447"/>
      <c r="AM5" s="448"/>
      <c r="AN5" s="142"/>
      <c r="AO5" s="142"/>
      <c r="AP5" s="142"/>
      <c r="AQ5" s="142"/>
      <c r="AR5" s="142"/>
      <c r="AU5" s="139"/>
      <c r="AV5" s="139"/>
      <c r="AW5" s="139"/>
      <c r="AX5" s="139"/>
      <c r="AY5" s="139"/>
      <c r="AZ5" s="143"/>
      <c r="BA5" s="139"/>
      <c r="BB5" s="139"/>
      <c r="BC5" s="144"/>
      <c r="BD5" s="144"/>
      <c r="BE5" s="144"/>
      <c r="BF5" s="144"/>
      <c r="BG5" s="144"/>
      <c r="BH5" s="144"/>
      <c r="BI5" s="144"/>
      <c r="BJ5" s="144"/>
      <c r="BK5" s="144"/>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row>
    <row r="6" spans="2:87" ht="21.95" customHeight="1">
      <c r="B6" s="262" t="s">
        <v>19</v>
      </c>
      <c r="C6" s="259"/>
      <c r="D6" s="263"/>
      <c r="E6" s="284" t="s">
        <v>244</v>
      </c>
      <c r="F6" s="259"/>
      <c r="G6" s="259"/>
      <c r="H6" s="259"/>
      <c r="I6" s="259"/>
      <c r="J6" s="259"/>
      <c r="K6" s="259"/>
      <c r="L6" s="259"/>
      <c r="M6" s="259"/>
      <c r="N6" s="259"/>
      <c r="O6" s="259"/>
      <c r="P6" s="317"/>
      <c r="Q6" s="252"/>
      <c r="R6" s="305"/>
      <c r="S6" s="306"/>
      <c r="T6" s="258" t="s">
        <v>17</v>
      </c>
      <c r="U6" s="259"/>
      <c r="V6" s="259"/>
      <c r="W6" s="148"/>
      <c r="X6" s="149"/>
      <c r="Y6" s="150" t="s">
        <v>24</v>
      </c>
      <c r="Z6" s="259">
        <v>54</v>
      </c>
      <c r="AA6" s="259"/>
      <c r="AB6" s="259"/>
      <c r="AC6" s="149" t="s">
        <v>23</v>
      </c>
      <c r="AD6" s="145"/>
      <c r="AE6" s="145"/>
      <c r="AF6" s="449"/>
      <c r="AG6" s="450"/>
      <c r="AH6" s="450"/>
      <c r="AI6" s="450"/>
      <c r="AJ6" s="450"/>
      <c r="AK6" s="450"/>
      <c r="AL6" s="450"/>
      <c r="AM6" s="451"/>
      <c r="AN6" s="142"/>
      <c r="AO6" s="142"/>
      <c r="AP6" s="142"/>
      <c r="AQ6" s="142"/>
      <c r="AR6" s="142"/>
      <c r="AU6" s="139"/>
      <c r="AV6" s="139"/>
      <c r="AW6" s="139"/>
      <c r="AX6" s="139"/>
      <c r="AY6" s="139"/>
      <c r="AZ6" s="139"/>
      <c r="BA6" s="139"/>
      <c r="BB6" s="139"/>
      <c r="BC6" s="144"/>
      <c r="BD6" s="144"/>
      <c r="BE6" s="144"/>
      <c r="BF6" s="144"/>
      <c r="BG6" s="144"/>
      <c r="BH6" s="144"/>
      <c r="BI6" s="144"/>
      <c r="BJ6" s="144"/>
      <c r="BK6" s="144"/>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row>
    <row r="7" spans="2:87" ht="21.95" customHeight="1">
      <c r="B7" s="265" t="s">
        <v>1</v>
      </c>
      <c r="C7" s="273" t="s">
        <v>2</v>
      </c>
      <c r="D7" s="248"/>
      <c r="E7" s="286" t="s">
        <v>216</v>
      </c>
      <c r="F7" s="286"/>
      <c r="G7" s="286"/>
      <c r="H7" s="286"/>
      <c r="I7" s="154" t="s">
        <v>14</v>
      </c>
      <c r="J7" s="246" t="s">
        <v>217</v>
      </c>
      <c r="K7" s="246"/>
      <c r="L7" s="246"/>
      <c r="M7" s="145" t="s">
        <v>6</v>
      </c>
      <c r="N7" s="145"/>
      <c r="O7" s="248" t="s">
        <v>18</v>
      </c>
      <c r="P7" s="248"/>
      <c r="Q7" s="248"/>
      <c r="R7" s="246" t="s">
        <v>218</v>
      </c>
      <c r="S7" s="246"/>
      <c r="T7" s="246"/>
      <c r="U7" s="154" t="s">
        <v>14</v>
      </c>
      <c r="V7" s="246" t="s">
        <v>219</v>
      </c>
      <c r="W7" s="246"/>
      <c r="X7" s="246"/>
      <c r="Y7" s="154" t="s">
        <v>14</v>
      </c>
      <c r="Z7" s="246" t="s">
        <v>220</v>
      </c>
      <c r="AA7" s="246"/>
      <c r="AB7" s="246"/>
      <c r="AC7" s="246"/>
      <c r="AD7" s="147"/>
      <c r="AE7" s="147"/>
      <c r="AF7" s="449"/>
      <c r="AG7" s="450"/>
      <c r="AH7" s="450"/>
      <c r="AI7" s="450"/>
      <c r="AJ7" s="450"/>
      <c r="AK7" s="450"/>
      <c r="AL7" s="450"/>
      <c r="AM7" s="451"/>
      <c r="AN7" s="142"/>
      <c r="AO7" s="142"/>
      <c r="AP7" s="142"/>
      <c r="AQ7" s="142"/>
      <c r="AR7" s="142"/>
      <c r="AU7" s="139"/>
      <c r="AV7" s="139"/>
      <c r="AW7" s="139"/>
      <c r="AX7" s="139"/>
      <c r="AY7" s="139"/>
      <c r="AZ7" s="139"/>
      <c r="BA7" s="139"/>
      <c r="BB7" s="139"/>
      <c r="BC7" s="144"/>
      <c r="BD7" s="144"/>
      <c r="BE7" s="144"/>
      <c r="BF7" s="144"/>
      <c r="BG7" s="144"/>
      <c r="BH7" s="144"/>
      <c r="BI7" s="144"/>
      <c r="BJ7" s="144"/>
      <c r="BK7" s="144"/>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row>
    <row r="8" spans="2:87" ht="21.95" customHeight="1">
      <c r="B8" s="265"/>
      <c r="C8" s="273" t="s">
        <v>25</v>
      </c>
      <c r="D8" s="248"/>
      <c r="E8" s="248"/>
      <c r="F8" s="248"/>
      <c r="G8" s="248"/>
      <c r="H8" s="208" t="s">
        <v>221</v>
      </c>
      <c r="I8" s="208"/>
      <c r="J8" s="208"/>
      <c r="K8" s="208"/>
      <c r="L8" s="208"/>
      <c r="M8" s="208"/>
      <c r="N8" s="208"/>
      <c r="O8" s="208"/>
      <c r="P8" s="208"/>
      <c r="Q8" s="208"/>
      <c r="R8" s="208"/>
      <c r="S8" s="208"/>
      <c r="T8" s="208"/>
      <c r="U8" s="208"/>
      <c r="V8" s="208"/>
      <c r="W8" s="208"/>
      <c r="X8" s="208"/>
      <c r="Y8" s="208"/>
      <c r="Z8" s="208"/>
      <c r="AA8" s="208"/>
      <c r="AB8" s="208"/>
      <c r="AC8" s="208"/>
      <c r="AD8" s="208"/>
      <c r="AE8" s="307"/>
      <c r="AF8" s="449"/>
      <c r="AG8" s="450"/>
      <c r="AH8" s="450"/>
      <c r="AI8" s="450"/>
      <c r="AJ8" s="450"/>
      <c r="AK8" s="450"/>
      <c r="AL8" s="450"/>
      <c r="AM8" s="451"/>
      <c r="AN8" s="142"/>
      <c r="AO8" s="142"/>
      <c r="AP8" s="142"/>
      <c r="AQ8" s="142"/>
      <c r="AR8" s="142"/>
      <c r="AU8" s="139"/>
      <c r="AV8" s="139"/>
      <c r="AW8" s="139"/>
      <c r="AX8" s="139"/>
      <c r="AY8" s="139"/>
      <c r="AZ8" s="139"/>
      <c r="BA8" s="139"/>
      <c r="BB8" s="139"/>
      <c r="BC8" s="144"/>
      <c r="BD8" s="144"/>
      <c r="BE8" s="144"/>
      <c r="BF8" s="144"/>
      <c r="BG8" s="144"/>
      <c r="BH8" s="144"/>
      <c r="BI8" s="144"/>
      <c r="BJ8" s="144"/>
      <c r="BK8" s="144"/>
      <c r="BL8" s="145"/>
      <c r="BM8" s="145"/>
      <c r="BN8" s="145"/>
      <c r="BO8" s="145"/>
      <c r="BP8" s="145"/>
      <c r="BQ8" s="145"/>
      <c r="BR8" s="145"/>
      <c r="BS8" s="145"/>
      <c r="BT8" s="145"/>
      <c r="BU8" s="145"/>
      <c r="BV8" s="145"/>
      <c r="BW8" s="145"/>
      <c r="BX8" s="145"/>
      <c r="BY8" s="145"/>
      <c r="BZ8" s="145"/>
      <c r="CA8" s="145"/>
      <c r="CB8" s="145"/>
      <c r="CC8" s="145"/>
      <c r="CD8" s="145"/>
      <c r="CE8" s="145"/>
      <c r="CF8" s="145"/>
      <c r="CG8" s="145"/>
      <c r="CH8" s="145"/>
      <c r="CI8" s="145"/>
    </row>
    <row r="9" spans="2:87" ht="21">
      <c r="B9" s="264" t="s">
        <v>3</v>
      </c>
      <c r="C9" s="151" t="s">
        <v>4</v>
      </c>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449"/>
      <c r="AG9" s="450"/>
      <c r="AH9" s="450"/>
      <c r="AI9" s="450"/>
      <c r="AJ9" s="450"/>
      <c r="AK9" s="450"/>
      <c r="AL9" s="450"/>
      <c r="AM9" s="451"/>
      <c r="AN9" s="142"/>
      <c r="AO9" s="142"/>
      <c r="AP9" s="142"/>
      <c r="AQ9" s="142"/>
      <c r="AR9" s="142"/>
    </row>
    <row r="10" spans="2:87" ht="21.95" customHeight="1">
      <c r="B10" s="265"/>
      <c r="C10" s="273" t="s">
        <v>2</v>
      </c>
      <c r="D10" s="248"/>
      <c r="E10" s="248"/>
      <c r="F10" s="248"/>
      <c r="G10" s="248"/>
      <c r="H10" s="248"/>
      <c r="I10" s="154" t="s">
        <v>14</v>
      </c>
      <c r="J10" s="249"/>
      <c r="K10" s="249"/>
      <c r="L10" s="249"/>
      <c r="M10" s="145" t="s">
        <v>6</v>
      </c>
      <c r="N10" s="145"/>
      <c r="O10" s="248" t="s">
        <v>18</v>
      </c>
      <c r="P10" s="248"/>
      <c r="Q10" s="248"/>
      <c r="R10" s="249"/>
      <c r="S10" s="249"/>
      <c r="T10" s="249"/>
      <c r="U10" s="154" t="s">
        <v>14</v>
      </c>
      <c r="V10" s="249"/>
      <c r="W10" s="249"/>
      <c r="X10" s="249"/>
      <c r="Y10" s="154" t="s">
        <v>14</v>
      </c>
      <c r="Z10" s="249"/>
      <c r="AA10" s="249"/>
      <c r="AB10" s="249"/>
      <c r="AC10" s="249"/>
      <c r="AD10" s="145"/>
      <c r="AE10" s="145"/>
      <c r="AF10" s="449"/>
      <c r="AG10" s="450"/>
      <c r="AH10" s="450"/>
      <c r="AI10" s="450"/>
      <c r="AJ10" s="450"/>
      <c r="AK10" s="450"/>
      <c r="AL10" s="450"/>
      <c r="AM10" s="451"/>
      <c r="AN10" s="142"/>
      <c r="AO10" s="142"/>
      <c r="AP10" s="142"/>
      <c r="AQ10" s="142"/>
      <c r="AR10" s="142"/>
    </row>
    <row r="11" spans="2:87" ht="21.95" customHeight="1" thickBot="1">
      <c r="B11" s="265"/>
      <c r="C11" s="273" t="s">
        <v>25</v>
      </c>
      <c r="D11" s="248"/>
      <c r="E11" s="248"/>
      <c r="F11" s="248"/>
      <c r="G11" s="248"/>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307"/>
      <c r="AF11" s="452"/>
      <c r="AG11" s="453"/>
      <c r="AH11" s="453"/>
      <c r="AI11" s="453"/>
      <c r="AJ11" s="453"/>
      <c r="AK11" s="453"/>
      <c r="AL11" s="453"/>
      <c r="AM11" s="454"/>
      <c r="AN11" s="146"/>
      <c r="AO11" s="188"/>
      <c r="AP11" s="188"/>
      <c r="AQ11" s="188"/>
      <c r="AR11" s="188"/>
    </row>
    <row r="12" spans="2:87" ht="24" customHeight="1">
      <c r="B12" s="384" t="s">
        <v>233</v>
      </c>
      <c r="C12" s="385"/>
      <c r="D12" s="385"/>
      <c r="E12" s="385"/>
      <c r="F12" s="385"/>
      <c r="G12" s="385"/>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274"/>
      <c r="AG12" s="274"/>
      <c r="AH12" s="274"/>
      <c r="AI12" s="274"/>
      <c r="AJ12" s="274"/>
      <c r="AK12" s="274"/>
      <c r="AL12" s="274"/>
      <c r="AM12" s="274"/>
      <c r="AN12" s="274"/>
      <c r="AO12" s="274"/>
      <c r="AP12" s="274"/>
      <c r="AQ12" s="274"/>
      <c r="AR12" s="386"/>
    </row>
    <row r="13" spans="2:87" ht="24" customHeight="1">
      <c r="B13" s="153"/>
      <c r="C13" s="145"/>
      <c r="D13" s="145"/>
      <c r="E13" s="145"/>
      <c r="F13" s="145"/>
      <c r="G13" s="145"/>
      <c r="H13" s="145"/>
      <c r="I13" s="145"/>
      <c r="J13" s="145"/>
      <c r="K13" s="145"/>
      <c r="L13" s="145"/>
      <c r="M13" s="145"/>
      <c r="N13" s="248" t="s">
        <v>26</v>
      </c>
      <c r="O13" s="248"/>
      <c r="P13" s="249">
        <v>6</v>
      </c>
      <c r="Q13" s="249"/>
      <c r="R13" s="154" t="s">
        <v>7</v>
      </c>
      <c r="S13" s="249">
        <v>10</v>
      </c>
      <c r="T13" s="249"/>
      <c r="U13" s="154" t="s">
        <v>8</v>
      </c>
      <c r="V13" s="249">
        <v>25</v>
      </c>
      <c r="W13" s="249"/>
      <c r="X13" s="154" t="s">
        <v>9</v>
      </c>
      <c r="Y13" s="154"/>
      <c r="Z13" s="145"/>
      <c r="AA13" s="145"/>
      <c r="AB13" s="145"/>
      <c r="AC13" s="145"/>
      <c r="AD13" s="145"/>
      <c r="AE13" s="145"/>
      <c r="AF13" s="145"/>
      <c r="AG13" s="145"/>
      <c r="AH13" s="145"/>
      <c r="AI13" s="145"/>
      <c r="AJ13" s="145"/>
      <c r="AK13" s="145"/>
      <c r="AL13" s="145"/>
      <c r="AM13" s="145"/>
      <c r="AN13" s="145"/>
      <c r="AO13" s="145"/>
      <c r="AP13" s="145"/>
      <c r="AQ13" s="145"/>
      <c r="AR13" s="155"/>
    </row>
    <row r="14" spans="2:87" ht="24" customHeight="1" thickBot="1">
      <c r="B14" s="156"/>
      <c r="C14" s="157"/>
      <c r="D14" s="157"/>
      <c r="E14" s="157"/>
      <c r="F14" s="157"/>
      <c r="G14" s="157"/>
      <c r="H14" s="157"/>
      <c r="I14" s="157"/>
      <c r="J14" s="157"/>
      <c r="K14" s="157"/>
      <c r="L14" s="157"/>
      <c r="M14" s="157"/>
      <c r="N14" s="157"/>
      <c r="O14" s="157"/>
      <c r="P14" s="157"/>
      <c r="Q14" s="157"/>
      <c r="R14" s="157"/>
      <c r="S14" s="157"/>
      <c r="T14" s="276" t="s">
        <v>19</v>
      </c>
      <c r="U14" s="276"/>
      <c r="V14" s="276"/>
      <c r="W14" s="288" t="s">
        <v>244</v>
      </c>
      <c r="X14" s="288"/>
      <c r="Y14" s="288"/>
      <c r="Z14" s="288"/>
      <c r="AA14" s="288"/>
      <c r="AB14" s="288"/>
      <c r="AC14" s="288"/>
      <c r="AD14" s="288"/>
      <c r="AE14" s="288"/>
      <c r="AF14" s="288"/>
      <c r="AG14" s="288"/>
      <c r="AH14" s="288"/>
      <c r="AI14" s="158"/>
      <c r="AJ14" s="157"/>
      <c r="AK14" s="157"/>
      <c r="AL14" s="157" t="s">
        <v>234</v>
      </c>
      <c r="AM14" s="157"/>
      <c r="AN14" s="158"/>
      <c r="AO14" s="157"/>
      <c r="AP14" s="157"/>
      <c r="AQ14" s="157"/>
      <c r="AR14" s="159"/>
    </row>
    <row r="15" spans="2:87" ht="21.95" customHeight="1">
      <c r="B15" s="267" t="s">
        <v>21</v>
      </c>
      <c r="C15" s="268"/>
      <c r="D15" s="268"/>
      <c r="E15" s="268"/>
      <c r="F15" s="268"/>
      <c r="G15" s="268"/>
      <c r="H15" s="268"/>
      <c r="I15" s="268"/>
      <c r="J15" s="268"/>
      <c r="K15" s="268"/>
      <c r="L15" s="268"/>
      <c r="M15" s="269"/>
      <c r="N15" s="319" t="s">
        <v>110</v>
      </c>
      <c r="O15" s="320"/>
      <c r="P15" s="320"/>
      <c r="Q15" s="320"/>
      <c r="R15" s="299" t="s">
        <v>108</v>
      </c>
      <c r="S15" s="299"/>
      <c r="T15" s="244"/>
      <c r="U15" s="244"/>
      <c r="V15" s="244"/>
      <c r="W15" s="244"/>
      <c r="X15" s="244"/>
      <c r="Y15" s="244"/>
      <c r="Z15" s="244"/>
      <c r="AA15" s="244"/>
      <c r="AB15" s="244"/>
      <c r="AC15" s="244"/>
      <c r="AD15" s="244"/>
      <c r="AE15" s="244"/>
      <c r="AF15" s="244"/>
      <c r="AG15" s="244"/>
      <c r="AH15" s="160" t="s">
        <v>109</v>
      </c>
      <c r="AI15" s="293"/>
      <c r="AJ15" s="293"/>
      <c r="AK15" s="293"/>
      <c r="AL15" s="293"/>
      <c r="AM15" s="294"/>
      <c r="AN15" s="295"/>
      <c r="AO15" s="293"/>
      <c r="AP15" s="293"/>
      <c r="AQ15" s="293"/>
      <c r="AR15" s="294"/>
    </row>
    <row r="16" spans="2:87">
      <c r="B16" s="290" t="s">
        <v>37</v>
      </c>
      <c r="C16" s="291"/>
      <c r="D16" s="291"/>
      <c r="E16" s="291"/>
      <c r="F16" s="292" t="s">
        <v>7</v>
      </c>
      <c r="G16" s="292"/>
      <c r="H16" s="161" t="s">
        <v>43</v>
      </c>
      <c r="I16" s="161" t="s">
        <v>8</v>
      </c>
      <c r="J16" s="161" t="s">
        <v>43</v>
      </c>
      <c r="K16" s="161" t="s">
        <v>9</v>
      </c>
      <c r="L16" s="161"/>
      <c r="M16" s="162"/>
      <c r="N16" s="243" t="s">
        <v>12</v>
      </c>
      <c r="O16" s="244"/>
      <c r="P16" s="244"/>
      <c r="Q16" s="244"/>
      <c r="R16" s="244"/>
      <c r="S16" s="244"/>
      <c r="T16" s="244"/>
      <c r="U16" s="244"/>
      <c r="V16" s="244"/>
      <c r="W16" s="244"/>
      <c r="X16" s="244"/>
      <c r="Y16" s="244"/>
      <c r="Z16" s="244"/>
      <c r="AA16" s="244"/>
      <c r="AB16" s="244"/>
      <c r="AC16" s="244"/>
      <c r="AD16" s="244"/>
      <c r="AE16" s="244"/>
      <c r="AF16" s="244"/>
      <c r="AG16" s="244"/>
      <c r="AH16" s="245"/>
      <c r="AI16" s="269" t="s">
        <v>27</v>
      </c>
      <c r="AJ16" s="291"/>
      <c r="AK16" s="291"/>
      <c r="AL16" s="291"/>
      <c r="AM16" s="302"/>
      <c r="AN16" s="269" t="s">
        <v>13</v>
      </c>
      <c r="AO16" s="291"/>
      <c r="AP16" s="291"/>
      <c r="AQ16" s="291"/>
      <c r="AR16" s="302"/>
    </row>
    <row r="17" spans="1:44" ht="18.95" customHeight="1">
      <c r="A17" s="141">
        <v>1</v>
      </c>
      <c r="B17" s="300" t="s">
        <v>39</v>
      </c>
      <c r="C17" s="321"/>
      <c r="D17" s="321"/>
      <c r="E17" s="321"/>
      <c r="F17" s="147"/>
      <c r="G17" s="167">
        <v>5</v>
      </c>
      <c r="H17" s="147" t="s">
        <v>43</v>
      </c>
      <c r="I17" s="167">
        <v>4</v>
      </c>
      <c r="J17" s="163" t="s">
        <v>43</v>
      </c>
      <c r="K17" s="167">
        <v>1</v>
      </c>
      <c r="L17" s="147" t="s">
        <v>10</v>
      </c>
      <c r="M17" s="147"/>
      <c r="N17" s="387" t="s">
        <v>243</v>
      </c>
      <c r="O17" s="388"/>
      <c r="P17" s="388"/>
      <c r="Q17" s="388"/>
      <c r="R17" s="388"/>
      <c r="S17" s="388"/>
      <c r="T17" s="388"/>
      <c r="U17" s="388"/>
      <c r="V17" s="388"/>
      <c r="W17" s="388"/>
      <c r="X17" s="388"/>
      <c r="Y17" s="388"/>
      <c r="Z17" s="388"/>
      <c r="AA17" s="388"/>
      <c r="AB17" s="388"/>
      <c r="AC17" s="388"/>
      <c r="AD17" s="388"/>
      <c r="AE17" s="388"/>
      <c r="AF17" s="388"/>
      <c r="AG17" s="388"/>
      <c r="AH17" s="389"/>
      <c r="AI17" s="236"/>
      <c r="AJ17" s="236"/>
      <c r="AK17" s="236"/>
      <c r="AL17" s="236"/>
      <c r="AM17" s="237"/>
      <c r="AN17" s="236"/>
      <c r="AO17" s="236"/>
      <c r="AP17" s="236"/>
      <c r="AQ17" s="236"/>
      <c r="AR17" s="237"/>
    </row>
    <row r="18" spans="1:44" ht="18.95" customHeight="1">
      <c r="B18" s="212" t="s">
        <v>39</v>
      </c>
      <c r="C18" s="327"/>
      <c r="D18" s="327"/>
      <c r="E18" s="327"/>
      <c r="F18" s="149"/>
      <c r="G18" s="168">
        <v>8</v>
      </c>
      <c r="H18" s="149" t="s">
        <v>43</v>
      </c>
      <c r="I18" s="168">
        <v>3</v>
      </c>
      <c r="J18" s="164" t="s">
        <v>43</v>
      </c>
      <c r="K18" s="168">
        <v>31</v>
      </c>
      <c r="L18" s="149" t="s">
        <v>11</v>
      </c>
      <c r="M18" s="149"/>
      <c r="N18" s="390"/>
      <c r="O18" s="391"/>
      <c r="P18" s="391"/>
      <c r="Q18" s="391"/>
      <c r="R18" s="391"/>
      <c r="S18" s="391"/>
      <c r="T18" s="391"/>
      <c r="U18" s="391"/>
      <c r="V18" s="391"/>
      <c r="W18" s="391"/>
      <c r="X18" s="391"/>
      <c r="Y18" s="391"/>
      <c r="Z18" s="391"/>
      <c r="AA18" s="391"/>
      <c r="AB18" s="391"/>
      <c r="AC18" s="391"/>
      <c r="AD18" s="391"/>
      <c r="AE18" s="391"/>
      <c r="AF18" s="391"/>
      <c r="AG18" s="391"/>
      <c r="AH18" s="392"/>
      <c r="AI18" s="238"/>
      <c r="AJ18" s="238"/>
      <c r="AK18" s="238"/>
      <c r="AL18" s="238"/>
      <c r="AM18" s="239"/>
      <c r="AN18" s="238"/>
      <c r="AO18" s="238"/>
      <c r="AP18" s="238"/>
      <c r="AQ18" s="238"/>
      <c r="AR18" s="239"/>
    </row>
    <row r="19" spans="1:44" ht="18.95" customHeight="1">
      <c r="A19" s="141">
        <f>A17+1</f>
        <v>2</v>
      </c>
      <c r="B19" s="199" t="s">
        <v>39</v>
      </c>
      <c r="C19" s="235"/>
      <c r="D19" s="235"/>
      <c r="E19" s="235"/>
      <c r="F19" s="178"/>
      <c r="G19" s="194">
        <v>8</v>
      </c>
      <c r="H19" s="178" t="s">
        <v>43</v>
      </c>
      <c r="I19" s="194">
        <v>4</v>
      </c>
      <c r="J19" s="195" t="s">
        <v>5</v>
      </c>
      <c r="K19" s="194">
        <v>1</v>
      </c>
      <c r="L19" s="178" t="s">
        <v>10</v>
      </c>
      <c r="M19" s="178"/>
      <c r="N19" s="201" t="s">
        <v>231</v>
      </c>
      <c r="O19" s="205"/>
      <c r="P19" s="205"/>
      <c r="Q19" s="205"/>
      <c r="R19" s="205"/>
      <c r="S19" s="205"/>
      <c r="T19" s="205"/>
      <c r="U19" s="205"/>
      <c r="V19" s="205"/>
      <c r="W19" s="205"/>
      <c r="X19" s="205"/>
      <c r="Y19" s="205"/>
      <c r="Z19" s="205"/>
      <c r="AA19" s="205"/>
      <c r="AB19" s="205"/>
      <c r="AC19" s="205"/>
      <c r="AD19" s="205"/>
      <c r="AE19" s="205"/>
      <c r="AF19" s="205"/>
      <c r="AG19" s="205"/>
      <c r="AH19" s="205"/>
      <c r="AI19" s="201" t="s">
        <v>36</v>
      </c>
      <c r="AJ19" s="205"/>
      <c r="AK19" s="205"/>
      <c r="AL19" s="205"/>
      <c r="AM19" s="206"/>
      <c r="AN19" s="201" t="s">
        <v>36</v>
      </c>
      <c r="AO19" s="205"/>
      <c r="AP19" s="205"/>
      <c r="AQ19" s="205"/>
      <c r="AR19" s="206"/>
    </row>
    <row r="20" spans="1:44" ht="18.95" customHeight="1">
      <c r="A20" s="141"/>
      <c r="B20" s="212" t="s">
        <v>39</v>
      </c>
      <c r="C20" s="327"/>
      <c r="D20" s="327"/>
      <c r="E20" s="327"/>
      <c r="F20" s="149"/>
      <c r="G20" s="168">
        <v>12</v>
      </c>
      <c r="H20" s="149" t="s">
        <v>5</v>
      </c>
      <c r="I20" s="168">
        <v>3</v>
      </c>
      <c r="J20" s="164" t="s">
        <v>5</v>
      </c>
      <c r="K20" s="168">
        <v>31</v>
      </c>
      <c r="L20" s="149" t="s">
        <v>11</v>
      </c>
      <c r="M20" s="149"/>
      <c r="N20" s="207"/>
      <c r="O20" s="208"/>
      <c r="P20" s="208"/>
      <c r="Q20" s="208"/>
      <c r="R20" s="208"/>
      <c r="S20" s="208"/>
      <c r="T20" s="208"/>
      <c r="U20" s="208"/>
      <c r="V20" s="208"/>
      <c r="W20" s="208"/>
      <c r="X20" s="208"/>
      <c r="Y20" s="208"/>
      <c r="Z20" s="208"/>
      <c r="AA20" s="208"/>
      <c r="AB20" s="208"/>
      <c r="AC20" s="208"/>
      <c r="AD20" s="208"/>
      <c r="AE20" s="208"/>
      <c r="AF20" s="208"/>
      <c r="AG20" s="208"/>
      <c r="AH20" s="208"/>
      <c r="AI20" s="207"/>
      <c r="AJ20" s="208"/>
      <c r="AK20" s="208"/>
      <c r="AL20" s="208"/>
      <c r="AM20" s="209"/>
      <c r="AN20" s="207"/>
      <c r="AO20" s="208"/>
      <c r="AP20" s="208"/>
      <c r="AQ20" s="208"/>
      <c r="AR20" s="209"/>
    </row>
    <row r="21" spans="1:44" ht="18.95" customHeight="1">
      <c r="A21" s="141">
        <f>A19+1</f>
        <v>3</v>
      </c>
      <c r="B21" s="199" t="s">
        <v>39</v>
      </c>
      <c r="C21" s="235"/>
      <c r="D21" s="235"/>
      <c r="E21" s="235"/>
      <c r="F21" s="178"/>
      <c r="G21" s="194">
        <v>12</v>
      </c>
      <c r="H21" s="178" t="s">
        <v>43</v>
      </c>
      <c r="I21" s="194">
        <v>4</v>
      </c>
      <c r="J21" s="195" t="s">
        <v>5</v>
      </c>
      <c r="K21" s="194">
        <v>1</v>
      </c>
      <c r="L21" s="178" t="s">
        <v>10</v>
      </c>
      <c r="M21" s="178"/>
      <c r="N21" s="201" t="s">
        <v>28</v>
      </c>
      <c r="O21" s="205"/>
      <c r="P21" s="205"/>
      <c r="Q21" s="205"/>
      <c r="R21" s="205"/>
      <c r="S21" s="205"/>
      <c r="T21" s="205"/>
      <c r="U21" s="205"/>
      <c r="V21" s="205"/>
      <c r="W21" s="205"/>
      <c r="X21" s="205"/>
      <c r="Y21" s="205"/>
      <c r="Z21" s="205"/>
      <c r="AA21" s="205"/>
      <c r="AB21" s="205"/>
      <c r="AC21" s="205"/>
      <c r="AD21" s="205"/>
      <c r="AE21" s="205"/>
      <c r="AF21" s="205"/>
      <c r="AG21" s="205"/>
      <c r="AH21" s="205"/>
      <c r="AI21" s="201" t="s">
        <v>36</v>
      </c>
      <c r="AJ21" s="205"/>
      <c r="AK21" s="205"/>
      <c r="AL21" s="205"/>
      <c r="AM21" s="206"/>
      <c r="AN21" s="201" t="s">
        <v>90</v>
      </c>
      <c r="AO21" s="205"/>
      <c r="AP21" s="205"/>
      <c r="AQ21" s="205"/>
      <c r="AR21" s="206"/>
    </row>
    <row r="22" spans="1:44" ht="18.95" customHeight="1">
      <c r="A22" s="141"/>
      <c r="B22" s="212" t="s">
        <v>39</v>
      </c>
      <c r="C22" s="327"/>
      <c r="D22" s="327"/>
      <c r="E22" s="327"/>
      <c r="F22" s="149"/>
      <c r="G22" s="168">
        <v>15</v>
      </c>
      <c r="H22" s="149" t="s">
        <v>5</v>
      </c>
      <c r="I22" s="168">
        <v>2</v>
      </c>
      <c r="J22" s="164" t="s">
        <v>5</v>
      </c>
      <c r="K22" s="168">
        <v>28</v>
      </c>
      <c r="L22" s="149" t="s">
        <v>11</v>
      </c>
      <c r="M22" s="149"/>
      <c r="N22" s="207"/>
      <c r="O22" s="208"/>
      <c r="P22" s="208"/>
      <c r="Q22" s="208"/>
      <c r="R22" s="208"/>
      <c r="S22" s="208"/>
      <c r="T22" s="208"/>
      <c r="U22" s="208"/>
      <c r="V22" s="208"/>
      <c r="W22" s="208"/>
      <c r="X22" s="208"/>
      <c r="Y22" s="208"/>
      <c r="Z22" s="208"/>
      <c r="AA22" s="208"/>
      <c r="AB22" s="208"/>
      <c r="AC22" s="208"/>
      <c r="AD22" s="208"/>
      <c r="AE22" s="208"/>
      <c r="AF22" s="208"/>
      <c r="AG22" s="208"/>
      <c r="AH22" s="208"/>
      <c r="AI22" s="207"/>
      <c r="AJ22" s="208"/>
      <c r="AK22" s="208"/>
      <c r="AL22" s="208"/>
      <c r="AM22" s="209"/>
      <c r="AN22" s="207"/>
      <c r="AO22" s="208"/>
      <c r="AP22" s="208"/>
      <c r="AQ22" s="208"/>
      <c r="AR22" s="209"/>
    </row>
    <row r="23" spans="1:44" ht="18.95" customHeight="1">
      <c r="A23" s="141">
        <f>A21+1</f>
        <v>4</v>
      </c>
      <c r="B23" s="199" t="s">
        <v>39</v>
      </c>
      <c r="C23" s="235"/>
      <c r="D23" s="235"/>
      <c r="E23" s="235"/>
      <c r="F23" s="178"/>
      <c r="G23" s="194">
        <v>15</v>
      </c>
      <c r="H23" s="178" t="s">
        <v>43</v>
      </c>
      <c r="I23" s="194">
        <v>4</v>
      </c>
      <c r="J23" s="195" t="s">
        <v>5</v>
      </c>
      <c r="K23" s="194">
        <v>1</v>
      </c>
      <c r="L23" s="178" t="s">
        <v>10</v>
      </c>
      <c r="M23" s="178"/>
      <c r="N23" s="201" t="s">
        <v>29</v>
      </c>
      <c r="O23" s="205"/>
      <c r="P23" s="205"/>
      <c r="Q23" s="205"/>
      <c r="R23" s="205"/>
      <c r="S23" s="205"/>
      <c r="T23" s="205"/>
      <c r="U23" s="205"/>
      <c r="V23" s="205"/>
      <c r="W23" s="205"/>
      <c r="X23" s="205"/>
      <c r="Y23" s="205"/>
      <c r="Z23" s="205"/>
      <c r="AA23" s="205"/>
      <c r="AB23" s="205"/>
      <c r="AC23" s="205"/>
      <c r="AD23" s="205"/>
      <c r="AE23" s="205"/>
      <c r="AF23" s="205"/>
      <c r="AG23" s="205"/>
      <c r="AH23" s="205"/>
      <c r="AI23" s="201" t="s">
        <v>35</v>
      </c>
      <c r="AJ23" s="205"/>
      <c r="AK23" s="205"/>
      <c r="AL23" s="205"/>
      <c r="AM23" s="206"/>
      <c r="AN23" s="201" t="s">
        <v>93</v>
      </c>
      <c r="AO23" s="205"/>
      <c r="AP23" s="205"/>
      <c r="AQ23" s="205"/>
      <c r="AR23" s="206"/>
    </row>
    <row r="24" spans="1:44" ht="18.95" customHeight="1">
      <c r="A24" s="141"/>
      <c r="B24" s="212" t="s">
        <v>39</v>
      </c>
      <c r="C24" s="327"/>
      <c r="D24" s="327"/>
      <c r="E24" s="327"/>
      <c r="F24" s="149"/>
      <c r="G24" s="168">
        <v>16</v>
      </c>
      <c r="H24" s="149" t="s">
        <v>5</v>
      </c>
      <c r="I24" s="168">
        <v>3</v>
      </c>
      <c r="J24" s="164" t="s">
        <v>5</v>
      </c>
      <c r="K24" s="168">
        <v>31</v>
      </c>
      <c r="L24" s="149" t="s">
        <v>11</v>
      </c>
      <c r="M24" s="149"/>
      <c r="N24" s="207"/>
      <c r="O24" s="208"/>
      <c r="P24" s="208"/>
      <c r="Q24" s="208"/>
      <c r="R24" s="208"/>
      <c r="S24" s="208"/>
      <c r="T24" s="208"/>
      <c r="U24" s="208"/>
      <c r="V24" s="208"/>
      <c r="W24" s="208"/>
      <c r="X24" s="208"/>
      <c r="Y24" s="208"/>
      <c r="Z24" s="208"/>
      <c r="AA24" s="208"/>
      <c r="AB24" s="208"/>
      <c r="AC24" s="208"/>
      <c r="AD24" s="208"/>
      <c r="AE24" s="208"/>
      <c r="AF24" s="208"/>
      <c r="AG24" s="208"/>
      <c r="AH24" s="208"/>
      <c r="AI24" s="207"/>
      <c r="AJ24" s="208"/>
      <c r="AK24" s="208"/>
      <c r="AL24" s="208"/>
      <c r="AM24" s="209"/>
      <c r="AN24" s="207"/>
      <c r="AO24" s="208"/>
      <c r="AP24" s="208"/>
      <c r="AQ24" s="208"/>
      <c r="AR24" s="209"/>
    </row>
    <row r="25" spans="1:44" ht="18.95" customHeight="1">
      <c r="A25" s="141">
        <f>A23+1</f>
        <v>5</v>
      </c>
      <c r="B25" s="199" t="s">
        <v>39</v>
      </c>
      <c r="C25" s="235"/>
      <c r="D25" s="235"/>
      <c r="E25" s="235"/>
      <c r="F25" s="178"/>
      <c r="G25" s="194">
        <v>16</v>
      </c>
      <c r="H25" s="178" t="s">
        <v>43</v>
      </c>
      <c r="I25" s="194">
        <v>4</v>
      </c>
      <c r="J25" s="195" t="s">
        <v>5</v>
      </c>
      <c r="K25" s="194">
        <v>1</v>
      </c>
      <c r="L25" s="178" t="s">
        <v>10</v>
      </c>
      <c r="M25" s="178"/>
      <c r="N25" s="201" t="s">
        <v>30</v>
      </c>
      <c r="O25" s="205"/>
      <c r="P25" s="205"/>
      <c r="Q25" s="205"/>
      <c r="R25" s="205"/>
      <c r="S25" s="205"/>
      <c r="T25" s="205"/>
      <c r="U25" s="205"/>
      <c r="V25" s="205"/>
      <c r="W25" s="205"/>
      <c r="X25" s="205"/>
      <c r="Y25" s="205"/>
      <c r="Z25" s="205"/>
      <c r="AA25" s="205"/>
      <c r="AB25" s="205"/>
      <c r="AC25" s="205"/>
      <c r="AD25" s="205"/>
      <c r="AE25" s="205"/>
      <c r="AF25" s="205"/>
      <c r="AG25" s="205"/>
      <c r="AH25" s="205"/>
      <c r="AI25" s="201" t="s">
        <v>34</v>
      </c>
      <c r="AJ25" s="205"/>
      <c r="AK25" s="205"/>
      <c r="AL25" s="205"/>
      <c r="AM25" s="206"/>
      <c r="AN25" s="201" t="s">
        <v>91</v>
      </c>
      <c r="AO25" s="205"/>
      <c r="AP25" s="205"/>
      <c r="AQ25" s="205"/>
      <c r="AR25" s="206"/>
    </row>
    <row r="26" spans="1:44" ht="18.95" customHeight="1">
      <c r="A26" s="141"/>
      <c r="B26" s="212" t="s">
        <v>39</v>
      </c>
      <c r="C26" s="327"/>
      <c r="D26" s="327"/>
      <c r="E26" s="327"/>
      <c r="F26" s="149"/>
      <c r="G26" s="168">
        <v>17</v>
      </c>
      <c r="H26" s="149" t="s">
        <v>5</v>
      </c>
      <c r="I26" s="168">
        <v>3</v>
      </c>
      <c r="J26" s="164" t="s">
        <v>5</v>
      </c>
      <c r="K26" s="168">
        <v>31</v>
      </c>
      <c r="L26" s="149" t="s">
        <v>11</v>
      </c>
      <c r="M26" s="149"/>
      <c r="N26" s="207"/>
      <c r="O26" s="208"/>
      <c r="P26" s="208"/>
      <c r="Q26" s="208"/>
      <c r="R26" s="208"/>
      <c r="S26" s="208"/>
      <c r="T26" s="208"/>
      <c r="U26" s="208"/>
      <c r="V26" s="208"/>
      <c r="W26" s="208"/>
      <c r="X26" s="208"/>
      <c r="Y26" s="208"/>
      <c r="Z26" s="208"/>
      <c r="AA26" s="208"/>
      <c r="AB26" s="208"/>
      <c r="AC26" s="208"/>
      <c r="AD26" s="208"/>
      <c r="AE26" s="208"/>
      <c r="AF26" s="208"/>
      <c r="AG26" s="208"/>
      <c r="AH26" s="208"/>
      <c r="AI26" s="207"/>
      <c r="AJ26" s="208"/>
      <c r="AK26" s="208"/>
      <c r="AL26" s="208"/>
      <c r="AM26" s="209"/>
      <c r="AN26" s="207"/>
      <c r="AO26" s="208"/>
      <c r="AP26" s="208"/>
      <c r="AQ26" s="208"/>
      <c r="AR26" s="209"/>
    </row>
    <row r="27" spans="1:44" ht="18.95" customHeight="1">
      <c r="A27" s="141">
        <f t="shared" ref="A27" si="0">A25+1</f>
        <v>6</v>
      </c>
      <c r="B27" s="199" t="s">
        <v>39</v>
      </c>
      <c r="C27" s="235"/>
      <c r="D27" s="235"/>
      <c r="E27" s="235"/>
      <c r="F27" s="178"/>
      <c r="G27" s="194">
        <v>17</v>
      </c>
      <c r="H27" s="178" t="s">
        <v>43</v>
      </c>
      <c r="I27" s="194">
        <v>4</v>
      </c>
      <c r="J27" s="195" t="s">
        <v>5</v>
      </c>
      <c r="K27" s="194">
        <v>1</v>
      </c>
      <c r="L27" s="178" t="s">
        <v>10</v>
      </c>
      <c r="M27" s="178"/>
      <c r="N27" s="201" t="s">
        <v>31</v>
      </c>
      <c r="O27" s="205"/>
      <c r="P27" s="205"/>
      <c r="Q27" s="205"/>
      <c r="R27" s="205"/>
      <c r="S27" s="205"/>
      <c r="T27" s="205"/>
      <c r="U27" s="205"/>
      <c r="V27" s="205"/>
      <c r="W27" s="205"/>
      <c r="X27" s="205"/>
      <c r="Y27" s="205"/>
      <c r="Z27" s="205"/>
      <c r="AA27" s="205"/>
      <c r="AB27" s="205"/>
      <c r="AC27" s="205"/>
      <c r="AD27" s="205"/>
      <c r="AE27" s="205"/>
      <c r="AF27" s="205"/>
      <c r="AG27" s="205"/>
      <c r="AH27" s="205"/>
      <c r="AI27" s="201" t="s">
        <v>36</v>
      </c>
      <c r="AJ27" s="205"/>
      <c r="AK27" s="205"/>
      <c r="AL27" s="205"/>
      <c r="AM27" s="206"/>
      <c r="AN27" s="201" t="s">
        <v>36</v>
      </c>
      <c r="AO27" s="205"/>
      <c r="AP27" s="205"/>
      <c r="AQ27" s="205"/>
      <c r="AR27" s="206"/>
    </row>
    <row r="28" spans="1:44" ht="18.95" customHeight="1">
      <c r="A28" s="141"/>
      <c r="B28" s="212" t="s">
        <v>39</v>
      </c>
      <c r="C28" s="327"/>
      <c r="D28" s="327"/>
      <c r="E28" s="327"/>
      <c r="F28" s="149"/>
      <c r="G28" s="168">
        <v>31</v>
      </c>
      <c r="H28" s="149" t="s">
        <v>5</v>
      </c>
      <c r="I28" s="168">
        <v>4</v>
      </c>
      <c r="J28" s="164" t="s">
        <v>5</v>
      </c>
      <c r="K28" s="168">
        <v>30</v>
      </c>
      <c r="L28" s="149" t="s">
        <v>11</v>
      </c>
      <c r="M28" s="149"/>
      <c r="N28" s="207"/>
      <c r="O28" s="208"/>
      <c r="P28" s="208"/>
      <c r="Q28" s="208"/>
      <c r="R28" s="208"/>
      <c r="S28" s="208"/>
      <c r="T28" s="208"/>
      <c r="U28" s="208"/>
      <c r="V28" s="208"/>
      <c r="W28" s="208"/>
      <c r="X28" s="208"/>
      <c r="Y28" s="208"/>
      <c r="Z28" s="208"/>
      <c r="AA28" s="208"/>
      <c r="AB28" s="208"/>
      <c r="AC28" s="208"/>
      <c r="AD28" s="208"/>
      <c r="AE28" s="208"/>
      <c r="AF28" s="208"/>
      <c r="AG28" s="208"/>
      <c r="AH28" s="208"/>
      <c r="AI28" s="207"/>
      <c r="AJ28" s="208"/>
      <c r="AK28" s="208"/>
      <c r="AL28" s="208"/>
      <c r="AM28" s="209"/>
      <c r="AN28" s="207"/>
      <c r="AO28" s="208"/>
      <c r="AP28" s="208"/>
      <c r="AQ28" s="208"/>
      <c r="AR28" s="209"/>
    </row>
    <row r="29" spans="1:44" ht="18.95" customHeight="1">
      <c r="A29" s="141">
        <f t="shared" ref="A29" si="1">A27+1</f>
        <v>7</v>
      </c>
      <c r="B29" s="199" t="s">
        <v>26</v>
      </c>
      <c r="C29" s="235"/>
      <c r="D29" s="235"/>
      <c r="E29" s="235"/>
      <c r="F29" s="178"/>
      <c r="G29" s="194">
        <v>1</v>
      </c>
      <c r="H29" s="178" t="s">
        <v>43</v>
      </c>
      <c r="I29" s="194">
        <v>5</v>
      </c>
      <c r="J29" s="195" t="s">
        <v>5</v>
      </c>
      <c r="K29" s="194">
        <v>1</v>
      </c>
      <c r="L29" s="178" t="s">
        <v>10</v>
      </c>
      <c r="M29" s="178"/>
      <c r="N29" s="201" t="s">
        <v>215</v>
      </c>
      <c r="O29" s="205"/>
      <c r="P29" s="205"/>
      <c r="Q29" s="205"/>
      <c r="R29" s="205"/>
      <c r="S29" s="205"/>
      <c r="T29" s="205"/>
      <c r="U29" s="205"/>
      <c r="V29" s="205"/>
      <c r="W29" s="205"/>
      <c r="X29" s="205"/>
      <c r="Y29" s="205"/>
      <c r="Z29" s="205"/>
      <c r="AA29" s="205"/>
      <c r="AB29" s="205"/>
      <c r="AC29" s="205"/>
      <c r="AD29" s="205"/>
      <c r="AE29" s="205"/>
      <c r="AF29" s="205"/>
      <c r="AG29" s="205"/>
      <c r="AH29" s="205"/>
      <c r="AI29" s="201" t="s">
        <v>33</v>
      </c>
      <c r="AJ29" s="205"/>
      <c r="AK29" s="205"/>
      <c r="AL29" s="205"/>
      <c r="AM29" s="206"/>
      <c r="AN29" s="201" t="s">
        <v>91</v>
      </c>
      <c r="AO29" s="205"/>
      <c r="AP29" s="205"/>
      <c r="AQ29" s="205"/>
      <c r="AR29" s="206"/>
    </row>
    <row r="30" spans="1:44" ht="18.95" customHeight="1">
      <c r="A30" s="141"/>
      <c r="B30" s="212" t="s">
        <v>40</v>
      </c>
      <c r="C30" s="327"/>
      <c r="D30" s="327"/>
      <c r="E30" s="327"/>
      <c r="F30" s="149"/>
      <c r="G30" s="168">
        <v>2</v>
      </c>
      <c r="H30" s="149" t="s">
        <v>5</v>
      </c>
      <c r="I30" s="168">
        <v>3</v>
      </c>
      <c r="J30" s="164" t="s">
        <v>5</v>
      </c>
      <c r="K30" s="168">
        <v>31</v>
      </c>
      <c r="L30" s="149" t="s">
        <v>11</v>
      </c>
      <c r="M30" s="149"/>
      <c r="N30" s="207"/>
      <c r="O30" s="208"/>
      <c r="P30" s="208"/>
      <c r="Q30" s="208"/>
      <c r="R30" s="208"/>
      <c r="S30" s="208"/>
      <c r="T30" s="208"/>
      <c r="U30" s="208"/>
      <c r="V30" s="208"/>
      <c r="W30" s="208"/>
      <c r="X30" s="208"/>
      <c r="Y30" s="208"/>
      <c r="Z30" s="208"/>
      <c r="AA30" s="208"/>
      <c r="AB30" s="208"/>
      <c r="AC30" s="208"/>
      <c r="AD30" s="208"/>
      <c r="AE30" s="208"/>
      <c r="AF30" s="208"/>
      <c r="AG30" s="208"/>
      <c r="AH30" s="208"/>
      <c r="AI30" s="207"/>
      <c r="AJ30" s="208"/>
      <c r="AK30" s="208"/>
      <c r="AL30" s="208"/>
      <c r="AM30" s="209"/>
      <c r="AN30" s="207"/>
      <c r="AO30" s="208"/>
      <c r="AP30" s="208"/>
      <c r="AQ30" s="208"/>
      <c r="AR30" s="209"/>
    </row>
    <row r="31" spans="1:44" ht="18.95" customHeight="1">
      <c r="A31" s="141">
        <f t="shared" ref="A31" si="2">A29+1</f>
        <v>8</v>
      </c>
      <c r="B31" s="199" t="s">
        <v>40</v>
      </c>
      <c r="C31" s="235"/>
      <c r="D31" s="235"/>
      <c r="E31" s="235"/>
      <c r="F31" s="178"/>
      <c r="G31" s="194">
        <v>2</v>
      </c>
      <c r="H31" s="178" t="s">
        <v>43</v>
      </c>
      <c r="I31" s="194">
        <v>4</v>
      </c>
      <c r="J31" s="195" t="s">
        <v>5</v>
      </c>
      <c r="K31" s="194">
        <v>1</v>
      </c>
      <c r="L31" s="178" t="s">
        <v>10</v>
      </c>
      <c r="M31" s="178"/>
      <c r="N31" s="201" t="s">
        <v>236</v>
      </c>
      <c r="O31" s="205"/>
      <c r="P31" s="205"/>
      <c r="Q31" s="205"/>
      <c r="R31" s="205"/>
      <c r="S31" s="205"/>
      <c r="T31" s="205"/>
      <c r="U31" s="205"/>
      <c r="V31" s="205"/>
      <c r="W31" s="205"/>
      <c r="X31" s="205"/>
      <c r="Y31" s="205"/>
      <c r="Z31" s="205"/>
      <c r="AA31" s="205"/>
      <c r="AB31" s="205"/>
      <c r="AC31" s="205"/>
      <c r="AD31" s="205"/>
      <c r="AE31" s="205"/>
      <c r="AF31" s="205"/>
      <c r="AG31" s="205"/>
      <c r="AH31" s="205"/>
      <c r="AI31" s="201" t="s">
        <v>36</v>
      </c>
      <c r="AJ31" s="205"/>
      <c r="AK31" s="205"/>
      <c r="AL31" s="205"/>
      <c r="AM31" s="206"/>
      <c r="AN31" s="201" t="s">
        <v>36</v>
      </c>
      <c r="AO31" s="205"/>
      <c r="AP31" s="205"/>
      <c r="AQ31" s="205"/>
      <c r="AR31" s="206"/>
    </row>
    <row r="32" spans="1:44" ht="18.95" customHeight="1">
      <c r="A32" s="141"/>
      <c r="B32" s="212" t="s">
        <v>40</v>
      </c>
      <c r="C32" s="327"/>
      <c r="D32" s="327"/>
      <c r="E32" s="327"/>
      <c r="F32" s="149"/>
      <c r="G32" s="168">
        <v>6</v>
      </c>
      <c r="H32" s="149" t="s">
        <v>5</v>
      </c>
      <c r="I32" s="168">
        <v>3</v>
      </c>
      <c r="J32" s="164" t="s">
        <v>5</v>
      </c>
      <c r="K32" s="168">
        <v>31</v>
      </c>
      <c r="L32" s="149" t="s">
        <v>11</v>
      </c>
      <c r="M32" s="149"/>
      <c r="N32" s="207"/>
      <c r="O32" s="208"/>
      <c r="P32" s="208"/>
      <c r="Q32" s="208"/>
      <c r="R32" s="208"/>
      <c r="S32" s="208"/>
      <c r="T32" s="208"/>
      <c r="U32" s="208"/>
      <c r="V32" s="208"/>
      <c r="W32" s="208"/>
      <c r="X32" s="208"/>
      <c r="Y32" s="208"/>
      <c r="Z32" s="208"/>
      <c r="AA32" s="208"/>
      <c r="AB32" s="208"/>
      <c r="AC32" s="208"/>
      <c r="AD32" s="208"/>
      <c r="AE32" s="208"/>
      <c r="AF32" s="208"/>
      <c r="AG32" s="208"/>
      <c r="AH32" s="208"/>
      <c r="AI32" s="207"/>
      <c r="AJ32" s="208"/>
      <c r="AK32" s="208"/>
      <c r="AL32" s="208"/>
      <c r="AM32" s="209"/>
      <c r="AN32" s="207"/>
      <c r="AO32" s="208"/>
      <c r="AP32" s="208"/>
      <c r="AQ32" s="208"/>
      <c r="AR32" s="209"/>
    </row>
    <row r="33" spans="1:44" ht="18.95" customHeight="1">
      <c r="A33" s="141">
        <f t="shared" ref="A33" si="3">A31+1</f>
        <v>9</v>
      </c>
      <c r="B33" s="199" t="s">
        <v>40</v>
      </c>
      <c r="C33" s="235"/>
      <c r="D33" s="235"/>
      <c r="E33" s="235"/>
      <c r="F33" s="178"/>
      <c r="G33" s="194">
        <v>6</v>
      </c>
      <c r="H33" s="178" t="s">
        <v>5</v>
      </c>
      <c r="I33" s="194">
        <v>4</v>
      </c>
      <c r="J33" s="195" t="s">
        <v>5</v>
      </c>
      <c r="K33" s="194">
        <v>1</v>
      </c>
      <c r="L33" s="178" t="s">
        <v>10</v>
      </c>
      <c r="M33" s="178"/>
      <c r="N33" s="201" t="s">
        <v>248</v>
      </c>
      <c r="O33" s="205"/>
      <c r="P33" s="205"/>
      <c r="Q33" s="205"/>
      <c r="R33" s="205"/>
      <c r="S33" s="205"/>
      <c r="T33" s="205"/>
      <c r="U33" s="205"/>
      <c r="V33" s="205"/>
      <c r="W33" s="205"/>
      <c r="X33" s="205"/>
      <c r="Y33" s="205"/>
      <c r="Z33" s="205"/>
      <c r="AA33" s="205"/>
      <c r="AB33" s="205"/>
      <c r="AC33" s="205"/>
      <c r="AD33" s="205"/>
      <c r="AE33" s="205"/>
      <c r="AF33" s="205"/>
      <c r="AG33" s="205"/>
      <c r="AH33" s="205"/>
      <c r="AI33" s="201" t="s">
        <v>33</v>
      </c>
      <c r="AJ33" s="205"/>
      <c r="AK33" s="205"/>
      <c r="AL33" s="205"/>
      <c r="AM33" s="206"/>
      <c r="AN33" s="201" t="s">
        <v>91</v>
      </c>
      <c r="AO33" s="205"/>
      <c r="AP33" s="205"/>
      <c r="AQ33" s="205"/>
      <c r="AR33" s="206"/>
    </row>
    <row r="34" spans="1:44" ht="18.95" customHeight="1">
      <c r="A34" s="141"/>
      <c r="B34" s="212"/>
      <c r="C34" s="327"/>
      <c r="D34" s="327"/>
      <c r="E34" s="327"/>
      <c r="F34" s="149"/>
      <c r="G34" s="168"/>
      <c r="H34" s="149" t="s">
        <v>5</v>
      </c>
      <c r="I34" s="168"/>
      <c r="J34" s="164" t="s">
        <v>5</v>
      </c>
      <c r="K34" s="168"/>
      <c r="L34" s="149" t="s">
        <v>11</v>
      </c>
      <c r="M34" s="149"/>
      <c r="N34" s="207"/>
      <c r="O34" s="208"/>
      <c r="P34" s="208"/>
      <c r="Q34" s="208"/>
      <c r="R34" s="208"/>
      <c r="S34" s="208"/>
      <c r="T34" s="208"/>
      <c r="U34" s="208"/>
      <c r="V34" s="208"/>
      <c r="W34" s="208"/>
      <c r="X34" s="208"/>
      <c r="Y34" s="208"/>
      <c r="Z34" s="208"/>
      <c r="AA34" s="208"/>
      <c r="AB34" s="208"/>
      <c r="AC34" s="208"/>
      <c r="AD34" s="208"/>
      <c r="AE34" s="208"/>
      <c r="AF34" s="208"/>
      <c r="AG34" s="208"/>
      <c r="AH34" s="208"/>
      <c r="AI34" s="207"/>
      <c r="AJ34" s="208"/>
      <c r="AK34" s="208"/>
      <c r="AL34" s="208"/>
      <c r="AM34" s="209"/>
      <c r="AN34" s="207"/>
      <c r="AO34" s="208"/>
      <c r="AP34" s="208"/>
      <c r="AQ34" s="208"/>
      <c r="AR34" s="209"/>
    </row>
    <row r="35" spans="1:44" ht="18.95" customHeight="1">
      <c r="A35" s="141">
        <f t="shared" ref="A35" si="4">A33+1</f>
        <v>10</v>
      </c>
      <c r="B35" s="199" t="str">
        <f>IFERROR(日付等!F21,"")</f>
        <v/>
      </c>
      <c r="C35" s="235"/>
      <c r="D35" s="235"/>
      <c r="E35" s="235"/>
      <c r="F35" s="178"/>
      <c r="G35" s="194" t="str">
        <f>IFERROR(日付等!G21,"")</f>
        <v/>
      </c>
      <c r="H35" s="178" t="s">
        <v>43</v>
      </c>
      <c r="I35" s="194" t="str">
        <f>IFERROR(日付等!H21,"")</f>
        <v/>
      </c>
      <c r="J35" s="195" t="s">
        <v>5</v>
      </c>
      <c r="K35" s="194" t="str">
        <f>IFERROR(日付等!I21,"")</f>
        <v/>
      </c>
      <c r="L35" s="178" t="s">
        <v>10</v>
      </c>
      <c r="M35" s="178"/>
      <c r="N35" s="201"/>
      <c r="O35" s="205"/>
      <c r="P35" s="205"/>
      <c r="Q35" s="205"/>
      <c r="R35" s="205"/>
      <c r="S35" s="205"/>
      <c r="T35" s="205"/>
      <c r="U35" s="205"/>
      <c r="V35" s="205"/>
      <c r="W35" s="205"/>
      <c r="X35" s="205"/>
      <c r="Y35" s="205"/>
      <c r="Z35" s="205"/>
      <c r="AA35" s="205"/>
      <c r="AB35" s="205"/>
      <c r="AC35" s="205"/>
      <c r="AD35" s="205"/>
      <c r="AE35" s="205"/>
      <c r="AF35" s="205"/>
      <c r="AG35" s="205"/>
      <c r="AH35" s="205"/>
      <c r="AI35" s="201" t="s">
        <v>32</v>
      </c>
      <c r="AJ35" s="205"/>
      <c r="AK35" s="205"/>
      <c r="AL35" s="205"/>
      <c r="AM35" s="206"/>
      <c r="AN35" s="201" t="s">
        <v>222</v>
      </c>
      <c r="AO35" s="205"/>
      <c r="AP35" s="205"/>
      <c r="AQ35" s="205"/>
      <c r="AR35" s="206"/>
    </row>
    <row r="36" spans="1:44" ht="18.95" customHeight="1">
      <c r="A36" s="141"/>
      <c r="B36" s="212"/>
      <c r="C36" s="327"/>
      <c r="D36" s="327"/>
      <c r="E36" s="327"/>
      <c r="F36" s="149"/>
      <c r="G36" s="168"/>
      <c r="H36" s="149" t="s">
        <v>5</v>
      </c>
      <c r="I36" s="168"/>
      <c r="J36" s="164" t="s">
        <v>5</v>
      </c>
      <c r="K36" s="168"/>
      <c r="L36" s="149" t="s">
        <v>11</v>
      </c>
      <c r="M36" s="149"/>
      <c r="N36" s="207"/>
      <c r="O36" s="208"/>
      <c r="P36" s="208"/>
      <c r="Q36" s="208"/>
      <c r="R36" s="208"/>
      <c r="S36" s="208"/>
      <c r="T36" s="208"/>
      <c r="U36" s="208"/>
      <c r="V36" s="208"/>
      <c r="W36" s="208"/>
      <c r="X36" s="208"/>
      <c r="Y36" s="208"/>
      <c r="Z36" s="208"/>
      <c r="AA36" s="208"/>
      <c r="AB36" s="208"/>
      <c r="AC36" s="208"/>
      <c r="AD36" s="208"/>
      <c r="AE36" s="208"/>
      <c r="AF36" s="208"/>
      <c r="AG36" s="208"/>
      <c r="AH36" s="208"/>
      <c r="AI36" s="207"/>
      <c r="AJ36" s="208"/>
      <c r="AK36" s="208"/>
      <c r="AL36" s="208"/>
      <c r="AM36" s="209"/>
      <c r="AN36" s="207"/>
      <c r="AO36" s="208"/>
      <c r="AP36" s="208"/>
      <c r="AQ36" s="208"/>
      <c r="AR36" s="209"/>
    </row>
    <row r="37" spans="1:44" ht="18.95" customHeight="1">
      <c r="A37" s="141">
        <f t="shared" ref="A37" si="5">A35+1</f>
        <v>11</v>
      </c>
      <c r="B37" s="199" t="str">
        <f>IFERROR(日付等!F23,"")</f>
        <v/>
      </c>
      <c r="C37" s="235"/>
      <c r="D37" s="235"/>
      <c r="E37" s="235"/>
      <c r="F37" s="178"/>
      <c r="G37" s="194" t="str">
        <f>IFERROR(日付等!G23,"")</f>
        <v/>
      </c>
      <c r="H37" s="178" t="s">
        <v>43</v>
      </c>
      <c r="I37" s="194" t="str">
        <f>IFERROR(日付等!H23,"")</f>
        <v/>
      </c>
      <c r="J37" s="195" t="s">
        <v>5</v>
      </c>
      <c r="K37" s="194" t="str">
        <f>IFERROR(日付等!I23,"")</f>
        <v/>
      </c>
      <c r="L37" s="178" t="s">
        <v>10</v>
      </c>
      <c r="M37" s="178"/>
      <c r="N37" s="240"/>
      <c r="O37" s="240"/>
      <c r="P37" s="240"/>
      <c r="Q37" s="240"/>
      <c r="R37" s="240"/>
      <c r="S37" s="240"/>
      <c r="T37" s="240"/>
      <c r="U37" s="240"/>
      <c r="V37" s="240"/>
      <c r="W37" s="240"/>
      <c r="X37" s="240"/>
      <c r="Y37" s="240"/>
      <c r="Z37" s="240"/>
      <c r="AA37" s="240"/>
      <c r="AB37" s="240"/>
      <c r="AC37" s="240"/>
      <c r="AD37" s="240"/>
      <c r="AE37" s="240"/>
      <c r="AF37" s="240"/>
      <c r="AG37" s="240"/>
      <c r="AH37" s="240"/>
      <c r="AI37" s="201" t="s">
        <v>32</v>
      </c>
      <c r="AJ37" s="205"/>
      <c r="AK37" s="205"/>
      <c r="AL37" s="205"/>
      <c r="AM37" s="206"/>
      <c r="AN37" s="201" t="s">
        <v>222</v>
      </c>
      <c r="AO37" s="205"/>
      <c r="AP37" s="205"/>
      <c r="AQ37" s="205"/>
      <c r="AR37" s="206"/>
    </row>
    <row r="38" spans="1:44" ht="18.95" customHeight="1">
      <c r="A38" s="141"/>
      <c r="B38" s="212"/>
      <c r="C38" s="327"/>
      <c r="D38" s="327"/>
      <c r="E38" s="327"/>
      <c r="F38" s="149"/>
      <c r="G38" s="168"/>
      <c r="H38" s="149" t="s">
        <v>5</v>
      </c>
      <c r="I38" s="168"/>
      <c r="J38" s="164" t="s">
        <v>5</v>
      </c>
      <c r="K38" s="168"/>
      <c r="L38" s="149" t="s">
        <v>11</v>
      </c>
      <c r="M38" s="149"/>
      <c r="N38" s="240"/>
      <c r="O38" s="240"/>
      <c r="P38" s="240"/>
      <c r="Q38" s="240"/>
      <c r="R38" s="240"/>
      <c r="S38" s="240"/>
      <c r="T38" s="240"/>
      <c r="U38" s="240"/>
      <c r="V38" s="240"/>
      <c r="W38" s="240"/>
      <c r="X38" s="240"/>
      <c r="Y38" s="240"/>
      <c r="Z38" s="240"/>
      <c r="AA38" s="240"/>
      <c r="AB38" s="240"/>
      <c r="AC38" s="240"/>
      <c r="AD38" s="240"/>
      <c r="AE38" s="240"/>
      <c r="AF38" s="240"/>
      <c r="AG38" s="240"/>
      <c r="AH38" s="240"/>
      <c r="AI38" s="207"/>
      <c r="AJ38" s="208"/>
      <c r="AK38" s="208"/>
      <c r="AL38" s="208"/>
      <c r="AM38" s="209"/>
      <c r="AN38" s="207"/>
      <c r="AO38" s="208"/>
      <c r="AP38" s="208"/>
      <c r="AQ38" s="208"/>
      <c r="AR38" s="209"/>
    </row>
    <row r="39" spans="1:44" ht="18.95" customHeight="1">
      <c r="A39" s="141">
        <f t="shared" ref="A39" si="6">A37+1</f>
        <v>12</v>
      </c>
      <c r="B39" s="199" t="str">
        <f>IFERROR(日付等!F25,"")</f>
        <v/>
      </c>
      <c r="C39" s="235"/>
      <c r="D39" s="235"/>
      <c r="E39" s="235"/>
      <c r="F39" s="178"/>
      <c r="G39" s="194" t="str">
        <f>IFERROR(日付等!G25,"")</f>
        <v/>
      </c>
      <c r="H39" s="178" t="s">
        <v>43</v>
      </c>
      <c r="I39" s="194" t="str">
        <f>IFERROR(日付等!H25,"")</f>
        <v/>
      </c>
      <c r="J39" s="195" t="s">
        <v>5</v>
      </c>
      <c r="K39" s="194" t="str">
        <f>IFERROR(日付等!I25,"")</f>
        <v/>
      </c>
      <c r="L39" s="178" t="s">
        <v>10</v>
      </c>
      <c r="M39" s="178"/>
      <c r="N39" s="240"/>
      <c r="O39" s="240"/>
      <c r="P39" s="240"/>
      <c r="Q39" s="240"/>
      <c r="R39" s="240"/>
      <c r="S39" s="240"/>
      <c r="T39" s="240"/>
      <c r="U39" s="240"/>
      <c r="V39" s="240"/>
      <c r="W39" s="240"/>
      <c r="X39" s="240"/>
      <c r="Y39" s="240"/>
      <c r="Z39" s="240"/>
      <c r="AA39" s="240"/>
      <c r="AB39" s="240"/>
      <c r="AC39" s="240"/>
      <c r="AD39" s="240"/>
      <c r="AE39" s="240"/>
      <c r="AF39" s="240"/>
      <c r="AG39" s="240"/>
      <c r="AH39" s="240"/>
      <c r="AI39" s="201" t="s">
        <v>32</v>
      </c>
      <c r="AJ39" s="205"/>
      <c r="AK39" s="205"/>
      <c r="AL39" s="205"/>
      <c r="AM39" s="206"/>
      <c r="AN39" s="201" t="s">
        <v>222</v>
      </c>
      <c r="AO39" s="205"/>
      <c r="AP39" s="205"/>
      <c r="AQ39" s="205"/>
      <c r="AR39" s="206"/>
    </row>
    <row r="40" spans="1:44" ht="18.95" customHeight="1">
      <c r="A40" s="141"/>
      <c r="B40" s="212"/>
      <c r="C40" s="327"/>
      <c r="D40" s="327"/>
      <c r="E40" s="327"/>
      <c r="F40" s="149"/>
      <c r="G40" s="168"/>
      <c r="H40" s="149" t="s">
        <v>5</v>
      </c>
      <c r="I40" s="168"/>
      <c r="J40" s="164" t="s">
        <v>5</v>
      </c>
      <c r="K40" s="168"/>
      <c r="L40" s="149" t="s">
        <v>11</v>
      </c>
      <c r="M40" s="149"/>
      <c r="N40" s="240"/>
      <c r="O40" s="240"/>
      <c r="P40" s="240"/>
      <c r="Q40" s="240"/>
      <c r="R40" s="240"/>
      <c r="S40" s="240"/>
      <c r="T40" s="240"/>
      <c r="U40" s="240"/>
      <c r="V40" s="240"/>
      <c r="W40" s="240"/>
      <c r="X40" s="240"/>
      <c r="Y40" s="240"/>
      <c r="Z40" s="240"/>
      <c r="AA40" s="240"/>
      <c r="AB40" s="240"/>
      <c r="AC40" s="240"/>
      <c r="AD40" s="240"/>
      <c r="AE40" s="240"/>
      <c r="AF40" s="240"/>
      <c r="AG40" s="240"/>
      <c r="AH40" s="240"/>
      <c r="AI40" s="207"/>
      <c r="AJ40" s="208"/>
      <c r="AK40" s="208"/>
      <c r="AL40" s="208"/>
      <c r="AM40" s="209"/>
      <c r="AN40" s="207"/>
      <c r="AO40" s="208"/>
      <c r="AP40" s="208"/>
      <c r="AQ40" s="208"/>
      <c r="AR40" s="209"/>
    </row>
    <row r="41" spans="1:44" ht="18.95" customHeight="1">
      <c r="A41" s="141">
        <f t="shared" ref="A41" si="7">A39+1</f>
        <v>13</v>
      </c>
      <c r="B41" s="199" t="str">
        <f>IFERROR(日付等!F27,"")</f>
        <v/>
      </c>
      <c r="C41" s="235"/>
      <c r="D41" s="235"/>
      <c r="E41" s="235"/>
      <c r="F41" s="178"/>
      <c r="G41" s="194" t="str">
        <f>IFERROR(日付等!G27,"")</f>
        <v/>
      </c>
      <c r="H41" s="178" t="s">
        <v>43</v>
      </c>
      <c r="I41" s="194" t="str">
        <f>IFERROR(日付等!H27,"")</f>
        <v/>
      </c>
      <c r="J41" s="195" t="s">
        <v>5</v>
      </c>
      <c r="K41" s="194" t="str">
        <f>IFERROR(日付等!I27,"")</f>
        <v/>
      </c>
      <c r="L41" s="178" t="s">
        <v>10</v>
      </c>
      <c r="M41" s="178"/>
      <c r="N41" s="201"/>
      <c r="O41" s="205"/>
      <c r="P41" s="205"/>
      <c r="Q41" s="205"/>
      <c r="R41" s="205"/>
      <c r="S41" s="205"/>
      <c r="T41" s="205"/>
      <c r="U41" s="205"/>
      <c r="V41" s="205"/>
      <c r="W41" s="205"/>
      <c r="X41" s="205"/>
      <c r="Y41" s="205"/>
      <c r="Z41" s="205"/>
      <c r="AA41" s="205"/>
      <c r="AB41" s="205"/>
      <c r="AC41" s="205"/>
      <c r="AD41" s="205"/>
      <c r="AE41" s="205"/>
      <c r="AF41" s="205"/>
      <c r="AG41" s="205"/>
      <c r="AH41" s="205"/>
      <c r="AI41" s="201" t="s">
        <v>32</v>
      </c>
      <c r="AJ41" s="205"/>
      <c r="AK41" s="205"/>
      <c r="AL41" s="205"/>
      <c r="AM41" s="206"/>
      <c r="AN41" s="201" t="s">
        <v>222</v>
      </c>
      <c r="AO41" s="205"/>
      <c r="AP41" s="205"/>
      <c r="AQ41" s="205"/>
      <c r="AR41" s="206"/>
    </row>
    <row r="42" spans="1:44" ht="18.95" customHeight="1">
      <c r="A42" s="141"/>
      <c r="B42" s="212"/>
      <c r="C42" s="327"/>
      <c r="D42" s="327"/>
      <c r="E42" s="327"/>
      <c r="F42" s="149"/>
      <c r="G42" s="168"/>
      <c r="H42" s="149" t="s">
        <v>5</v>
      </c>
      <c r="I42" s="168"/>
      <c r="J42" s="164" t="s">
        <v>5</v>
      </c>
      <c r="K42" s="168"/>
      <c r="L42" s="149" t="s">
        <v>11</v>
      </c>
      <c r="M42" s="149"/>
      <c r="N42" s="207"/>
      <c r="O42" s="208"/>
      <c r="P42" s="208"/>
      <c r="Q42" s="208"/>
      <c r="R42" s="208"/>
      <c r="S42" s="208"/>
      <c r="T42" s="208"/>
      <c r="U42" s="208"/>
      <c r="V42" s="208"/>
      <c r="W42" s="208"/>
      <c r="X42" s="208"/>
      <c r="Y42" s="208"/>
      <c r="Z42" s="208"/>
      <c r="AA42" s="208"/>
      <c r="AB42" s="208"/>
      <c r="AC42" s="208"/>
      <c r="AD42" s="208"/>
      <c r="AE42" s="208"/>
      <c r="AF42" s="208"/>
      <c r="AG42" s="208"/>
      <c r="AH42" s="208"/>
      <c r="AI42" s="207"/>
      <c r="AJ42" s="208"/>
      <c r="AK42" s="208"/>
      <c r="AL42" s="208"/>
      <c r="AM42" s="209"/>
      <c r="AN42" s="207"/>
      <c r="AO42" s="208"/>
      <c r="AP42" s="208"/>
      <c r="AQ42" s="208"/>
      <c r="AR42" s="209"/>
    </row>
    <row r="43" spans="1:44" ht="18.95" customHeight="1">
      <c r="A43" s="141">
        <f t="shared" ref="A43" si="8">A41+1</f>
        <v>14</v>
      </c>
      <c r="B43" s="199" t="str">
        <f>IFERROR(日付等!F29,"")</f>
        <v/>
      </c>
      <c r="C43" s="235"/>
      <c r="D43" s="235"/>
      <c r="E43" s="235"/>
      <c r="F43" s="178"/>
      <c r="G43" s="194" t="str">
        <f>IFERROR(日付等!G29,"")</f>
        <v/>
      </c>
      <c r="H43" s="178" t="s">
        <v>43</v>
      </c>
      <c r="I43" s="194" t="str">
        <f>IFERROR(日付等!H29,"")</f>
        <v/>
      </c>
      <c r="J43" s="195" t="s">
        <v>5</v>
      </c>
      <c r="K43" s="194" t="str">
        <f>IFERROR(日付等!I29,"")</f>
        <v/>
      </c>
      <c r="L43" s="178" t="s">
        <v>10</v>
      </c>
      <c r="M43" s="178"/>
      <c r="N43" s="201"/>
      <c r="O43" s="205"/>
      <c r="P43" s="205"/>
      <c r="Q43" s="205"/>
      <c r="R43" s="205"/>
      <c r="S43" s="205"/>
      <c r="T43" s="205"/>
      <c r="U43" s="205"/>
      <c r="V43" s="205"/>
      <c r="W43" s="205"/>
      <c r="X43" s="205"/>
      <c r="Y43" s="205"/>
      <c r="Z43" s="205"/>
      <c r="AA43" s="205"/>
      <c r="AB43" s="205"/>
      <c r="AC43" s="205"/>
      <c r="AD43" s="205"/>
      <c r="AE43" s="205"/>
      <c r="AF43" s="205"/>
      <c r="AG43" s="205"/>
      <c r="AH43" s="205"/>
      <c r="AI43" s="201" t="s">
        <v>32</v>
      </c>
      <c r="AJ43" s="205"/>
      <c r="AK43" s="205"/>
      <c r="AL43" s="205"/>
      <c r="AM43" s="206"/>
      <c r="AN43" s="201" t="s">
        <v>222</v>
      </c>
      <c r="AO43" s="205"/>
      <c r="AP43" s="205"/>
      <c r="AQ43" s="205"/>
      <c r="AR43" s="206"/>
    </row>
    <row r="44" spans="1:44" ht="18.95" customHeight="1">
      <c r="A44" s="141"/>
      <c r="B44" s="212"/>
      <c r="C44" s="327"/>
      <c r="D44" s="327"/>
      <c r="E44" s="327"/>
      <c r="F44" s="149"/>
      <c r="G44" s="168"/>
      <c r="H44" s="149" t="s">
        <v>5</v>
      </c>
      <c r="I44" s="168"/>
      <c r="J44" s="164" t="s">
        <v>5</v>
      </c>
      <c r="K44" s="168"/>
      <c r="L44" s="149" t="s">
        <v>11</v>
      </c>
      <c r="M44" s="149"/>
      <c r="N44" s="207"/>
      <c r="O44" s="208"/>
      <c r="P44" s="208"/>
      <c r="Q44" s="208"/>
      <c r="R44" s="208"/>
      <c r="S44" s="208"/>
      <c r="T44" s="208"/>
      <c r="U44" s="208"/>
      <c r="V44" s="208"/>
      <c r="W44" s="208"/>
      <c r="X44" s="208"/>
      <c r="Y44" s="208"/>
      <c r="Z44" s="208"/>
      <c r="AA44" s="208"/>
      <c r="AB44" s="208"/>
      <c r="AC44" s="208"/>
      <c r="AD44" s="208"/>
      <c r="AE44" s="208"/>
      <c r="AF44" s="208"/>
      <c r="AG44" s="208"/>
      <c r="AH44" s="208"/>
      <c r="AI44" s="207"/>
      <c r="AJ44" s="208"/>
      <c r="AK44" s="208"/>
      <c r="AL44" s="208"/>
      <c r="AM44" s="209"/>
      <c r="AN44" s="207"/>
      <c r="AO44" s="208"/>
      <c r="AP44" s="208"/>
      <c r="AQ44" s="208"/>
      <c r="AR44" s="209"/>
    </row>
    <row r="45" spans="1:44" ht="18.95" customHeight="1">
      <c r="A45" s="141">
        <f t="shared" ref="A45" si="9">A43+1</f>
        <v>15</v>
      </c>
      <c r="B45" s="199" t="str">
        <f>IFERROR(日付等!F31,"")</f>
        <v/>
      </c>
      <c r="C45" s="235"/>
      <c r="D45" s="235"/>
      <c r="E45" s="235"/>
      <c r="F45" s="178"/>
      <c r="G45" s="194" t="str">
        <f>IFERROR(日付等!G31,"")</f>
        <v/>
      </c>
      <c r="H45" s="178" t="s">
        <v>43</v>
      </c>
      <c r="I45" s="194" t="str">
        <f>IFERROR(日付等!H31,"")</f>
        <v/>
      </c>
      <c r="J45" s="195" t="s">
        <v>5</v>
      </c>
      <c r="K45" s="194" t="str">
        <f>IFERROR(日付等!I31,"")</f>
        <v/>
      </c>
      <c r="L45" s="178" t="s">
        <v>10</v>
      </c>
      <c r="M45" s="178"/>
      <c r="N45" s="240"/>
      <c r="O45" s="240"/>
      <c r="P45" s="240"/>
      <c r="Q45" s="240"/>
      <c r="R45" s="240"/>
      <c r="S45" s="240"/>
      <c r="T45" s="240"/>
      <c r="U45" s="240"/>
      <c r="V45" s="240"/>
      <c r="W45" s="240"/>
      <c r="X45" s="240"/>
      <c r="Y45" s="240"/>
      <c r="Z45" s="240"/>
      <c r="AA45" s="240"/>
      <c r="AB45" s="240"/>
      <c r="AC45" s="240"/>
      <c r="AD45" s="240"/>
      <c r="AE45" s="240"/>
      <c r="AF45" s="240"/>
      <c r="AG45" s="240"/>
      <c r="AH45" s="240"/>
      <c r="AI45" s="201" t="s">
        <v>32</v>
      </c>
      <c r="AJ45" s="205"/>
      <c r="AK45" s="205"/>
      <c r="AL45" s="205"/>
      <c r="AM45" s="206"/>
      <c r="AN45" s="201" t="s">
        <v>222</v>
      </c>
      <c r="AO45" s="205"/>
      <c r="AP45" s="205"/>
      <c r="AQ45" s="205"/>
      <c r="AR45" s="206"/>
    </row>
    <row r="46" spans="1:44" ht="18.95" customHeight="1">
      <c r="A46" s="141"/>
      <c r="B46" s="212"/>
      <c r="C46" s="327"/>
      <c r="D46" s="327"/>
      <c r="E46" s="327"/>
      <c r="F46" s="149"/>
      <c r="G46" s="168"/>
      <c r="H46" s="149" t="s">
        <v>5</v>
      </c>
      <c r="I46" s="168"/>
      <c r="J46" s="164" t="s">
        <v>5</v>
      </c>
      <c r="K46" s="168"/>
      <c r="L46" s="149" t="s">
        <v>11</v>
      </c>
      <c r="M46" s="149"/>
      <c r="N46" s="240"/>
      <c r="O46" s="240"/>
      <c r="P46" s="240"/>
      <c r="Q46" s="240"/>
      <c r="R46" s="240"/>
      <c r="S46" s="240"/>
      <c r="T46" s="240"/>
      <c r="U46" s="240"/>
      <c r="V46" s="240"/>
      <c r="W46" s="240"/>
      <c r="X46" s="240"/>
      <c r="Y46" s="240"/>
      <c r="Z46" s="240"/>
      <c r="AA46" s="240"/>
      <c r="AB46" s="240"/>
      <c r="AC46" s="240"/>
      <c r="AD46" s="240"/>
      <c r="AE46" s="240"/>
      <c r="AF46" s="240"/>
      <c r="AG46" s="240"/>
      <c r="AH46" s="240"/>
      <c r="AI46" s="207"/>
      <c r="AJ46" s="208"/>
      <c r="AK46" s="208"/>
      <c r="AL46" s="208"/>
      <c r="AM46" s="209"/>
      <c r="AN46" s="207"/>
      <c r="AO46" s="208"/>
      <c r="AP46" s="208"/>
      <c r="AQ46" s="208"/>
      <c r="AR46" s="209"/>
    </row>
    <row r="47" spans="1:44" ht="18.95" customHeight="1">
      <c r="A47" s="141">
        <f t="shared" ref="A47" si="10">A45+1</f>
        <v>16</v>
      </c>
      <c r="B47" s="199" t="str">
        <f>IFERROR(日付等!F33,"")</f>
        <v/>
      </c>
      <c r="C47" s="235"/>
      <c r="D47" s="235"/>
      <c r="E47" s="235"/>
      <c r="F47" s="178"/>
      <c r="G47" s="194" t="str">
        <f>IFERROR(日付等!G33,"")</f>
        <v/>
      </c>
      <c r="H47" s="178" t="s">
        <v>43</v>
      </c>
      <c r="I47" s="194" t="str">
        <f>IFERROR(日付等!H33,"")</f>
        <v/>
      </c>
      <c r="J47" s="195" t="s">
        <v>5</v>
      </c>
      <c r="K47" s="194" t="str">
        <f>IFERROR(日付等!I33,"")</f>
        <v/>
      </c>
      <c r="L47" s="178" t="s">
        <v>10</v>
      </c>
      <c r="M47" s="178"/>
      <c r="N47" s="240"/>
      <c r="O47" s="240"/>
      <c r="P47" s="240"/>
      <c r="Q47" s="240"/>
      <c r="R47" s="240"/>
      <c r="S47" s="240"/>
      <c r="T47" s="240"/>
      <c r="U47" s="240"/>
      <c r="V47" s="240"/>
      <c r="W47" s="240"/>
      <c r="X47" s="240"/>
      <c r="Y47" s="240"/>
      <c r="Z47" s="240"/>
      <c r="AA47" s="240"/>
      <c r="AB47" s="240"/>
      <c r="AC47" s="240"/>
      <c r="AD47" s="240"/>
      <c r="AE47" s="240"/>
      <c r="AF47" s="240"/>
      <c r="AG47" s="240"/>
      <c r="AH47" s="240"/>
      <c r="AI47" s="201" t="s">
        <v>32</v>
      </c>
      <c r="AJ47" s="205"/>
      <c r="AK47" s="205"/>
      <c r="AL47" s="205"/>
      <c r="AM47" s="206"/>
      <c r="AN47" s="201" t="s">
        <v>222</v>
      </c>
      <c r="AO47" s="205"/>
      <c r="AP47" s="205"/>
      <c r="AQ47" s="205"/>
      <c r="AR47" s="206"/>
    </row>
    <row r="48" spans="1:44" ht="18.95" customHeight="1" thickBot="1">
      <c r="A48" s="141"/>
      <c r="B48" s="394"/>
      <c r="C48" s="395"/>
      <c r="D48" s="395"/>
      <c r="E48" s="395"/>
      <c r="F48" s="157"/>
      <c r="G48" s="169"/>
      <c r="H48" s="157" t="s">
        <v>5</v>
      </c>
      <c r="I48" s="169"/>
      <c r="J48" s="170" t="s">
        <v>5</v>
      </c>
      <c r="K48" s="169"/>
      <c r="L48" s="157" t="s">
        <v>11</v>
      </c>
      <c r="M48" s="157"/>
      <c r="N48" s="393"/>
      <c r="O48" s="393"/>
      <c r="P48" s="393"/>
      <c r="Q48" s="393"/>
      <c r="R48" s="393"/>
      <c r="S48" s="393"/>
      <c r="T48" s="393"/>
      <c r="U48" s="393"/>
      <c r="V48" s="393"/>
      <c r="W48" s="393"/>
      <c r="X48" s="393"/>
      <c r="Y48" s="393"/>
      <c r="Z48" s="393"/>
      <c r="AA48" s="393"/>
      <c r="AB48" s="393"/>
      <c r="AC48" s="393"/>
      <c r="AD48" s="393"/>
      <c r="AE48" s="393"/>
      <c r="AF48" s="393"/>
      <c r="AG48" s="393"/>
      <c r="AH48" s="393"/>
      <c r="AI48" s="378"/>
      <c r="AJ48" s="279"/>
      <c r="AK48" s="279"/>
      <c r="AL48" s="279"/>
      <c r="AM48" s="379"/>
      <c r="AN48" s="378"/>
      <c r="AO48" s="279"/>
      <c r="AP48" s="279"/>
      <c r="AQ48" s="279"/>
      <c r="AR48" s="379"/>
    </row>
    <row r="49" spans="1:44" ht="18.95" customHeight="1">
      <c r="A49" s="141">
        <f t="shared" ref="A49" si="11">A47+1</f>
        <v>17</v>
      </c>
      <c r="B49" s="396" t="str">
        <f>IFERROR(日付等!F35,"")</f>
        <v/>
      </c>
      <c r="C49" s="397"/>
      <c r="D49" s="397"/>
      <c r="E49" s="397"/>
      <c r="F49" s="173"/>
      <c r="G49" s="197" t="str">
        <f>IFERROR(日付等!G35,"")</f>
        <v/>
      </c>
      <c r="H49" s="173" t="s">
        <v>43</v>
      </c>
      <c r="I49" s="197" t="str">
        <f>IFERROR(日付等!H35,"")</f>
        <v/>
      </c>
      <c r="J49" s="172" t="s">
        <v>5</v>
      </c>
      <c r="K49" s="197" t="str">
        <f>IFERROR(日付等!I35,"")</f>
        <v/>
      </c>
      <c r="L49" s="173" t="s">
        <v>10</v>
      </c>
      <c r="M49" s="173"/>
      <c r="N49" s="271"/>
      <c r="O49" s="328"/>
      <c r="P49" s="328"/>
      <c r="Q49" s="328"/>
      <c r="R49" s="328"/>
      <c r="S49" s="328"/>
      <c r="T49" s="328"/>
      <c r="U49" s="328"/>
      <c r="V49" s="328"/>
      <c r="W49" s="328"/>
      <c r="X49" s="328"/>
      <c r="Y49" s="328"/>
      <c r="Z49" s="328"/>
      <c r="AA49" s="328"/>
      <c r="AB49" s="328"/>
      <c r="AC49" s="328"/>
      <c r="AD49" s="328"/>
      <c r="AE49" s="328"/>
      <c r="AF49" s="328"/>
      <c r="AG49" s="328"/>
      <c r="AH49" s="328"/>
      <c r="AI49" s="271" t="s">
        <v>32</v>
      </c>
      <c r="AJ49" s="328"/>
      <c r="AK49" s="328"/>
      <c r="AL49" s="328"/>
      <c r="AM49" s="398"/>
      <c r="AN49" s="271" t="s">
        <v>222</v>
      </c>
      <c r="AO49" s="328"/>
      <c r="AP49" s="328"/>
      <c r="AQ49" s="328"/>
      <c r="AR49" s="398"/>
    </row>
    <row r="50" spans="1:44" ht="18.95" customHeight="1">
      <c r="A50" s="141"/>
      <c r="B50" s="212"/>
      <c r="C50" s="327"/>
      <c r="D50" s="327"/>
      <c r="E50" s="327"/>
      <c r="F50" s="149"/>
      <c r="G50" s="168"/>
      <c r="H50" s="149" t="s">
        <v>5</v>
      </c>
      <c r="I50" s="168"/>
      <c r="J50" s="164" t="s">
        <v>5</v>
      </c>
      <c r="K50" s="168"/>
      <c r="L50" s="149" t="s">
        <v>11</v>
      </c>
      <c r="M50" s="149"/>
      <c r="N50" s="207"/>
      <c r="O50" s="208"/>
      <c r="P50" s="208"/>
      <c r="Q50" s="208"/>
      <c r="R50" s="208"/>
      <c r="S50" s="208"/>
      <c r="T50" s="208"/>
      <c r="U50" s="208"/>
      <c r="V50" s="208"/>
      <c r="W50" s="208"/>
      <c r="X50" s="208"/>
      <c r="Y50" s="208"/>
      <c r="Z50" s="208"/>
      <c r="AA50" s="208"/>
      <c r="AB50" s="208"/>
      <c r="AC50" s="208"/>
      <c r="AD50" s="208"/>
      <c r="AE50" s="208"/>
      <c r="AF50" s="208"/>
      <c r="AG50" s="208"/>
      <c r="AH50" s="208"/>
      <c r="AI50" s="207"/>
      <c r="AJ50" s="208"/>
      <c r="AK50" s="208"/>
      <c r="AL50" s="208"/>
      <c r="AM50" s="209"/>
      <c r="AN50" s="207"/>
      <c r="AO50" s="208"/>
      <c r="AP50" s="208"/>
      <c r="AQ50" s="208"/>
      <c r="AR50" s="209"/>
    </row>
    <row r="51" spans="1:44" ht="18.95" customHeight="1">
      <c r="A51" s="141">
        <f t="shared" ref="A51" si="12">A49+1</f>
        <v>18</v>
      </c>
      <c r="B51" s="199" t="str">
        <f>IFERROR(日付等!F37,"")</f>
        <v/>
      </c>
      <c r="C51" s="235"/>
      <c r="D51" s="235"/>
      <c r="E51" s="235"/>
      <c r="F51" s="178"/>
      <c r="G51" s="194" t="str">
        <f>IFERROR(日付等!G37,"")</f>
        <v/>
      </c>
      <c r="H51" s="178" t="s">
        <v>43</v>
      </c>
      <c r="I51" s="194" t="str">
        <f>IFERROR(日付等!H37,"")</f>
        <v/>
      </c>
      <c r="J51" s="195" t="s">
        <v>5</v>
      </c>
      <c r="K51" s="194" t="str">
        <f>IFERROR(日付等!I37,"")</f>
        <v/>
      </c>
      <c r="L51" s="178" t="s">
        <v>10</v>
      </c>
      <c r="M51" s="178"/>
      <c r="N51" s="201"/>
      <c r="O51" s="205"/>
      <c r="P51" s="205"/>
      <c r="Q51" s="205"/>
      <c r="R51" s="205"/>
      <c r="S51" s="205"/>
      <c r="T51" s="205"/>
      <c r="U51" s="205"/>
      <c r="V51" s="205"/>
      <c r="W51" s="205"/>
      <c r="X51" s="205"/>
      <c r="Y51" s="205"/>
      <c r="Z51" s="205"/>
      <c r="AA51" s="205"/>
      <c r="AB51" s="205"/>
      <c r="AC51" s="205"/>
      <c r="AD51" s="205"/>
      <c r="AE51" s="205"/>
      <c r="AF51" s="205"/>
      <c r="AG51" s="205"/>
      <c r="AH51" s="205"/>
      <c r="AI51" s="201" t="s">
        <v>32</v>
      </c>
      <c r="AJ51" s="205"/>
      <c r="AK51" s="205"/>
      <c r="AL51" s="205"/>
      <c r="AM51" s="206"/>
      <c r="AN51" s="201" t="s">
        <v>222</v>
      </c>
      <c r="AO51" s="205"/>
      <c r="AP51" s="205"/>
      <c r="AQ51" s="205"/>
      <c r="AR51" s="206"/>
    </row>
    <row r="52" spans="1:44" ht="18.95" customHeight="1">
      <c r="A52" s="141"/>
      <c r="B52" s="212"/>
      <c r="C52" s="327"/>
      <c r="D52" s="327"/>
      <c r="E52" s="327"/>
      <c r="F52" s="149"/>
      <c r="G52" s="168"/>
      <c r="H52" s="149" t="s">
        <v>5</v>
      </c>
      <c r="I52" s="168"/>
      <c r="J52" s="164" t="s">
        <v>5</v>
      </c>
      <c r="K52" s="168"/>
      <c r="L52" s="149" t="s">
        <v>11</v>
      </c>
      <c r="M52" s="149"/>
      <c r="N52" s="207"/>
      <c r="O52" s="208"/>
      <c r="P52" s="208"/>
      <c r="Q52" s="208"/>
      <c r="R52" s="208"/>
      <c r="S52" s="208"/>
      <c r="T52" s="208"/>
      <c r="U52" s="208"/>
      <c r="V52" s="208"/>
      <c r="W52" s="208"/>
      <c r="X52" s="208"/>
      <c r="Y52" s="208"/>
      <c r="Z52" s="208"/>
      <c r="AA52" s="208"/>
      <c r="AB52" s="208"/>
      <c r="AC52" s="208"/>
      <c r="AD52" s="208"/>
      <c r="AE52" s="208"/>
      <c r="AF52" s="208"/>
      <c r="AG52" s="208"/>
      <c r="AH52" s="208"/>
      <c r="AI52" s="207"/>
      <c r="AJ52" s="208"/>
      <c r="AK52" s="208"/>
      <c r="AL52" s="208"/>
      <c r="AM52" s="209"/>
      <c r="AN52" s="207"/>
      <c r="AO52" s="208"/>
      <c r="AP52" s="208"/>
      <c r="AQ52" s="208"/>
      <c r="AR52" s="209"/>
    </row>
    <row r="53" spans="1:44" ht="18.95" customHeight="1">
      <c r="A53" s="141">
        <f t="shared" ref="A53" si="13">A51+1</f>
        <v>19</v>
      </c>
      <c r="B53" s="199" t="str">
        <f>IFERROR(日付等!F39,"")</f>
        <v/>
      </c>
      <c r="C53" s="235"/>
      <c r="D53" s="235"/>
      <c r="E53" s="235"/>
      <c r="F53" s="178"/>
      <c r="G53" s="194" t="str">
        <f>IFERROR(日付等!G39,"")</f>
        <v/>
      </c>
      <c r="H53" s="178" t="s">
        <v>43</v>
      </c>
      <c r="I53" s="194" t="str">
        <f>IFERROR(日付等!H39,"")</f>
        <v/>
      </c>
      <c r="J53" s="195" t="s">
        <v>5</v>
      </c>
      <c r="K53" s="194" t="str">
        <f>IFERROR(日付等!I39,"")</f>
        <v/>
      </c>
      <c r="L53" s="178" t="s">
        <v>10</v>
      </c>
      <c r="M53" s="178"/>
      <c r="N53" s="201"/>
      <c r="O53" s="205"/>
      <c r="P53" s="205"/>
      <c r="Q53" s="205"/>
      <c r="R53" s="205"/>
      <c r="S53" s="205"/>
      <c r="T53" s="205"/>
      <c r="U53" s="205"/>
      <c r="V53" s="205"/>
      <c r="W53" s="205"/>
      <c r="X53" s="205"/>
      <c r="Y53" s="205"/>
      <c r="Z53" s="205"/>
      <c r="AA53" s="205"/>
      <c r="AB53" s="205"/>
      <c r="AC53" s="205"/>
      <c r="AD53" s="205"/>
      <c r="AE53" s="205"/>
      <c r="AF53" s="205"/>
      <c r="AG53" s="205"/>
      <c r="AH53" s="205"/>
      <c r="AI53" s="201" t="s">
        <v>32</v>
      </c>
      <c r="AJ53" s="205"/>
      <c r="AK53" s="205"/>
      <c r="AL53" s="205"/>
      <c r="AM53" s="206"/>
      <c r="AN53" s="201" t="s">
        <v>222</v>
      </c>
      <c r="AO53" s="205"/>
      <c r="AP53" s="205"/>
      <c r="AQ53" s="205"/>
      <c r="AR53" s="206"/>
    </row>
    <row r="54" spans="1:44" ht="18.95" customHeight="1">
      <c r="A54" s="141"/>
      <c r="B54" s="212"/>
      <c r="C54" s="327"/>
      <c r="D54" s="327"/>
      <c r="E54" s="327"/>
      <c r="F54" s="149"/>
      <c r="G54" s="168"/>
      <c r="H54" s="149" t="s">
        <v>5</v>
      </c>
      <c r="I54" s="168"/>
      <c r="J54" s="164" t="s">
        <v>5</v>
      </c>
      <c r="K54" s="168"/>
      <c r="L54" s="149" t="s">
        <v>11</v>
      </c>
      <c r="M54" s="149"/>
      <c r="N54" s="207"/>
      <c r="O54" s="208"/>
      <c r="P54" s="208"/>
      <c r="Q54" s="208"/>
      <c r="R54" s="208"/>
      <c r="S54" s="208"/>
      <c r="T54" s="208"/>
      <c r="U54" s="208"/>
      <c r="V54" s="208"/>
      <c r="W54" s="208"/>
      <c r="X54" s="208"/>
      <c r="Y54" s="208"/>
      <c r="Z54" s="208"/>
      <c r="AA54" s="208"/>
      <c r="AB54" s="208"/>
      <c r="AC54" s="208"/>
      <c r="AD54" s="208"/>
      <c r="AE54" s="208"/>
      <c r="AF54" s="208"/>
      <c r="AG54" s="208"/>
      <c r="AH54" s="208"/>
      <c r="AI54" s="207"/>
      <c r="AJ54" s="208"/>
      <c r="AK54" s="208"/>
      <c r="AL54" s="208"/>
      <c r="AM54" s="209"/>
      <c r="AN54" s="207"/>
      <c r="AO54" s="208"/>
      <c r="AP54" s="208"/>
      <c r="AQ54" s="208"/>
      <c r="AR54" s="209"/>
    </row>
    <row r="55" spans="1:44" ht="18.95" customHeight="1">
      <c r="A55" s="141">
        <f t="shared" ref="A55" si="14">A53+1</f>
        <v>20</v>
      </c>
      <c r="B55" s="199" t="str">
        <f>IFERROR(日付等!F41,"")</f>
        <v/>
      </c>
      <c r="C55" s="235"/>
      <c r="D55" s="235"/>
      <c r="E55" s="235"/>
      <c r="F55" s="178"/>
      <c r="G55" s="194" t="str">
        <f>IFERROR(日付等!G41,"")</f>
        <v/>
      </c>
      <c r="H55" s="178" t="s">
        <v>43</v>
      </c>
      <c r="I55" s="194" t="str">
        <f>IFERROR(日付等!H41,"")</f>
        <v/>
      </c>
      <c r="J55" s="195" t="s">
        <v>5</v>
      </c>
      <c r="K55" s="194" t="str">
        <f>IFERROR(日付等!I41,"")</f>
        <v/>
      </c>
      <c r="L55" s="178" t="s">
        <v>10</v>
      </c>
      <c r="M55" s="178"/>
      <c r="N55" s="201"/>
      <c r="O55" s="205"/>
      <c r="P55" s="205"/>
      <c r="Q55" s="205"/>
      <c r="R55" s="205"/>
      <c r="S55" s="205"/>
      <c r="T55" s="205"/>
      <c r="U55" s="205"/>
      <c r="V55" s="205"/>
      <c r="W55" s="205"/>
      <c r="X55" s="205"/>
      <c r="Y55" s="205"/>
      <c r="Z55" s="205"/>
      <c r="AA55" s="205"/>
      <c r="AB55" s="205"/>
      <c r="AC55" s="205"/>
      <c r="AD55" s="205"/>
      <c r="AE55" s="205"/>
      <c r="AF55" s="205"/>
      <c r="AG55" s="205"/>
      <c r="AH55" s="205"/>
      <c r="AI55" s="201" t="s">
        <v>32</v>
      </c>
      <c r="AJ55" s="205"/>
      <c r="AK55" s="205"/>
      <c r="AL55" s="205"/>
      <c r="AM55" s="206"/>
      <c r="AN55" s="201" t="s">
        <v>222</v>
      </c>
      <c r="AO55" s="205"/>
      <c r="AP55" s="205"/>
      <c r="AQ55" s="205"/>
      <c r="AR55" s="206"/>
    </row>
    <row r="56" spans="1:44" ht="18.95" customHeight="1">
      <c r="A56" s="141"/>
      <c r="B56" s="212"/>
      <c r="C56" s="327"/>
      <c r="D56" s="327"/>
      <c r="E56" s="327"/>
      <c r="F56" s="149"/>
      <c r="G56" s="168"/>
      <c r="H56" s="149" t="s">
        <v>5</v>
      </c>
      <c r="I56" s="168"/>
      <c r="J56" s="164" t="s">
        <v>5</v>
      </c>
      <c r="K56" s="168"/>
      <c r="L56" s="149" t="s">
        <v>11</v>
      </c>
      <c r="M56" s="149"/>
      <c r="N56" s="207"/>
      <c r="O56" s="208"/>
      <c r="P56" s="208"/>
      <c r="Q56" s="208"/>
      <c r="R56" s="208"/>
      <c r="S56" s="208"/>
      <c r="T56" s="208"/>
      <c r="U56" s="208"/>
      <c r="V56" s="208"/>
      <c r="W56" s="208"/>
      <c r="X56" s="208"/>
      <c r="Y56" s="208"/>
      <c r="Z56" s="208"/>
      <c r="AA56" s="208"/>
      <c r="AB56" s="208"/>
      <c r="AC56" s="208"/>
      <c r="AD56" s="208"/>
      <c r="AE56" s="208"/>
      <c r="AF56" s="208"/>
      <c r="AG56" s="208"/>
      <c r="AH56" s="208"/>
      <c r="AI56" s="207"/>
      <c r="AJ56" s="208"/>
      <c r="AK56" s="208"/>
      <c r="AL56" s="208"/>
      <c r="AM56" s="209"/>
      <c r="AN56" s="207"/>
      <c r="AO56" s="208"/>
      <c r="AP56" s="208"/>
      <c r="AQ56" s="208"/>
      <c r="AR56" s="209"/>
    </row>
    <row r="57" spans="1:44" ht="18.95" customHeight="1">
      <c r="A57" s="141">
        <f t="shared" ref="A57" si="15">A55+1</f>
        <v>21</v>
      </c>
      <c r="B57" s="199" t="str">
        <f>IFERROR(日付等!F43,"")</f>
        <v/>
      </c>
      <c r="C57" s="235"/>
      <c r="D57" s="235"/>
      <c r="E57" s="235"/>
      <c r="F57" s="178"/>
      <c r="G57" s="194" t="str">
        <f>IFERROR(日付等!G43,"")</f>
        <v/>
      </c>
      <c r="H57" s="178" t="s">
        <v>43</v>
      </c>
      <c r="I57" s="194" t="str">
        <f>IFERROR(日付等!H43,"")</f>
        <v/>
      </c>
      <c r="J57" s="195" t="s">
        <v>5</v>
      </c>
      <c r="K57" s="194" t="str">
        <f>IFERROR(日付等!I43,"")</f>
        <v/>
      </c>
      <c r="L57" s="178" t="s">
        <v>10</v>
      </c>
      <c r="M57" s="178"/>
      <c r="N57" s="201"/>
      <c r="O57" s="205"/>
      <c r="P57" s="205"/>
      <c r="Q57" s="205"/>
      <c r="R57" s="205"/>
      <c r="S57" s="205"/>
      <c r="T57" s="205"/>
      <c r="U57" s="205"/>
      <c r="V57" s="205"/>
      <c r="W57" s="205"/>
      <c r="X57" s="205"/>
      <c r="Y57" s="205"/>
      <c r="Z57" s="205"/>
      <c r="AA57" s="205"/>
      <c r="AB57" s="205"/>
      <c r="AC57" s="205"/>
      <c r="AD57" s="205"/>
      <c r="AE57" s="205"/>
      <c r="AF57" s="205"/>
      <c r="AG57" s="205"/>
      <c r="AH57" s="205"/>
      <c r="AI57" s="201" t="s">
        <v>32</v>
      </c>
      <c r="AJ57" s="205"/>
      <c r="AK57" s="205"/>
      <c r="AL57" s="205"/>
      <c r="AM57" s="206"/>
      <c r="AN57" s="201" t="s">
        <v>222</v>
      </c>
      <c r="AO57" s="205"/>
      <c r="AP57" s="205"/>
      <c r="AQ57" s="205"/>
      <c r="AR57" s="206"/>
    </row>
    <row r="58" spans="1:44" ht="18.95" customHeight="1">
      <c r="A58" s="141"/>
      <c r="B58" s="212"/>
      <c r="C58" s="327"/>
      <c r="D58" s="327"/>
      <c r="E58" s="327"/>
      <c r="F58" s="149"/>
      <c r="G58" s="168"/>
      <c r="H58" s="149" t="s">
        <v>5</v>
      </c>
      <c r="I58" s="168"/>
      <c r="J58" s="164" t="s">
        <v>5</v>
      </c>
      <c r="K58" s="168"/>
      <c r="L58" s="149" t="s">
        <v>11</v>
      </c>
      <c r="M58" s="149"/>
      <c r="N58" s="207"/>
      <c r="O58" s="208"/>
      <c r="P58" s="208"/>
      <c r="Q58" s="208"/>
      <c r="R58" s="208"/>
      <c r="S58" s="208"/>
      <c r="T58" s="208"/>
      <c r="U58" s="208"/>
      <c r="V58" s="208"/>
      <c r="W58" s="208"/>
      <c r="X58" s="208"/>
      <c r="Y58" s="208"/>
      <c r="Z58" s="208"/>
      <c r="AA58" s="208"/>
      <c r="AB58" s="208"/>
      <c r="AC58" s="208"/>
      <c r="AD58" s="208"/>
      <c r="AE58" s="208"/>
      <c r="AF58" s="208"/>
      <c r="AG58" s="208"/>
      <c r="AH58" s="208"/>
      <c r="AI58" s="207"/>
      <c r="AJ58" s="208"/>
      <c r="AK58" s="208"/>
      <c r="AL58" s="208"/>
      <c r="AM58" s="209"/>
      <c r="AN58" s="207"/>
      <c r="AO58" s="208"/>
      <c r="AP58" s="208"/>
      <c r="AQ58" s="208"/>
      <c r="AR58" s="209"/>
    </row>
    <row r="59" spans="1:44" ht="18.95" customHeight="1">
      <c r="A59" s="141">
        <f t="shared" ref="A59" si="16">A57+1</f>
        <v>22</v>
      </c>
      <c r="B59" s="199" t="str">
        <f>IFERROR(日付等!F45,"")</f>
        <v/>
      </c>
      <c r="C59" s="235"/>
      <c r="D59" s="235"/>
      <c r="E59" s="235"/>
      <c r="F59" s="178"/>
      <c r="G59" s="194" t="str">
        <f>IFERROR(日付等!G45,"")</f>
        <v/>
      </c>
      <c r="H59" s="178" t="s">
        <v>43</v>
      </c>
      <c r="I59" s="194" t="str">
        <f>IFERROR(日付等!H45,"")</f>
        <v/>
      </c>
      <c r="J59" s="195" t="s">
        <v>5</v>
      </c>
      <c r="K59" s="194" t="str">
        <f>IFERROR(日付等!I45,"")</f>
        <v/>
      </c>
      <c r="L59" s="178" t="s">
        <v>10</v>
      </c>
      <c r="M59" s="178"/>
      <c r="N59" s="201"/>
      <c r="O59" s="205"/>
      <c r="P59" s="205"/>
      <c r="Q59" s="205"/>
      <c r="R59" s="205"/>
      <c r="S59" s="205"/>
      <c r="T59" s="205"/>
      <c r="U59" s="205"/>
      <c r="V59" s="205"/>
      <c r="W59" s="205"/>
      <c r="X59" s="205"/>
      <c r="Y59" s="205"/>
      <c r="Z59" s="205"/>
      <c r="AA59" s="205"/>
      <c r="AB59" s="205"/>
      <c r="AC59" s="205"/>
      <c r="AD59" s="205"/>
      <c r="AE59" s="205"/>
      <c r="AF59" s="205"/>
      <c r="AG59" s="205"/>
      <c r="AH59" s="205"/>
      <c r="AI59" s="201" t="s">
        <v>32</v>
      </c>
      <c r="AJ59" s="205"/>
      <c r="AK59" s="205"/>
      <c r="AL59" s="205"/>
      <c r="AM59" s="206"/>
      <c r="AN59" s="201" t="s">
        <v>222</v>
      </c>
      <c r="AO59" s="205"/>
      <c r="AP59" s="205"/>
      <c r="AQ59" s="205"/>
      <c r="AR59" s="206"/>
    </row>
    <row r="60" spans="1:44" ht="18.95" customHeight="1">
      <c r="A60" s="141"/>
      <c r="B60" s="212"/>
      <c r="C60" s="327"/>
      <c r="D60" s="327"/>
      <c r="E60" s="327"/>
      <c r="F60" s="149"/>
      <c r="G60" s="168"/>
      <c r="H60" s="149" t="s">
        <v>5</v>
      </c>
      <c r="I60" s="168"/>
      <c r="J60" s="164" t="s">
        <v>5</v>
      </c>
      <c r="K60" s="168"/>
      <c r="L60" s="149" t="s">
        <v>11</v>
      </c>
      <c r="M60" s="149"/>
      <c r="N60" s="207"/>
      <c r="O60" s="208"/>
      <c r="P60" s="208"/>
      <c r="Q60" s="208"/>
      <c r="R60" s="208"/>
      <c r="S60" s="208"/>
      <c r="T60" s="208"/>
      <c r="U60" s="208"/>
      <c r="V60" s="208"/>
      <c r="W60" s="208"/>
      <c r="X60" s="208"/>
      <c r="Y60" s="208"/>
      <c r="Z60" s="208"/>
      <c r="AA60" s="208"/>
      <c r="AB60" s="208"/>
      <c r="AC60" s="208"/>
      <c r="AD60" s="208"/>
      <c r="AE60" s="208"/>
      <c r="AF60" s="208"/>
      <c r="AG60" s="208"/>
      <c r="AH60" s="208"/>
      <c r="AI60" s="207"/>
      <c r="AJ60" s="208"/>
      <c r="AK60" s="208"/>
      <c r="AL60" s="208"/>
      <c r="AM60" s="209"/>
      <c r="AN60" s="207"/>
      <c r="AO60" s="208"/>
      <c r="AP60" s="208"/>
      <c r="AQ60" s="208"/>
      <c r="AR60" s="209"/>
    </row>
    <row r="61" spans="1:44" ht="18.95" customHeight="1">
      <c r="A61" s="141">
        <f t="shared" ref="A61" si="17">A59+1</f>
        <v>23</v>
      </c>
      <c r="B61" s="199" t="str">
        <f>IFERROR(日付等!F47,"")</f>
        <v/>
      </c>
      <c r="C61" s="235"/>
      <c r="D61" s="235"/>
      <c r="E61" s="235"/>
      <c r="F61" s="178"/>
      <c r="G61" s="194" t="str">
        <f>IFERROR(日付等!G47,"")</f>
        <v/>
      </c>
      <c r="H61" s="178" t="s">
        <v>43</v>
      </c>
      <c r="I61" s="194" t="str">
        <f>IFERROR(日付等!H47,"")</f>
        <v/>
      </c>
      <c r="J61" s="195" t="s">
        <v>5</v>
      </c>
      <c r="K61" s="194" t="str">
        <f>IFERROR(日付等!I47,"")</f>
        <v/>
      </c>
      <c r="L61" s="178" t="s">
        <v>10</v>
      </c>
      <c r="M61" s="178"/>
      <c r="N61" s="201"/>
      <c r="O61" s="205"/>
      <c r="P61" s="205"/>
      <c r="Q61" s="205"/>
      <c r="R61" s="205"/>
      <c r="S61" s="205"/>
      <c r="T61" s="205"/>
      <c r="U61" s="205"/>
      <c r="V61" s="205"/>
      <c r="W61" s="205"/>
      <c r="X61" s="205"/>
      <c r="Y61" s="205"/>
      <c r="Z61" s="205"/>
      <c r="AA61" s="205"/>
      <c r="AB61" s="205"/>
      <c r="AC61" s="205"/>
      <c r="AD61" s="205"/>
      <c r="AE61" s="205"/>
      <c r="AF61" s="205"/>
      <c r="AG61" s="205"/>
      <c r="AH61" s="205"/>
      <c r="AI61" s="201" t="s">
        <v>32</v>
      </c>
      <c r="AJ61" s="205"/>
      <c r="AK61" s="205"/>
      <c r="AL61" s="205"/>
      <c r="AM61" s="206"/>
      <c r="AN61" s="201" t="s">
        <v>222</v>
      </c>
      <c r="AO61" s="205"/>
      <c r="AP61" s="205"/>
      <c r="AQ61" s="205"/>
      <c r="AR61" s="206"/>
    </row>
    <row r="62" spans="1:44" ht="18.95" customHeight="1">
      <c r="A62" s="141"/>
      <c r="B62" s="212"/>
      <c r="C62" s="327"/>
      <c r="D62" s="327"/>
      <c r="E62" s="327"/>
      <c r="F62" s="149"/>
      <c r="G62" s="168"/>
      <c r="H62" s="149" t="s">
        <v>5</v>
      </c>
      <c r="I62" s="168"/>
      <c r="J62" s="164" t="s">
        <v>5</v>
      </c>
      <c r="K62" s="168"/>
      <c r="L62" s="149" t="s">
        <v>11</v>
      </c>
      <c r="M62" s="149"/>
      <c r="N62" s="207"/>
      <c r="O62" s="208"/>
      <c r="P62" s="208"/>
      <c r="Q62" s="208"/>
      <c r="R62" s="208"/>
      <c r="S62" s="208"/>
      <c r="T62" s="208"/>
      <c r="U62" s="208"/>
      <c r="V62" s="208"/>
      <c r="W62" s="208"/>
      <c r="X62" s="208"/>
      <c r="Y62" s="208"/>
      <c r="Z62" s="208"/>
      <c r="AA62" s="208"/>
      <c r="AB62" s="208"/>
      <c r="AC62" s="208"/>
      <c r="AD62" s="208"/>
      <c r="AE62" s="208"/>
      <c r="AF62" s="208"/>
      <c r="AG62" s="208"/>
      <c r="AH62" s="208"/>
      <c r="AI62" s="207"/>
      <c r="AJ62" s="208"/>
      <c r="AK62" s="208"/>
      <c r="AL62" s="208"/>
      <c r="AM62" s="209"/>
      <c r="AN62" s="207"/>
      <c r="AO62" s="208"/>
      <c r="AP62" s="208"/>
      <c r="AQ62" s="208"/>
      <c r="AR62" s="209"/>
    </row>
    <row r="63" spans="1:44" ht="18.95" customHeight="1">
      <c r="A63" s="141">
        <f t="shared" ref="A63" si="18">A61+1</f>
        <v>24</v>
      </c>
      <c r="B63" s="199" t="str">
        <f>IFERROR(日付等!F49,"")</f>
        <v/>
      </c>
      <c r="C63" s="235"/>
      <c r="D63" s="235"/>
      <c r="E63" s="235"/>
      <c r="F63" s="178"/>
      <c r="G63" s="194" t="str">
        <f>IFERROR(日付等!G49,"")</f>
        <v/>
      </c>
      <c r="H63" s="178" t="s">
        <v>43</v>
      </c>
      <c r="I63" s="194" t="str">
        <f>IFERROR(日付等!H49,"")</f>
        <v/>
      </c>
      <c r="J63" s="195" t="s">
        <v>5</v>
      </c>
      <c r="K63" s="194" t="str">
        <f>IFERROR(日付等!I49,"")</f>
        <v/>
      </c>
      <c r="L63" s="178" t="s">
        <v>10</v>
      </c>
      <c r="M63" s="178"/>
      <c r="N63" s="201"/>
      <c r="O63" s="205"/>
      <c r="P63" s="205"/>
      <c r="Q63" s="205"/>
      <c r="R63" s="205"/>
      <c r="S63" s="205"/>
      <c r="T63" s="205"/>
      <c r="U63" s="205"/>
      <c r="V63" s="205"/>
      <c r="W63" s="205"/>
      <c r="X63" s="205"/>
      <c r="Y63" s="205"/>
      <c r="Z63" s="205"/>
      <c r="AA63" s="205"/>
      <c r="AB63" s="205"/>
      <c r="AC63" s="205"/>
      <c r="AD63" s="205"/>
      <c r="AE63" s="205"/>
      <c r="AF63" s="205"/>
      <c r="AG63" s="205"/>
      <c r="AH63" s="205"/>
      <c r="AI63" s="201" t="s">
        <v>32</v>
      </c>
      <c r="AJ63" s="205"/>
      <c r="AK63" s="205"/>
      <c r="AL63" s="205"/>
      <c r="AM63" s="206"/>
      <c r="AN63" s="201" t="s">
        <v>222</v>
      </c>
      <c r="AO63" s="205"/>
      <c r="AP63" s="205"/>
      <c r="AQ63" s="205"/>
      <c r="AR63" s="206"/>
    </row>
    <row r="64" spans="1:44" ht="18.95" customHeight="1">
      <c r="A64" s="141"/>
      <c r="B64" s="212"/>
      <c r="C64" s="327"/>
      <c r="D64" s="327"/>
      <c r="E64" s="327"/>
      <c r="F64" s="149"/>
      <c r="G64" s="168"/>
      <c r="H64" s="149" t="s">
        <v>5</v>
      </c>
      <c r="I64" s="168"/>
      <c r="J64" s="164" t="s">
        <v>5</v>
      </c>
      <c r="K64" s="168"/>
      <c r="L64" s="149" t="s">
        <v>11</v>
      </c>
      <c r="M64" s="149"/>
      <c r="N64" s="207"/>
      <c r="O64" s="208"/>
      <c r="P64" s="208"/>
      <c r="Q64" s="208"/>
      <c r="R64" s="208"/>
      <c r="S64" s="208"/>
      <c r="T64" s="208"/>
      <c r="U64" s="208"/>
      <c r="V64" s="208"/>
      <c r="W64" s="208"/>
      <c r="X64" s="208"/>
      <c r="Y64" s="208"/>
      <c r="Z64" s="208"/>
      <c r="AA64" s="208"/>
      <c r="AB64" s="208"/>
      <c r="AC64" s="208"/>
      <c r="AD64" s="208"/>
      <c r="AE64" s="208"/>
      <c r="AF64" s="208"/>
      <c r="AG64" s="208"/>
      <c r="AH64" s="208"/>
      <c r="AI64" s="207"/>
      <c r="AJ64" s="208"/>
      <c r="AK64" s="208"/>
      <c r="AL64" s="208"/>
      <c r="AM64" s="209"/>
      <c r="AN64" s="207"/>
      <c r="AO64" s="208"/>
      <c r="AP64" s="208"/>
      <c r="AQ64" s="208"/>
      <c r="AR64" s="209"/>
    </row>
    <row r="65" spans="1:44" ht="18.95" customHeight="1">
      <c r="A65" s="141">
        <f t="shared" ref="A65" si="19">A63+1</f>
        <v>25</v>
      </c>
      <c r="B65" s="199" t="str">
        <f>IFERROR(日付等!F51,"")</f>
        <v/>
      </c>
      <c r="C65" s="235"/>
      <c r="D65" s="235"/>
      <c r="E65" s="235"/>
      <c r="F65" s="178"/>
      <c r="G65" s="194" t="str">
        <f>IFERROR(日付等!G51,"")</f>
        <v/>
      </c>
      <c r="H65" s="178" t="s">
        <v>43</v>
      </c>
      <c r="I65" s="194" t="str">
        <f>IFERROR(日付等!H51,"")</f>
        <v/>
      </c>
      <c r="J65" s="195" t="s">
        <v>5</v>
      </c>
      <c r="K65" s="194" t="str">
        <f>IFERROR(日付等!I51,"")</f>
        <v/>
      </c>
      <c r="L65" s="178" t="s">
        <v>10</v>
      </c>
      <c r="M65" s="178"/>
      <c r="N65" s="201"/>
      <c r="O65" s="205"/>
      <c r="P65" s="205"/>
      <c r="Q65" s="205"/>
      <c r="R65" s="205"/>
      <c r="S65" s="205"/>
      <c r="T65" s="205"/>
      <c r="U65" s="205"/>
      <c r="V65" s="205"/>
      <c r="W65" s="205"/>
      <c r="X65" s="205"/>
      <c r="Y65" s="205"/>
      <c r="Z65" s="205"/>
      <c r="AA65" s="205"/>
      <c r="AB65" s="205"/>
      <c r="AC65" s="205"/>
      <c r="AD65" s="205"/>
      <c r="AE65" s="205"/>
      <c r="AF65" s="205"/>
      <c r="AG65" s="205"/>
      <c r="AH65" s="205"/>
      <c r="AI65" s="201" t="s">
        <v>32</v>
      </c>
      <c r="AJ65" s="205"/>
      <c r="AK65" s="205"/>
      <c r="AL65" s="205"/>
      <c r="AM65" s="206"/>
      <c r="AN65" s="201" t="s">
        <v>222</v>
      </c>
      <c r="AO65" s="205"/>
      <c r="AP65" s="205"/>
      <c r="AQ65" s="205"/>
      <c r="AR65" s="206"/>
    </row>
    <row r="66" spans="1:44" ht="18.95" customHeight="1">
      <c r="A66" s="141"/>
      <c r="B66" s="212"/>
      <c r="C66" s="327"/>
      <c r="D66" s="327"/>
      <c r="E66" s="327"/>
      <c r="F66" s="149"/>
      <c r="G66" s="168"/>
      <c r="H66" s="149" t="s">
        <v>5</v>
      </c>
      <c r="I66" s="168"/>
      <c r="J66" s="164" t="s">
        <v>5</v>
      </c>
      <c r="K66" s="168"/>
      <c r="L66" s="149" t="s">
        <v>11</v>
      </c>
      <c r="M66" s="149"/>
      <c r="N66" s="207"/>
      <c r="O66" s="208"/>
      <c r="P66" s="208"/>
      <c r="Q66" s="208"/>
      <c r="R66" s="208"/>
      <c r="S66" s="208"/>
      <c r="T66" s="208"/>
      <c r="U66" s="208"/>
      <c r="V66" s="208"/>
      <c r="W66" s="208"/>
      <c r="X66" s="208"/>
      <c r="Y66" s="208"/>
      <c r="Z66" s="208"/>
      <c r="AA66" s="208"/>
      <c r="AB66" s="208"/>
      <c r="AC66" s="208"/>
      <c r="AD66" s="208"/>
      <c r="AE66" s="208"/>
      <c r="AF66" s="208"/>
      <c r="AG66" s="208"/>
      <c r="AH66" s="208"/>
      <c r="AI66" s="207"/>
      <c r="AJ66" s="208"/>
      <c r="AK66" s="208"/>
      <c r="AL66" s="208"/>
      <c r="AM66" s="209"/>
      <c r="AN66" s="207"/>
      <c r="AO66" s="208"/>
      <c r="AP66" s="208"/>
      <c r="AQ66" s="208"/>
      <c r="AR66" s="209"/>
    </row>
    <row r="67" spans="1:44" ht="18.95" customHeight="1">
      <c r="A67" s="141">
        <f t="shared" ref="A67" si="20">A65+1</f>
        <v>26</v>
      </c>
      <c r="B67" s="199" t="str">
        <f>IFERROR(日付等!F53,"")</f>
        <v/>
      </c>
      <c r="C67" s="235"/>
      <c r="D67" s="235"/>
      <c r="E67" s="235"/>
      <c r="F67" s="178"/>
      <c r="G67" s="194" t="str">
        <f>IFERROR(日付等!G53,"")</f>
        <v/>
      </c>
      <c r="H67" s="178" t="s">
        <v>43</v>
      </c>
      <c r="I67" s="194" t="str">
        <f>IFERROR(日付等!H53,"")</f>
        <v/>
      </c>
      <c r="J67" s="195" t="s">
        <v>5</v>
      </c>
      <c r="K67" s="194" t="str">
        <f>IFERROR(日付等!I53,"")</f>
        <v/>
      </c>
      <c r="L67" s="178" t="s">
        <v>10</v>
      </c>
      <c r="M67" s="178"/>
      <c r="N67" s="201"/>
      <c r="O67" s="205"/>
      <c r="P67" s="205"/>
      <c r="Q67" s="205"/>
      <c r="R67" s="205"/>
      <c r="S67" s="205"/>
      <c r="T67" s="205"/>
      <c r="U67" s="205"/>
      <c r="V67" s="205"/>
      <c r="W67" s="205"/>
      <c r="X67" s="205"/>
      <c r="Y67" s="205"/>
      <c r="Z67" s="205"/>
      <c r="AA67" s="205"/>
      <c r="AB67" s="205"/>
      <c r="AC67" s="205"/>
      <c r="AD67" s="205"/>
      <c r="AE67" s="205"/>
      <c r="AF67" s="205"/>
      <c r="AG67" s="205"/>
      <c r="AH67" s="205"/>
      <c r="AI67" s="201" t="s">
        <v>32</v>
      </c>
      <c r="AJ67" s="205"/>
      <c r="AK67" s="205"/>
      <c r="AL67" s="205"/>
      <c r="AM67" s="206"/>
      <c r="AN67" s="201" t="s">
        <v>222</v>
      </c>
      <c r="AO67" s="205"/>
      <c r="AP67" s="205"/>
      <c r="AQ67" s="205"/>
      <c r="AR67" s="206"/>
    </row>
    <row r="68" spans="1:44" ht="18.95" customHeight="1">
      <c r="A68" s="141"/>
      <c r="B68" s="212"/>
      <c r="C68" s="327"/>
      <c r="D68" s="327"/>
      <c r="E68" s="327"/>
      <c r="F68" s="149"/>
      <c r="G68" s="168"/>
      <c r="H68" s="149" t="s">
        <v>5</v>
      </c>
      <c r="I68" s="168"/>
      <c r="J68" s="164" t="s">
        <v>5</v>
      </c>
      <c r="K68" s="168"/>
      <c r="L68" s="149" t="s">
        <v>11</v>
      </c>
      <c r="M68" s="149"/>
      <c r="N68" s="207"/>
      <c r="O68" s="208"/>
      <c r="P68" s="208"/>
      <c r="Q68" s="208"/>
      <c r="R68" s="208"/>
      <c r="S68" s="208"/>
      <c r="T68" s="208"/>
      <c r="U68" s="208"/>
      <c r="V68" s="208"/>
      <c r="W68" s="208"/>
      <c r="X68" s="208"/>
      <c r="Y68" s="208"/>
      <c r="Z68" s="208"/>
      <c r="AA68" s="208"/>
      <c r="AB68" s="208"/>
      <c r="AC68" s="208"/>
      <c r="AD68" s="208"/>
      <c r="AE68" s="208"/>
      <c r="AF68" s="208"/>
      <c r="AG68" s="208"/>
      <c r="AH68" s="208"/>
      <c r="AI68" s="207"/>
      <c r="AJ68" s="208"/>
      <c r="AK68" s="208"/>
      <c r="AL68" s="208"/>
      <c r="AM68" s="209"/>
      <c r="AN68" s="207"/>
      <c r="AO68" s="208"/>
      <c r="AP68" s="208"/>
      <c r="AQ68" s="208"/>
      <c r="AR68" s="209"/>
    </row>
    <row r="69" spans="1:44" ht="18.95" customHeight="1">
      <c r="A69" s="141">
        <f t="shared" ref="A69" si="21">A67+1</f>
        <v>27</v>
      </c>
      <c r="B69" s="199" t="str">
        <f>IFERROR(日付等!F55,"")</f>
        <v/>
      </c>
      <c r="C69" s="235"/>
      <c r="D69" s="235"/>
      <c r="E69" s="235"/>
      <c r="F69" s="178"/>
      <c r="G69" s="194" t="str">
        <f>IFERROR(日付等!G55,"")</f>
        <v/>
      </c>
      <c r="H69" s="178" t="s">
        <v>43</v>
      </c>
      <c r="I69" s="194" t="str">
        <f>IFERROR(日付等!H55,"")</f>
        <v/>
      </c>
      <c r="J69" s="195" t="s">
        <v>5</v>
      </c>
      <c r="K69" s="194" t="str">
        <f>IFERROR(日付等!I55,"")</f>
        <v/>
      </c>
      <c r="L69" s="178" t="s">
        <v>10</v>
      </c>
      <c r="M69" s="178"/>
      <c r="N69" s="201"/>
      <c r="O69" s="205"/>
      <c r="P69" s="205"/>
      <c r="Q69" s="205"/>
      <c r="R69" s="205"/>
      <c r="S69" s="205"/>
      <c r="T69" s="205"/>
      <c r="U69" s="205"/>
      <c r="V69" s="205"/>
      <c r="W69" s="205"/>
      <c r="X69" s="205"/>
      <c r="Y69" s="205"/>
      <c r="Z69" s="205"/>
      <c r="AA69" s="205"/>
      <c r="AB69" s="205"/>
      <c r="AC69" s="205"/>
      <c r="AD69" s="205"/>
      <c r="AE69" s="205"/>
      <c r="AF69" s="205"/>
      <c r="AG69" s="205"/>
      <c r="AH69" s="205"/>
      <c r="AI69" s="201" t="s">
        <v>32</v>
      </c>
      <c r="AJ69" s="205"/>
      <c r="AK69" s="205"/>
      <c r="AL69" s="205"/>
      <c r="AM69" s="206"/>
      <c r="AN69" s="201" t="s">
        <v>222</v>
      </c>
      <c r="AO69" s="205"/>
      <c r="AP69" s="205"/>
      <c r="AQ69" s="205"/>
      <c r="AR69" s="206"/>
    </row>
    <row r="70" spans="1:44" ht="18.95" customHeight="1">
      <c r="A70" s="141"/>
      <c r="B70" s="212"/>
      <c r="C70" s="327"/>
      <c r="D70" s="327"/>
      <c r="E70" s="327"/>
      <c r="F70" s="149"/>
      <c r="G70" s="168"/>
      <c r="H70" s="149" t="s">
        <v>5</v>
      </c>
      <c r="I70" s="168"/>
      <c r="J70" s="164" t="s">
        <v>5</v>
      </c>
      <c r="K70" s="168"/>
      <c r="L70" s="149" t="s">
        <v>11</v>
      </c>
      <c r="M70" s="149"/>
      <c r="N70" s="207"/>
      <c r="O70" s="208"/>
      <c r="P70" s="208"/>
      <c r="Q70" s="208"/>
      <c r="R70" s="208"/>
      <c r="S70" s="208"/>
      <c r="T70" s="208"/>
      <c r="U70" s="208"/>
      <c r="V70" s="208"/>
      <c r="W70" s="208"/>
      <c r="X70" s="208"/>
      <c r="Y70" s="208"/>
      <c r="Z70" s="208"/>
      <c r="AA70" s="208"/>
      <c r="AB70" s="208"/>
      <c r="AC70" s="208"/>
      <c r="AD70" s="208"/>
      <c r="AE70" s="208"/>
      <c r="AF70" s="208"/>
      <c r="AG70" s="208"/>
      <c r="AH70" s="208"/>
      <c r="AI70" s="207"/>
      <c r="AJ70" s="208"/>
      <c r="AK70" s="208"/>
      <c r="AL70" s="208"/>
      <c r="AM70" s="209"/>
      <c r="AN70" s="207"/>
      <c r="AO70" s="208"/>
      <c r="AP70" s="208"/>
      <c r="AQ70" s="208"/>
      <c r="AR70" s="209"/>
    </row>
    <row r="71" spans="1:44" ht="18.95" customHeight="1">
      <c r="A71" s="141">
        <f t="shared" ref="A71" si="22">A69+1</f>
        <v>28</v>
      </c>
      <c r="B71" s="199" t="str">
        <f>IFERROR(日付等!F57,"")</f>
        <v/>
      </c>
      <c r="C71" s="235"/>
      <c r="D71" s="235"/>
      <c r="E71" s="235"/>
      <c r="F71" s="178"/>
      <c r="G71" s="194" t="str">
        <f>IFERROR(日付等!G57,"")</f>
        <v/>
      </c>
      <c r="H71" s="178" t="s">
        <v>43</v>
      </c>
      <c r="I71" s="194" t="str">
        <f>IFERROR(日付等!H57,"")</f>
        <v/>
      </c>
      <c r="J71" s="195" t="s">
        <v>5</v>
      </c>
      <c r="K71" s="194" t="str">
        <f>IFERROR(日付等!I57,"")</f>
        <v/>
      </c>
      <c r="L71" s="178" t="s">
        <v>10</v>
      </c>
      <c r="M71" s="178"/>
      <c r="N71" s="201"/>
      <c r="O71" s="205"/>
      <c r="P71" s="205"/>
      <c r="Q71" s="205"/>
      <c r="R71" s="205"/>
      <c r="S71" s="205"/>
      <c r="T71" s="205"/>
      <c r="U71" s="205"/>
      <c r="V71" s="205"/>
      <c r="W71" s="205"/>
      <c r="X71" s="205"/>
      <c r="Y71" s="205"/>
      <c r="Z71" s="205"/>
      <c r="AA71" s="205"/>
      <c r="AB71" s="205"/>
      <c r="AC71" s="205"/>
      <c r="AD71" s="205"/>
      <c r="AE71" s="205"/>
      <c r="AF71" s="205"/>
      <c r="AG71" s="205"/>
      <c r="AH71" s="205"/>
      <c r="AI71" s="201" t="s">
        <v>32</v>
      </c>
      <c r="AJ71" s="205"/>
      <c r="AK71" s="205"/>
      <c r="AL71" s="205"/>
      <c r="AM71" s="206"/>
      <c r="AN71" s="201" t="s">
        <v>222</v>
      </c>
      <c r="AO71" s="205"/>
      <c r="AP71" s="205"/>
      <c r="AQ71" s="205"/>
      <c r="AR71" s="206"/>
    </row>
    <row r="72" spans="1:44" ht="18.95" customHeight="1">
      <c r="A72" s="141"/>
      <c r="B72" s="212"/>
      <c r="C72" s="327"/>
      <c r="D72" s="327"/>
      <c r="E72" s="327"/>
      <c r="F72" s="149"/>
      <c r="G72" s="168"/>
      <c r="H72" s="149" t="s">
        <v>5</v>
      </c>
      <c r="I72" s="168"/>
      <c r="J72" s="164" t="s">
        <v>5</v>
      </c>
      <c r="K72" s="168"/>
      <c r="L72" s="149" t="s">
        <v>11</v>
      </c>
      <c r="M72" s="149"/>
      <c r="N72" s="207"/>
      <c r="O72" s="208"/>
      <c r="P72" s="208"/>
      <c r="Q72" s="208"/>
      <c r="R72" s="208"/>
      <c r="S72" s="208"/>
      <c r="T72" s="208"/>
      <c r="U72" s="208"/>
      <c r="V72" s="208"/>
      <c r="W72" s="208"/>
      <c r="X72" s="208"/>
      <c r="Y72" s="208"/>
      <c r="Z72" s="208"/>
      <c r="AA72" s="208"/>
      <c r="AB72" s="208"/>
      <c r="AC72" s="208"/>
      <c r="AD72" s="208"/>
      <c r="AE72" s="208"/>
      <c r="AF72" s="208"/>
      <c r="AG72" s="208"/>
      <c r="AH72" s="208"/>
      <c r="AI72" s="207"/>
      <c r="AJ72" s="208"/>
      <c r="AK72" s="208"/>
      <c r="AL72" s="208"/>
      <c r="AM72" s="209"/>
      <c r="AN72" s="207"/>
      <c r="AO72" s="208"/>
      <c r="AP72" s="208"/>
      <c r="AQ72" s="208"/>
      <c r="AR72" s="209"/>
    </row>
    <row r="73" spans="1:44" ht="18.95" customHeight="1">
      <c r="A73" s="141">
        <f t="shared" ref="A73" si="23">A71+1</f>
        <v>29</v>
      </c>
      <c r="B73" s="199" t="str">
        <f>IFERROR(日付等!F59,"")</f>
        <v/>
      </c>
      <c r="C73" s="235"/>
      <c r="D73" s="235"/>
      <c r="E73" s="235"/>
      <c r="F73" s="178"/>
      <c r="G73" s="194" t="str">
        <f>IFERROR(日付等!G59,"")</f>
        <v/>
      </c>
      <c r="H73" s="178" t="s">
        <v>43</v>
      </c>
      <c r="I73" s="194" t="str">
        <f>IFERROR(日付等!H59,"")</f>
        <v/>
      </c>
      <c r="J73" s="195" t="s">
        <v>5</v>
      </c>
      <c r="K73" s="194" t="str">
        <f>IFERROR(日付等!I59,"")</f>
        <v/>
      </c>
      <c r="L73" s="178" t="s">
        <v>10</v>
      </c>
      <c r="M73" s="178"/>
      <c r="N73" s="201"/>
      <c r="O73" s="205"/>
      <c r="P73" s="205"/>
      <c r="Q73" s="205"/>
      <c r="R73" s="205"/>
      <c r="S73" s="205"/>
      <c r="T73" s="205"/>
      <c r="U73" s="205"/>
      <c r="V73" s="205"/>
      <c r="W73" s="205"/>
      <c r="X73" s="205"/>
      <c r="Y73" s="205"/>
      <c r="Z73" s="205"/>
      <c r="AA73" s="205"/>
      <c r="AB73" s="205"/>
      <c r="AC73" s="205"/>
      <c r="AD73" s="205"/>
      <c r="AE73" s="205"/>
      <c r="AF73" s="205"/>
      <c r="AG73" s="205"/>
      <c r="AH73" s="205"/>
      <c r="AI73" s="201" t="s">
        <v>32</v>
      </c>
      <c r="AJ73" s="205"/>
      <c r="AK73" s="205"/>
      <c r="AL73" s="205"/>
      <c r="AM73" s="206"/>
      <c r="AN73" s="201" t="s">
        <v>222</v>
      </c>
      <c r="AO73" s="205"/>
      <c r="AP73" s="205"/>
      <c r="AQ73" s="205"/>
      <c r="AR73" s="206"/>
    </row>
    <row r="74" spans="1:44" ht="18.95" customHeight="1">
      <c r="A74" s="141"/>
      <c r="B74" s="212"/>
      <c r="C74" s="327"/>
      <c r="D74" s="327"/>
      <c r="E74" s="327"/>
      <c r="F74" s="149"/>
      <c r="G74" s="168"/>
      <c r="H74" s="149" t="s">
        <v>5</v>
      </c>
      <c r="I74" s="168"/>
      <c r="J74" s="164" t="s">
        <v>5</v>
      </c>
      <c r="K74" s="168"/>
      <c r="L74" s="149" t="s">
        <v>11</v>
      </c>
      <c r="M74" s="149"/>
      <c r="N74" s="207"/>
      <c r="O74" s="208"/>
      <c r="P74" s="208"/>
      <c r="Q74" s="208"/>
      <c r="R74" s="208"/>
      <c r="S74" s="208"/>
      <c r="T74" s="208"/>
      <c r="U74" s="208"/>
      <c r="V74" s="208"/>
      <c r="W74" s="208"/>
      <c r="X74" s="208"/>
      <c r="Y74" s="208"/>
      <c r="Z74" s="208"/>
      <c r="AA74" s="208"/>
      <c r="AB74" s="208"/>
      <c r="AC74" s="208"/>
      <c r="AD74" s="208"/>
      <c r="AE74" s="208"/>
      <c r="AF74" s="208"/>
      <c r="AG74" s="208"/>
      <c r="AH74" s="208"/>
      <c r="AI74" s="207"/>
      <c r="AJ74" s="208"/>
      <c r="AK74" s="208"/>
      <c r="AL74" s="208"/>
      <c r="AM74" s="209"/>
      <c r="AN74" s="207"/>
      <c r="AO74" s="208"/>
      <c r="AP74" s="208"/>
      <c r="AQ74" s="208"/>
      <c r="AR74" s="209"/>
    </row>
    <row r="75" spans="1:44" ht="18.95" customHeight="1">
      <c r="A75" s="141">
        <f t="shared" ref="A75" si="24">A73+1</f>
        <v>30</v>
      </c>
      <c r="B75" s="199" t="str">
        <f>IFERROR(日付等!F61,"")</f>
        <v/>
      </c>
      <c r="C75" s="235"/>
      <c r="D75" s="235"/>
      <c r="E75" s="235"/>
      <c r="F75" s="178"/>
      <c r="G75" s="194" t="str">
        <f>IFERROR(日付等!G61,"")</f>
        <v/>
      </c>
      <c r="H75" s="178" t="s">
        <v>43</v>
      </c>
      <c r="I75" s="194" t="str">
        <f>IFERROR(日付等!H61,"")</f>
        <v/>
      </c>
      <c r="J75" s="195" t="s">
        <v>5</v>
      </c>
      <c r="K75" s="194" t="str">
        <f>IFERROR(日付等!I61,"")</f>
        <v/>
      </c>
      <c r="L75" s="178" t="s">
        <v>10</v>
      </c>
      <c r="M75" s="178"/>
      <c r="N75" s="201"/>
      <c r="O75" s="205"/>
      <c r="P75" s="205"/>
      <c r="Q75" s="205"/>
      <c r="R75" s="205"/>
      <c r="S75" s="205"/>
      <c r="T75" s="205"/>
      <c r="U75" s="205"/>
      <c r="V75" s="205"/>
      <c r="W75" s="205"/>
      <c r="X75" s="205"/>
      <c r="Y75" s="205"/>
      <c r="Z75" s="205"/>
      <c r="AA75" s="205"/>
      <c r="AB75" s="205"/>
      <c r="AC75" s="205"/>
      <c r="AD75" s="205"/>
      <c r="AE75" s="205"/>
      <c r="AF75" s="205"/>
      <c r="AG75" s="205"/>
      <c r="AH75" s="205"/>
      <c r="AI75" s="201" t="s">
        <v>32</v>
      </c>
      <c r="AJ75" s="205"/>
      <c r="AK75" s="205"/>
      <c r="AL75" s="205"/>
      <c r="AM75" s="206"/>
      <c r="AN75" s="201" t="s">
        <v>222</v>
      </c>
      <c r="AO75" s="205"/>
      <c r="AP75" s="205"/>
      <c r="AQ75" s="205"/>
      <c r="AR75" s="206"/>
    </row>
    <row r="76" spans="1:44" ht="18.95" customHeight="1">
      <c r="A76" s="141"/>
      <c r="B76" s="212"/>
      <c r="C76" s="327"/>
      <c r="D76" s="327"/>
      <c r="E76" s="327"/>
      <c r="F76" s="149"/>
      <c r="G76" s="168"/>
      <c r="H76" s="149" t="s">
        <v>5</v>
      </c>
      <c r="I76" s="168"/>
      <c r="J76" s="164" t="s">
        <v>5</v>
      </c>
      <c r="K76" s="168"/>
      <c r="L76" s="149" t="s">
        <v>11</v>
      </c>
      <c r="M76" s="149"/>
      <c r="N76" s="207"/>
      <c r="O76" s="208"/>
      <c r="P76" s="208"/>
      <c r="Q76" s="208"/>
      <c r="R76" s="208"/>
      <c r="S76" s="208"/>
      <c r="T76" s="208"/>
      <c r="U76" s="208"/>
      <c r="V76" s="208"/>
      <c r="W76" s="208"/>
      <c r="X76" s="208"/>
      <c r="Y76" s="208"/>
      <c r="Z76" s="208"/>
      <c r="AA76" s="208"/>
      <c r="AB76" s="208"/>
      <c r="AC76" s="208"/>
      <c r="AD76" s="208"/>
      <c r="AE76" s="208"/>
      <c r="AF76" s="208"/>
      <c r="AG76" s="208"/>
      <c r="AH76" s="208"/>
      <c r="AI76" s="207"/>
      <c r="AJ76" s="208"/>
      <c r="AK76" s="208"/>
      <c r="AL76" s="208"/>
      <c r="AM76" s="209"/>
      <c r="AN76" s="207"/>
      <c r="AO76" s="208"/>
      <c r="AP76" s="208"/>
      <c r="AQ76" s="208"/>
      <c r="AR76" s="209"/>
    </row>
    <row r="77" spans="1:44" ht="18.95" customHeight="1">
      <c r="A77" s="141">
        <f t="shared" ref="A77" si="25">A75+1</f>
        <v>31</v>
      </c>
      <c r="B77" s="199" t="str">
        <f>IFERROR(日付等!F63,"")</f>
        <v/>
      </c>
      <c r="C77" s="235"/>
      <c r="D77" s="235"/>
      <c r="E77" s="235"/>
      <c r="F77" s="178"/>
      <c r="G77" s="194" t="str">
        <f>IFERROR(日付等!G63,"")</f>
        <v/>
      </c>
      <c r="H77" s="178" t="s">
        <v>43</v>
      </c>
      <c r="I77" s="194" t="str">
        <f>IFERROR(日付等!H63,"")</f>
        <v/>
      </c>
      <c r="J77" s="195" t="s">
        <v>5</v>
      </c>
      <c r="K77" s="194" t="str">
        <f>IFERROR(日付等!I63,"")</f>
        <v/>
      </c>
      <c r="L77" s="178" t="s">
        <v>10</v>
      </c>
      <c r="M77" s="178"/>
      <c r="N77" s="201"/>
      <c r="O77" s="205"/>
      <c r="P77" s="205"/>
      <c r="Q77" s="205"/>
      <c r="R77" s="205"/>
      <c r="S77" s="205"/>
      <c r="T77" s="205"/>
      <c r="U77" s="205"/>
      <c r="V77" s="205"/>
      <c r="W77" s="205"/>
      <c r="X77" s="205"/>
      <c r="Y77" s="205"/>
      <c r="Z77" s="205"/>
      <c r="AA77" s="205"/>
      <c r="AB77" s="205"/>
      <c r="AC77" s="205"/>
      <c r="AD77" s="205"/>
      <c r="AE77" s="205"/>
      <c r="AF77" s="205"/>
      <c r="AG77" s="205"/>
      <c r="AH77" s="205"/>
      <c r="AI77" s="201" t="s">
        <v>32</v>
      </c>
      <c r="AJ77" s="205"/>
      <c r="AK77" s="205"/>
      <c r="AL77" s="205"/>
      <c r="AM77" s="206"/>
      <c r="AN77" s="201" t="s">
        <v>222</v>
      </c>
      <c r="AO77" s="205"/>
      <c r="AP77" s="205"/>
      <c r="AQ77" s="205"/>
      <c r="AR77" s="206"/>
    </row>
    <row r="78" spans="1:44" ht="18.95" customHeight="1">
      <c r="A78" s="141"/>
      <c r="B78" s="212"/>
      <c r="C78" s="327"/>
      <c r="D78" s="327"/>
      <c r="E78" s="327"/>
      <c r="F78" s="149"/>
      <c r="G78" s="168"/>
      <c r="H78" s="149" t="s">
        <v>5</v>
      </c>
      <c r="I78" s="168"/>
      <c r="J78" s="164" t="s">
        <v>5</v>
      </c>
      <c r="K78" s="168"/>
      <c r="L78" s="149" t="s">
        <v>11</v>
      </c>
      <c r="M78" s="149"/>
      <c r="N78" s="207"/>
      <c r="O78" s="208"/>
      <c r="P78" s="208"/>
      <c r="Q78" s="208"/>
      <c r="R78" s="208"/>
      <c r="S78" s="208"/>
      <c r="T78" s="208"/>
      <c r="U78" s="208"/>
      <c r="V78" s="208"/>
      <c r="W78" s="208"/>
      <c r="X78" s="208"/>
      <c r="Y78" s="208"/>
      <c r="Z78" s="208"/>
      <c r="AA78" s="208"/>
      <c r="AB78" s="208"/>
      <c r="AC78" s="208"/>
      <c r="AD78" s="208"/>
      <c r="AE78" s="208"/>
      <c r="AF78" s="208"/>
      <c r="AG78" s="208"/>
      <c r="AH78" s="208"/>
      <c r="AI78" s="207"/>
      <c r="AJ78" s="208"/>
      <c r="AK78" s="208"/>
      <c r="AL78" s="208"/>
      <c r="AM78" s="209"/>
      <c r="AN78" s="207"/>
      <c r="AO78" s="208"/>
      <c r="AP78" s="208"/>
      <c r="AQ78" s="208"/>
      <c r="AR78" s="209"/>
    </row>
    <row r="79" spans="1:44" ht="18.95" customHeight="1">
      <c r="A79" s="141">
        <f t="shared" ref="A79" si="26">A77+1</f>
        <v>32</v>
      </c>
      <c r="B79" s="199" t="str">
        <f>IFERROR(日付等!F65,"")</f>
        <v/>
      </c>
      <c r="C79" s="235"/>
      <c r="D79" s="235"/>
      <c r="E79" s="235"/>
      <c r="F79" s="178"/>
      <c r="G79" s="194" t="str">
        <f>IFERROR(日付等!G65,"")</f>
        <v/>
      </c>
      <c r="H79" s="178" t="s">
        <v>43</v>
      </c>
      <c r="I79" s="194" t="str">
        <f>IFERROR(日付等!H65,"")</f>
        <v/>
      </c>
      <c r="J79" s="195" t="s">
        <v>5</v>
      </c>
      <c r="K79" s="194" t="str">
        <f>IFERROR(日付等!I65,"")</f>
        <v/>
      </c>
      <c r="L79" s="178" t="s">
        <v>10</v>
      </c>
      <c r="M79" s="178"/>
      <c r="N79" s="201"/>
      <c r="O79" s="205"/>
      <c r="P79" s="205"/>
      <c r="Q79" s="205"/>
      <c r="R79" s="205"/>
      <c r="S79" s="205"/>
      <c r="T79" s="205"/>
      <c r="U79" s="205"/>
      <c r="V79" s="205"/>
      <c r="W79" s="205"/>
      <c r="X79" s="205"/>
      <c r="Y79" s="205"/>
      <c r="Z79" s="205"/>
      <c r="AA79" s="205"/>
      <c r="AB79" s="205"/>
      <c r="AC79" s="205"/>
      <c r="AD79" s="205"/>
      <c r="AE79" s="205"/>
      <c r="AF79" s="205"/>
      <c r="AG79" s="205"/>
      <c r="AH79" s="205"/>
      <c r="AI79" s="201" t="s">
        <v>32</v>
      </c>
      <c r="AJ79" s="205"/>
      <c r="AK79" s="205"/>
      <c r="AL79" s="205"/>
      <c r="AM79" s="206"/>
      <c r="AN79" s="201" t="s">
        <v>222</v>
      </c>
      <c r="AO79" s="205"/>
      <c r="AP79" s="205"/>
      <c r="AQ79" s="205"/>
      <c r="AR79" s="206"/>
    </row>
    <row r="80" spans="1:44" ht="18.95" customHeight="1">
      <c r="A80" s="141"/>
      <c r="B80" s="212"/>
      <c r="C80" s="327"/>
      <c r="D80" s="327"/>
      <c r="E80" s="327"/>
      <c r="F80" s="149"/>
      <c r="G80" s="168"/>
      <c r="H80" s="149" t="s">
        <v>5</v>
      </c>
      <c r="I80" s="168"/>
      <c r="J80" s="164" t="s">
        <v>5</v>
      </c>
      <c r="K80" s="168"/>
      <c r="L80" s="149" t="s">
        <v>11</v>
      </c>
      <c r="M80" s="149"/>
      <c r="N80" s="207"/>
      <c r="O80" s="208"/>
      <c r="P80" s="208"/>
      <c r="Q80" s="208"/>
      <c r="R80" s="208"/>
      <c r="S80" s="208"/>
      <c r="T80" s="208"/>
      <c r="U80" s="208"/>
      <c r="V80" s="208"/>
      <c r="W80" s="208"/>
      <c r="X80" s="208"/>
      <c r="Y80" s="208"/>
      <c r="Z80" s="208"/>
      <c r="AA80" s="208"/>
      <c r="AB80" s="208"/>
      <c r="AC80" s="208"/>
      <c r="AD80" s="208"/>
      <c r="AE80" s="208"/>
      <c r="AF80" s="208"/>
      <c r="AG80" s="208"/>
      <c r="AH80" s="208"/>
      <c r="AI80" s="207"/>
      <c r="AJ80" s="208"/>
      <c r="AK80" s="208"/>
      <c r="AL80" s="208"/>
      <c r="AM80" s="209"/>
      <c r="AN80" s="207"/>
      <c r="AO80" s="208"/>
      <c r="AP80" s="208"/>
      <c r="AQ80" s="208"/>
      <c r="AR80" s="209"/>
    </row>
    <row r="81" spans="1:44" ht="18.95" customHeight="1">
      <c r="A81" s="141">
        <f t="shared" ref="A81" si="27">A79+1</f>
        <v>33</v>
      </c>
      <c r="B81" s="199" t="str">
        <f>IFERROR(日付等!F67,"")</f>
        <v/>
      </c>
      <c r="C81" s="235"/>
      <c r="D81" s="235"/>
      <c r="E81" s="235"/>
      <c r="F81" s="178"/>
      <c r="G81" s="194" t="str">
        <f>IFERROR(日付等!G67,"")</f>
        <v/>
      </c>
      <c r="H81" s="178" t="s">
        <v>43</v>
      </c>
      <c r="I81" s="194" t="str">
        <f>IFERROR(日付等!H67,"")</f>
        <v/>
      </c>
      <c r="J81" s="195" t="s">
        <v>5</v>
      </c>
      <c r="K81" s="194" t="str">
        <f>IFERROR(日付等!I67,"")</f>
        <v/>
      </c>
      <c r="L81" s="178" t="s">
        <v>10</v>
      </c>
      <c r="M81" s="178"/>
      <c r="N81" s="201"/>
      <c r="O81" s="205"/>
      <c r="P81" s="205"/>
      <c r="Q81" s="205"/>
      <c r="R81" s="205"/>
      <c r="S81" s="205"/>
      <c r="T81" s="205"/>
      <c r="U81" s="205"/>
      <c r="V81" s="205"/>
      <c r="W81" s="205"/>
      <c r="X81" s="205"/>
      <c r="Y81" s="205"/>
      <c r="Z81" s="205"/>
      <c r="AA81" s="205"/>
      <c r="AB81" s="205"/>
      <c r="AC81" s="205"/>
      <c r="AD81" s="205"/>
      <c r="AE81" s="205"/>
      <c r="AF81" s="205"/>
      <c r="AG81" s="205"/>
      <c r="AH81" s="205"/>
      <c r="AI81" s="201" t="s">
        <v>32</v>
      </c>
      <c r="AJ81" s="205"/>
      <c r="AK81" s="205"/>
      <c r="AL81" s="205"/>
      <c r="AM81" s="206"/>
      <c r="AN81" s="201" t="s">
        <v>222</v>
      </c>
      <c r="AO81" s="205"/>
      <c r="AP81" s="205"/>
      <c r="AQ81" s="205"/>
      <c r="AR81" s="206"/>
    </row>
    <row r="82" spans="1:44" ht="18.95" customHeight="1">
      <c r="A82" s="141"/>
      <c r="B82" s="212"/>
      <c r="C82" s="327"/>
      <c r="D82" s="327"/>
      <c r="E82" s="327"/>
      <c r="F82" s="149"/>
      <c r="G82" s="168"/>
      <c r="H82" s="149" t="s">
        <v>5</v>
      </c>
      <c r="I82" s="168"/>
      <c r="J82" s="164" t="s">
        <v>5</v>
      </c>
      <c r="K82" s="168"/>
      <c r="L82" s="149" t="s">
        <v>11</v>
      </c>
      <c r="M82" s="149"/>
      <c r="N82" s="207"/>
      <c r="O82" s="208"/>
      <c r="P82" s="208"/>
      <c r="Q82" s="208"/>
      <c r="R82" s="208"/>
      <c r="S82" s="208"/>
      <c r="T82" s="208"/>
      <c r="U82" s="208"/>
      <c r="V82" s="208"/>
      <c r="W82" s="208"/>
      <c r="X82" s="208"/>
      <c r="Y82" s="208"/>
      <c r="Z82" s="208"/>
      <c r="AA82" s="208"/>
      <c r="AB82" s="208"/>
      <c r="AC82" s="208"/>
      <c r="AD82" s="208"/>
      <c r="AE82" s="208"/>
      <c r="AF82" s="208"/>
      <c r="AG82" s="208"/>
      <c r="AH82" s="208"/>
      <c r="AI82" s="207"/>
      <c r="AJ82" s="208"/>
      <c r="AK82" s="208"/>
      <c r="AL82" s="208"/>
      <c r="AM82" s="209"/>
      <c r="AN82" s="207"/>
      <c r="AO82" s="208"/>
      <c r="AP82" s="208"/>
      <c r="AQ82" s="208"/>
      <c r="AR82" s="209"/>
    </row>
    <row r="83" spans="1:44" ht="18.95" customHeight="1">
      <c r="A83" s="141">
        <f t="shared" ref="A83" si="28">A81+1</f>
        <v>34</v>
      </c>
      <c r="B83" s="199" t="str">
        <f>IFERROR(日付等!F69,"")</f>
        <v/>
      </c>
      <c r="C83" s="235"/>
      <c r="D83" s="235"/>
      <c r="E83" s="235"/>
      <c r="F83" s="178"/>
      <c r="G83" s="194" t="str">
        <f>IFERROR(日付等!G69,"")</f>
        <v/>
      </c>
      <c r="H83" s="178" t="s">
        <v>43</v>
      </c>
      <c r="I83" s="194" t="str">
        <f>IFERROR(日付等!H69,"")</f>
        <v/>
      </c>
      <c r="J83" s="195" t="s">
        <v>5</v>
      </c>
      <c r="K83" s="194" t="str">
        <f>IFERROR(日付等!I69,"")</f>
        <v/>
      </c>
      <c r="L83" s="178" t="s">
        <v>10</v>
      </c>
      <c r="M83" s="178"/>
      <c r="N83" s="201"/>
      <c r="O83" s="205"/>
      <c r="P83" s="205"/>
      <c r="Q83" s="205"/>
      <c r="R83" s="205"/>
      <c r="S83" s="205"/>
      <c r="T83" s="205"/>
      <c r="U83" s="205"/>
      <c r="V83" s="205"/>
      <c r="W83" s="205"/>
      <c r="X83" s="205"/>
      <c r="Y83" s="205"/>
      <c r="Z83" s="205"/>
      <c r="AA83" s="205"/>
      <c r="AB83" s="205"/>
      <c r="AC83" s="205"/>
      <c r="AD83" s="205"/>
      <c r="AE83" s="205"/>
      <c r="AF83" s="205"/>
      <c r="AG83" s="205"/>
      <c r="AH83" s="205"/>
      <c r="AI83" s="201" t="s">
        <v>32</v>
      </c>
      <c r="AJ83" s="205"/>
      <c r="AK83" s="205"/>
      <c r="AL83" s="205"/>
      <c r="AM83" s="206"/>
      <c r="AN83" s="201" t="s">
        <v>222</v>
      </c>
      <c r="AO83" s="205"/>
      <c r="AP83" s="205"/>
      <c r="AQ83" s="205"/>
      <c r="AR83" s="206"/>
    </row>
    <row r="84" spans="1:44" ht="18.95" customHeight="1">
      <c r="A84" s="141"/>
      <c r="B84" s="212"/>
      <c r="C84" s="327"/>
      <c r="D84" s="327"/>
      <c r="E84" s="327"/>
      <c r="F84" s="149"/>
      <c r="G84" s="168"/>
      <c r="H84" s="149" t="s">
        <v>5</v>
      </c>
      <c r="I84" s="168"/>
      <c r="J84" s="164" t="s">
        <v>5</v>
      </c>
      <c r="K84" s="168"/>
      <c r="L84" s="149" t="s">
        <v>11</v>
      </c>
      <c r="M84" s="149"/>
      <c r="N84" s="207"/>
      <c r="O84" s="208"/>
      <c r="P84" s="208"/>
      <c r="Q84" s="208"/>
      <c r="R84" s="208"/>
      <c r="S84" s="208"/>
      <c r="T84" s="208"/>
      <c r="U84" s="208"/>
      <c r="V84" s="208"/>
      <c r="W84" s="208"/>
      <c r="X84" s="208"/>
      <c r="Y84" s="208"/>
      <c r="Z84" s="208"/>
      <c r="AA84" s="208"/>
      <c r="AB84" s="208"/>
      <c r="AC84" s="208"/>
      <c r="AD84" s="208"/>
      <c r="AE84" s="208"/>
      <c r="AF84" s="208"/>
      <c r="AG84" s="208"/>
      <c r="AH84" s="208"/>
      <c r="AI84" s="207"/>
      <c r="AJ84" s="208"/>
      <c r="AK84" s="208"/>
      <c r="AL84" s="208"/>
      <c r="AM84" s="209"/>
      <c r="AN84" s="207"/>
      <c r="AO84" s="208"/>
      <c r="AP84" s="208"/>
      <c r="AQ84" s="208"/>
      <c r="AR84" s="209"/>
    </row>
    <row r="85" spans="1:44" ht="18.95" customHeight="1">
      <c r="A85" s="141">
        <f t="shared" ref="A85" si="29">A83+1</f>
        <v>35</v>
      </c>
      <c r="B85" s="199" t="str">
        <f>IFERROR(日付等!F71,"")</f>
        <v/>
      </c>
      <c r="C85" s="235"/>
      <c r="D85" s="235"/>
      <c r="E85" s="235"/>
      <c r="F85" s="178"/>
      <c r="G85" s="194" t="str">
        <f>IFERROR(日付等!G71,"")</f>
        <v/>
      </c>
      <c r="H85" s="178" t="s">
        <v>43</v>
      </c>
      <c r="I85" s="194" t="str">
        <f>IFERROR(日付等!H71,"")</f>
        <v/>
      </c>
      <c r="J85" s="195" t="s">
        <v>5</v>
      </c>
      <c r="K85" s="194" t="str">
        <f>IFERROR(日付等!I71,"")</f>
        <v/>
      </c>
      <c r="L85" s="178" t="s">
        <v>10</v>
      </c>
      <c r="M85" s="178"/>
      <c r="N85" s="201"/>
      <c r="O85" s="205"/>
      <c r="P85" s="205"/>
      <c r="Q85" s="205"/>
      <c r="R85" s="205"/>
      <c r="S85" s="205"/>
      <c r="T85" s="205"/>
      <c r="U85" s="205"/>
      <c r="V85" s="205"/>
      <c r="W85" s="205"/>
      <c r="X85" s="205"/>
      <c r="Y85" s="205"/>
      <c r="Z85" s="205"/>
      <c r="AA85" s="205"/>
      <c r="AB85" s="205"/>
      <c r="AC85" s="205"/>
      <c r="AD85" s="205"/>
      <c r="AE85" s="205"/>
      <c r="AF85" s="205"/>
      <c r="AG85" s="205"/>
      <c r="AH85" s="205"/>
      <c r="AI85" s="201" t="s">
        <v>32</v>
      </c>
      <c r="AJ85" s="205"/>
      <c r="AK85" s="205"/>
      <c r="AL85" s="205"/>
      <c r="AM85" s="206"/>
      <c r="AN85" s="201" t="s">
        <v>222</v>
      </c>
      <c r="AO85" s="205"/>
      <c r="AP85" s="205"/>
      <c r="AQ85" s="205"/>
      <c r="AR85" s="206"/>
    </row>
    <row r="86" spans="1:44" ht="18.95" customHeight="1">
      <c r="A86" s="141"/>
      <c r="B86" s="212"/>
      <c r="C86" s="327"/>
      <c r="D86" s="327"/>
      <c r="E86" s="327"/>
      <c r="F86" s="149"/>
      <c r="G86" s="168"/>
      <c r="H86" s="149" t="s">
        <v>5</v>
      </c>
      <c r="I86" s="168"/>
      <c r="J86" s="164" t="s">
        <v>5</v>
      </c>
      <c r="K86" s="168"/>
      <c r="L86" s="149" t="s">
        <v>11</v>
      </c>
      <c r="M86" s="149"/>
      <c r="N86" s="207"/>
      <c r="O86" s="208"/>
      <c r="P86" s="208"/>
      <c r="Q86" s="208"/>
      <c r="R86" s="208"/>
      <c r="S86" s="208"/>
      <c r="T86" s="208"/>
      <c r="U86" s="208"/>
      <c r="V86" s="208"/>
      <c r="W86" s="208"/>
      <c r="X86" s="208"/>
      <c r="Y86" s="208"/>
      <c r="Z86" s="208"/>
      <c r="AA86" s="208"/>
      <c r="AB86" s="208"/>
      <c r="AC86" s="208"/>
      <c r="AD86" s="208"/>
      <c r="AE86" s="208"/>
      <c r="AF86" s="208"/>
      <c r="AG86" s="208"/>
      <c r="AH86" s="208"/>
      <c r="AI86" s="207"/>
      <c r="AJ86" s="208"/>
      <c r="AK86" s="208"/>
      <c r="AL86" s="208"/>
      <c r="AM86" s="209"/>
      <c r="AN86" s="207"/>
      <c r="AO86" s="208"/>
      <c r="AP86" s="208"/>
      <c r="AQ86" s="208"/>
      <c r="AR86" s="209"/>
    </row>
    <row r="87" spans="1:44" ht="18.95" customHeight="1">
      <c r="A87" s="141">
        <f t="shared" ref="A87" si="30">A85+1</f>
        <v>36</v>
      </c>
      <c r="B87" s="199" t="str">
        <f>IFERROR(日付等!F73,"")</f>
        <v/>
      </c>
      <c r="C87" s="235"/>
      <c r="D87" s="235"/>
      <c r="E87" s="235"/>
      <c r="F87" s="178"/>
      <c r="G87" s="194" t="str">
        <f>IFERROR(日付等!G73,"")</f>
        <v/>
      </c>
      <c r="H87" s="178" t="s">
        <v>43</v>
      </c>
      <c r="I87" s="194" t="str">
        <f>IFERROR(日付等!H73,"")</f>
        <v/>
      </c>
      <c r="J87" s="195" t="s">
        <v>5</v>
      </c>
      <c r="K87" s="194" t="str">
        <f>IFERROR(日付等!I73,"")</f>
        <v/>
      </c>
      <c r="L87" s="178" t="s">
        <v>10</v>
      </c>
      <c r="M87" s="178"/>
      <c r="N87" s="201"/>
      <c r="O87" s="205"/>
      <c r="P87" s="205"/>
      <c r="Q87" s="205"/>
      <c r="R87" s="205"/>
      <c r="S87" s="205"/>
      <c r="T87" s="205"/>
      <c r="U87" s="205"/>
      <c r="V87" s="205"/>
      <c r="W87" s="205"/>
      <c r="X87" s="205"/>
      <c r="Y87" s="205"/>
      <c r="Z87" s="205"/>
      <c r="AA87" s="205"/>
      <c r="AB87" s="205"/>
      <c r="AC87" s="205"/>
      <c r="AD87" s="205"/>
      <c r="AE87" s="205"/>
      <c r="AF87" s="205"/>
      <c r="AG87" s="205"/>
      <c r="AH87" s="205"/>
      <c r="AI87" s="201" t="s">
        <v>32</v>
      </c>
      <c r="AJ87" s="205"/>
      <c r="AK87" s="205"/>
      <c r="AL87" s="205"/>
      <c r="AM87" s="206"/>
      <c r="AN87" s="201" t="s">
        <v>222</v>
      </c>
      <c r="AO87" s="205"/>
      <c r="AP87" s="205"/>
      <c r="AQ87" s="205"/>
      <c r="AR87" s="206"/>
    </row>
    <row r="88" spans="1:44" ht="18.95" customHeight="1">
      <c r="A88" s="141"/>
      <c r="B88" s="212"/>
      <c r="C88" s="327"/>
      <c r="D88" s="327"/>
      <c r="E88" s="327"/>
      <c r="F88" s="149"/>
      <c r="G88" s="168"/>
      <c r="H88" s="149" t="s">
        <v>5</v>
      </c>
      <c r="I88" s="168"/>
      <c r="J88" s="164" t="s">
        <v>5</v>
      </c>
      <c r="K88" s="168"/>
      <c r="L88" s="149" t="s">
        <v>11</v>
      </c>
      <c r="M88" s="149"/>
      <c r="N88" s="207"/>
      <c r="O88" s="208"/>
      <c r="P88" s="208"/>
      <c r="Q88" s="208"/>
      <c r="R88" s="208"/>
      <c r="S88" s="208"/>
      <c r="T88" s="208"/>
      <c r="U88" s="208"/>
      <c r="V88" s="208"/>
      <c r="W88" s="208"/>
      <c r="X88" s="208"/>
      <c r="Y88" s="208"/>
      <c r="Z88" s="208"/>
      <c r="AA88" s="208"/>
      <c r="AB88" s="208"/>
      <c r="AC88" s="208"/>
      <c r="AD88" s="208"/>
      <c r="AE88" s="208"/>
      <c r="AF88" s="208"/>
      <c r="AG88" s="208"/>
      <c r="AH88" s="208"/>
      <c r="AI88" s="207"/>
      <c r="AJ88" s="208"/>
      <c r="AK88" s="208"/>
      <c r="AL88" s="208"/>
      <c r="AM88" s="209"/>
      <c r="AN88" s="207"/>
      <c r="AO88" s="208"/>
      <c r="AP88" s="208"/>
      <c r="AQ88" s="208"/>
      <c r="AR88" s="209"/>
    </row>
    <row r="89" spans="1:44" ht="18.95" customHeight="1">
      <c r="A89" s="141">
        <f t="shared" ref="A89" si="31">A87+1</f>
        <v>37</v>
      </c>
      <c r="B89" s="199" t="str">
        <f>IFERROR(日付等!F75,"")</f>
        <v/>
      </c>
      <c r="C89" s="235"/>
      <c r="D89" s="235"/>
      <c r="E89" s="235"/>
      <c r="F89" s="178"/>
      <c r="G89" s="194" t="str">
        <f>IFERROR(日付等!G75,"")</f>
        <v/>
      </c>
      <c r="H89" s="178" t="s">
        <v>43</v>
      </c>
      <c r="I89" s="194" t="str">
        <f>IFERROR(日付等!H75,"")</f>
        <v/>
      </c>
      <c r="J89" s="195" t="s">
        <v>5</v>
      </c>
      <c r="K89" s="194" t="str">
        <f>IFERROR(日付等!I75,"")</f>
        <v/>
      </c>
      <c r="L89" s="178" t="s">
        <v>10</v>
      </c>
      <c r="M89" s="178"/>
      <c r="N89" s="201"/>
      <c r="O89" s="205"/>
      <c r="P89" s="205"/>
      <c r="Q89" s="205"/>
      <c r="R89" s="205"/>
      <c r="S89" s="205"/>
      <c r="T89" s="205"/>
      <c r="U89" s="205"/>
      <c r="V89" s="205"/>
      <c r="W89" s="205"/>
      <c r="X89" s="205"/>
      <c r="Y89" s="205"/>
      <c r="Z89" s="205"/>
      <c r="AA89" s="205"/>
      <c r="AB89" s="205"/>
      <c r="AC89" s="205"/>
      <c r="AD89" s="205"/>
      <c r="AE89" s="205"/>
      <c r="AF89" s="205"/>
      <c r="AG89" s="205"/>
      <c r="AH89" s="205"/>
      <c r="AI89" s="201" t="s">
        <v>32</v>
      </c>
      <c r="AJ89" s="205"/>
      <c r="AK89" s="205"/>
      <c r="AL89" s="205"/>
      <c r="AM89" s="206"/>
      <c r="AN89" s="201" t="s">
        <v>222</v>
      </c>
      <c r="AO89" s="205"/>
      <c r="AP89" s="205"/>
      <c r="AQ89" s="205"/>
      <c r="AR89" s="206"/>
    </row>
    <row r="90" spans="1:44" ht="18.95" customHeight="1">
      <c r="A90" s="141"/>
      <c r="B90" s="212"/>
      <c r="C90" s="327"/>
      <c r="D90" s="327"/>
      <c r="E90" s="327"/>
      <c r="F90" s="149"/>
      <c r="G90" s="168"/>
      <c r="H90" s="149" t="s">
        <v>5</v>
      </c>
      <c r="I90" s="168"/>
      <c r="J90" s="164" t="s">
        <v>5</v>
      </c>
      <c r="K90" s="168"/>
      <c r="L90" s="149" t="s">
        <v>11</v>
      </c>
      <c r="M90" s="149"/>
      <c r="N90" s="207"/>
      <c r="O90" s="208"/>
      <c r="P90" s="208"/>
      <c r="Q90" s="208"/>
      <c r="R90" s="208"/>
      <c r="S90" s="208"/>
      <c r="T90" s="208"/>
      <c r="U90" s="208"/>
      <c r="V90" s="208"/>
      <c r="W90" s="208"/>
      <c r="X90" s="208"/>
      <c r="Y90" s="208"/>
      <c r="Z90" s="208"/>
      <c r="AA90" s="208"/>
      <c r="AB90" s="208"/>
      <c r="AC90" s="208"/>
      <c r="AD90" s="208"/>
      <c r="AE90" s="208"/>
      <c r="AF90" s="208"/>
      <c r="AG90" s="208"/>
      <c r="AH90" s="208"/>
      <c r="AI90" s="207"/>
      <c r="AJ90" s="208"/>
      <c r="AK90" s="208"/>
      <c r="AL90" s="208"/>
      <c r="AM90" s="209"/>
      <c r="AN90" s="207"/>
      <c r="AO90" s="208"/>
      <c r="AP90" s="208"/>
      <c r="AQ90" s="208"/>
      <c r="AR90" s="209"/>
    </row>
    <row r="91" spans="1:44" ht="18.95" customHeight="1">
      <c r="A91" s="141">
        <f t="shared" ref="A91" si="32">A89+1</f>
        <v>38</v>
      </c>
      <c r="B91" s="199" t="str">
        <f>IFERROR(日付等!F77,"")</f>
        <v/>
      </c>
      <c r="C91" s="235"/>
      <c r="D91" s="235"/>
      <c r="E91" s="235"/>
      <c r="F91" s="178"/>
      <c r="G91" s="194" t="str">
        <f>IFERROR(日付等!G77,"")</f>
        <v/>
      </c>
      <c r="H91" s="178" t="s">
        <v>43</v>
      </c>
      <c r="I91" s="194" t="str">
        <f>IFERROR(日付等!H77,"")</f>
        <v/>
      </c>
      <c r="J91" s="195" t="s">
        <v>5</v>
      </c>
      <c r="K91" s="194" t="str">
        <f>IFERROR(日付等!I77,"")</f>
        <v/>
      </c>
      <c r="L91" s="178" t="s">
        <v>10</v>
      </c>
      <c r="M91" s="178"/>
      <c r="N91" s="201"/>
      <c r="O91" s="205"/>
      <c r="P91" s="205"/>
      <c r="Q91" s="205"/>
      <c r="R91" s="205"/>
      <c r="S91" s="205"/>
      <c r="T91" s="205"/>
      <c r="U91" s="205"/>
      <c r="V91" s="205"/>
      <c r="W91" s="205"/>
      <c r="X91" s="205"/>
      <c r="Y91" s="205"/>
      <c r="Z91" s="205"/>
      <c r="AA91" s="205"/>
      <c r="AB91" s="205"/>
      <c r="AC91" s="205"/>
      <c r="AD91" s="205"/>
      <c r="AE91" s="205"/>
      <c r="AF91" s="205"/>
      <c r="AG91" s="205"/>
      <c r="AH91" s="205"/>
      <c r="AI91" s="201" t="s">
        <v>32</v>
      </c>
      <c r="AJ91" s="205"/>
      <c r="AK91" s="205"/>
      <c r="AL91" s="205"/>
      <c r="AM91" s="206"/>
      <c r="AN91" s="201" t="s">
        <v>222</v>
      </c>
      <c r="AO91" s="205"/>
      <c r="AP91" s="205"/>
      <c r="AQ91" s="205"/>
      <c r="AR91" s="206"/>
    </row>
    <row r="92" spans="1:44" ht="18.95" customHeight="1">
      <c r="A92" s="141"/>
      <c r="B92" s="212"/>
      <c r="C92" s="327"/>
      <c r="D92" s="327"/>
      <c r="E92" s="327"/>
      <c r="F92" s="149"/>
      <c r="G92" s="168"/>
      <c r="H92" s="149" t="s">
        <v>5</v>
      </c>
      <c r="I92" s="168"/>
      <c r="J92" s="164" t="s">
        <v>5</v>
      </c>
      <c r="K92" s="168"/>
      <c r="L92" s="149" t="s">
        <v>11</v>
      </c>
      <c r="M92" s="149"/>
      <c r="N92" s="207"/>
      <c r="O92" s="208"/>
      <c r="P92" s="208"/>
      <c r="Q92" s="208"/>
      <c r="R92" s="208"/>
      <c r="S92" s="208"/>
      <c r="T92" s="208"/>
      <c r="U92" s="208"/>
      <c r="V92" s="208"/>
      <c r="W92" s="208"/>
      <c r="X92" s="208"/>
      <c r="Y92" s="208"/>
      <c r="Z92" s="208"/>
      <c r="AA92" s="208"/>
      <c r="AB92" s="208"/>
      <c r="AC92" s="208"/>
      <c r="AD92" s="208"/>
      <c r="AE92" s="208"/>
      <c r="AF92" s="208"/>
      <c r="AG92" s="208"/>
      <c r="AH92" s="208"/>
      <c r="AI92" s="207"/>
      <c r="AJ92" s="208"/>
      <c r="AK92" s="208"/>
      <c r="AL92" s="208"/>
      <c r="AM92" s="209"/>
      <c r="AN92" s="207"/>
      <c r="AO92" s="208"/>
      <c r="AP92" s="208"/>
      <c r="AQ92" s="208"/>
      <c r="AR92" s="209"/>
    </row>
    <row r="93" spans="1:44" ht="18.95" customHeight="1">
      <c r="A93" s="141">
        <f t="shared" ref="A93" si="33">A91+1</f>
        <v>39</v>
      </c>
      <c r="B93" s="199" t="str">
        <f>IFERROR(日付等!F79,"")</f>
        <v/>
      </c>
      <c r="C93" s="235"/>
      <c r="D93" s="235"/>
      <c r="E93" s="235"/>
      <c r="F93" s="178"/>
      <c r="G93" s="194" t="str">
        <f>IFERROR(日付等!G79,"")</f>
        <v/>
      </c>
      <c r="H93" s="178" t="s">
        <v>43</v>
      </c>
      <c r="I93" s="194" t="str">
        <f>IFERROR(日付等!H79,"")</f>
        <v/>
      </c>
      <c r="J93" s="195" t="s">
        <v>5</v>
      </c>
      <c r="K93" s="194" t="str">
        <f>IFERROR(日付等!I79,"")</f>
        <v/>
      </c>
      <c r="L93" s="178" t="s">
        <v>10</v>
      </c>
      <c r="M93" s="178"/>
      <c r="N93" s="201"/>
      <c r="O93" s="205"/>
      <c r="P93" s="205"/>
      <c r="Q93" s="205"/>
      <c r="R93" s="205"/>
      <c r="S93" s="205"/>
      <c r="T93" s="205"/>
      <c r="U93" s="205"/>
      <c r="V93" s="205"/>
      <c r="W93" s="205"/>
      <c r="X93" s="205"/>
      <c r="Y93" s="205"/>
      <c r="Z93" s="205"/>
      <c r="AA93" s="205"/>
      <c r="AB93" s="205"/>
      <c r="AC93" s="205"/>
      <c r="AD93" s="205"/>
      <c r="AE93" s="205"/>
      <c r="AF93" s="205"/>
      <c r="AG93" s="205"/>
      <c r="AH93" s="205"/>
      <c r="AI93" s="201" t="s">
        <v>32</v>
      </c>
      <c r="AJ93" s="205"/>
      <c r="AK93" s="205"/>
      <c r="AL93" s="205"/>
      <c r="AM93" s="206"/>
      <c r="AN93" s="201" t="s">
        <v>222</v>
      </c>
      <c r="AO93" s="205"/>
      <c r="AP93" s="205"/>
      <c r="AQ93" s="205"/>
      <c r="AR93" s="206"/>
    </row>
    <row r="94" spans="1:44" ht="18.95" customHeight="1">
      <c r="A94" s="141"/>
      <c r="B94" s="212"/>
      <c r="C94" s="327"/>
      <c r="D94" s="327"/>
      <c r="E94" s="327"/>
      <c r="F94" s="149"/>
      <c r="G94" s="168"/>
      <c r="H94" s="149" t="s">
        <v>5</v>
      </c>
      <c r="I94" s="168"/>
      <c r="J94" s="164" t="s">
        <v>5</v>
      </c>
      <c r="K94" s="168"/>
      <c r="L94" s="149" t="s">
        <v>11</v>
      </c>
      <c r="M94" s="149"/>
      <c r="N94" s="207"/>
      <c r="O94" s="208"/>
      <c r="P94" s="208"/>
      <c r="Q94" s="208"/>
      <c r="R94" s="208"/>
      <c r="S94" s="208"/>
      <c r="T94" s="208"/>
      <c r="U94" s="208"/>
      <c r="V94" s="208"/>
      <c r="W94" s="208"/>
      <c r="X94" s="208"/>
      <c r="Y94" s="208"/>
      <c r="Z94" s="208"/>
      <c r="AA94" s="208"/>
      <c r="AB94" s="208"/>
      <c r="AC94" s="208"/>
      <c r="AD94" s="208"/>
      <c r="AE94" s="208"/>
      <c r="AF94" s="208"/>
      <c r="AG94" s="208"/>
      <c r="AH94" s="208"/>
      <c r="AI94" s="207"/>
      <c r="AJ94" s="208"/>
      <c r="AK94" s="208"/>
      <c r="AL94" s="208"/>
      <c r="AM94" s="209"/>
      <c r="AN94" s="207"/>
      <c r="AO94" s="208"/>
      <c r="AP94" s="208"/>
      <c r="AQ94" s="208"/>
      <c r="AR94" s="209"/>
    </row>
    <row r="95" spans="1:44" ht="18.95" customHeight="1">
      <c r="A95" s="141">
        <f t="shared" ref="A95" si="34">A93+1</f>
        <v>40</v>
      </c>
      <c r="B95" s="199" t="str">
        <f>IFERROR(日付等!F81,"")</f>
        <v/>
      </c>
      <c r="C95" s="235"/>
      <c r="D95" s="235"/>
      <c r="E95" s="235"/>
      <c r="F95" s="178"/>
      <c r="G95" s="194" t="str">
        <f>IFERROR(日付等!G81,"")</f>
        <v/>
      </c>
      <c r="H95" s="178" t="s">
        <v>43</v>
      </c>
      <c r="I95" s="194" t="str">
        <f>IFERROR(日付等!H81,"")</f>
        <v/>
      </c>
      <c r="J95" s="195" t="s">
        <v>5</v>
      </c>
      <c r="K95" s="194" t="str">
        <f>IFERROR(日付等!I81,"")</f>
        <v/>
      </c>
      <c r="L95" s="178" t="s">
        <v>10</v>
      </c>
      <c r="M95" s="178"/>
      <c r="N95" s="201"/>
      <c r="O95" s="205"/>
      <c r="P95" s="205"/>
      <c r="Q95" s="205"/>
      <c r="R95" s="205"/>
      <c r="S95" s="205"/>
      <c r="T95" s="205"/>
      <c r="U95" s="205"/>
      <c r="V95" s="205"/>
      <c r="W95" s="205"/>
      <c r="X95" s="205"/>
      <c r="Y95" s="205"/>
      <c r="Z95" s="205"/>
      <c r="AA95" s="205"/>
      <c r="AB95" s="205"/>
      <c r="AC95" s="205"/>
      <c r="AD95" s="205"/>
      <c r="AE95" s="205"/>
      <c r="AF95" s="205"/>
      <c r="AG95" s="205"/>
      <c r="AH95" s="205"/>
      <c r="AI95" s="201" t="s">
        <v>32</v>
      </c>
      <c r="AJ95" s="205"/>
      <c r="AK95" s="205"/>
      <c r="AL95" s="205"/>
      <c r="AM95" s="206"/>
      <c r="AN95" s="201" t="s">
        <v>222</v>
      </c>
      <c r="AO95" s="205"/>
      <c r="AP95" s="205"/>
      <c r="AQ95" s="205"/>
      <c r="AR95" s="206"/>
    </row>
    <row r="96" spans="1:44" ht="18.95" customHeight="1">
      <c r="A96" s="141"/>
      <c r="B96" s="212"/>
      <c r="C96" s="327"/>
      <c r="D96" s="327"/>
      <c r="E96" s="327"/>
      <c r="F96" s="149"/>
      <c r="G96" s="168"/>
      <c r="H96" s="149" t="s">
        <v>5</v>
      </c>
      <c r="I96" s="168"/>
      <c r="J96" s="164" t="s">
        <v>5</v>
      </c>
      <c r="K96" s="168"/>
      <c r="L96" s="149" t="s">
        <v>11</v>
      </c>
      <c r="M96" s="149"/>
      <c r="N96" s="207"/>
      <c r="O96" s="208"/>
      <c r="P96" s="208"/>
      <c r="Q96" s="208"/>
      <c r="R96" s="208"/>
      <c r="S96" s="208"/>
      <c r="T96" s="208"/>
      <c r="U96" s="208"/>
      <c r="V96" s="208"/>
      <c r="W96" s="208"/>
      <c r="X96" s="208"/>
      <c r="Y96" s="208"/>
      <c r="Z96" s="208"/>
      <c r="AA96" s="208"/>
      <c r="AB96" s="208"/>
      <c r="AC96" s="208"/>
      <c r="AD96" s="208"/>
      <c r="AE96" s="208"/>
      <c r="AF96" s="208"/>
      <c r="AG96" s="208"/>
      <c r="AH96" s="208"/>
      <c r="AI96" s="207"/>
      <c r="AJ96" s="208"/>
      <c r="AK96" s="208"/>
      <c r="AL96" s="208"/>
      <c r="AM96" s="209"/>
      <c r="AN96" s="207"/>
      <c r="AO96" s="208"/>
      <c r="AP96" s="208"/>
      <c r="AQ96" s="208"/>
      <c r="AR96" s="209"/>
    </row>
    <row r="97" spans="1:44" ht="18.95" customHeight="1">
      <c r="A97" s="141">
        <f t="shared" ref="A97" si="35">A95+1</f>
        <v>41</v>
      </c>
      <c r="B97" s="199" t="str">
        <f>IFERROR(日付等!F83,"")</f>
        <v/>
      </c>
      <c r="C97" s="235"/>
      <c r="D97" s="235"/>
      <c r="E97" s="235"/>
      <c r="F97" s="178"/>
      <c r="G97" s="194" t="str">
        <f>IFERROR(日付等!G83,"")</f>
        <v/>
      </c>
      <c r="H97" s="178" t="s">
        <v>43</v>
      </c>
      <c r="I97" s="194" t="str">
        <f>IFERROR(日付等!H83,"")</f>
        <v/>
      </c>
      <c r="J97" s="195" t="s">
        <v>5</v>
      </c>
      <c r="K97" s="194" t="str">
        <f>IFERROR(日付等!I83,"")</f>
        <v/>
      </c>
      <c r="L97" s="178" t="s">
        <v>10</v>
      </c>
      <c r="M97" s="178"/>
      <c r="N97" s="201"/>
      <c r="O97" s="205"/>
      <c r="P97" s="205"/>
      <c r="Q97" s="205"/>
      <c r="R97" s="205"/>
      <c r="S97" s="205"/>
      <c r="T97" s="205"/>
      <c r="U97" s="205"/>
      <c r="V97" s="205"/>
      <c r="W97" s="205"/>
      <c r="X97" s="205"/>
      <c r="Y97" s="205"/>
      <c r="Z97" s="205"/>
      <c r="AA97" s="205"/>
      <c r="AB97" s="205"/>
      <c r="AC97" s="205"/>
      <c r="AD97" s="205"/>
      <c r="AE97" s="205"/>
      <c r="AF97" s="205"/>
      <c r="AG97" s="205"/>
      <c r="AH97" s="205"/>
      <c r="AI97" s="201" t="s">
        <v>32</v>
      </c>
      <c r="AJ97" s="205"/>
      <c r="AK97" s="205"/>
      <c r="AL97" s="205"/>
      <c r="AM97" s="206"/>
      <c r="AN97" s="201" t="s">
        <v>222</v>
      </c>
      <c r="AO97" s="205"/>
      <c r="AP97" s="205"/>
      <c r="AQ97" s="205"/>
      <c r="AR97" s="206"/>
    </row>
    <row r="98" spans="1:44" ht="18.95" customHeight="1">
      <c r="A98" s="141"/>
      <c r="B98" s="212"/>
      <c r="C98" s="327"/>
      <c r="D98" s="327"/>
      <c r="E98" s="327"/>
      <c r="F98" s="149"/>
      <c r="G98" s="168"/>
      <c r="H98" s="149" t="s">
        <v>5</v>
      </c>
      <c r="I98" s="168"/>
      <c r="J98" s="164" t="s">
        <v>5</v>
      </c>
      <c r="K98" s="168"/>
      <c r="L98" s="149" t="s">
        <v>11</v>
      </c>
      <c r="M98" s="149"/>
      <c r="N98" s="207"/>
      <c r="O98" s="208"/>
      <c r="P98" s="208"/>
      <c r="Q98" s="208"/>
      <c r="R98" s="208"/>
      <c r="S98" s="208"/>
      <c r="T98" s="208"/>
      <c r="U98" s="208"/>
      <c r="V98" s="208"/>
      <c r="W98" s="208"/>
      <c r="X98" s="208"/>
      <c r="Y98" s="208"/>
      <c r="Z98" s="208"/>
      <c r="AA98" s="208"/>
      <c r="AB98" s="208"/>
      <c r="AC98" s="208"/>
      <c r="AD98" s="208"/>
      <c r="AE98" s="208"/>
      <c r="AF98" s="208"/>
      <c r="AG98" s="208"/>
      <c r="AH98" s="208"/>
      <c r="AI98" s="207"/>
      <c r="AJ98" s="208"/>
      <c r="AK98" s="208"/>
      <c r="AL98" s="208"/>
      <c r="AM98" s="209"/>
      <c r="AN98" s="207"/>
      <c r="AO98" s="208"/>
      <c r="AP98" s="208"/>
      <c r="AQ98" s="208"/>
      <c r="AR98" s="209"/>
    </row>
    <row r="99" spans="1:44" ht="18.95" customHeight="1">
      <c r="A99" s="141">
        <f t="shared" ref="A99" si="36">A97+1</f>
        <v>42</v>
      </c>
      <c r="B99" s="199" t="str">
        <f>IFERROR(日付等!F85,"")</f>
        <v/>
      </c>
      <c r="C99" s="235"/>
      <c r="D99" s="235"/>
      <c r="E99" s="235"/>
      <c r="F99" s="178"/>
      <c r="G99" s="194" t="str">
        <f>IFERROR(日付等!G85,"")</f>
        <v/>
      </c>
      <c r="H99" s="178" t="s">
        <v>43</v>
      </c>
      <c r="I99" s="194" t="str">
        <f>IFERROR(日付等!H85,"")</f>
        <v/>
      </c>
      <c r="J99" s="195" t="s">
        <v>5</v>
      </c>
      <c r="K99" s="194" t="str">
        <f>IFERROR(日付等!I85,"")</f>
        <v/>
      </c>
      <c r="L99" s="178" t="s">
        <v>10</v>
      </c>
      <c r="M99" s="178"/>
      <c r="N99" s="201"/>
      <c r="O99" s="205"/>
      <c r="P99" s="205"/>
      <c r="Q99" s="205"/>
      <c r="R99" s="205"/>
      <c r="S99" s="205"/>
      <c r="T99" s="205"/>
      <c r="U99" s="205"/>
      <c r="V99" s="205"/>
      <c r="W99" s="205"/>
      <c r="X99" s="205"/>
      <c r="Y99" s="205"/>
      <c r="Z99" s="205"/>
      <c r="AA99" s="205"/>
      <c r="AB99" s="205"/>
      <c r="AC99" s="205"/>
      <c r="AD99" s="205"/>
      <c r="AE99" s="205"/>
      <c r="AF99" s="205"/>
      <c r="AG99" s="205"/>
      <c r="AH99" s="205"/>
      <c r="AI99" s="201" t="s">
        <v>32</v>
      </c>
      <c r="AJ99" s="205"/>
      <c r="AK99" s="205"/>
      <c r="AL99" s="205"/>
      <c r="AM99" s="206"/>
      <c r="AN99" s="201" t="s">
        <v>222</v>
      </c>
      <c r="AO99" s="205"/>
      <c r="AP99" s="205"/>
      <c r="AQ99" s="205"/>
      <c r="AR99" s="206"/>
    </row>
    <row r="100" spans="1:44" ht="18.95" customHeight="1">
      <c r="A100" s="141"/>
      <c r="B100" s="212"/>
      <c r="C100" s="327"/>
      <c r="D100" s="327"/>
      <c r="E100" s="327"/>
      <c r="F100" s="149"/>
      <c r="G100" s="168"/>
      <c r="H100" s="149" t="s">
        <v>5</v>
      </c>
      <c r="I100" s="168"/>
      <c r="J100" s="164" t="s">
        <v>5</v>
      </c>
      <c r="K100" s="168"/>
      <c r="L100" s="149" t="s">
        <v>11</v>
      </c>
      <c r="M100" s="149"/>
      <c r="N100" s="207"/>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7"/>
      <c r="AJ100" s="208"/>
      <c r="AK100" s="208"/>
      <c r="AL100" s="208"/>
      <c r="AM100" s="209"/>
      <c r="AN100" s="207"/>
      <c r="AO100" s="208"/>
      <c r="AP100" s="208"/>
      <c r="AQ100" s="208"/>
      <c r="AR100" s="209"/>
    </row>
    <row r="101" spans="1:44" ht="18.95" customHeight="1">
      <c r="A101" s="141">
        <f t="shared" ref="A101" si="37">A99+1</f>
        <v>43</v>
      </c>
      <c r="B101" s="199" t="str">
        <f>IFERROR(日付等!F87,"")</f>
        <v/>
      </c>
      <c r="C101" s="235"/>
      <c r="D101" s="235"/>
      <c r="E101" s="235"/>
      <c r="F101" s="178"/>
      <c r="G101" s="194" t="str">
        <f>IFERROR(日付等!G87,"")</f>
        <v/>
      </c>
      <c r="H101" s="178" t="s">
        <v>43</v>
      </c>
      <c r="I101" s="194" t="str">
        <f>IFERROR(日付等!H87,"")</f>
        <v/>
      </c>
      <c r="J101" s="195" t="s">
        <v>5</v>
      </c>
      <c r="K101" s="194" t="str">
        <f>IFERROR(日付等!I87,"")</f>
        <v/>
      </c>
      <c r="L101" s="178" t="s">
        <v>10</v>
      </c>
      <c r="M101" s="178"/>
      <c r="N101" s="201"/>
      <c r="O101" s="205"/>
      <c r="P101" s="205"/>
      <c r="Q101" s="205"/>
      <c r="R101" s="205"/>
      <c r="S101" s="205"/>
      <c r="T101" s="205"/>
      <c r="U101" s="205"/>
      <c r="V101" s="205"/>
      <c r="W101" s="205"/>
      <c r="X101" s="205"/>
      <c r="Y101" s="205"/>
      <c r="Z101" s="205"/>
      <c r="AA101" s="205"/>
      <c r="AB101" s="205"/>
      <c r="AC101" s="205"/>
      <c r="AD101" s="205"/>
      <c r="AE101" s="205"/>
      <c r="AF101" s="205"/>
      <c r="AG101" s="205"/>
      <c r="AH101" s="205"/>
      <c r="AI101" s="201" t="s">
        <v>32</v>
      </c>
      <c r="AJ101" s="205"/>
      <c r="AK101" s="205"/>
      <c r="AL101" s="205"/>
      <c r="AM101" s="206"/>
      <c r="AN101" s="201" t="s">
        <v>222</v>
      </c>
      <c r="AO101" s="205"/>
      <c r="AP101" s="205"/>
      <c r="AQ101" s="205"/>
      <c r="AR101" s="206"/>
    </row>
    <row r="102" spans="1:44" ht="18.95" customHeight="1">
      <c r="A102" s="141"/>
      <c r="B102" s="212"/>
      <c r="C102" s="327"/>
      <c r="D102" s="327"/>
      <c r="E102" s="327"/>
      <c r="F102" s="149"/>
      <c r="G102" s="168"/>
      <c r="H102" s="149" t="s">
        <v>5</v>
      </c>
      <c r="I102" s="168"/>
      <c r="J102" s="164" t="s">
        <v>5</v>
      </c>
      <c r="K102" s="168"/>
      <c r="L102" s="149" t="s">
        <v>11</v>
      </c>
      <c r="M102" s="149"/>
      <c r="N102" s="207"/>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7"/>
      <c r="AJ102" s="208"/>
      <c r="AK102" s="208"/>
      <c r="AL102" s="208"/>
      <c r="AM102" s="209"/>
      <c r="AN102" s="207"/>
      <c r="AO102" s="208"/>
      <c r="AP102" s="208"/>
      <c r="AQ102" s="208"/>
      <c r="AR102" s="209"/>
    </row>
    <row r="103" spans="1:44" ht="18.95" customHeight="1">
      <c r="A103" s="141">
        <f t="shared" ref="A103" si="38">A101+1</f>
        <v>44</v>
      </c>
      <c r="B103" s="199" t="str">
        <f>IFERROR(日付等!F89,"")</f>
        <v/>
      </c>
      <c r="C103" s="235"/>
      <c r="D103" s="235"/>
      <c r="E103" s="235"/>
      <c r="F103" s="178"/>
      <c r="G103" s="194" t="str">
        <f>IFERROR(日付等!G89,"")</f>
        <v/>
      </c>
      <c r="H103" s="178" t="s">
        <v>43</v>
      </c>
      <c r="I103" s="194" t="str">
        <f>IFERROR(日付等!H89,"")</f>
        <v/>
      </c>
      <c r="J103" s="195" t="s">
        <v>5</v>
      </c>
      <c r="K103" s="194" t="str">
        <f>IFERROR(日付等!I89,"")</f>
        <v/>
      </c>
      <c r="L103" s="178" t="s">
        <v>10</v>
      </c>
      <c r="M103" s="178"/>
      <c r="N103" s="201"/>
      <c r="O103" s="205"/>
      <c r="P103" s="205"/>
      <c r="Q103" s="205"/>
      <c r="R103" s="205"/>
      <c r="S103" s="205"/>
      <c r="T103" s="205"/>
      <c r="U103" s="205"/>
      <c r="V103" s="205"/>
      <c r="W103" s="205"/>
      <c r="X103" s="205"/>
      <c r="Y103" s="205"/>
      <c r="Z103" s="205"/>
      <c r="AA103" s="205"/>
      <c r="AB103" s="205"/>
      <c r="AC103" s="205"/>
      <c r="AD103" s="205"/>
      <c r="AE103" s="205"/>
      <c r="AF103" s="205"/>
      <c r="AG103" s="205"/>
      <c r="AH103" s="205"/>
      <c r="AI103" s="201" t="s">
        <v>32</v>
      </c>
      <c r="AJ103" s="205"/>
      <c r="AK103" s="205"/>
      <c r="AL103" s="205"/>
      <c r="AM103" s="206"/>
      <c r="AN103" s="201" t="s">
        <v>222</v>
      </c>
      <c r="AO103" s="205"/>
      <c r="AP103" s="205"/>
      <c r="AQ103" s="205"/>
      <c r="AR103" s="206"/>
    </row>
    <row r="104" spans="1:44" ht="18.95" customHeight="1">
      <c r="A104" s="141"/>
      <c r="B104" s="212"/>
      <c r="C104" s="327"/>
      <c r="D104" s="327"/>
      <c r="E104" s="327"/>
      <c r="F104" s="149"/>
      <c r="G104" s="168"/>
      <c r="H104" s="149" t="s">
        <v>5</v>
      </c>
      <c r="I104" s="168"/>
      <c r="J104" s="164" t="s">
        <v>5</v>
      </c>
      <c r="K104" s="168"/>
      <c r="L104" s="149" t="s">
        <v>11</v>
      </c>
      <c r="M104" s="149"/>
      <c r="N104" s="207"/>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7"/>
      <c r="AJ104" s="208"/>
      <c r="AK104" s="208"/>
      <c r="AL104" s="208"/>
      <c r="AM104" s="209"/>
      <c r="AN104" s="207"/>
      <c r="AO104" s="208"/>
      <c r="AP104" s="208"/>
      <c r="AQ104" s="208"/>
      <c r="AR104" s="209"/>
    </row>
    <row r="105" spans="1:44" ht="18.95" customHeight="1">
      <c r="A105" s="141">
        <f t="shared" ref="A105" si="39">A103+1</f>
        <v>45</v>
      </c>
      <c r="B105" s="199" t="str">
        <f>IFERROR(日付等!F91,"")</f>
        <v/>
      </c>
      <c r="C105" s="235"/>
      <c r="D105" s="235"/>
      <c r="E105" s="235"/>
      <c r="F105" s="178"/>
      <c r="G105" s="194" t="str">
        <f>IFERROR(日付等!G91,"")</f>
        <v/>
      </c>
      <c r="H105" s="178" t="s">
        <v>43</v>
      </c>
      <c r="I105" s="194" t="str">
        <f>IFERROR(日付等!H91,"")</f>
        <v/>
      </c>
      <c r="J105" s="195" t="s">
        <v>5</v>
      </c>
      <c r="K105" s="194" t="str">
        <f>IFERROR(日付等!I91,"")</f>
        <v/>
      </c>
      <c r="L105" s="178" t="s">
        <v>10</v>
      </c>
      <c r="M105" s="178"/>
      <c r="N105" s="201"/>
      <c r="O105" s="205"/>
      <c r="P105" s="205"/>
      <c r="Q105" s="205"/>
      <c r="R105" s="205"/>
      <c r="S105" s="205"/>
      <c r="T105" s="205"/>
      <c r="U105" s="205"/>
      <c r="V105" s="205"/>
      <c r="W105" s="205"/>
      <c r="X105" s="205"/>
      <c r="Y105" s="205"/>
      <c r="Z105" s="205"/>
      <c r="AA105" s="205"/>
      <c r="AB105" s="205"/>
      <c r="AC105" s="205"/>
      <c r="AD105" s="205"/>
      <c r="AE105" s="205"/>
      <c r="AF105" s="205"/>
      <c r="AG105" s="205"/>
      <c r="AH105" s="205"/>
      <c r="AI105" s="201" t="s">
        <v>32</v>
      </c>
      <c r="AJ105" s="205"/>
      <c r="AK105" s="205"/>
      <c r="AL105" s="205"/>
      <c r="AM105" s="206"/>
      <c r="AN105" s="201" t="s">
        <v>222</v>
      </c>
      <c r="AO105" s="205"/>
      <c r="AP105" s="205"/>
      <c r="AQ105" s="205"/>
      <c r="AR105" s="206"/>
    </row>
    <row r="106" spans="1:44" ht="18.95" customHeight="1">
      <c r="A106" s="141"/>
      <c r="B106" s="212"/>
      <c r="C106" s="327"/>
      <c r="D106" s="327"/>
      <c r="E106" s="327"/>
      <c r="F106" s="149"/>
      <c r="G106" s="168"/>
      <c r="H106" s="149" t="s">
        <v>5</v>
      </c>
      <c r="I106" s="168"/>
      <c r="J106" s="164" t="s">
        <v>5</v>
      </c>
      <c r="K106" s="168"/>
      <c r="L106" s="149" t="s">
        <v>11</v>
      </c>
      <c r="M106" s="149"/>
      <c r="N106" s="207"/>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7"/>
      <c r="AJ106" s="208"/>
      <c r="AK106" s="208"/>
      <c r="AL106" s="208"/>
      <c r="AM106" s="209"/>
      <c r="AN106" s="207"/>
      <c r="AO106" s="208"/>
      <c r="AP106" s="208"/>
      <c r="AQ106" s="208"/>
      <c r="AR106" s="209"/>
    </row>
    <row r="107" spans="1:44" ht="18.95" customHeight="1">
      <c r="A107" s="141">
        <f t="shared" ref="A107" si="40">A105+1</f>
        <v>46</v>
      </c>
      <c r="B107" s="199" t="str">
        <f>IFERROR(日付等!F93,"")</f>
        <v/>
      </c>
      <c r="C107" s="235"/>
      <c r="D107" s="235"/>
      <c r="E107" s="235"/>
      <c r="F107" s="178"/>
      <c r="G107" s="194" t="str">
        <f>IFERROR(日付等!G93,"")</f>
        <v/>
      </c>
      <c r="H107" s="178" t="s">
        <v>43</v>
      </c>
      <c r="I107" s="194" t="str">
        <f>IFERROR(日付等!H93,"")</f>
        <v/>
      </c>
      <c r="J107" s="195" t="s">
        <v>5</v>
      </c>
      <c r="K107" s="194" t="str">
        <f>IFERROR(日付等!I93,"")</f>
        <v/>
      </c>
      <c r="L107" s="178" t="s">
        <v>10</v>
      </c>
      <c r="M107" s="178"/>
      <c r="N107" s="201"/>
      <c r="O107" s="205"/>
      <c r="P107" s="205"/>
      <c r="Q107" s="205"/>
      <c r="R107" s="205"/>
      <c r="S107" s="205"/>
      <c r="T107" s="205"/>
      <c r="U107" s="205"/>
      <c r="V107" s="205"/>
      <c r="W107" s="205"/>
      <c r="X107" s="205"/>
      <c r="Y107" s="205"/>
      <c r="Z107" s="205"/>
      <c r="AA107" s="205"/>
      <c r="AB107" s="205"/>
      <c r="AC107" s="205"/>
      <c r="AD107" s="205"/>
      <c r="AE107" s="205"/>
      <c r="AF107" s="205"/>
      <c r="AG107" s="205"/>
      <c r="AH107" s="205"/>
      <c r="AI107" s="201" t="s">
        <v>32</v>
      </c>
      <c r="AJ107" s="205"/>
      <c r="AK107" s="205"/>
      <c r="AL107" s="205"/>
      <c r="AM107" s="206"/>
      <c r="AN107" s="201" t="s">
        <v>222</v>
      </c>
      <c r="AO107" s="205"/>
      <c r="AP107" s="205"/>
      <c r="AQ107" s="205"/>
      <c r="AR107" s="206"/>
    </row>
    <row r="108" spans="1:44" ht="18.95" customHeight="1">
      <c r="A108" s="141"/>
      <c r="B108" s="212"/>
      <c r="C108" s="327"/>
      <c r="D108" s="327"/>
      <c r="E108" s="327"/>
      <c r="F108" s="149"/>
      <c r="G108" s="168"/>
      <c r="H108" s="149" t="s">
        <v>5</v>
      </c>
      <c r="I108" s="168"/>
      <c r="J108" s="164" t="s">
        <v>5</v>
      </c>
      <c r="K108" s="168"/>
      <c r="L108" s="149" t="s">
        <v>11</v>
      </c>
      <c r="M108" s="149"/>
      <c r="N108" s="207"/>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7"/>
      <c r="AJ108" s="208"/>
      <c r="AK108" s="208"/>
      <c r="AL108" s="208"/>
      <c r="AM108" s="209"/>
      <c r="AN108" s="207"/>
      <c r="AO108" s="208"/>
      <c r="AP108" s="208"/>
      <c r="AQ108" s="208"/>
      <c r="AR108" s="209"/>
    </row>
    <row r="109" spans="1:44" ht="18.95" customHeight="1">
      <c r="A109" s="141">
        <f t="shared" ref="A109" si="41">A107+1</f>
        <v>47</v>
      </c>
      <c r="B109" s="199" t="str">
        <f>IFERROR(日付等!F95,"")</f>
        <v/>
      </c>
      <c r="C109" s="235"/>
      <c r="D109" s="235"/>
      <c r="E109" s="235"/>
      <c r="F109" s="178"/>
      <c r="G109" s="194" t="str">
        <f>IFERROR(日付等!G95,"")</f>
        <v/>
      </c>
      <c r="H109" s="178" t="s">
        <v>43</v>
      </c>
      <c r="I109" s="194" t="str">
        <f>IFERROR(日付等!H95,"")</f>
        <v/>
      </c>
      <c r="J109" s="195" t="s">
        <v>5</v>
      </c>
      <c r="K109" s="194" t="str">
        <f>IFERROR(日付等!I95,"")</f>
        <v/>
      </c>
      <c r="L109" s="178" t="s">
        <v>10</v>
      </c>
      <c r="M109" s="178"/>
      <c r="N109" s="201"/>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1" t="s">
        <v>32</v>
      </c>
      <c r="AJ109" s="205"/>
      <c r="AK109" s="205"/>
      <c r="AL109" s="205"/>
      <c r="AM109" s="206"/>
      <c r="AN109" s="201" t="s">
        <v>222</v>
      </c>
      <c r="AO109" s="205"/>
      <c r="AP109" s="205"/>
      <c r="AQ109" s="205"/>
      <c r="AR109" s="206"/>
    </row>
    <row r="110" spans="1:44" ht="18.95" customHeight="1">
      <c r="A110" s="141"/>
      <c r="B110" s="212"/>
      <c r="C110" s="327"/>
      <c r="D110" s="327"/>
      <c r="E110" s="327"/>
      <c r="F110" s="149"/>
      <c r="G110" s="168"/>
      <c r="H110" s="149" t="s">
        <v>5</v>
      </c>
      <c r="I110" s="168"/>
      <c r="J110" s="164" t="s">
        <v>5</v>
      </c>
      <c r="K110" s="168"/>
      <c r="L110" s="149" t="s">
        <v>11</v>
      </c>
      <c r="M110" s="149"/>
      <c r="N110" s="207"/>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7"/>
      <c r="AJ110" s="208"/>
      <c r="AK110" s="208"/>
      <c r="AL110" s="208"/>
      <c r="AM110" s="209"/>
      <c r="AN110" s="207"/>
      <c r="AO110" s="208"/>
      <c r="AP110" s="208"/>
      <c r="AQ110" s="208"/>
      <c r="AR110" s="209"/>
    </row>
    <row r="111" spans="1:44" ht="18.95" customHeight="1">
      <c r="A111" s="141">
        <f t="shared" ref="A111" si="42">A109+1</f>
        <v>48</v>
      </c>
      <c r="B111" s="199" t="str">
        <f>IFERROR(日付等!F97,"")</f>
        <v/>
      </c>
      <c r="C111" s="235"/>
      <c r="D111" s="235"/>
      <c r="E111" s="235"/>
      <c r="F111" s="178"/>
      <c r="G111" s="194" t="str">
        <f>IFERROR(日付等!G97,"")</f>
        <v/>
      </c>
      <c r="H111" s="178" t="s">
        <v>43</v>
      </c>
      <c r="I111" s="194" t="str">
        <f>IFERROR(日付等!H97,"")</f>
        <v/>
      </c>
      <c r="J111" s="195" t="s">
        <v>5</v>
      </c>
      <c r="K111" s="194" t="str">
        <f>IFERROR(日付等!I97,"")</f>
        <v/>
      </c>
      <c r="L111" s="178" t="s">
        <v>10</v>
      </c>
      <c r="M111" s="178"/>
      <c r="N111" s="201"/>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1" t="s">
        <v>32</v>
      </c>
      <c r="AJ111" s="205"/>
      <c r="AK111" s="205"/>
      <c r="AL111" s="205"/>
      <c r="AM111" s="206"/>
      <c r="AN111" s="201" t="s">
        <v>222</v>
      </c>
      <c r="AO111" s="205"/>
      <c r="AP111" s="205"/>
      <c r="AQ111" s="205"/>
      <c r="AR111" s="206"/>
    </row>
    <row r="112" spans="1:44" ht="18.95" customHeight="1">
      <c r="A112" s="141"/>
      <c r="B112" s="212"/>
      <c r="C112" s="327"/>
      <c r="D112" s="327"/>
      <c r="E112" s="327"/>
      <c r="F112" s="149"/>
      <c r="G112" s="168"/>
      <c r="H112" s="149" t="s">
        <v>5</v>
      </c>
      <c r="I112" s="168"/>
      <c r="J112" s="164" t="s">
        <v>5</v>
      </c>
      <c r="K112" s="168"/>
      <c r="L112" s="149" t="s">
        <v>11</v>
      </c>
      <c r="M112" s="149"/>
      <c r="N112" s="207"/>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7"/>
      <c r="AJ112" s="208"/>
      <c r="AK112" s="208"/>
      <c r="AL112" s="208"/>
      <c r="AM112" s="209"/>
      <c r="AN112" s="207"/>
      <c r="AO112" s="208"/>
      <c r="AP112" s="208"/>
      <c r="AQ112" s="208"/>
      <c r="AR112" s="209"/>
    </row>
    <row r="113" spans="1:44" ht="18.95" customHeight="1">
      <c r="A113" s="141">
        <f t="shared" ref="A113" si="43">A111+1</f>
        <v>49</v>
      </c>
      <c r="B113" s="199" t="str">
        <f>IFERROR(日付等!F99,"")</f>
        <v/>
      </c>
      <c r="C113" s="235"/>
      <c r="D113" s="235"/>
      <c r="E113" s="235"/>
      <c r="F113" s="178"/>
      <c r="G113" s="194" t="str">
        <f>IFERROR(日付等!G99,"")</f>
        <v/>
      </c>
      <c r="H113" s="178" t="s">
        <v>43</v>
      </c>
      <c r="I113" s="194" t="str">
        <f>IFERROR(日付等!H99,"")</f>
        <v/>
      </c>
      <c r="J113" s="195" t="s">
        <v>5</v>
      </c>
      <c r="K113" s="194" t="str">
        <f>IFERROR(日付等!I99,"")</f>
        <v/>
      </c>
      <c r="L113" s="178" t="s">
        <v>10</v>
      </c>
      <c r="M113" s="178"/>
      <c r="N113" s="201"/>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1" t="s">
        <v>32</v>
      </c>
      <c r="AJ113" s="205"/>
      <c r="AK113" s="205"/>
      <c r="AL113" s="205"/>
      <c r="AM113" s="206"/>
      <c r="AN113" s="201" t="s">
        <v>222</v>
      </c>
      <c r="AO113" s="205"/>
      <c r="AP113" s="205"/>
      <c r="AQ113" s="205"/>
      <c r="AR113" s="206"/>
    </row>
    <row r="114" spans="1:44" ht="18.95" customHeight="1">
      <c r="A114" s="141"/>
      <c r="B114" s="212"/>
      <c r="C114" s="327"/>
      <c r="D114" s="327"/>
      <c r="E114" s="327"/>
      <c r="F114" s="149"/>
      <c r="G114" s="168"/>
      <c r="H114" s="149" t="s">
        <v>5</v>
      </c>
      <c r="I114" s="168"/>
      <c r="J114" s="164" t="s">
        <v>5</v>
      </c>
      <c r="K114" s="168"/>
      <c r="L114" s="149" t="s">
        <v>11</v>
      </c>
      <c r="M114" s="149"/>
      <c r="N114" s="207"/>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7"/>
      <c r="AJ114" s="208"/>
      <c r="AK114" s="208"/>
      <c r="AL114" s="208"/>
      <c r="AM114" s="209"/>
      <c r="AN114" s="207"/>
      <c r="AO114" s="208"/>
      <c r="AP114" s="208"/>
      <c r="AQ114" s="208"/>
      <c r="AR114" s="209"/>
    </row>
    <row r="115" spans="1:44" ht="18.95" customHeight="1">
      <c r="A115" s="141">
        <f t="shared" ref="A115" si="44">A113+1</f>
        <v>50</v>
      </c>
      <c r="B115" s="199" t="str">
        <f>IFERROR(日付等!F101,"")</f>
        <v/>
      </c>
      <c r="C115" s="235"/>
      <c r="D115" s="235"/>
      <c r="E115" s="235"/>
      <c r="F115" s="178"/>
      <c r="G115" s="194" t="str">
        <f>IFERROR(日付等!G101,"")</f>
        <v/>
      </c>
      <c r="H115" s="178" t="s">
        <v>43</v>
      </c>
      <c r="I115" s="194" t="str">
        <f>IFERROR(日付等!H101,"")</f>
        <v/>
      </c>
      <c r="J115" s="195" t="s">
        <v>5</v>
      </c>
      <c r="K115" s="194" t="str">
        <f>IFERROR(日付等!I101,"")</f>
        <v/>
      </c>
      <c r="L115" s="178" t="s">
        <v>10</v>
      </c>
      <c r="M115" s="178"/>
      <c r="N115" s="201"/>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1" t="s">
        <v>32</v>
      </c>
      <c r="AJ115" s="205"/>
      <c r="AK115" s="205"/>
      <c r="AL115" s="205"/>
      <c r="AM115" s="206"/>
      <c r="AN115" s="201" t="s">
        <v>222</v>
      </c>
      <c r="AO115" s="205"/>
      <c r="AP115" s="205"/>
      <c r="AQ115" s="205"/>
      <c r="AR115" s="206"/>
    </row>
    <row r="116" spans="1:44" ht="18.95" customHeight="1">
      <c r="A116" s="141"/>
      <c r="B116" s="212"/>
      <c r="C116" s="327"/>
      <c r="D116" s="327"/>
      <c r="E116" s="327"/>
      <c r="F116" s="149"/>
      <c r="G116" s="168"/>
      <c r="H116" s="149" t="s">
        <v>5</v>
      </c>
      <c r="I116" s="168"/>
      <c r="J116" s="164" t="s">
        <v>5</v>
      </c>
      <c r="K116" s="168"/>
      <c r="L116" s="149" t="s">
        <v>11</v>
      </c>
      <c r="M116" s="149"/>
      <c r="N116" s="207"/>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7"/>
      <c r="AJ116" s="208"/>
      <c r="AK116" s="208"/>
      <c r="AL116" s="208"/>
      <c r="AM116" s="209"/>
      <c r="AN116" s="207"/>
      <c r="AO116" s="208"/>
      <c r="AP116" s="208"/>
      <c r="AQ116" s="208"/>
      <c r="AR116" s="209"/>
    </row>
    <row r="117" spans="1:44" ht="18.95" customHeight="1">
      <c r="A117" s="141">
        <f t="shared" ref="A117" si="45">A115+1</f>
        <v>51</v>
      </c>
      <c r="B117" s="199" t="str">
        <f>IFERROR(日付等!F103,"")</f>
        <v/>
      </c>
      <c r="C117" s="235"/>
      <c r="D117" s="235"/>
      <c r="E117" s="235"/>
      <c r="F117" s="178"/>
      <c r="G117" s="194" t="str">
        <f>IFERROR(日付等!G103,"")</f>
        <v/>
      </c>
      <c r="H117" s="178" t="s">
        <v>43</v>
      </c>
      <c r="I117" s="194" t="str">
        <f>IFERROR(日付等!H103,"")</f>
        <v/>
      </c>
      <c r="J117" s="195" t="s">
        <v>5</v>
      </c>
      <c r="K117" s="194" t="str">
        <f>IFERROR(日付等!I103,"")</f>
        <v/>
      </c>
      <c r="L117" s="178" t="s">
        <v>10</v>
      </c>
      <c r="M117" s="178"/>
      <c r="N117" s="201"/>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1" t="s">
        <v>32</v>
      </c>
      <c r="AJ117" s="205"/>
      <c r="AK117" s="205"/>
      <c r="AL117" s="205"/>
      <c r="AM117" s="206"/>
      <c r="AN117" s="201" t="s">
        <v>222</v>
      </c>
      <c r="AO117" s="205"/>
      <c r="AP117" s="205"/>
      <c r="AQ117" s="205"/>
      <c r="AR117" s="206"/>
    </row>
    <row r="118" spans="1:44" ht="18.95" customHeight="1">
      <c r="A118" s="141"/>
      <c r="B118" s="212"/>
      <c r="C118" s="327"/>
      <c r="D118" s="327"/>
      <c r="E118" s="327"/>
      <c r="F118" s="149"/>
      <c r="G118" s="168"/>
      <c r="H118" s="149" t="s">
        <v>5</v>
      </c>
      <c r="I118" s="168"/>
      <c r="J118" s="164" t="s">
        <v>5</v>
      </c>
      <c r="K118" s="168"/>
      <c r="L118" s="149" t="s">
        <v>11</v>
      </c>
      <c r="M118" s="149"/>
      <c r="N118" s="207"/>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7"/>
      <c r="AJ118" s="208"/>
      <c r="AK118" s="208"/>
      <c r="AL118" s="208"/>
      <c r="AM118" s="209"/>
      <c r="AN118" s="207"/>
      <c r="AO118" s="208"/>
      <c r="AP118" s="208"/>
      <c r="AQ118" s="208"/>
      <c r="AR118" s="209"/>
    </row>
    <row r="119" spans="1:44" ht="18.95" customHeight="1">
      <c r="A119" s="141">
        <f t="shared" ref="A119" si="46">A117+1</f>
        <v>52</v>
      </c>
      <c r="B119" s="199" t="str">
        <f>IFERROR(日付等!F105,"")</f>
        <v/>
      </c>
      <c r="C119" s="235"/>
      <c r="D119" s="235"/>
      <c r="E119" s="235"/>
      <c r="F119" s="178"/>
      <c r="G119" s="194" t="str">
        <f>IFERROR(日付等!G105,"")</f>
        <v/>
      </c>
      <c r="H119" s="178" t="s">
        <v>43</v>
      </c>
      <c r="I119" s="194" t="str">
        <f>IFERROR(日付等!H105,"")</f>
        <v/>
      </c>
      <c r="J119" s="195" t="s">
        <v>5</v>
      </c>
      <c r="K119" s="194" t="str">
        <f>IFERROR(日付等!I105,"")</f>
        <v/>
      </c>
      <c r="L119" s="178" t="s">
        <v>10</v>
      </c>
      <c r="M119" s="178"/>
      <c r="N119" s="201"/>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1" t="s">
        <v>32</v>
      </c>
      <c r="AJ119" s="205"/>
      <c r="AK119" s="205"/>
      <c r="AL119" s="205"/>
      <c r="AM119" s="206"/>
      <c r="AN119" s="201" t="s">
        <v>222</v>
      </c>
      <c r="AO119" s="205"/>
      <c r="AP119" s="205"/>
      <c r="AQ119" s="205"/>
      <c r="AR119" s="206"/>
    </row>
    <row r="120" spans="1:44" ht="18.95" customHeight="1">
      <c r="A120" s="141"/>
      <c r="B120" s="212"/>
      <c r="C120" s="327"/>
      <c r="D120" s="327"/>
      <c r="E120" s="327"/>
      <c r="F120" s="149"/>
      <c r="G120" s="168"/>
      <c r="H120" s="149" t="s">
        <v>5</v>
      </c>
      <c r="I120" s="168"/>
      <c r="J120" s="164" t="s">
        <v>5</v>
      </c>
      <c r="K120" s="168"/>
      <c r="L120" s="149" t="s">
        <v>11</v>
      </c>
      <c r="M120" s="149"/>
      <c r="N120" s="207"/>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7"/>
      <c r="AJ120" s="208"/>
      <c r="AK120" s="208"/>
      <c r="AL120" s="208"/>
      <c r="AM120" s="209"/>
      <c r="AN120" s="207"/>
      <c r="AO120" s="208"/>
      <c r="AP120" s="208"/>
      <c r="AQ120" s="208"/>
      <c r="AR120" s="209"/>
    </row>
    <row r="121" spans="1:44" ht="18.95" customHeight="1">
      <c r="A121" s="141">
        <f t="shared" ref="A121" si="47">A119+1</f>
        <v>53</v>
      </c>
      <c r="B121" s="199" t="str">
        <f>IFERROR(日付等!F107,"")</f>
        <v/>
      </c>
      <c r="C121" s="235"/>
      <c r="D121" s="235"/>
      <c r="E121" s="235"/>
      <c r="F121" s="178"/>
      <c r="G121" s="194" t="str">
        <f>IFERROR(日付等!G107,"")</f>
        <v/>
      </c>
      <c r="H121" s="178" t="s">
        <v>43</v>
      </c>
      <c r="I121" s="194" t="str">
        <f>IFERROR(日付等!H107,"")</f>
        <v/>
      </c>
      <c r="J121" s="195" t="s">
        <v>5</v>
      </c>
      <c r="K121" s="194" t="str">
        <f>IFERROR(日付等!I107,"")</f>
        <v/>
      </c>
      <c r="L121" s="178" t="s">
        <v>10</v>
      </c>
      <c r="M121" s="178"/>
      <c r="N121" s="201"/>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1" t="s">
        <v>32</v>
      </c>
      <c r="AJ121" s="205"/>
      <c r="AK121" s="205"/>
      <c r="AL121" s="205"/>
      <c r="AM121" s="206"/>
      <c r="AN121" s="201" t="s">
        <v>222</v>
      </c>
      <c r="AO121" s="205"/>
      <c r="AP121" s="205"/>
      <c r="AQ121" s="205"/>
      <c r="AR121" s="206"/>
    </row>
    <row r="122" spans="1:44" ht="18.95" customHeight="1">
      <c r="A122" s="141"/>
      <c r="B122" s="212"/>
      <c r="C122" s="327"/>
      <c r="D122" s="327"/>
      <c r="E122" s="327"/>
      <c r="F122" s="149"/>
      <c r="G122" s="168"/>
      <c r="H122" s="149" t="s">
        <v>5</v>
      </c>
      <c r="I122" s="168"/>
      <c r="J122" s="164" t="s">
        <v>5</v>
      </c>
      <c r="K122" s="168"/>
      <c r="L122" s="149" t="s">
        <v>11</v>
      </c>
      <c r="M122" s="149"/>
      <c r="N122" s="207"/>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7"/>
      <c r="AJ122" s="208"/>
      <c r="AK122" s="208"/>
      <c r="AL122" s="208"/>
      <c r="AM122" s="209"/>
      <c r="AN122" s="207"/>
      <c r="AO122" s="208"/>
      <c r="AP122" s="208"/>
      <c r="AQ122" s="208"/>
      <c r="AR122" s="209"/>
    </row>
    <row r="123" spans="1:44" ht="18.95" customHeight="1">
      <c r="A123" s="141">
        <f t="shared" ref="A123" si="48">A121+1</f>
        <v>54</v>
      </c>
      <c r="B123" s="199" t="str">
        <f>IFERROR(日付等!F109,"")</f>
        <v/>
      </c>
      <c r="C123" s="235"/>
      <c r="D123" s="235"/>
      <c r="E123" s="235"/>
      <c r="F123" s="178"/>
      <c r="G123" s="194" t="str">
        <f>IFERROR(日付等!G109,"")</f>
        <v/>
      </c>
      <c r="H123" s="178" t="s">
        <v>43</v>
      </c>
      <c r="I123" s="194" t="str">
        <f>IFERROR(日付等!H109,"")</f>
        <v/>
      </c>
      <c r="J123" s="195" t="s">
        <v>5</v>
      </c>
      <c r="K123" s="194" t="str">
        <f>IFERROR(日付等!I109,"")</f>
        <v/>
      </c>
      <c r="L123" s="178" t="s">
        <v>10</v>
      </c>
      <c r="M123" s="178"/>
      <c r="N123" s="201"/>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1" t="s">
        <v>32</v>
      </c>
      <c r="AJ123" s="205"/>
      <c r="AK123" s="205"/>
      <c r="AL123" s="205"/>
      <c r="AM123" s="206"/>
      <c r="AN123" s="201" t="s">
        <v>222</v>
      </c>
      <c r="AO123" s="205"/>
      <c r="AP123" s="205"/>
      <c r="AQ123" s="205"/>
      <c r="AR123" s="206"/>
    </row>
    <row r="124" spans="1:44" ht="18.95" customHeight="1">
      <c r="A124" s="141"/>
      <c r="B124" s="212"/>
      <c r="C124" s="327"/>
      <c r="D124" s="327"/>
      <c r="E124" s="327"/>
      <c r="F124" s="149"/>
      <c r="G124" s="168"/>
      <c r="H124" s="149" t="s">
        <v>5</v>
      </c>
      <c r="I124" s="168"/>
      <c r="J124" s="164" t="s">
        <v>5</v>
      </c>
      <c r="K124" s="168"/>
      <c r="L124" s="149" t="s">
        <v>11</v>
      </c>
      <c r="M124" s="149"/>
      <c r="N124" s="207"/>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7"/>
      <c r="AJ124" s="208"/>
      <c r="AK124" s="208"/>
      <c r="AL124" s="208"/>
      <c r="AM124" s="209"/>
      <c r="AN124" s="207"/>
      <c r="AO124" s="208"/>
      <c r="AP124" s="208"/>
      <c r="AQ124" s="208"/>
      <c r="AR124" s="209"/>
    </row>
    <row r="125" spans="1:44" ht="18.95" customHeight="1">
      <c r="A125" s="141">
        <f t="shared" ref="A125" si="49">A123+1</f>
        <v>55</v>
      </c>
      <c r="B125" s="199" t="str">
        <f>IFERROR(日付等!F111,"")</f>
        <v/>
      </c>
      <c r="C125" s="235"/>
      <c r="D125" s="235"/>
      <c r="E125" s="235"/>
      <c r="F125" s="178"/>
      <c r="G125" s="194" t="str">
        <f>IFERROR(日付等!G111,"")</f>
        <v/>
      </c>
      <c r="H125" s="178" t="s">
        <v>43</v>
      </c>
      <c r="I125" s="194" t="str">
        <f>IFERROR(日付等!H111,"")</f>
        <v/>
      </c>
      <c r="J125" s="195" t="s">
        <v>5</v>
      </c>
      <c r="K125" s="194" t="str">
        <f>IFERROR(日付等!I111,"")</f>
        <v/>
      </c>
      <c r="L125" s="178" t="s">
        <v>10</v>
      </c>
      <c r="M125" s="178"/>
      <c r="N125" s="201"/>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1" t="s">
        <v>32</v>
      </c>
      <c r="AJ125" s="205"/>
      <c r="AK125" s="205"/>
      <c r="AL125" s="205"/>
      <c r="AM125" s="206"/>
      <c r="AN125" s="201" t="s">
        <v>222</v>
      </c>
      <c r="AO125" s="205"/>
      <c r="AP125" s="205"/>
      <c r="AQ125" s="205"/>
      <c r="AR125" s="206"/>
    </row>
    <row r="126" spans="1:44" ht="18.95" customHeight="1">
      <c r="A126" s="141"/>
      <c r="B126" s="212"/>
      <c r="C126" s="327"/>
      <c r="D126" s="327"/>
      <c r="E126" s="327"/>
      <c r="F126" s="149"/>
      <c r="G126" s="168"/>
      <c r="H126" s="149" t="s">
        <v>5</v>
      </c>
      <c r="I126" s="168"/>
      <c r="J126" s="164" t="s">
        <v>5</v>
      </c>
      <c r="K126" s="168"/>
      <c r="L126" s="149" t="s">
        <v>11</v>
      </c>
      <c r="M126" s="149"/>
      <c r="N126" s="207"/>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7"/>
      <c r="AJ126" s="208"/>
      <c r="AK126" s="208"/>
      <c r="AL126" s="208"/>
      <c r="AM126" s="209"/>
      <c r="AN126" s="207"/>
      <c r="AO126" s="208"/>
      <c r="AP126" s="208"/>
      <c r="AQ126" s="208"/>
      <c r="AR126" s="209"/>
    </row>
    <row r="127" spans="1:44" ht="18.95" customHeight="1">
      <c r="A127" s="141">
        <f t="shared" ref="A127" si="50">A125+1</f>
        <v>56</v>
      </c>
      <c r="B127" s="199" t="str">
        <f>IFERROR(日付等!F113,"")</f>
        <v/>
      </c>
      <c r="C127" s="235"/>
      <c r="D127" s="235"/>
      <c r="E127" s="235"/>
      <c r="F127" s="178"/>
      <c r="G127" s="194" t="str">
        <f>IFERROR(日付等!G113,"")</f>
        <v/>
      </c>
      <c r="H127" s="178" t="s">
        <v>43</v>
      </c>
      <c r="I127" s="194" t="str">
        <f>IFERROR(日付等!H113,"")</f>
        <v/>
      </c>
      <c r="J127" s="195" t="s">
        <v>5</v>
      </c>
      <c r="K127" s="194" t="str">
        <f>IFERROR(日付等!I113,"")</f>
        <v/>
      </c>
      <c r="L127" s="178" t="s">
        <v>10</v>
      </c>
      <c r="M127" s="178"/>
      <c r="N127" s="201"/>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1" t="s">
        <v>32</v>
      </c>
      <c r="AJ127" s="205"/>
      <c r="AK127" s="205"/>
      <c r="AL127" s="205"/>
      <c r="AM127" s="206"/>
      <c r="AN127" s="201" t="s">
        <v>222</v>
      </c>
      <c r="AO127" s="205"/>
      <c r="AP127" s="205"/>
      <c r="AQ127" s="205"/>
      <c r="AR127" s="206"/>
    </row>
    <row r="128" spans="1:44" ht="18.95" customHeight="1">
      <c r="A128" s="141"/>
      <c r="B128" s="212"/>
      <c r="C128" s="327"/>
      <c r="D128" s="327"/>
      <c r="E128" s="327"/>
      <c r="F128" s="149"/>
      <c r="G128" s="168"/>
      <c r="H128" s="149" t="s">
        <v>5</v>
      </c>
      <c r="I128" s="168"/>
      <c r="J128" s="164" t="s">
        <v>5</v>
      </c>
      <c r="K128" s="168"/>
      <c r="L128" s="149" t="s">
        <v>11</v>
      </c>
      <c r="M128" s="149"/>
      <c r="N128" s="207"/>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7"/>
      <c r="AJ128" s="208"/>
      <c r="AK128" s="208"/>
      <c r="AL128" s="208"/>
      <c r="AM128" s="209"/>
      <c r="AN128" s="207"/>
      <c r="AO128" s="208"/>
      <c r="AP128" s="208"/>
      <c r="AQ128" s="208"/>
      <c r="AR128" s="209"/>
    </row>
    <row r="129" spans="1:44" ht="18.95" customHeight="1">
      <c r="A129" s="141">
        <f t="shared" ref="A129" si="51">A127+1</f>
        <v>57</v>
      </c>
      <c r="B129" s="199" t="str">
        <f>IFERROR(日付等!F115,"")</f>
        <v/>
      </c>
      <c r="C129" s="235"/>
      <c r="D129" s="235"/>
      <c r="E129" s="235"/>
      <c r="F129" s="178"/>
      <c r="G129" s="194" t="str">
        <f>IFERROR(日付等!G115,"")</f>
        <v/>
      </c>
      <c r="H129" s="178" t="s">
        <v>43</v>
      </c>
      <c r="I129" s="194" t="str">
        <f>IFERROR(日付等!H115,"")</f>
        <v/>
      </c>
      <c r="J129" s="195" t="s">
        <v>5</v>
      </c>
      <c r="K129" s="194" t="str">
        <f>IFERROR(日付等!I115,"")</f>
        <v/>
      </c>
      <c r="L129" s="178" t="s">
        <v>10</v>
      </c>
      <c r="M129" s="178"/>
      <c r="N129" s="201"/>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1" t="s">
        <v>32</v>
      </c>
      <c r="AJ129" s="205"/>
      <c r="AK129" s="205"/>
      <c r="AL129" s="205"/>
      <c r="AM129" s="206"/>
      <c r="AN129" s="201" t="s">
        <v>222</v>
      </c>
      <c r="AO129" s="205"/>
      <c r="AP129" s="205"/>
      <c r="AQ129" s="205"/>
      <c r="AR129" s="206"/>
    </row>
    <row r="130" spans="1:44" ht="18.95" customHeight="1">
      <c r="A130" s="141"/>
      <c r="B130" s="212"/>
      <c r="C130" s="327"/>
      <c r="D130" s="327"/>
      <c r="E130" s="327"/>
      <c r="F130" s="149"/>
      <c r="G130" s="168"/>
      <c r="H130" s="149" t="s">
        <v>5</v>
      </c>
      <c r="I130" s="168"/>
      <c r="J130" s="164" t="s">
        <v>5</v>
      </c>
      <c r="K130" s="168"/>
      <c r="L130" s="149" t="s">
        <v>11</v>
      </c>
      <c r="M130" s="149"/>
      <c r="N130" s="207"/>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7"/>
      <c r="AJ130" s="208"/>
      <c r="AK130" s="208"/>
      <c r="AL130" s="208"/>
      <c r="AM130" s="209"/>
      <c r="AN130" s="207"/>
      <c r="AO130" s="208"/>
      <c r="AP130" s="208"/>
      <c r="AQ130" s="208"/>
      <c r="AR130" s="209"/>
    </row>
    <row r="131" spans="1:44" ht="18.95" customHeight="1">
      <c r="A131" s="141">
        <f t="shared" ref="A131" si="52">A129+1</f>
        <v>58</v>
      </c>
      <c r="B131" s="199" t="str">
        <f>IFERROR(日付等!F117,"")</f>
        <v/>
      </c>
      <c r="C131" s="235"/>
      <c r="D131" s="235"/>
      <c r="E131" s="235"/>
      <c r="F131" s="178"/>
      <c r="G131" s="194" t="str">
        <f>IFERROR(日付等!G117,"")</f>
        <v/>
      </c>
      <c r="H131" s="178" t="s">
        <v>43</v>
      </c>
      <c r="I131" s="194" t="str">
        <f>IFERROR(日付等!H117,"")</f>
        <v/>
      </c>
      <c r="J131" s="195" t="s">
        <v>5</v>
      </c>
      <c r="K131" s="194" t="str">
        <f>IFERROR(日付等!I117,"")</f>
        <v/>
      </c>
      <c r="L131" s="178" t="s">
        <v>10</v>
      </c>
      <c r="M131" s="178"/>
      <c r="N131" s="201"/>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1" t="s">
        <v>32</v>
      </c>
      <c r="AJ131" s="205"/>
      <c r="AK131" s="205"/>
      <c r="AL131" s="205"/>
      <c r="AM131" s="206"/>
      <c r="AN131" s="201" t="s">
        <v>222</v>
      </c>
      <c r="AO131" s="205"/>
      <c r="AP131" s="205"/>
      <c r="AQ131" s="205"/>
      <c r="AR131" s="206"/>
    </row>
    <row r="132" spans="1:44" ht="18.95" customHeight="1">
      <c r="A132" s="141"/>
      <c r="B132" s="212"/>
      <c r="C132" s="327"/>
      <c r="D132" s="327"/>
      <c r="E132" s="327"/>
      <c r="F132" s="149"/>
      <c r="G132" s="168"/>
      <c r="H132" s="149" t="s">
        <v>5</v>
      </c>
      <c r="I132" s="168"/>
      <c r="J132" s="164" t="s">
        <v>5</v>
      </c>
      <c r="K132" s="168"/>
      <c r="L132" s="149" t="s">
        <v>11</v>
      </c>
      <c r="M132" s="149"/>
      <c r="N132" s="207"/>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7"/>
      <c r="AJ132" s="208"/>
      <c r="AK132" s="208"/>
      <c r="AL132" s="208"/>
      <c r="AM132" s="209"/>
      <c r="AN132" s="207"/>
      <c r="AO132" s="208"/>
      <c r="AP132" s="208"/>
      <c r="AQ132" s="208"/>
      <c r="AR132" s="209"/>
    </row>
    <row r="133" spans="1:44" ht="18.95" customHeight="1">
      <c r="A133" s="141">
        <f t="shared" ref="A133" si="53">A131+1</f>
        <v>59</v>
      </c>
      <c r="B133" s="199" t="str">
        <f>IFERROR(日付等!F119,"")</f>
        <v/>
      </c>
      <c r="C133" s="235"/>
      <c r="D133" s="235"/>
      <c r="E133" s="235"/>
      <c r="F133" s="178"/>
      <c r="G133" s="194" t="str">
        <f>IFERROR(日付等!G119,"")</f>
        <v/>
      </c>
      <c r="H133" s="178" t="s">
        <v>43</v>
      </c>
      <c r="I133" s="194" t="str">
        <f>IFERROR(日付等!H119,"")</f>
        <v/>
      </c>
      <c r="J133" s="195" t="s">
        <v>5</v>
      </c>
      <c r="K133" s="194" t="str">
        <f>IFERROR(日付等!I119,"")</f>
        <v/>
      </c>
      <c r="L133" s="178" t="s">
        <v>10</v>
      </c>
      <c r="M133" s="178"/>
      <c r="N133" s="201"/>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1" t="s">
        <v>32</v>
      </c>
      <c r="AJ133" s="205"/>
      <c r="AK133" s="205"/>
      <c r="AL133" s="205"/>
      <c r="AM133" s="206"/>
      <c r="AN133" s="201" t="s">
        <v>222</v>
      </c>
      <c r="AO133" s="205"/>
      <c r="AP133" s="205"/>
      <c r="AQ133" s="205"/>
      <c r="AR133" s="206"/>
    </row>
    <row r="134" spans="1:44" ht="18.95" customHeight="1">
      <c r="A134" s="141"/>
      <c r="B134" s="212"/>
      <c r="C134" s="327"/>
      <c r="D134" s="327"/>
      <c r="E134" s="327"/>
      <c r="F134" s="149"/>
      <c r="G134" s="168"/>
      <c r="H134" s="149" t="s">
        <v>5</v>
      </c>
      <c r="I134" s="168"/>
      <c r="J134" s="164" t="s">
        <v>5</v>
      </c>
      <c r="K134" s="168"/>
      <c r="L134" s="149" t="s">
        <v>11</v>
      </c>
      <c r="M134" s="149"/>
      <c r="N134" s="207"/>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7"/>
      <c r="AJ134" s="208"/>
      <c r="AK134" s="208"/>
      <c r="AL134" s="208"/>
      <c r="AM134" s="209"/>
      <c r="AN134" s="207"/>
      <c r="AO134" s="208"/>
      <c r="AP134" s="208"/>
      <c r="AQ134" s="208"/>
      <c r="AR134" s="209"/>
    </row>
    <row r="135" spans="1:44" ht="18.95" customHeight="1">
      <c r="A135" s="141">
        <f t="shared" ref="A135" si="54">A133+1</f>
        <v>60</v>
      </c>
      <c r="B135" s="199" t="str">
        <f>IFERROR(日付等!F121,"")</f>
        <v/>
      </c>
      <c r="C135" s="235"/>
      <c r="D135" s="235"/>
      <c r="E135" s="235"/>
      <c r="F135" s="178"/>
      <c r="G135" s="194" t="str">
        <f>IFERROR(日付等!G121,"")</f>
        <v/>
      </c>
      <c r="H135" s="178" t="s">
        <v>43</v>
      </c>
      <c r="I135" s="194" t="str">
        <f>IFERROR(日付等!H121,"")</f>
        <v/>
      </c>
      <c r="J135" s="195" t="s">
        <v>5</v>
      </c>
      <c r="K135" s="194" t="str">
        <f>IFERROR(日付等!I121,"")</f>
        <v/>
      </c>
      <c r="L135" s="178" t="s">
        <v>10</v>
      </c>
      <c r="M135" s="178"/>
      <c r="N135" s="201"/>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1" t="s">
        <v>32</v>
      </c>
      <c r="AJ135" s="205"/>
      <c r="AK135" s="205"/>
      <c r="AL135" s="205"/>
      <c r="AM135" s="206"/>
      <c r="AN135" s="201" t="s">
        <v>222</v>
      </c>
      <c r="AO135" s="205"/>
      <c r="AP135" s="205"/>
      <c r="AQ135" s="205"/>
      <c r="AR135" s="206"/>
    </row>
    <row r="136" spans="1:44" ht="18.95" customHeight="1">
      <c r="A136" s="141"/>
      <c r="B136" s="212"/>
      <c r="C136" s="327"/>
      <c r="D136" s="327"/>
      <c r="E136" s="327"/>
      <c r="F136" s="149"/>
      <c r="G136" s="168"/>
      <c r="H136" s="149" t="s">
        <v>5</v>
      </c>
      <c r="I136" s="168"/>
      <c r="J136" s="164" t="s">
        <v>5</v>
      </c>
      <c r="K136" s="168"/>
      <c r="L136" s="149" t="s">
        <v>11</v>
      </c>
      <c r="M136" s="149"/>
      <c r="N136" s="207"/>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7"/>
      <c r="AJ136" s="208"/>
      <c r="AK136" s="208"/>
      <c r="AL136" s="208"/>
      <c r="AM136" s="209"/>
      <c r="AN136" s="207"/>
      <c r="AO136" s="208"/>
      <c r="AP136" s="208"/>
      <c r="AQ136" s="208"/>
      <c r="AR136" s="209"/>
    </row>
    <row r="137" spans="1:44" ht="18.95" customHeight="1">
      <c r="A137" s="141">
        <f t="shared" ref="A137" si="55">A135+1</f>
        <v>61</v>
      </c>
      <c r="B137" s="199" t="str">
        <f>IFERROR(日付等!F123,"")</f>
        <v/>
      </c>
      <c r="C137" s="235"/>
      <c r="D137" s="235"/>
      <c r="E137" s="235"/>
      <c r="F137" s="178"/>
      <c r="G137" s="194" t="str">
        <f>IFERROR(日付等!G123,"")</f>
        <v/>
      </c>
      <c r="H137" s="178" t="s">
        <v>43</v>
      </c>
      <c r="I137" s="194" t="str">
        <f>IFERROR(日付等!H123,"")</f>
        <v/>
      </c>
      <c r="J137" s="195" t="s">
        <v>5</v>
      </c>
      <c r="K137" s="194" t="str">
        <f>IFERROR(日付等!I123,"")</f>
        <v/>
      </c>
      <c r="L137" s="178" t="s">
        <v>10</v>
      </c>
      <c r="M137" s="178"/>
      <c r="N137" s="201"/>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1" t="s">
        <v>32</v>
      </c>
      <c r="AJ137" s="205"/>
      <c r="AK137" s="205"/>
      <c r="AL137" s="205"/>
      <c r="AM137" s="206"/>
      <c r="AN137" s="201" t="s">
        <v>222</v>
      </c>
      <c r="AO137" s="205"/>
      <c r="AP137" s="205"/>
      <c r="AQ137" s="205"/>
      <c r="AR137" s="206"/>
    </row>
    <row r="138" spans="1:44" ht="18.95" customHeight="1">
      <c r="A138" s="141"/>
      <c r="B138" s="212"/>
      <c r="C138" s="327"/>
      <c r="D138" s="327"/>
      <c r="E138" s="327"/>
      <c r="F138" s="149"/>
      <c r="G138" s="168"/>
      <c r="H138" s="149" t="s">
        <v>5</v>
      </c>
      <c r="I138" s="168"/>
      <c r="J138" s="164" t="s">
        <v>5</v>
      </c>
      <c r="K138" s="168"/>
      <c r="L138" s="149" t="s">
        <v>11</v>
      </c>
      <c r="M138" s="149"/>
      <c r="N138" s="207"/>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7"/>
      <c r="AJ138" s="208"/>
      <c r="AK138" s="208"/>
      <c r="AL138" s="208"/>
      <c r="AM138" s="209"/>
      <c r="AN138" s="207"/>
      <c r="AO138" s="208"/>
      <c r="AP138" s="208"/>
      <c r="AQ138" s="208"/>
      <c r="AR138" s="209"/>
    </row>
    <row r="139" spans="1:44" ht="18.95" customHeight="1">
      <c r="A139" s="141">
        <f t="shared" ref="A139" si="56">A137+1</f>
        <v>62</v>
      </c>
      <c r="B139" s="199" t="str">
        <f>IFERROR(日付等!F125,"")</f>
        <v/>
      </c>
      <c r="C139" s="235"/>
      <c r="D139" s="235"/>
      <c r="E139" s="235"/>
      <c r="F139" s="178"/>
      <c r="G139" s="194" t="str">
        <f>IFERROR(日付等!G125,"")</f>
        <v/>
      </c>
      <c r="H139" s="178" t="s">
        <v>5</v>
      </c>
      <c r="I139" s="194" t="str">
        <f>IFERROR(日付等!H125,"")</f>
        <v/>
      </c>
      <c r="J139" s="195" t="s">
        <v>5</v>
      </c>
      <c r="K139" s="194" t="str">
        <f>IFERROR(日付等!I125,"")</f>
        <v/>
      </c>
      <c r="L139" s="178" t="s">
        <v>10</v>
      </c>
      <c r="M139" s="178"/>
      <c r="N139" s="201"/>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1" t="s">
        <v>32</v>
      </c>
      <c r="AJ139" s="205"/>
      <c r="AK139" s="205"/>
      <c r="AL139" s="205"/>
      <c r="AM139" s="206"/>
      <c r="AN139" s="201" t="s">
        <v>222</v>
      </c>
      <c r="AO139" s="205"/>
      <c r="AP139" s="205"/>
      <c r="AQ139" s="205"/>
      <c r="AR139" s="206"/>
    </row>
    <row r="140" spans="1:44" ht="18.95" customHeight="1">
      <c r="A140" s="141"/>
      <c r="B140" s="212"/>
      <c r="C140" s="327"/>
      <c r="D140" s="327"/>
      <c r="E140" s="327"/>
      <c r="F140" s="149"/>
      <c r="G140" s="168"/>
      <c r="H140" s="149" t="s">
        <v>5</v>
      </c>
      <c r="I140" s="168"/>
      <c r="J140" s="164" t="s">
        <v>5</v>
      </c>
      <c r="K140" s="168"/>
      <c r="L140" s="149" t="s">
        <v>11</v>
      </c>
      <c r="M140" s="149"/>
      <c r="N140" s="207"/>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7"/>
      <c r="AJ140" s="208"/>
      <c r="AK140" s="208"/>
      <c r="AL140" s="208"/>
      <c r="AM140" s="209"/>
      <c r="AN140" s="207"/>
      <c r="AO140" s="208"/>
      <c r="AP140" s="208"/>
      <c r="AQ140" s="208"/>
      <c r="AR140" s="209"/>
    </row>
    <row r="141" spans="1:44" ht="18.95" customHeight="1">
      <c r="A141" s="141">
        <f t="shared" ref="A141" si="57">A139+1</f>
        <v>63</v>
      </c>
      <c r="B141" s="199" t="str">
        <f>IFERROR(日付等!F127,"")</f>
        <v/>
      </c>
      <c r="C141" s="235"/>
      <c r="D141" s="235"/>
      <c r="E141" s="235"/>
      <c r="F141" s="178"/>
      <c r="G141" s="194" t="str">
        <f>IFERROR(日付等!G127,"")</f>
        <v/>
      </c>
      <c r="H141" s="178" t="s">
        <v>5</v>
      </c>
      <c r="I141" s="194" t="str">
        <f>IFERROR(日付等!H127,"")</f>
        <v/>
      </c>
      <c r="J141" s="195" t="s">
        <v>5</v>
      </c>
      <c r="K141" s="194" t="str">
        <f>IFERROR(日付等!I127,"")</f>
        <v/>
      </c>
      <c r="L141" s="178" t="s">
        <v>10</v>
      </c>
      <c r="M141" s="178"/>
      <c r="N141" s="201"/>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1" t="s">
        <v>32</v>
      </c>
      <c r="AJ141" s="205"/>
      <c r="AK141" s="205"/>
      <c r="AL141" s="205"/>
      <c r="AM141" s="206"/>
      <c r="AN141" s="201" t="s">
        <v>222</v>
      </c>
      <c r="AO141" s="205"/>
      <c r="AP141" s="205"/>
      <c r="AQ141" s="205"/>
      <c r="AR141" s="206"/>
    </row>
    <row r="142" spans="1:44" ht="18.95" customHeight="1">
      <c r="A142" s="141"/>
      <c r="B142" s="212"/>
      <c r="C142" s="327"/>
      <c r="D142" s="327"/>
      <c r="E142" s="327"/>
      <c r="F142" s="149"/>
      <c r="G142" s="168"/>
      <c r="H142" s="149" t="s">
        <v>5</v>
      </c>
      <c r="I142" s="168"/>
      <c r="J142" s="164" t="s">
        <v>5</v>
      </c>
      <c r="K142" s="168"/>
      <c r="L142" s="149" t="s">
        <v>11</v>
      </c>
      <c r="M142" s="149"/>
      <c r="N142" s="207"/>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7"/>
      <c r="AJ142" s="208"/>
      <c r="AK142" s="208"/>
      <c r="AL142" s="208"/>
      <c r="AM142" s="209"/>
      <c r="AN142" s="207"/>
      <c r="AO142" s="208"/>
      <c r="AP142" s="208"/>
      <c r="AQ142" s="208"/>
      <c r="AR142" s="209"/>
    </row>
    <row r="143" spans="1:44" ht="18.95" customHeight="1">
      <c r="A143" s="141">
        <f t="shared" ref="A143" si="58">A141+1</f>
        <v>64</v>
      </c>
      <c r="B143" s="199" t="str">
        <f>IFERROR(日付等!F129,"")</f>
        <v/>
      </c>
      <c r="C143" s="235"/>
      <c r="D143" s="235"/>
      <c r="E143" s="235"/>
      <c r="F143" s="178"/>
      <c r="G143" s="194" t="str">
        <f>IFERROR(日付等!G129,"")</f>
        <v/>
      </c>
      <c r="H143" s="178" t="s">
        <v>5</v>
      </c>
      <c r="I143" s="194" t="str">
        <f>IFERROR(日付等!H129,"")</f>
        <v/>
      </c>
      <c r="J143" s="195" t="s">
        <v>5</v>
      </c>
      <c r="K143" s="194" t="str">
        <f>IFERROR(日付等!I129,"")</f>
        <v/>
      </c>
      <c r="L143" s="178" t="s">
        <v>10</v>
      </c>
      <c r="M143" s="178"/>
      <c r="N143" s="201"/>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1" t="s">
        <v>32</v>
      </c>
      <c r="AJ143" s="205"/>
      <c r="AK143" s="205"/>
      <c r="AL143" s="205"/>
      <c r="AM143" s="206"/>
      <c r="AN143" s="201" t="s">
        <v>222</v>
      </c>
      <c r="AO143" s="205"/>
      <c r="AP143" s="205"/>
      <c r="AQ143" s="205"/>
      <c r="AR143" s="206"/>
    </row>
    <row r="144" spans="1:44" ht="18.95" customHeight="1">
      <c r="A144" s="141"/>
      <c r="B144" s="212"/>
      <c r="C144" s="327"/>
      <c r="D144" s="327"/>
      <c r="E144" s="327"/>
      <c r="F144" s="149"/>
      <c r="G144" s="168"/>
      <c r="H144" s="149" t="s">
        <v>5</v>
      </c>
      <c r="I144" s="168"/>
      <c r="J144" s="164" t="s">
        <v>5</v>
      </c>
      <c r="K144" s="168"/>
      <c r="L144" s="149" t="s">
        <v>11</v>
      </c>
      <c r="M144" s="149"/>
      <c r="N144" s="207"/>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7"/>
      <c r="AJ144" s="208"/>
      <c r="AK144" s="208"/>
      <c r="AL144" s="208"/>
      <c r="AM144" s="209"/>
      <c r="AN144" s="207"/>
      <c r="AO144" s="208"/>
      <c r="AP144" s="208"/>
      <c r="AQ144" s="208"/>
      <c r="AR144" s="209"/>
    </row>
    <row r="145" spans="1:44" ht="18.95" customHeight="1">
      <c r="A145" s="141">
        <f t="shared" ref="A145" si="59">A143+1</f>
        <v>65</v>
      </c>
      <c r="B145" s="199" t="str">
        <f>IFERROR(日付等!F131,"")</f>
        <v/>
      </c>
      <c r="C145" s="235"/>
      <c r="D145" s="235"/>
      <c r="E145" s="235"/>
      <c r="F145" s="178"/>
      <c r="G145" s="194" t="str">
        <f>IFERROR(日付等!G131,"")</f>
        <v/>
      </c>
      <c r="H145" s="178" t="s">
        <v>5</v>
      </c>
      <c r="I145" s="194" t="str">
        <f>IFERROR(日付等!H131,"")</f>
        <v/>
      </c>
      <c r="J145" s="195" t="s">
        <v>5</v>
      </c>
      <c r="K145" s="194" t="str">
        <f>IFERROR(日付等!I131,"")</f>
        <v/>
      </c>
      <c r="L145" s="178" t="s">
        <v>10</v>
      </c>
      <c r="M145" s="178"/>
      <c r="N145" s="201"/>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1" t="s">
        <v>32</v>
      </c>
      <c r="AJ145" s="205"/>
      <c r="AK145" s="205"/>
      <c r="AL145" s="205"/>
      <c r="AM145" s="206"/>
      <c r="AN145" s="201" t="s">
        <v>222</v>
      </c>
      <c r="AO145" s="205"/>
      <c r="AP145" s="205"/>
      <c r="AQ145" s="205"/>
      <c r="AR145" s="206"/>
    </row>
    <row r="146" spans="1:44" ht="18.95" customHeight="1">
      <c r="A146" s="141"/>
      <c r="B146" s="212"/>
      <c r="C146" s="327"/>
      <c r="D146" s="327"/>
      <c r="E146" s="327"/>
      <c r="F146" s="149"/>
      <c r="G146" s="168"/>
      <c r="H146" s="149" t="s">
        <v>5</v>
      </c>
      <c r="I146" s="168"/>
      <c r="J146" s="164" t="s">
        <v>5</v>
      </c>
      <c r="K146" s="168"/>
      <c r="L146" s="149" t="s">
        <v>11</v>
      </c>
      <c r="M146" s="149"/>
      <c r="N146" s="207"/>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7"/>
      <c r="AJ146" s="208"/>
      <c r="AK146" s="208"/>
      <c r="AL146" s="208"/>
      <c r="AM146" s="209"/>
      <c r="AN146" s="207"/>
      <c r="AO146" s="208"/>
      <c r="AP146" s="208"/>
      <c r="AQ146" s="208"/>
      <c r="AR146" s="209"/>
    </row>
    <row r="147" spans="1:44" ht="18.95" customHeight="1">
      <c r="A147" s="141">
        <f t="shared" ref="A147" si="60">A145+1</f>
        <v>66</v>
      </c>
      <c r="B147" s="199" t="str">
        <f>IFERROR(日付等!F133,"")</f>
        <v/>
      </c>
      <c r="C147" s="235"/>
      <c r="D147" s="235"/>
      <c r="E147" s="235"/>
      <c r="F147" s="178"/>
      <c r="G147" s="194" t="str">
        <f>IFERROR(日付等!G133,"")</f>
        <v/>
      </c>
      <c r="H147" s="178" t="s">
        <v>5</v>
      </c>
      <c r="I147" s="194" t="str">
        <f>IFERROR(日付等!H133,"")</f>
        <v/>
      </c>
      <c r="J147" s="195" t="s">
        <v>5</v>
      </c>
      <c r="K147" s="194" t="str">
        <f>IFERROR(日付等!I133,"")</f>
        <v/>
      </c>
      <c r="L147" s="178" t="s">
        <v>10</v>
      </c>
      <c r="M147" s="178"/>
      <c r="N147" s="201"/>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1" t="s">
        <v>32</v>
      </c>
      <c r="AJ147" s="205"/>
      <c r="AK147" s="205"/>
      <c r="AL147" s="205"/>
      <c r="AM147" s="206"/>
      <c r="AN147" s="201" t="s">
        <v>222</v>
      </c>
      <c r="AO147" s="205"/>
      <c r="AP147" s="205"/>
      <c r="AQ147" s="205"/>
      <c r="AR147" s="206"/>
    </row>
    <row r="148" spans="1:44" ht="18.95" customHeight="1">
      <c r="A148" s="141"/>
      <c r="B148" s="212"/>
      <c r="C148" s="327"/>
      <c r="D148" s="327"/>
      <c r="E148" s="327"/>
      <c r="F148" s="149"/>
      <c r="G148" s="168"/>
      <c r="H148" s="149" t="s">
        <v>5</v>
      </c>
      <c r="I148" s="168"/>
      <c r="J148" s="164" t="s">
        <v>5</v>
      </c>
      <c r="K148" s="168"/>
      <c r="L148" s="149" t="s">
        <v>11</v>
      </c>
      <c r="M148" s="149"/>
      <c r="N148" s="207"/>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7"/>
      <c r="AJ148" s="208"/>
      <c r="AK148" s="208"/>
      <c r="AL148" s="208"/>
      <c r="AM148" s="209"/>
      <c r="AN148" s="207"/>
      <c r="AO148" s="208"/>
      <c r="AP148" s="208"/>
      <c r="AQ148" s="208"/>
      <c r="AR148" s="209"/>
    </row>
    <row r="149" spans="1:44" ht="18.95" customHeight="1">
      <c r="A149" s="141">
        <f t="shared" ref="A149" si="61">A147+1</f>
        <v>67</v>
      </c>
      <c r="B149" s="199" t="str">
        <f>IFERROR(日付等!F135,"")</f>
        <v/>
      </c>
      <c r="C149" s="235"/>
      <c r="D149" s="235"/>
      <c r="E149" s="235"/>
      <c r="F149" s="178"/>
      <c r="G149" s="194" t="str">
        <f>IFERROR(日付等!G135,"")</f>
        <v/>
      </c>
      <c r="H149" s="178" t="s">
        <v>5</v>
      </c>
      <c r="I149" s="194" t="str">
        <f>IFERROR(日付等!H135,"")</f>
        <v/>
      </c>
      <c r="J149" s="195" t="s">
        <v>5</v>
      </c>
      <c r="K149" s="194" t="str">
        <f>IFERROR(日付等!I135,"")</f>
        <v/>
      </c>
      <c r="L149" s="178" t="s">
        <v>10</v>
      </c>
      <c r="M149" s="178"/>
      <c r="N149" s="201"/>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1" t="s">
        <v>32</v>
      </c>
      <c r="AJ149" s="205"/>
      <c r="AK149" s="205"/>
      <c r="AL149" s="205"/>
      <c r="AM149" s="206"/>
      <c r="AN149" s="201" t="s">
        <v>222</v>
      </c>
      <c r="AO149" s="205"/>
      <c r="AP149" s="205"/>
      <c r="AQ149" s="205"/>
      <c r="AR149" s="206"/>
    </row>
    <row r="150" spans="1:44" ht="18.95" customHeight="1">
      <c r="A150" s="141"/>
      <c r="B150" s="212"/>
      <c r="C150" s="327"/>
      <c r="D150" s="327"/>
      <c r="E150" s="327"/>
      <c r="F150" s="149"/>
      <c r="G150" s="168"/>
      <c r="H150" s="149" t="s">
        <v>5</v>
      </c>
      <c r="I150" s="168"/>
      <c r="J150" s="164" t="s">
        <v>5</v>
      </c>
      <c r="K150" s="168"/>
      <c r="L150" s="149" t="s">
        <v>11</v>
      </c>
      <c r="M150" s="149"/>
      <c r="N150" s="207"/>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7"/>
      <c r="AJ150" s="208"/>
      <c r="AK150" s="208"/>
      <c r="AL150" s="208"/>
      <c r="AM150" s="209"/>
      <c r="AN150" s="207"/>
      <c r="AO150" s="208"/>
      <c r="AP150" s="208"/>
      <c r="AQ150" s="208"/>
      <c r="AR150" s="209"/>
    </row>
    <row r="151" spans="1:44" ht="18.95" customHeight="1">
      <c r="A151" s="141">
        <f t="shared" ref="A151" si="62">A149+1</f>
        <v>68</v>
      </c>
      <c r="B151" s="199" t="str">
        <f>IFERROR(日付等!F137,"")</f>
        <v/>
      </c>
      <c r="C151" s="235"/>
      <c r="D151" s="235"/>
      <c r="E151" s="235"/>
      <c r="F151" s="178"/>
      <c r="G151" s="194" t="str">
        <f>IFERROR(日付等!G137,"")</f>
        <v/>
      </c>
      <c r="H151" s="178" t="s">
        <v>5</v>
      </c>
      <c r="I151" s="194" t="str">
        <f>IFERROR(日付等!H137,"")</f>
        <v/>
      </c>
      <c r="J151" s="195" t="s">
        <v>5</v>
      </c>
      <c r="K151" s="194" t="str">
        <f>IFERROR(日付等!I137,"")</f>
        <v/>
      </c>
      <c r="L151" s="178" t="s">
        <v>10</v>
      </c>
      <c r="M151" s="178"/>
      <c r="N151" s="201"/>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1" t="s">
        <v>32</v>
      </c>
      <c r="AJ151" s="205"/>
      <c r="AK151" s="205"/>
      <c r="AL151" s="205"/>
      <c r="AM151" s="206"/>
      <c r="AN151" s="201" t="s">
        <v>222</v>
      </c>
      <c r="AO151" s="205"/>
      <c r="AP151" s="205"/>
      <c r="AQ151" s="205"/>
      <c r="AR151" s="206"/>
    </row>
    <row r="152" spans="1:44" ht="18.95" customHeight="1">
      <c r="A152" s="141"/>
      <c r="B152" s="212"/>
      <c r="C152" s="327"/>
      <c r="D152" s="327"/>
      <c r="E152" s="327"/>
      <c r="F152" s="149"/>
      <c r="G152" s="168"/>
      <c r="H152" s="149" t="s">
        <v>5</v>
      </c>
      <c r="I152" s="168"/>
      <c r="J152" s="164" t="s">
        <v>5</v>
      </c>
      <c r="K152" s="168"/>
      <c r="L152" s="149" t="s">
        <v>11</v>
      </c>
      <c r="M152" s="149"/>
      <c r="N152" s="207"/>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7"/>
      <c r="AJ152" s="208"/>
      <c r="AK152" s="208"/>
      <c r="AL152" s="208"/>
      <c r="AM152" s="209"/>
      <c r="AN152" s="207"/>
      <c r="AO152" s="208"/>
      <c r="AP152" s="208"/>
      <c r="AQ152" s="208"/>
      <c r="AR152" s="209"/>
    </row>
    <row r="153" spans="1:44" ht="18.95" customHeight="1">
      <c r="A153" s="141">
        <f t="shared" ref="A153" si="63">A151+1</f>
        <v>69</v>
      </c>
      <c r="B153" s="199" t="str">
        <f>IFERROR(日付等!F139,"")</f>
        <v/>
      </c>
      <c r="C153" s="235"/>
      <c r="D153" s="235"/>
      <c r="E153" s="235"/>
      <c r="F153" s="178"/>
      <c r="G153" s="194" t="str">
        <f>IFERROR(日付等!G139,"")</f>
        <v/>
      </c>
      <c r="H153" s="178" t="s">
        <v>5</v>
      </c>
      <c r="I153" s="194" t="str">
        <f>IFERROR(日付等!H139,"")</f>
        <v/>
      </c>
      <c r="J153" s="195" t="s">
        <v>5</v>
      </c>
      <c r="K153" s="194" t="str">
        <f>IFERROR(日付等!I139,"")</f>
        <v/>
      </c>
      <c r="L153" s="178" t="s">
        <v>10</v>
      </c>
      <c r="M153" s="178"/>
      <c r="N153" s="201"/>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1" t="s">
        <v>32</v>
      </c>
      <c r="AJ153" s="205"/>
      <c r="AK153" s="205"/>
      <c r="AL153" s="205"/>
      <c r="AM153" s="206"/>
      <c r="AN153" s="201" t="s">
        <v>222</v>
      </c>
      <c r="AO153" s="205"/>
      <c r="AP153" s="205"/>
      <c r="AQ153" s="205"/>
      <c r="AR153" s="206"/>
    </row>
    <row r="154" spans="1:44" ht="18.95" customHeight="1">
      <c r="A154" s="141"/>
      <c r="B154" s="212"/>
      <c r="C154" s="327"/>
      <c r="D154" s="327"/>
      <c r="E154" s="327"/>
      <c r="F154" s="149"/>
      <c r="G154" s="168"/>
      <c r="H154" s="149" t="s">
        <v>5</v>
      </c>
      <c r="I154" s="168"/>
      <c r="J154" s="164" t="s">
        <v>5</v>
      </c>
      <c r="K154" s="168"/>
      <c r="L154" s="149" t="s">
        <v>11</v>
      </c>
      <c r="M154" s="149"/>
      <c r="N154" s="207"/>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7"/>
      <c r="AJ154" s="208"/>
      <c r="AK154" s="208"/>
      <c r="AL154" s="208"/>
      <c r="AM154" s="209"/>
      <c r="AN154" s="207"/>
      <c r="AO154" s="208"/>
      <c r="AP154" s="208"/>
      <c r="AQ154" s="208"/>
      <c r="AR154" s="209"/>
    </row>
    <row r="155" spans="1:44" ht="18.95" customHeight="1">
      <c r="A155" s="141">
        <f t="shared" ref="A155" si="64">A153+1</f>
        <v>70</v>
      </c>
      <c r="B155" s="199" t="str">
        <f>IFERROR(日付等!F141,"")</f>
        <v/>
      </c>
      <c r="C155" s="235"/>
      <c r="D155" s="235"/>
      <c r="E155" s="235"/>
      <c r="F155" s="178"/>
      <c r="G155" s="194" t="str">
        <f>IFERROR(日付等!G141,"")</f>
        <v/>
      </c>
      <c r="H155" s="178" t="s">
        <v>5</v>
      </c>
      <c r="I155" s="194" t="str">
        <f>IFERROR(日付等!H141,"")</f>
        <v/>
      </c>
      <c r="J155" s="195" t="s">
        <v>5</v>
      </c>
      <c r="K155" s="194" t="str">
        <f>IFERROR(日付等!I141,"")</f>
        <v/>
      </c>
      <c r="L155" s="178" t="s">
        <v>10</v>
      </c>
      <c r="M155" s="178"/>
      <c r="N155" s="201"/>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1" t="s">
        <v>32</v>
      </c>
      <c r="AJ155" s="205"/>
      <c r="AK155" s="205"/>
      <c r="AL155" s="205"/>
      <c r="AM155" s="206"/>
      <c r="AN155" s="201" t="s">
        <v>222</v>
      </c>
      <c r="AO155" s="205"/>
      <c r="AP155" s="205"/>
      <c r="AQ155" s="205"/>
      <c r="AR155" s="206"/>
    </row>
    <row r="156" spans="1:44" ht="18.95" customHeight="1">
      <c r="A156" s="141"/>
      <c r="B156" s="212"/>
      <c r="C156" s="327"/>
      <c r="D156" s="327"/>
      <c r="E156" s="327"/>
      <c r="F156" s="149"/>
      <c r="G156" s="168"/>
      <c r="H156" s="149" t="s">
        <v>5</v>
      </c>
      <c r="I156" s="168"/>
      <c r="J156" s="164" t="s">
        <v>5</v>
      </c>
      <c r="K156" s="168"/>
      <c r="L156" s="149" t="s">
        <v>11</v>
      </c>
      <c r="M156" s="149"/>
      <c r="N156" s="207"/>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7"/>
      <c r="AJ156" s="208"/>
      <c r="AK156" s="208"/>
      <c r="AL156" s="208"/>
      <c r="AM156" s="209"/>
      <c r="AN156" s="207"/>
      <c r="AO156" s="208"/>
      <c r="AP156" s="208"/>
      <c r="AQ156" s="208"/>
      <c r="AR156" s="209"/>
    </row>
    <row r="157" spans="1:44" ht="18.95" customHeight="1">
      <c r="A157" s="141">
        <f t="shared" ref="A157" si="65">A155+1</f>
        <v>71</v>
      </c>
      <c r="B157" s="199" t="str">
        <f>IFERROR(日付等!F143,"")</f>
        <v/>
      </c>
      <c r="C157" s="235"/>
      <c r="D157" s="235"/>
      <c r="E157" s="235"/>
      <c r="F157" s="178"/>
      <c r="G157" s="194" t="str">
        <f>IFERROR(日付等!G143,"")</f>
        <v/>
      </c>
      <c r="H157" s="178" t="s">
        <v>5</v>
      </c>
      <c r="I157" s="194" t="str">
        <f>IFERROR(日付等!H143,"")</f>
        <v/>
      </c>
      <c r="J157" s="195" t="s">
        <v>5</v>
      </c>
      <c r="K157" s="194" t="str">
        <f>IFERROR(日付等!I143,"")</f>
        <v/>
      </c>
      <c r="L157" s="178" t="s">
        <v>10</v>
      </c>
      <c r="M157" s="178"/>
      <c r="N157" s="201"/>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1" t="s">
        <v>32</v>
      </c>
      <c r="AJ157" s="205"/>
      <c r="AK157" s="205"/>
      <c r="AL157" s="205"/>
      <c r="AM157" s="206"/>
      <c r="AN157" s="201" t="s">
        <v>222</v>
      </c>
      <c r="AO157" s="205"/>
      <c r="AP157" s="205"/>
      <c r="AQ157" s="205"/>
      <c r="AR157" s="206"/>
    </row>
    <row r="158" spans="1:44" ht="18.95" customHeight="1">
      <c r="A158" s="141"/>
      <c r="B158" s="212"/>
      <c r="C158" s="327"/>
      <c r="D158" s="327"/>
      <c r="E158" s="327"/>
      <c r="F158" s="149"/>
      <c r="G158" s="168"/>
      <c r="H158" s="149" t="s">
        <v>5</v>
      </c>
      <c r="I158" s="168"/>
      <c r="J158" s="164" t="s">
        <v>5</v>
      </c>
      <c r="K158" s="168"/>
      <c r="L158" s="149" t="s">
        <v>11</v>
      </c>
      <c r="M158" s="149"/>
      <c r="N158" s="207"/>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7"/>
      <c r="AJ158" s="208"/>
      <c r="AK158" s="208"/>
      <c r="AL158" s="208"/>
      <c r="AM158" s="209"/>
      <c r="AN158" s="207"/>
      <c r="AO158" s="208"/>
      <c r="AP158" s="208"/>
      <c r="AQ158" s="208"/>
      <c r="AR158" s="209"/>
    </row>
    <row r="159" spans="1:44" ht="18.95" customHeight="1">
      <c r="A159" s="141">
        <f t="shared" ref="A159" si="66">A157+1</f>
        <v>72</v>
      </c>
      <c r="B159" s="199" t="str">
        <f>IFERROR(日付等!F145,"")</f>
        <v/>
      </c>
      <c r="C159" s="235"/>
      <c r="D159" s="235"/>
      <c r="E159" s="235"/>
      <c r="F159" s="178"/>
      <c r="G159" s="194" t="str">
        <f>IFERROR(日付等!G145,"")</f>
        <v/>
      </c>
      <c r="H159" s="178" t="s">
        <v>5</v>
      </c>
      <c r="I159" s="194" t="str">
        <f>IFERROR(日付等!H145,"")</f>
        <v/>
      </c>
      <c r="J159" s="195" t="s">
        <v>5</v>
      </c>
      <c r="K159" s="194" t="str">
        <f>IFERROR(日付等!I145,"")</f>
        <v/>
      </c>
      <c r="L159" s="178" t="s">
        <v>10</v>
      </c>
      <c r="M159" s="178"/>
      <c r="N159" s="201"/>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1" t="s">
        <v>32</v>
      </c>
      <c r="AJ159" s="205"/>
      <c r="AK159" s="205"/>
      <c r="AL159" s="205"/>
      <c r="AM159" s="206"/>
      <c r="AN159" s="201" t="s">
        <v>222</v>
      </c>
      <c r="AO159" s="205"/>
      <c r="AP159" s="205"/>
      <c r="AQ159" s="205"/>
      <c r="AR159" s="206"/>
    </row>
    <row r="160" spans="1:44" ht="18.95" customHeight="1">
      <c r="A160" s="141"/>
      <c r="B160" s="212"/>
      <c r="C160" s="327"/>
      <c r="D160" s="327"/>
      <c r="E160" s="327"/>
      <c r="F160" s="149"/>
      <c r="G160" s="168"/>
      <c r="H160" s="149" t="s">
        <v>5</v>
      </c>
      <c r="I160" s="168"/>
      <c r="J160" s="164" t="s">
        <v>5</v>
      </c>
      <c r="K160" s="168"/>
      <c r="L160" s="149" t="s">
        <v>11</v>
      </c>
      <c r="M160" s="149"/>
      <c r="N160" s="207"/>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7"/>
      <c r="AJ160" s="208"/>
      <c r="AK160" s="208"/>
      <c r="AL160" s="208"/>
      <c r="AM160" s="209"/>
      <c r="AN160" s="207"/>
      <c r="AO160" s="208"/>
      <c r="AP160" s="208"/>
      <c r="AQ160" s="208"/>
      <c r="AR160" s="209"/>
    </row>
    <row r="161" spans="1:44" ht="18.95" customHeight="1">
      <c r="A161" s="141">
        <f t="shared" ref="A161" si="67">A159+1</f>
        <v>73</v>
      </c>
      <c r="B161" s="199" t="str">
        <f>IFERROR(日付等!F147,"")</f>
        <v/>
      </c>
      <c r="C161" s="235"/>
      <c r="D161" s="235"/>
      <c r="E161" s="235"/>
      <c r="F161" s="178"/>
      <c r="G161" s="194" t="str">
        <f>IFERROR(日付等!G147,"")</f>
        <v/>
      </c>
      <c r="H161" s="178" t="s">
        <v>5</v>
      </c>
      <c r="I161" s="194" t="str">
        <f>IFERROR(日付等!H147,"")</f>
        <v/>
      </c>
      <c r="J161" s="195" t="s">
        <v>5</v>
      </c>
      <c r="K161" s="194" t="str">
        <f>IFERROR(日付等!I147,"")</f>
        <v/>
      </c>
      <c r="L161" s="178" t="s">
        <v>10</v>
      </c>
      <c r="M161" s="178"/>
      <c r="N161" s="201"/>
      <c r="O161" s="205"/>
      <c r="P161" s="205"/>
      <c r="Q161" s="205"/>
      <c r="R161" s="205"/>
      <c r="S161" s="205"/>
      <c r="T161" s="205"/>
      <c r="U161" s="205"/>
      <c r="V161" s="205"/>
      <c r="W161" s="205"/>
      <c r="X161" s="205"/>
      <c r="Y161" s="205"/>
      <c r="Z161" s="205"/>
      <c r="AA161" s="205"/>
      <c r="AB161" s="205"/>
      <c r="AC161" s="205"/>
      <c r="AD161" s="205"/>
      <c r="AE161" s="205"/>
      <c r="AF161" s="205"/>
      <c r="AG161" s="205"/>
      <c r="AH161" s="205"/>
      <c r="AI161" s="201" t="s">
        <v>32</v>
      </c>
      <c r="AJ161" s="205"/>
      <c r="AK161" s="205"/>
      <c r="AL161" s="205"/>
      <c r="AM161" s="206"/>
      <c r="AN161" s="201" t="s">
        <v>222</v>
      </c>
      <c r="AO161" s="205"/>
      <c r="AP161" s="205"/>
      <c r="AQ161" s="205"/>
      <c r="AR161" s="206"/>
    </row>
    <row r="162" spans="1:44" ht="18.95" customHeight="1">
      <c r="A162" s="141"/>
      <c r="B162" s="212"/>
      <c r="C162" s="327"/>
      <c r="D162" s="327"/>
      <c r="E162" s="327"/>
      <c r="F162" s="149"/>
      <c r="G162" s="168"/>
      <c r="H162" s="149" t="s">
        <v>5</v>
      </c>
      <c r="I162" s="168"/>
      <c r="J162" s="164" t="s">
        <v>5</v>
      </c>
      <c r="K162" s="168"/>
      <c r="L162" s="149" t="s">
        <v>11</v>
      </c>
      <c r="M162" s="149"/>
      <c r="N162" s="207"/>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7"/>
      <c r="AJ162" s="208"/>
      <c r="AK162" s="208"/>
      <c r="AL162" s="208"/>
      <c r="AM162" s="209"/>
      <c r="AN162" s="207"/>
      <c r="AO162" s="208"/>
      <c r="AP162" s="208"/>
      <c r="AQ162" s="208"/>
      <c r="AR162" s="209"/>
    </row>
    <row r="163" spans="1:44" ht="18.95" customHeight="1">
      <c r="A163" s="141">
        <f t="shared" ref="A163" si="68">A161+1</f>
        <v>74</v>
      </c>
      <c r="B163" s="199" t="str">
        <f>IFERROR(日付等!F149,"")</f>
        <v/>
      </c>
      <c r="C163" s="235"/>
      <c r="D163" s="235"/>
      <c r="E163" s="235"/>
      <c r="F163" s="178"/>
      <c r="G163" s="194" t="str">
        <f>IFERROR(日付等!G149,"")</f>
        <v/>
      </c>
      <c r="H163" s="178" t="s">
        <v>5</v>
      </c>
      <c r="I163" s="194" t="str">
        <f>IFERROR(日付等!H149,"")</f>
        <v/>
      </c>
      <c r="J163" s="195" t="s">
        <v>5</v>
      </c>
      <c r="K163" s="194" t="str">
        <f>IFERROR(日付等!I149,"")</f>
        <v/>
      </c>
      <c r="L163" s="178" t="s">
        <v>10</v>
      </c>
      <c r="M163" s="178"/>
      <c r="N163" s="201"/>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1" t="s">
        <v>32</v>
      </c>
      <c r="AJ163" s="205"/>
      <c r="AK163" s="205"/>
      <c r="AL163" s="205"/>
      <c r="AM163" s="206"/>
      <c r="AN163" s="201" t="s">
        <v>222</v>
      </c>
      <c r="AO163" s="205"/>
      <c r="AP163" s="205"/>
      <c r="AQ163" s="205"/>
      <c r="AR163" s="206"/>
    </row>
    <row r="164" spans="1:44" ht="18.95" customHeight="1">
      <c r="A164" s="141"/>
      <c r="B164" s="212"/>
      <c r="C164" s="327"/>
      <c r="D164" s="327"/>
      <c r="E164" s="327"/>
      <c r="F164" s="149"/>
      <c r="G164" s="168"/>
      <c r="H164" s="149" t="s">
        <v>5</v>
      </c>
      <c r="I164" s="168"/>
      <c r="J164" s="164" t="s">
        <v>5</v>
      </c>
      <c r="K164" s="168"/>
      <c r="L164" s="149" t="s">
        <v>11</v>
      </c>
      <c r="M164" s="149"/>
      <c r="N164" s="207"/>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7"/>
      <c r="AJ164" s="208"/>
      <c r="AK164" s="208"/>
      <c r="AL164" s="208"/>
      <c r="AM164" s="209"/>
      <c r="AN164" s="207"/>
      <c r="AO164" s="208"/>
      <c r="AP164" s="208"/>
      <c r="AQ164" s="208"/>
      <c r="AR164" s="209"/>
    </row>
    <row r="165" spans="1:44" ht="18.95" customHeight="1">
      <c r="A165" s="141">
        <f t="shared" ref="A165" si="69">A163+1</f>
        <v>75</v>
      </c>
      <c r="B165" s="199" t="str">
        <f>IFERROR(日付等!F151,"")</f>
        <v/>
      </c>
      <c r="C165" s="235"/>
      <c r="D165" s="235"/>
      <c r="E165" s="235"/>
      <c r="F165" s="178"/>
      <c r="G165" s="194" t="str">
        <f>IFERROR(日付等!G151,"")</f>
        <v/>
      </c>
      <c r="H165" s="178" t="s">
        <v>5</v>
      </c>
      <c r="I165" s="194" t="str">
        <f>IFERROR(日付等!H151,"")</f>
        <v/>
      </c>
      <c r="J165" s="195" t="s">
        <v>5</v>
      </c>
      <c r="K165" s="194" t="str">
        <f>IFERROR(日付等!I151,"")</f>
        <v/>
      </c>
      <c r="L165" s="178" t="s">
        <v>10</v>
      </c>
      <c r="M165" s="178"/>
      <c r="N165" s="201"/>
      <c r="O165" s="205"/>
      <c r="P165" s="205"/>
      <c r="Q165" s="205"/>
      <c r="R165" s="205"/>
      <c r="S165" s="205"/>
      <c r="T165" s="205"/>
      <c r="U165" s="205"/>
      <c r="V165" s="205"/>
      <c r="W165" s="205"/>
      <c r="X165" s="205"/>
      <c r="Y165" s="205"/>
      <c r="Z165" s="205"/>
      <c r="AA165" s="205"/>
      <c r="AB165" s="205"/>
      <c r="AC165" s="205"/>
      <c r="AD165" s="205"/>
      <c r="AE165" s="205"/>
      <c r="AF165" s="205"/>
      <c r="AG165" s="205"/>
      <c r="AH165" s="205"/>
      <c r="AI165" s="201" t="s">
        <v>32</v>
      </c>
      <c r="AJ165" s="205"/>
      <c r="AK165" s="205"/>
      <c r="AL165" s="205"/>
      <c r="AM165" s="206"/>
      <c r="AN165" s="201" t="s">
        <v>222</v>
      </c>
      <c r="AO165" s="205"/>
      <c r="AP165" s="205"/>
      <c r="AQ165" s="205"/>
      <c r="AR165" s="206"/>
    </row>
    <row r="166" spans="1:44" ht="18.95" customHeight="1">
      <c r="A166" s="141"/>
      <c r="B166" s="212"/>
      <c r="C166" s="327"/>
      <c r="D166" s="327"/>
      <c r="E166" s="327"/>
      <c r="F166" s="149"/>
      <c r="G166" s="168"/>
      <c r="H166" s="149" t="s">
        <v>5</v>
      </c>
      <c r="I166" s="168"/>
      <c r="J166" s="164" t="s">
        <v>5</v>
      </c>
      <c r="K166" s="168"/>
      <c r="L166" s="149" t="s">
        <v>11</v>
      </c>
      <c r="M166" s="149"/>
      <c r="N166" s="207"/>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7"/>
      <c r="AJ166" s="208"/>
      <c r="AK166" s="208"/>
      <c r="AL166" s="208"/>
      <c r="AM166" s="209"/>
      <c r="AN166" s="207"/>
      <c r="AO166" s="208"/>
      <c r="AP166" s="208"/>
      <c r="AQ166" s="208"/>
      <c r="AR166" s="209"/>
    </row>
    <row r="167" spans="1:44" ht="18.95" customHeight="1">
      <c r="A167" s="141">
        <f t="shared" ref="A167" si="70">A165+1</f>
        <v>76</v>
      </c>
      <c r="B167" s="199" t="str">
        <f>IFERROR(日付等!F153,"")</f>
        <v/>
      </c>
      <c r="C167" s="235"/>
      <c r="D167" s="235"/>
      <c r="E167" s="235"/>
      <c r="F167" s="178"/>
      <c r="G167" s="194" t="str">
        <f>IFERROR(日付等!G153,"")</f>
        <v/>
      </c>
      <c r="H167" s="178" t="s">
        <v>5</v>
      </c>
      <c r="I167" s="194" t="str">
        <f>IFERROR(日付等!H153,"")</f>
        <v/>
      </c>
      <c r="J167" s="195" t="s">
        <v>5</v>
      </c>
      <c r="K167" s="194" t="str">
        <f>IFERROR(日付等!I153,"")</f>
        <v/>
      </c>
      <c r="L167" s="178" t="s">
        <v>10</v>
      </c>
      <c r="M167" s="178"/>
      <c r="N167" s="201"/>
      <c r="O167" s="205"/>
      <c r="P167" s="205"/>
      <c r="Q167" s="205"/>
      <c r="R167" s="205"/>
      <c r="S167" s="205"/>
      <c r="T167" s="205"/>
      <c r="U167" s="205"/>
      <c r="V167" s="205"/>
      <c r="W167" s="205"/>
      <c r="X167" s="205"/>
      <c r="Y167" s="205"/>
      <c r="Z167" s="205"/>
      <c r="AA167" s="205"/>
      <c r="AB167" s="205"/>
      <c r="AC167" s="205"/>
      <c r="AD167" s="205"/>
      <c r="AE167" s="205"/>
      <c r="AF167" s="205"/>
      <c r="AG167" s="205"/>
      <c r="AH167" s="205"/>
      <c r="AI167" s="201" t="s">
        <v>32</v>
      </c>
      <c r="AJ167" s="205"/>
      <c r="AK167" s="205"/>
      <c r="AL167" s="205"/>
      <c r="AM167" s="206"/>
      <c r="AN167" s="201" t="s">
        <v>222</v>
      </c>
      <c r="AO167" s="205"/>
      <c r="AP167" s="205"/>
      <c r="AQ167" s="205"/>
      <c r="AR167" s="206"/>
    </row>
    <row r="168" spans="1:44" ht="18.95" customHeight="1">
      <c r="A168" s="141"/>
      <c r="B168" s="212"/>
      <c r="C168" s="327"/>
      <c r="D168" s="327"/>
      <c r="E168" s="327"/>
      <c r="F168" s="149"/>
      <c r="G168" s="168"/>
      <c r="H168" s="149" t="s">
        <v>5</v>
      </c>
      <c r="I168" s="168"/>
      <c r="J168" s="164" t="s">
        <v>5</v>
      </c>
      <c r="K168" s="168"/>
      <c r="L168" s="149" t="s">
        <v>11</v>
      </c>
      <c r="M168" s="149"/>
      <c r="N168" s="207"/>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7"/>
      <c r="AJ168" s="208"/>
      <c r="AK168" s="208"/>
      <c r="AL168" s="208"/>
      <c r="AM168" s="209"/>
      <c r="AN168" s="207"/>
      <c r="AO168" s="208"/>
      <c r="AP168" s="208"/>
      <c r="AQ168" s="208"/>
      <c r="AR168" s="209"/>
    </row>
    <row r="169" spans="1:44" ht="18.95" customHeight="1">
      <c r="A169" s="141">
        <f t="shared" ref="A169" si="71">A167+1</f>
        <v>77</v>
      </c>
      <c r="B169" s="199" t="str">
        <f>IFERROR(日付等!F155,"")</f>
        <v/>
      </c>
      <c r="C169" s="235"/>
      <c r="D169" s="235"/>
      <c r="E169" s="235"/>
      <c r="F169" s="178"/>
      <c r="G169" s="194" t="str">
        <f>IFERROR(日付等!G155,"")</f>
        <v/>
      </c>
      <c r="H169" s="178" t="s">
        <v>5</v>
      </c>
      <c r="I169" s="194" t="str">
        <f>IFERROR(日付等!H155,"")</f>
        <v/>
      </c>
      <c r="J169" s="195" t="s">
        <v>5</v>
      </c>
      <c r="K169" s="194" t="str">
        <f>IFERROR(日付等!I155,"")</f>
        <v/>
      </c>
      <c r="L169" s="178" t="s">
        <v>10</v>
      </c>
      <c r="M169" s="178"/>
      <c r="N169" s="201"/>
      <c r="O169" s="205"/>
      <c r="P169" s="205"/>
      <c r="Q169" s="205"/>
      <c r="R169" s="205"/>
      <c r="S169" s="205"/>
      <c r="T169" s="205"/>
      <c r="U169" s="205"/>
      <c r="V169" s="205"/>
      <c r="W169" s="205"/>
      <c r="X169" s="205"/>
      <c r="Y169" s="205"/>
      <c r="Z169" s="205"/>
      <c r="AA169" s="205"/>
      <c r="AB169" s="205"/>
      <c r="AC169" s="205"/>
      <c r="AD169" s="205"/>
      <c r="AE169" s="205"/>
      <c r="AF169" s="205"/>
      <c r="AG169" s="205"/>
      <c r="AH169" s="205"/>
      <c r="AI169" s="201" t="s">
        <v>32</v>
      </c>
      <c r="AJ169" s="205"/>
      <c r="AK169" s="205"/>
      <c r="AL169" s="205"/>
      <c r="AM169" s="206"/>
      <c r="AN169" s="201" t="s">
        <v>222</v>
      </c>
      <c r="AO169" s="205"/>
      <c r="AP169" s="205"/>
      <c r="AQ169" s="205"/>
      <c r="AR169" s="206"/>
    </row>
    <row r="170" spans="1:44" ht="18.95" customHeight="1">
      <c r="A170" s="141"/>
      <c r="B170" s="212"/>
      <c r="C170" s="327"/>
      <c r="D170" s="327"/>
      <c r="E170" s="327"/>
      <c r="F170" s="149"/>
      <c r="G170" s="168"/>
      <c r="H170" s="149" t="s">
        <v>5</v>
      </c>
      <c r="I170" s="168"/>
      <c r="J170" s="164" t="s">
        <v>5</v>
      </c>
      <c r="K170" s="168"/>
      <c r="L170" s="149" t="s">
        <v>11</v>
      </c>
      <c r="M170" s="149"/>
      <c r="N170" s="207"/>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7"/>
      <c r="AJ170" s="208"/>
      <c r="AK170" s="208"/>
      <c r="AL170" s="208"/>
      <c r="AM170" s="209"/>
      <c r="AN170" s="207"/>
      <c r="AO170" s="208"/>
      <c r="AP170" s="208"/>
      <c r="AQ170" s="208"/>
      <c r="AR170" s="209"/>
    </row>
    <row r="171" spans="1:44" ht="18.95" customHeight="1">
      <c r="A171" s="141">
        <f t="shared" ref="A171" si="72">A169+1</f>
        <v>78</v>
      </c>
      <c r="B171" s="199" t="str">
        <f>IFERROR(日付等!F157,"")</f>
        <v/>
      </c>
      <c r="C171" s="235"/>
      <c r="D171" s="235"/>
      <c r="E171" s="235"/>
      <c r="F171" s="178"/>
      <c r="G171" s="194" t="str">
        <f>IFERROR(日付等!G157,"")</f>
        <v/>
      </c>
      <c r="H171" s="178" t="s">
        <v>5</v>
      </c>
      <c r="I171" s="194" t="str">
        <f>IFERROR(日付等!H157,"")</f>
        <v/>
      </c>
      <c r="J171" s="195" t="s">
        <v>5</v>
      </c>
      <c r="K171" s="194" t="str">
        <f>IFERROR(日付等!I157,"")</f>
        <v/>
      </c>
      <c r="L171" s="178" t="s">
        <v>10</v>
      </c>
      <c r="M171" s="178"/>
      <c r="N171" s="201"/>
      <c r="O171" s="205"/>
      <c r="P171" s="205"/>
      <c r="Q171" s="205"/>
      <c r="R171" s="205"/>
      <c r="S171" s="205"/>
      <c r="T171" s="205"/>
      <c r="U171" s="205"/>
      <c r="V171" s="205"/>
      <c r="W171" s="205"/>
      <c r="X171" s="205"/>
      <c r="Y171" s="205"/>
      <c r="Z171" s="205"/>
      <c r="AA171" s="205"/>
      <c r="AB171" s="205"/>
      <c r="AC171" s="205"/>
      <c r="AD171" s="205"/>
      <c r="AE171" s="205"/>
      <c r="AF171" s="205"/>
      <c r="AG171" s="205"/>
      <c r="AH171" s="205"/>
      <c r="AI171" s="201" t="s">
        <v>32</v>
      </c>
      <c r="AJ171" s="205"/>
      <c r="AK171" s="205"/>
      <c r="AL171" s="205"/>
      <c r="AM171" s="206"/>
      <c r="AN171" s="201" t="s">
        <v>222</v>
      </c>
      <c r="AO171" s="205"/>
      <c r="AP171" s="205"/>
      <c r="AQ171" s="205"/>
      <c r="AR171" s="206"/>
    </row>
    <row r="172" spans="1:44" ht="18.95" customHeight="1">
      <c r="A172" s="141"/>
      <c r="B172" s="212"/>
      <c r="C172" s="327"/>
      <c r="D172" s="327"/>
      <c r="E172" s="327"/>
      <c r="F172" s="149"/>
      <c r="G172" s="168"/>
      <c r="H172" s="149" t="s">
        <v>5</v>
      </c>
      <c r="I172" s="168"/>
      <c r="J172" s="164" t="s">
        <v>5</v>
      </c>
      <c r="K172" s="168"/>
      <c r="L172" s="149" t="s">
        <v>11</v>
      </c>
      <c r="M172" s="149"/>
      <c r="N172" s="207"/>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7"/>
      <c r="AJ172" s="208"/>
      <c r="AK172" s="208"/>
      <c r="AL172" s="208"/>
      <c r="AM172" s="209"/>
      <c r="AN172" s="207"/>
      <c r="AO172" s="208"/>
      <c r="AP172" s="208"/>
      <c r="AQ172" s="208"/>
      <c r="AR172" s="209"/>
    </row>
    <row r="173" spans="1:44" ht="18.95" customHeight="1">
      <c r="A173" s="141">
        <f t="shared" ref="A173" si="73">A171+1</f>
        <v>79</v>
      </c>
      <c r="B173" s="199" t="str">
        <f>IFERROR(日付等!F159,"")</f>
        <v/>
      </c>
      <c r="C173" s="235"/>
      <c r="D173" s="235"/>
      <c r="E173" s="235"/>
      <c r="F173" s="178"/>
      <c r="G173" s="194" t="str">
        <f>IFERROR(日付等!G159,"")</f>
        <v/>
      </c>
      <c r="H173" s="178" t="s">
        <v>5</v>
      </c>
      <c r="I173" s="194" t="str">
        <f>IFERROR(日付等!H159,"")</f>
        <v/>
      </c>
      <c r="J173" s="195" t="s">
        <v>5</v>
      </c>
      <c r="K173" s="194" t="str">
        <f>IFERROR(日付等!I159,"")</f>
        <v/>
      </c>
      <c r="L173" s="178" t="s">
        <v>10</v>
      </c>
      <c r="M173" s="178"/>
      <c r="N173" s="201"/>
      <c r="O173" s="205"/>
      <c r="P173" s="205"/>
      <c r="Q173" s="205"/>
      <c r="R173" s="205"/>
      <c r="S173" s="205"/>
      <c r="T173" s="205"/>
      <c r="U173" s="205"/>
      <c r="V173" s="205"/>
      <c r="W173" s="205"/>
      <c r="X173" s="205"/>
      <c r="Y173" s="205"/>
      <c r="Z173" s="205"/>
      <c r="AA173" s="205"/>
      <c r="AB173" s="205"/>
      <c r="AC173" s="205"/>
      <c r="AD173" s="205"/>
      <c r="AE173" s="205"/>
      <c r="AF173" s="205"/>
      <c r="AG173" s="205"/>
      <c r="AH173" s="205"/>
      <c r="AI173" s="201" t="s">
        <v>32</v>
      </c>
      <c r="AJ173" s="205"/>
      <c r="AK173" s="205"/>
      <c r="AL173" s="205"/>
      <c r="AM173" s="206"/>
      <c r="AN173" s="201" t="s">
        <v>222</v>
      </c>
      <c r="AO173" s="205"/>
      <c r="AP173" s="205"/>
      <c r="AQ173" s="205"/>
      <c r="AR173" s="206"/>
    </row>
    <row r="174" spans="1:44" ht="18.95" customHeight="1">
      <c r="A174" s="141"/>
      <c r="B174" s="212"/>
      <c r="C174" s="327"/>
      <c r="D174" s="327"/>
      <c r="E174" s="327"/>
      <c r="F174" s="149"/>
      <c r="G174" s="168"/>
      <c r="H174" s="149" t="s">
        <v>5</v>
      </c>
      <c r="I174" s="168"/>
      <c r="J174" s="164" t="s">
        <v>5</v>
      </c>
      <c r="K174" s="168"/>
      <c r="L174" s="149" t="s">
        <v>11</v>
      </c>
      <c r="M174" s="149"/>
      <c r="N174" s="207"/>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7"/>
      <c r="AJ174" s="208"/>
      <c r="AK174" s="208"/>
      <c r="AL174" s="208"/>
      <c r="AM174" s="209"/>
      <c r="AN174" s="207"/>
      <c r="AO174" s="208"/>
      <c r="AP174" s="208"/>
      <c r="AQ174" s="208"/>
      <c r="AR174" s="209"/>
    </row>
    <row r="175" spans="1:44" ht="18.95" customHeight="1">
      <c r="A175" s="141">
        <f t="shared" ref="A175" si="74">A173+1</f>
        <v>80</v>
      </c>
      <c r="B175" s="199" t="str">
        <f>IFERROR(日付等!F161,"")</f>
        <v/>
      </c>
      <c r="C175" s="235"/>
      <c r="D175" s="235"/>
      <c r="E175" s="235"/>
      <c r="F175" s="178"/>
      <c r="G175" s="194" t="str">
        <f>IFERROR(日付等!G161,"")</f>
        <v/>
      </c>
      <c r="H175" s="178" t="s">
        <v>5</v>
      </c>
      <c r="I175" s="194" t="str">
        <f>IFERROR(日付等!H161,"")</f>
        <v/>
      </c>
      <c r="J175" s="195" t="s">
        <v>5</v>
      </c>
      <c r="K175" s="194" t="str">
        <f>IFERROR(日付等!I161,"")</f>
        <v/>
      </c>
      <c r="L175" s="178" t="s">
        <v>10</v>
      </c>
      <c r="M175" s="178"/>
      <c r="N175" s="201"/>
      <c r="O175" s="205"/>
      <c r="P175" s="205"/>
      <c r="Q175" s="205"/>
      <c r="R175" s="205"/>
      <c r="S175" s="205"/>
      <c r="T175" s="205"/>
      <c r="U175" s="205"/>
      <c r="V175" s="205"/>
      <c r="W175" s="205"/>
      <c r="X175" s="205"/>
      <c r="Y175" s="205"/>
      <c r="Z175" s="205"/>
      <c r="AA175" s="205"/>
      <c r="AB175" s="205"/>
      <c r="AC175" s="205"/>
      <c r="AD175" s="205"/>
      <c r="AE175" s="205"/>
      <c r="AF175" s="205"/>
      <c r="AG175" s="205"/>
      <c r="AH175" s="205"/>
      <c r="AI175" s="201" t="s">
        <v>32</v>
      </c>
      <c r="AJ175" s="205"/>
      <c r="AK175" s="205"/>
      <c r="AL175" s="205"/>
      <c r="AM175" s="206"/>
      <c r="AN175" s="201" t="s">
        <v>222</v>
      </c>
      <c r="AO175" s="205"/>
      <c r="AP175" s="205"/>
      <c r="AQ175" s="205"/>
      <c r="AR175" s="206"/>
    </row>
    <row r="176" spans="1:44" ht="18.95" customHeight="1">
      <c r="A176" s="141"/>
      <c r="B176" s="212"/>
      <c r="C176" s="327"/>
      <c r="D176" s="327"/>
      <c r="E176" s="327"/>
      <c r="F176" s="149"/>
      <c r="G176" s="168"/>
      <c r="H176" s="149" t="s">
        <v>5</v>
      </c>
      <c r="I176" s="168"/>
      <c r="J176" s="164" t="s">
        <v>5</v>
      </c>
      <c r="K176" s="168"/>
      <c r="L176" s="149" t="s">
        <v>11</v>
      </c>
      <c r="M176" s="149"/>
      <c r="N176" s="207"/>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7"/>
      <c r="AJ176" s="208"/>
      <c r="AK176" s="208"/>
      <c r="AL176" s="208"/>
      <c r="AM176" s="209"/>
      <c r="AN176" s="207"/>
      <c r="AO176" s="208"/>
      <c r="AP176" s="208"/>
      <c r="AQ176" s="208"/>
      <c r="AR176" s="209"/>
    </row>
    <row r="177" spans="1:44" ht="18.95" customHeight="1">
      <c r="A177" s="141">
        <f t="shared" ref="A177" si="75">A175+1</f>
        <v>81</v>
      </c>
      <c r="B177" s="199" t="str">
        <f>IFERROR(日付等!F163,"")</f>
        <v/>
      </c>
      <c r="C177" s="235"/>
      <c r="D177" s="235"/>
      <c r="E177" s="235"/>
      <c r="F177" s="178"/>
      <c r="G177" s="194" t="str">
        <f>IFERROR(日付等!G163,"")</f>
        <v/>
      </c>
      <c r="H177" s="178" t="s">
        <v>5</v>
      </c>
      <c r="I177" s="194" t="str">
        <f>IFERROR(日付等!H163,"")</f>
        <v/>
      </c>
      <c r="J177" s="195" t="s">
        <v>5</v>
      </c>
      <c r="K177" s="194" t="str">
        <f>IFERROR(日付等!I163,"")</f>
        <v/>
      </c>
      <c r="L177" s="178" t="s">
        <v>10</v>
      </c>
      <c r="M177" s="178"/>
      <c r="N177" s="201"/>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1" t="s">
        <v>32</v>
      </c>
      <c r="AJ177" s="205"/>
      <c r="AK177" s="205"/>
      <c r="AL177" s="205"/>
      <c r="AM177" s="206"/>
      <c r="AN177" s="201" t="s">
        <v>222</v>
      </c>
      <c r="AO177" s="205"/>
      <c r="AP177" s="205"/>
      <c r="AQ177" s="205"/>
      <c r="AR177" s="206"/>
    </row>
    <row r="178" spans="1:44" ht="18.95" customHeight="1">
      <c r="A178" s="141"/>
      <c r="B178" s="212"/>
      <c r="C178" s="327"/>
      <c r="D178" s="327"/>
      <c r="E178" s="327"/>
      <c r="F178" s="149"/>
      <c r="G178" s="168"/>
      <c r="H178" s="149" t="s">
        <v>5</v>
      </c>
      <c r="I178" s="168"/>
      <c r="J178" s="164" t="s">
        <v>5</v>
      </c>
      <c r="K178" s="168"/>
      <c r="L178" s="149" t="s">
        <v>11</v>
      </c>
      <c r="M178" s="149"/>
      <c r="N178" s="207"/>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7"/>
      <c r="AJ178" s="208"/>
      <c r="AK178" s="208"/>
      <c r="AL178" s="208"/>
      <c r="AM178" s="209"/>
      <c r="AN178" s="207"/>
      <c r="AO178" s="208"/>
      <c r="AP178" s="208"/>
      <c r="AQ178" s="208"/>
      <c r="AR178" s="209"/>
    </row>
    <row r="179" spans="1:44" ht="18.95" customHeight="1">
      <c r="A179" s="141">
        <f t="shared" ref="A179" si="76">A177+1</f>
        <v>82</v>
      </c>
      <c r="B179" s="199" t="str">
        <f>IFERROR(日付等!F165,"")</f>
        <v/>
      </c>
      <c r="C179" s="235"/>
      <c r="D179" s="235"/>
      <c r="E179" s="235"/>
      <c r="F179" s="178"/>
      <c r="G179" s="194" t="str">
        <f>IFERROR(日付等!G165,"")</f>
        <v/>
      </c>
      <c r="H179" s="178" t="s">
        <v>5</v>
      </c>
      <c r="I179" s="194" t="str">
        <f>IFERROR(日付等!H165,"")</f>
        <v/>
      </c>
      <c r="J179" s="195" t="s">
        <v>5</v>
      </c>
      <c r="K179" s="194" t="str">
        <f>IFERROR(日付等!I165,"")</f>
        <v/>
      </c>
      <c r="L179" s="178" t="s">
        <v>10</v>
      </c>
      <c r="M179" s="178"/>
      <c r="N179" s="201"/>
      <c r="O179" s="205"/>
      <c r="P179" s="205"/>
      <c r="Q179" s="205"/>
      <c r="R179" s="205"/>
      <c r="S179" s="205"/>
      <c r="T179" s="205"/>
      <c r="U179" s="205"/>
      <c r="V179" s="205"/>
      <c r="W179" s="205"/>
      <c r="X179" s="205"/>
      <c r="Y179" s="205"/>
      <c r="Z179" s="205"/>
      <c r="AA179" s="205"/>
      <c r="AB179" s="205"/>
      <c r="AC179" s="205"/>
      <c r="AD179" s="205"/>
      <c r="AE179" s="205"/>
      <c r="AF179" s="205"/>
      <c r="AG179" s="205"/>
      <c r="AH179" s="205"/>
      <c r="AI179" s="201" t="s">
        <v>32</v>
      </c>
      <c r="AJ179" s="205"/>
      <c r="AK179" s="205"/>
      <c r="AL179" s="205"/>
      <c r="AM179" s="206"/>
      <c r="AN179" s="201" t="s">
        <v>222</v>
      </c>
      <c r="AO179" s="205"/>
      <c r="AP179" s="205"/>
      <c r="AQ179" s="205"/>
      <c r="AR179" s="206"/>
    </row>
    <row r="180" spans="1:44" ht="18.95" customHeight="1">
      <c r="A180" s="141"/>
      <c r="B180" s="212"/>
      <c r="C180" s="327"/>
      <c r="D180" s="327"/>
      <c r="E180" s="327"/>
      <c r="F180" s="149"/>
      <c r="G180" s="168"/>
      <c r="H180" s="149" t="s">
        <v>5</v>
      </c>
      <c r="I180" s="168"/>
      <c r="J180" s="164" t="s">
        <v>5</v>
      </c>
      <c r="K180" s="168"/>
      <c r="L180" s="149" t="s">
        <v>11</v>
      </c>
      <c r="M180" s="149"/>
      <c r="N180" s="207"/>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7"/>
      <c r="AJ180" s="208"/>
      <c r="AK180" s="208"/>
      <c r="AL180" s="208"/>
      <c r="AM180" s="209"/>
      <c r="AN180" s="207"/>
      <c r="AO180" s="208"/>
      <c r="AP180" s="208"/>
      <c r="AQ180" s="208"/>
      <c r="AR180" s="209"/>
    </row>
    <row r="181" spans="1:44" ht="18.95" customHeight="1">
      <c r="A181" s="141">
        <f t="shared" ref="A181" si="77">A179+1</f>
        <v>83</v>
      </c>
      <c r="B181" s="199" t="str">
        <f>IFERROR(日付等!F167,"")</f>
        <v/>
      </c>
      <c r="C181" s="235"/>
      <c r="D181" s="235"/>
      <c r="E181" s="235"/>
      <c r="F181" s="178"/>
      <c r="G181" s="194" t="str">
        <f>IFERROR(日付等!G167,"")</f>
        <v/>
      </c>
      <c r="H181" s="178" t="s">
        <v>5</v>
      </c>
      <c r="I181" s="194" t="str">
        <f>IFERROR(日付等!H167,"")</f>
        <v/>
      </c>
      <c r="J181" s="195" t="s">
        <v>5</v>
      </c>
      <c r="K181" s="194" t="str">
        <f>IFERROR(日付等!I167,"")</f>
        <v/>
      </c>
      <c r="L181" s="178" t="s">
        <v>10</v>
      </c>
      <c r="M181" s="178"/>
      <c r="N181" s="201"/>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1" t="s">
        <v>32</v>
      </c>
      <c r="AJ181" s="205"/>
      <c r="AK181" s="205"/>
      <c r="AL181" s="205"/>
      <c r="AM181" s="206"/>
      <c r="AN181" s="201" t="s">
        <v>222</v>
      </c>
      <c r="AO181" s="205"/>
      <c r="AP181" s="205"/>
      <c r="AQ181" s="205"/>
      <c r="AR181" s="206"/>
    </row>
    <row r="182" spans="1:44" ht="18.95" customHeight="1">
      <c r="A182" s="141"/>
      <c r="B182" s="212"/>
      <c r="C182" s="327"/>
      <c r="D182" s="327"/>
      <c r="E182" s="327"/>
      <c r="F182" s="149"/>
      <c r="G182" s="168"/>
      <c r="H182" s="149" t="s">
        <v>5</v>
      </c>
      <c r="I182" s="168"/>
      <c r="J182" s="164" t="s">
        <v>5</v>
      </c>
      <c r="K182" s="168"/>
      <c r="L182" s="149" t="s">
        <v>11</v>
      </c>
      <c r="M182" s="149"/>
      <c r="N182" s="207"/>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7"/>
      <c r="AJ182" s="208"/>
      <c r="AK182" s="208"/>
      <c r="AL182" s="208"/>
      <c r="AM182" s="209"/>
      <c r="AN182" s="207"/>
      <c r="AO182" s="208"/>
      <c r="AP182" s="208"/>
      <c r="AQ182" s="208"/>
      <c r="AR182" s="209"/>
    </row>
    <row r="183" spans="1:44" ht="18.95" customHeight="1">
      <c r="A183" s="141">
        <f t="shared" ref="A183" si="78">A181+1</f>
        <v>84</v>
      </c>
      <c r="B183" s="199" t="str">
        <f>IFERROR(日付等!F169,"")</f>
        <v/>
      </c>
      <c r="C183" s="235"/>
      <c r="D183" s="235"/>
      <c r="E183" s="235"/>
      <c r="F183" s="178"/>
      <c r="G183" s="194" t="str">
        <f>IFERROR(日付等!G169,"")</f>
        <v/>
      </c>
      <c r="H183" s="178" t="s">
        <v>5</v>
      </c>
      <c r="I183" s="194" t="str">
        <f>IFERROR(日付等!H169,"")</f>
        <v/>
      </c>
      <c r="J183" s="195" t="s">
        <v>5</v>
      </c>
      <c r="K183" s="194" t="str">
        <f>IFERROR(日付等!I169,"")</f>
        <v/>
      </c>
      <c r="L183" s="178" t="s">
        <v>10</v>
      </c>
      <c r="M183" s="178"/>
      <c r="N183" s="201"/>
      <c r="O183" s="205"/>
      <c r="P183" s="205"/>
      <c r="Q183" s="205"/>
      <c r="R183" s="205"/>
      <c r="S183" s="205"/>
      <c r="T183" s="205"/>
      <c r="U183" s="205"/>
      <c r="V183" s="205"/>
      <c r="W183" s="205"/>
      <c r="X183" s="205"/>
      <c r="Y183" s="205"/>
      <c r="Z183" s="205"/>
      <c r="AA183" s="205"/>
      <c r="AB183" s="205"/>
      <c r="AC183" s="205"/>
      <c r="AD183" s="205"/>
      <c r="AE183" s="205"/>
      <c r="AF183" s="205"/>
      <c r="AG183" s="205"/>
      <c r="AH183" s="205"/>
      <c r="AI183" s="201" t="s">
        <v>32</v>
      </c>
      <c r="AJ183" s="205"/>
      <c r="AK183" s="205"/>
      <c r="AL183" s="205"/>
      <c r="AM183" s="206"/>
      <c r="AN183" s="201" t="s">
        <v>222</v>
      </c>
      <c r="AO183" s="205"/>
      <c r="AP183" s="205"/>
      <c r="AQ183" s="205"/>
      <c r="AR183" s="206"/>
    </row>
    <row r="184" spans="1:44" ht="18.95" customHeight="1">
      <c r="A184" s="141"/>
      <c r="B184" s="212"/>
      <c r="C184" s="327"/>
      <c r="D184" s="327"/>
      <c r="E184" s="327"/>
      <c r="F184" s="149"/>
      <c r="G184" s="168"/>
      <c r="H184" s="149" t="s">
        <v>5</v>
      </c>
      <c r="I184" s="168"/>
      <c r="J184" s="164" t="s">
        <v>5</v>
      </c>
      <c r="K184" s="168"/>
      <c r="L184" s="149" t="s">
        <v>11</v>
      </c>
      <c r="M184" s="149"/>
      <c r="N184" s="207"/>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7"/>
      <c r="AJ184" s="208"/>
      <c r="AK184" s="208"/>
      <c r="AL184" s="208"/>
      <c r="AM184" s="209"/>
      <c r="AN184" s="207"/>
      <c r="AO184" s="208"/>
      <c r="AP184" s="208"/>
      <c r="AQ184" s="208"/>
      <c r="AR184" s="209"/>
    </row>
    <row r="185" spans="1:44" ht="18.95" customHeight="1">
      <c r="A185" s="141">
        <f t="shared" ref="A185" si="79">A183+1</f>
        <v>85</v>
      </c>
      <c r="B185" s="199" t="str">
        <f>IFERROR(日付等!F171,"")</f>
        <v/>
      </c>
      <c r="C185" s="235"/>
      <c r="D185" s="235"/>
      <c r="E185" s="235"/>
      <c r="F185" s="178"/>
      <c r="G185" s="194" t="str">
        <f>IFERROR(日付等!G171,"")</f>
        <v/>
      </c>
      <c r="H185" s="178" t="s">
        <v>5</v>
      </c>
      <c r="I185" s="194" t="str">
        <f>IFERROR(日付等!H171,"")</f>
        <v/>
      </c>
      <c r="J185" s="195" t="s">
        <v>5</v>
      </c>
      <c r="K185" s="194" t="str">
        <f>IFERROR(日付等!I171,"")</f>
        <v/>
      </c>
      <c r="L185" s="178" t="s">
        <v>10</v>
      </c>
      <c r="M185" s="178"/>
      <c r="N185" s="201"/>
      <c r="O185" s="205"/>
      <c r="P185" s="205"/>
      <c r="Q185" s="205"/>
      <c r="R185" s="205"/>
      <c r="S185" s="205"/>
      <c r="T185" s="205"/>
      <c r="U185" s="205"/>
      <c r="V185" s="205"/>
      <c r="W185" s="205"/>
      <c r="X185" s="205"/>
      <c r="Y185" s="205"/>
      <c r="Z185" s="205"/>
      <c r="AA185" s="205"/>
      <c r="AB185" s="205"/>
      <c r="AC185" s="205"/>
      <c r="AD185" s="205"/>
      <c r="AE185" s="205"/>
      <c r="AF185" s="205"/>
      <c r="AG185" s="205"/>
      <c r="AH185" s="205"/>
      <c r="AI185" s="201" t="s">
        <v>32</v>
      </c>
      <c r="AJ185" s="205"/>
      <c r="AK185" s="205"/>
      <c r="AL185" s="205"/>
      <c r="AM185" s="206"/>
      <c r="AN185" s="201" t="s">
        <v>222</v>
      </c>
      <c r="AO185" s="205"/>
      <c r="AP185" s="205"/>
      <c r="AQ185" s="205"/>
      <c r="AR185" s="206"/>
    </row>
    <row r="186" spans="1:44" ht="18.95" customHeight="1">
      <c r="A186" s="141"/>
      <c r="B186" s="212"/>
      <c r="C186" s="327"/>
      <c r="D186" s="327"/>
      <c r="E186" s="327"/>
      <c r="F186" s="149"/>
      <c r="G186" s="168"/>
      <c r="H186" s="149" t="s">
        <v>5</v>
      </c>
      <c r="I186" s="168"/>
      <c r="J186" s="164" t="s">
        <v>5</v>
      </c>
      <c r="K186" s="168"/>
      <c r="L186" s="149" t="s">
        <v>11</v>
      </c>
      <c r="M186" s="149"/>
      <c r="N186" s="207"/>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7"/>
      <c r="AJ186" s="208"/>
      <c r="AK186" s="208"/>
      <c r="AL186" s="208"/>
      <c r="AM186" s="209"/>
      <c r="AN186" s="207"/>
      <c r="AO186" s="208"/>
      <c r="AP186" s="208"/>
      <c r="AQ186" s="208"/>
      <c r="AR186" s="209"/>
    </row>
    <row r="187" spans="1:44" ht="18.95" customHeight="1">
      <c r="A187" s="141">
        <f t="shared" ref="A187" si="80">A185+1</f>
        <v>86</v>
      </c>
      <c r="B187" s="199" t="str">
        <f>IFERROR(日付等!F173,"")</f>
        <v/>
      </c>
      <c r="C187" s="235"/>
      <c r="D187" s="235"/>
      <c r="E187" s="235"/>
      <c r="F187" s="178"/>
      <c r="G187" s="194" t="str">
        <f>IFERROR(日付等!G173,"")</f>
        <v/>
      </c>
      <c r="H187" s="178" t="s">
        <v>5</v>
      </c>
      <c r="I187" s="194" t="str">
        <f>IFERROR(日付等!H173,"")</f>
        <v/>
      </c>
      <c r="J187" s="195" t="s">
        <v>5</v>
      </c>
      <c r="K187" s="194" t="str">
        <f>IFERROR(日付等!I173,"")</f>
        <v/>
      </c>
      <c r="L187" s="178" t="s">
        <v>10</v>
      </c>
      <c r="M187" s="178"/>
      <c r="N187" s="201"/>
      <c r="O187" s="205"/>
      <c r="P187" s="205"/>
      <c r="Q187" s="205"/>
      <c r="R187" s="205"/>
      <c r="S187" s="205"/>
      <c r="T187" s="205"/>
      <c r="U187" s="205"/>
      <c r="V187" s="205"/>
      <c r="W187" s="205"/>
      <c r="X187" s="205"/>
      <c r="Y187" s="205"/>
      <c r="Z187" s="205"/>
      <c r="AA187" s="205"/>
      <c r="AB187" s="205"/>
      <c r="AC187" s="205"/>
      <c r="AD187" s="205"/>
      <c r="AE187" s="205"/>
      <c r="AF187" s="205"/>
      <c r="AG187" s="205"/>
      <c r="AH187" s="205"/>
      <c r="AI187" s="201" t="s">
        <v>32</v>
      </c>
      <c r="AJ187" s="205"/>
      <c r="AK187" s="205"/>
      <c r="AL187" s="205"/>
      <c r="AM187" s="206"/>
      <c r="AN187" s="201" t="s">
        <v>222</v>
      </c>
      <c r="AO187" s="205"/>
      <c r="AP187" s="205"/>
      <c r="AQ187" s="205"/>
      <c r="AR187" s="206"/>
    </row>
    <row r="188" spans="1:44" ht="18.95" customHeight="1">
      <c r="A188" s="141"/>
      <c r="B188" s="212"/>
      <c r="C188" s="327"/>
      <c r="D188" s="327"/>
      <c r="E188" s="327"/>
      <c r="F188" s="149"/>
      <c r="G188" s="168"/>
      <c r="H188" s="149" t="s">
        <v>5</v>
      </c>
      <c r="I188" s="168"/>
      <c r="J188" s="164" t="s">
        <v>5</v>
      </c>
      <c r="K188" s="168"/>
      <c r="L188" s="149" t="s">
        <v>11</v>
      </c>
      <c r="M188" s="149"/>
      <c r="N188" s="207"/>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7"/>
      <c r="AJ188" s="208"/>
      <c r="AK188" s="208"/>
      <c r="AL188" s="208"/>
      <c r="AM188" s="209"/>
      <c r="AN188" s="207"/>
      <c r="AO188" s="208"/>
      <c r="AP188" s="208"/>
      <c r="AQ188" s="208"/>
      <c r="AR188" s="209"/>
    </row>
    <row r="189" spans="1:44" ht="18.95" customHeight="1">
      <c r="A189" s="141">
        <f t="shared" ref="A189" si="81">A187+1</f>
        <v>87</v>
      </c>
      <c r="B189" s="199" t="str">
        <f>IFERROR(日付等!F175,"")</f>
        <v/>
      </c>
      <c r="C189" s="235"/>
      <c r="D189" s="235"/>
      <c r="E189" s="235"/>
      <c r="F189" s="178"/>
      <c r="G189" s="194" t="str">
        <f>IFERROR(日付等!G175,"")</f>
        <v/>
      </c>
      <c r="H189" s="178" t="s">
        <v>5</v>
      </c>
      <c r="I189" s="194" t="str">
        <f>IFERROR(日付等!H175,"")</f>
        <v/>
      </c>
      <c r="J189" s="195" t="s">
        <v>5</v>
      </c>
      <c r="K189" s="194" t="str">
        <f>IFERROR(日付等!I175,"")</f>
        <v/>
      </c>
      <c r="L189" s="178" t="s">
        <v>10</v>
      </c>
      <c r="M189" s="178"/>
      <c r="N189" s="201"/>
      <c r="O189" s="205"/>
      <c r="P189" s="205"/>
      <c r="Q189" s="205"/>
      <c r="R189" s="205"/>
      <c r="S189" s="205"/>
      <c r="T189" s="205"/>
      <c r="U189" s="205"/>
      <c r="V189" s="205"/>
      <c r="W189" s="205"/>
      <c r="X189" s="205"/>
      <c r="Y189" s="205"/>
      <c r="Z189" s="205"/>
      <c r="AA189" s="205"/>
      <c r="AB189" s="205"/>
      <c r="AC189" s="205"/>
      <c r="AD189" s="205"/>
      <c r="AE189" s="205"/>
      <c r="AF189" s="205"/>
      <c r="AG189" s="205"/>
      <c r="AH189" s="205"/>
      <c r="AI189" s="201" t="s">
        <v>32</v>
      </c>
      <c r="AJ189" s="205"/>
      <c r="AK189" s="205"/>
      <c r="AL189" s="205"/>
      <c r="AM189" s="206"/>
      <c r="AN189" s="201" t="s">
        <v>222</v>
      </c>
      <c r="AO189" s="205"/>
      <c r="AP189" s="205"/>
      <c r="AQ189" s="205"/>
      <c r="AR189" s="206"/>
    </row>
    <row r="190" spans="1:44" ht="18.95" customHeight="1">
      <c r="A190" s="141"/>
      <c r="B190" s="212"/>
      <c r="C190" s="327"/>
      <c r="D190" s="327"/>
      <c r="E190" s="327"/>
      <c r="F190" s="149"/>
      <c r="G190" s="168"/>
      <c r="H190" s="149" t="s">
        <v>5</v>
      </c>
      <c r="I190" s="168"/>
      <c r="J190" s="164" t="s">
        <v>5</v>
      </c>
      <c r="K190" s="168"/>
      <c r="L190" s="149" t="s">
        <v>11</v>
      </c>
      <c r="M190" s="149"/>
      <c r="N190" s="207"/>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7"/>
      <c r="AJ190" s="208"/>
      <c r="AK190" s="208"/>
      <c r="AL190" s="208"/>
      <c r="AM190" s="209"/>
      <c r="AN190" s="207"/>
      <c r="AO190" s="208"/>
      <c r="AP190" s="208"/>
      <c r="AQ190" s="208"/>
      <c r="AR190" s="209"/>
    </row>
    <row r="191" spans="1:44" ht="18.95" customHeight="1">
      <c r="A191" s="141">
        <f t="shared" ref="A191" si="82">A189+1</f>
        <v>88</v>
      </c>
      <c r="B191" s="199" t="str">
        <f>IFERROR(日付等!F177,"")</f>
        <v/>
      </c>
      <c r="C191" s="235"/>
      <c r="D191" s="235"/>
      <c r="E191" s="235"/>
      <c r="F191" s="178"/>
      <c r="G191" s="194" t="str">
        <f>IFERROR(日付等!G177,"")</f>
        <v/>
      </c>
      <c r="H191" s="178" t="s">
        <v>5</v>
      </c>
      <c r="I191" s="194" t="str">
        <f>IFERROR(日付等!H177,"")</f>
        <v/>
      </c>
      <c r="J191" s="195" t="s">
        <v>5</v>
      </c>
      <c r="K191" s="194" t="str">
        <f>IFERROR(日付等!I177,"")</f>
        <v/>
      </c>
      <c r="L191" s="178" t="s">
        <v>10</v>
      </c>
      <c r="M191" s="178"/>
      <c r="N191" s="201"/>
      <c r="O191" s="205"/>
      <c r="P191" s="205"/>
      <c r="Q191" s="205"/>
      <c r="R191" s="205"/>
      <c r="S191" s="205"/>
      <c r="T191" s="205"/>
      <c r="U191" s="205"/>
      <c r="V191" s="205"/>
      <c r="W191" s="205"/>
      <c r="X191" s="205"/>
      <c r="Y191" s="205"/>
      <c r="Z191" s="205"/>
      <c r="AA191" s="205"/>
      <c r="AB191" s="205"/>
      <c r="AC191" s="205"/>
      <c r="AD191" s="205"/>
      <c r="AE191" s="205"/>
      <c r="AF191" s="205"/>
      <c r="AG191" s="205"/>
      <c r="AH191" s="205"/>
      <c r="AI191" s="201" t="s">
        <v>32</v>
      </c>
      <c r="AJ191" s="205"/>
      <c r="AK191" s="205"/>
      <c r="AL191" s="205"/>
      <c r="AM191" s="206"/>
      <c r="AN191" s="201" t="s">
        <v>222</v>
      </c>
      <c r="AO191" s="205"/>
      <c r="AP191" s="205"/>
      <c r="AQ191" s="205"/>
      <c r="AR191" s="206"/>
    </row>
    <row r="192" spans="1:44" ht="18.95" customHeight="1">
      <c r="A192" s="141"/>
      <c r="B192" s="212"/>
      <c r="C192" s="327"/>
      <c r="D192" s="327"/>
      <c r="E192" s="327"/>
      <c r="F192" s="149"/>
      <c r="G192" s="168"/>
      <c r="H192" s="149" t="s">
        <v>5</v>
      </c>
      <c r="I192" s="168"/>
      <c r="J192" s="164" t="s">
        <v>5</v>
      </c>
      <c r="K192" s="168"/>
      <c r="L192" s="149" t="s">
        <v>11</v>
      </c>
      <c r="M192" s="149"/>
      <c r="N192" s="207"/>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7"/>
      <c r="AJ192" s="208"/>
      <c r="AK192" s="208"/>
      <c r="AL192" s="208"/>
      <c r="AM192" s="209"/>
      <c r="AN192" s="207"/>
      <c r="AO192" s="208"/>
      <c r="AP192" s="208"/>
      <c r="AQ192" s="208"/>
      <c r="AR192" s="209"/>
    </row>
    <row r="193" spans="1:44" ht="18.95" customHeight="1">
      <c r="A193" s="141">
        <f t="shared" ref="A193" si="83">A191+1</f>
        <v>89</v>
      </c>
      <c r="B193" s="199" t="str">
        <f>IFERROR(日付等!F179,"")</f>
        <v/>
      </c>
      <c r="C193" s="235"/>
      <c r="D193" s="235"/>
      <c r="E193" s="235"/>
      <c r="F193" s="178"/>
      <c r="G193" s="194" t="str">
        <f>IFERROR(日付等!G179,"")</f>
        <v/>
      </c>
      <c r="H193" s="178" t="s">
        <v>5</v>
      </c>
      <c r="I193" s="194" t="str">
        <f>IFERROR(日付等!H179,"")</f>
        <v/>
      </c>
      <c r="J193" s="195" t="s">
        <v>5</v>
      </c>
      <c r="K193" s="194" t="str">
        <f>IFERROR(日付等!I179,"")</f>
        <v/>
      </c>
      <c r="L193" s="178" t="s">
        <v>10</v>
      </c>
      <c r="M193" s="178"/>
      <c r="N193" s="201"/>
      <c r="O193" s="205"/>
      <c r="P193" s="205"/>
      <c r="Q193" s="205"/>
      <c r="R193" s="205"/>
      <c r="S193" s="205"/>
      <c r="T193" s="205"/>
      <c r="U193" s="205"/>
      <c r="V193" s="205"/>
      <c r="W193" s="205"/>
      <c r="X193" s="205"/>
      <c r="Y193" s="205"/>
      <c r="Z193" s="205"/>
      <c r="AA193" s="205"/>
      <c r="AB193" s="205"/>
      <c r="AC193" s="205"/>
      <c r="AD193" s="205"/>
      <c r="AE193" s="205"/>
      <c r="AF193" s="205"/>
      <c r="AG193" s="205"/>
      <c r="AH193" s="205"/>
      <c r="AI193" s="201" t="s">
        <v>32</v>
      </c>
      <c r="AJ193" s="205"/>
      <c r="AK193" s="205"/>
      <c r="AL193" s="205"/>
      <c r="AM193" s="206"/>
      <c r="AN193" s="201" t="s">
        <v>222</v>
      </c>
      <c r="AO193" s="205"/>
      <c r="AP193" s="205"/>
      <c r="AQ193" s="205"/>
      <c r="AR193" s="206"/>
    </row>
    <row r="194" spans="1:44" ht="18.95" customHeight="1">
      <c r="A194" s="141"/>
      <c r="B194" s="212"/>
      <c r="C194" s="327"/>
      <c r="D194" s="327"/>
      <c r="E194" s="327"/>
      <c r="F194" s="149"/>
      <c r="G194" s="168"/>
      <c r="H194" s="149" t="s">
        <v>5</v>
      </c>
      <c r="I194" s="168"/>
      <c r="J194" s="164" t="s">
        <v>5</v>
      </c>
      <c r="K194" s="168"/>
      <c r="L194" s="149" t="s">
        <v>11</v>
      </c>
      <c r="M194" s="149"/>
      <c r="N194" s="207"/>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7"/>
      <c r="AJ194" s="208"/>
      <c r="AK194" s="208"/>
      <c r="AL194" s="208"/>
      <c r="AM194" s="209"/>
      <c r="AN194" s="207"/>
      <c r="AO194" s="208"/>
      <c r="AP194" s="208"/>
      <c r="AQ194" s="208"/>
      <c r="AR194" s="209"/>
    </row>
    <row r="195" spans="1:44" ht="18.95" customHeight="1">
      <c r="A195" s="141">
        <f t="shared" ref="A195" si="84">A193+1</f>
        <v>90</v>
      </c>
      <c r="B195" s="199" t="str">
        <f>IFERROR(日付等!F181,"")</f>
        <v/>
      </c>
      <c r="C195" s="235"/>
      <c r="D195" s="235"/>
      <c r="E195" s="235"/>
      <c r="F195" s="178"/>
      <c r="G195" s="194" t="str">
        <f>IFERROR(日付等!G181,"")</f>
        <v/>
      </c>
      <c r="H195" s="178" t="s">
        <v>5</v>
      </c>
      <c r="I195" s="194" t="str">
        <f>IFERROR(日付等!H181,"")</f>
        <v/>
      </c>
      <c r="J195" s="195" t="s">
        <v>5</v>
      </c>
      <c r="K195" s="194" t="str">
        <f>IFERROR(日付等!I181,"")</f>
        <v/>
      </c>
      <c r="L195" s="178" t="s">
        <v>10</v>
      </c>
      <c r="M195" s="178"/>
      <c r="N195" s="201"/>
      <c r="O195" s="205"/>
      <c r="P195" s="205"/>
      <c r="Q195" s="205"/>
      <c r="R195" s="205"/>
      <c r="S195" s="205"/>
      <c r="T195" s="205"/>
      <c r="U195" s="205"/>
      <c r="V195" s="205"/>
      <c r="W195" s="205"/>
      <c r="X195" s="205"/>
      <c r="Y195" s="205"/>
      <c r="Z195" s="205"/>
      <c r="AA195" s="205"/>
      <c r="AB195" s="205"/>
      <c r="AC195" s="205"/>
      <c r="AD195" s="205"/>
      <c r="AE195" s="205"/>
      <c r="AF195" s="205"/>
      <c r="AG195" s="205"/>
      <c r="AH195" s="205"/>
      <c r="AI195" s="201" t="s">
        <v>32</v>
      </c>
      <c r="AJ195" s="205"/>
      <c r="AK195" s="205"/>
      <c r="AL195" s="205"/>
      <c r="AM195" s="206"/>
      <c r="AN195" s="201" t="s">
        <v>222</v>
      </c>
      <c r="AO195" s="205"/>
      <c r="AP195" s="205"/>
      <c r="AQ195" s="205"/>
      <c r="AR195" s="206"/>
    </row>
    <row r="196" spans="1:44" ht="18.95" customHeight="1">
      <c r="A196" s="141"/>
      <c r="B196" s="212"/>
      <c r="C196" s="327"/>
      <c r="D196" s="327"/>
      <c r="E196" s="327"/>
      <c r="F196" s="149"/>
      <c r="G196" s="168"/>
      <c r="H196" s="149" t="s">
        <v>5</v>
      </c>
      <c r="I196" s="168"/>
      <c r="J196" s="164" t="s">
        <v>5</v>
      </c>
      <c r="K196" s="168"/>
      <c r="L196" s="149" t="s">
        <v>11</v>
      </c>
      <c r="M196" s="149"/>
      <c r="N196" s="207"/>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7"/>
      <c r="AJ196" s="208"/>
      <c r="AK196" s="208"/>
      <c r="AL196" s="208"/>
      <c r="AM196" s="209"/>
      <c r="AN196" s="207"/>
      <c r="AO196" s="208"/>
      <c r="AP196" s="208"/>
      <c r="AQ196" s="208"/>
      <c r="AR196" s="209"/>
    </row>
    <row r="197" spans="1:44" ht="18.95" customHeight="1">
      <c r="A197" s="141">
        <f t="shared" ref="A197" si="85">A195+1</f>
        <v>91</v>
      </c>
      <c r="B197" s="199" t="str">
        <f>IFERROR(日付等!F183,"")</f>
        <v/>
      </c>
      <c r="C197" s="235"/>
      <c r="D197" s="235"/>
      <c r="E197" s="235"/>
      <c r="F197" s="178"/>
      <c r="G197" s="194" t="str">
        <f>IFERROR(日付等!G183,"")</f>
        <v/>
      </c>
      <c r="H197" s="178" t="s">
        <v>5</v>
      </c>
      <c r="I197" s="194" t="str">
        <f>IFERROR(日付等!H183,"")</f>
        <v/>
      </c>
      <c r="J197" s="195" t="s">
        <v>5</v>
      </c>
      <c r="K197" s="194" t="str">
        <f>IFERROR(日付等!I183,"")</f>
        <v/>
      </c>
      <c r="L197" s="178" t="s">
        <v>10</v>
      </c>
      <c r="M197" s="178"/>
      <c r="N197" s="201"/>
      <c r="O197" s="205"/>
      <c r="P197" s="205"/>
      <c r="Q197" s="205"/>
      <c r="R197" s="205"/>
      <c r="S197" s="205"/>
      <c r="T197" s="205"/>
      <c r="U197" s="205"/>
      <c r="V197" s="205"/>
      <c r="W197" s="205"/>
      <c r="X197" s="205"/>
      <c r="Y197" s="205"/>
      <c r="Z197" s="205"/>
      <c r="AA197" s="205"/>
      <c r="AB197" s="205"/>
      <c r="AC197" s="205"/>
      <c r="AD197" s="205"/>
      <c r="AE197" s="205"/>
      <c r="AF197" s="205"/>
      <c r="AG197" s="205"/>
      <c r="AH197" s="205"/>
      <c r="AI197" s="201" t="s">
        <v>32</v>
      </c>
      <c r="AJ197" s="205"/>
      <c r="AK197" s="205"/>
      <c r="AL197" s="205"/>
      <c r="AM197" s="206"/>
      <c r="AN197" s="201" t="s">
        <v>222</v>
      </c>
      <c r="AO197" s="205"/>
      <c r="AP197" s="205"/>
      <c r="AQ197" s="205"/>
      <c r="AR197" s="206"/>
    </row>
    <row r="198" spans="1:44" ht="18.95" customHeight="1">
      <c r="A198" s="141"/>
      <c r="B198" s="212"/>
      <c r="C198" s="327"/>
      <c r="D198" s="327"/>
      <c r="E198" s="327"/>
      <c r="F198" s="149"/>
      <c r="G198" s="168"/>
      <c r="H198" s="149" t="s">
        <v>5</v>
      </c>
      <c r="I198" s="168"/>
      <c r="J198" s="164" t="s">
        <v>5</v>
      </c>
      <c r="K198" s="168"/>
      <c r="L198" s="149" t="s">
        <v>11</v>
      </c>
      <c r="M198" s="149"/>
      <c r="N198" s="207"/>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7"/>
      <c r="AJ198" s="208"/>
      <c r="AK198" s="208"/>
      <c r="AL198" s="208"/>
      <c r="AM198" s="209"/>
      <c r="AN198" s="207"/>
      <c r="AO198" s="208"/>
      <c r="AP198" s="208"/>
      <c r="AQ198" s="208"/>
      <c r="AR198" s="209"/>
    </row>
    <row r="199" spans="1:44" ht="18.95" customHeight="1">
      <c r="A199" s="141">
        <f t="shared" ref="A199" si="86">A197+1</f>
        <v>92</v>
      </c>
      <c r="B199" s="199" t="str">
        <f>IFERROR(日付等!F185,"")</f>
        <v/>
      </c>
      <c r="C199" s="235"/>
      <c r="D199" s="235"/>
      <c r="E199" s="235"/>
      <c r="F199" s="178"/>
      <c r="G199" s="194" t="str">
        <f>IFERROR(日付等!G185,"")</f>
        <v/>
      </c>
      <c r="H199" s="178" t="s">
        <v>5</v>
      </c>
      <c r="I199" s="194" t="str">
        <f>IFERROR(日付等!H185,"")</f>
        <v/>
      </c>
      <c r="J199" s="195" t="s">
        <v>5</v>
      </c>
      <c r="K199" s="194" t="str">
        <f>IFERROR(日付等!I185,"")</f>
        <v/>
      </c>
      <c r="L199" s="178" t="s">
        <v>10</v>
      </c>
      <c r="M199" s="178"/>
      <c r="N199" s="201"/>
      <c r="O199" s="205"/>
      <c r="P199" s="205"/>
      <c r="Q199" s="205"/>
      <c r="R199" s="205"/>
      <c r="S199" s="205"/>
      <c r="T199" s="205"/>
      <c r="U199" s="205"/>
      <c r="V199" s="205"/>
      <c r="W199" s="205"/>
      <c r="X199" s="205"/>
      <c r="Y199" s="205"/>
      <c r="Z199" s="205"/>
      <c r="AA199" s="205"/>
      <c r="AB199" s="205"/>
      <c r="AC199" s="205"/>
      <c r="AD199" s="205"/>
      <c r="AE199" s="205"/>
      <c r="AF199" s="205"/>
      <c r="AG199" s="205"/>
      <c r="AH199" s="205"/>
      <c r="AI199" s="201" t="s">
        <v>32</v>
      </c>
      <c r="AJ199" s="205"/>
      <c r="AK199" s="205"/>
      <c r="AL199" s="205"/>
      <c r="AM199" s="206"/>
      <c r="AN199" s="201" t="s">
        <v>222</v>
      </c>
      <c r="AO199" s="205"/>
      <c r="AP199" s="205"/>
      <c r="AQ199" s="205"/>
      <c r="AR199" s="206"/>
    </row>
    <row r="200" spans="1:44" ht="18.95" customHeight="1">
      <c r="A200" s="141"/>
      <c r="B200" s="212"/>
      <c r="C200" s="327"/>
      <c r="D200" s="327"/>
      <c r="E200" s="327"/>
      <c r="F200" s="149"/>
      <c r="G200" s="168"/>
      <c r="H200" s="149" t="s">
        <v>5</v>
      </c>
      <c r="I200" s="168"/>
      <c r="J200" s="164" t="s">
        <v>5</v>
      </c>
      <c r="K200" s="168"/>
      <c r="L200" s="149" t="s">
        <v>11</v>
      </c>
      <c r="M200" s="149"/>
      <c r="N200" s="207"/>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7"/>
      <c r="AJ200" s="208"/>
      <c r="AK200" s="208"/>
      <c r="AL200" s="208"/>
      <c r="AM200" s="209"/>
      <c r="AN200" s="207"/>
      <c r="AO200" s="208"/>
      <c r="AP200" s="208"/>
      <c r="AQ200" s="208"/>
      <c r="AR200" s="209"/>
    </row>
    <row r="201" spans="1:44" ht="18.95" customHeight="1">
      <c r="A201" s="141">
        <f t="shared" ref="A201" si="87">A199+1</f>
        <v>93</v>
      </c>
      <c r="B201" s="199" t="str">
        <f>IFERROR(日付等!F187,"")</f>
        <v/>
      </c>
      <c r="C201" s="235"/>
      <c r="D201" s="235"/>
      <c r="E201" s="235"/>
      <c r="F201" s="178"/>
      <c r="G201" s="194" t="str">
        <f>IFERROR(日付等!G187,"")</f>
        <v/>
      </c>
      <c r="H201" s="178" t="s">
        <v>5</v>
      </c>
      <c r="I201" s="194" t="str">
        <f>IFERROR(日付等!H187,"")</f>
        <v/>
      </c>
      <c r="J201" s="195" t="s">
        <v>5</v>
      </c>
      <c r="K201" s="194" t="str">
        <f>IFERROR(日付等!I187,"")</f>
        <v/>
      </c>
      <c r="L201" s="178" t="s">
        <v>10</v>
      </c>
      <c r="M201" s="178"/>
      <c r="N201" s="201"/>
      <c r="O201" s="205"/>
      <c r="P201" s="205"/>
      <c r="Q201" s="205"/>
      <c r="R201" s="205"/>
      <c r="S201" s="205"/>
      <c r="T201" s="205"/>
      <c r="U201" s="205"/>
      <c r="V201" s="205"/>
      <c r="W201" s="205"/>
      <c r="X201" s="205"/>
      <c r="Y201" s="205"/>
      <c r="Z201" s="205"/>
      <c r="AA201" s="205"/>
      <c r="AB201" s="205"/>
      <c r="AC201" s="205"/>
      <c r="AD201" s="205"/>
      <c r="AE201" s="205"/>
      <c r="AF201" s="205"/>
      <c r="AG201" s="205"/>
      <c r="AH201" s="205"/>
      <c r="AI201" s="201" t="s">
        <v>32</v>
      </c>
      <c r="AJ201" s="205"/>
      <c r="AK201" s="205"/>
      <c r="AL201" s="205"/>
      <c r="AM201" s="206"/>
      <c r="AN201" s="201" t="s">
        <v>222</v>
      </c>
      <c r="AO201" s="205"/>
      <c r="AP201" s="205"/>
      <c r="AQ201" s="205"/>
      <c r="AR201" s="206"/>
    </row>
    <row r="202" spans="1:44" ht="18.95" customHeight="1">
      <c r="A202" s="141"/>
      <c r="B202" s="212"/>
      <c r="C202" s="327"/>
      <c r="D202" s="327"/>
      <c r="E202" s="327"/>
      <c r="F202" s="149"/>
      <c r="G202" s="168"/>
      <c r="H202" s="149" t="s">
        <v>5</v>
      </c>
      <c r="I202" s="168"/>
      <c r="J202" s="164" t="s">
        <v>5</v>
      </c>
      <c r="K202" s="168"/>
      <c r="L202" s="149" t="s">
        <v>11</v>
      </c>
      <c r="M202" s="149"/>
      <c r="N202" s="207"/>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7"/>
      <c r="AJ202" s="208"/>
      <c r="AK202" s="208"/>
      <c r="AL202" s="208"/>
      <c r="AM202" s="209"/>
      <c r="AN202" s="207"/>
      <c r="AO202" s="208"/>
      <c r="AP202" s="208"/>
      <c r="AQ202" s="208"/>
      <c r="AR202" s="209"/>
    </row>
    <row r="203" spans="1:44" ht="18.95" customHeight="1">
      <c r="A203" s="141">
        <f t="shared" ref="A203" si="88">A201+1</f>
        <v>94</v>
      </c>
      <c r="B203" s="199" t="str">
        <f>IFERROR(日付等!F189,"")</f>
        <v/>
      </c>
      <c r="C203" s="235"/>
      <c r="D203" s="235"/>
      <c r="E203" s="235"/>
      <c r="F203" s="178"/>
      <c r="G203" s="194" t="str">
        <f>IFERROR(日付等!G189,"")</f>
        <v/>
      </c>
      <c r="H203" s="178" t="s">
        <v>5</v>
      </c>
      <c r="I203" s="194" t="str">
        <f>IFERROR(日付等!H189,"")</f>
        <v/>
      </c>
      <c r="J203" s="195" t="s">
        <v>5</v>
      </c>
      <c r="K203" s="194" t="str">
        <f>IFERROR(日付等!I189,"")</f>
        <v/>
      </c>
      <c r="L203" s="178" t="s">
        <v>10</v>
      </c>
      <c r="M203" s="178"/>
      <c r="N203" s="201"/>
      <c r="O203" s="205"/>
      <c r="P203" s="205"/>
      <c r="Q203" s="205"/>
      <c r="R203" s="205"/>
      <c r="S203" s="205"/>
      <c r="T203" s="205"/>
      <c r="U203" s="205"/>
      <c r="V203" s="205"/>
      <c r="W203" s="205"/>
      <c r="X203" s="205"/>
      <c r="Y203" s="205"/>
      <c r="Z203" s="205"/>
      <c r="AA203" s="205"/>
      <c r="AB203" s="205"/>
      <c r="AC203" s="205"/>
      <c r="AD203" s="205"/>
      <c r="AE203" s="205"/>
      <c r="AF203" s="205"/>
      <c r="AG203" s="205"/>
      <c r="AH203" s="205"/>
      <c r="AI203" s="201" t="s">
        <v>32</v>
      </c>
      <c r="AJ203" s="205"/>
      <c r="AK203" s="205"/>
      <c r="AL203" s="205"/>
      <c r="AM203" s="206"/>
      <c r="AN203" s="201" t="s">
        <v>222</v>
      </c>
      <c r="AO203" s="205"/>
      <c r="AP203" s="205"/>
      <c r="AQ203" s="205"/>
      <c r="AR203" s="206"/>
    </row>
    <row r="204" spans="1:44" ht="18.95" customHeight="1">
      <c r="A204" s="141"/>
      <c r="B204" s="212"/>
      <c r="C204" s="327"/>
      <c r="D204" s="327"/>
      <c r="E204" s="327"/>
      <c r="F204" s="149"/>
      <c r="G204" s="168"/>
      <c r="H204" s="149" t="s">
        <v>5</v>
      </c>
      <c r="I204" s="168"/>
      <c r="J204" s="164" t="s">
        <v>5</v>
      </c>
      <c r="K204" s="168"/>
      <c r="L204" s="149" t="s">
        <v>11</v>
      </c>
      <c r="M204" s="149"/>
      <c r="N204" s="207"/>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7"/>
      <c r="AJ204" s="208"/>
      <c r="AK204" s="208"/>
      <c r="AL204" s="208"/>
      <c r="AM204" s="209"/>
      <c r="AN204" s="207"/>
      <c r="AO204" s="208"/>
      <c r="AP204" s="208"/>
      <c r="AQ204" s="208"/>
      <c r="AR204" s="209"/>
    </row>
    <row r="205" spans="1:44" ht="18.95" customHeight="1">
      <c r="A205" s="141">
        <f t="shared" ref="A205" si="89">A203+1</f>
        <v>95</v>
      </c>
      <c r="B205" s="199" t="str">
        <f>IFERROR(日付等!F191,"")</f>
        <v/>
      </c>
      <c r="C205" s="235"/>
      <c r="D205" s="235"/>
      <c r="E205" s="235"/>
      <c r="F205" s="178"/>
      <c r="G205" s="194" t="str">
        <f>IFERROR(日付等!G191,"")</f>
        <v/>
      </c>
      <c r="H205" s="178" t="s">
        <v>5</v>
      </c>
      <c r="I205" s="194" t="str">
        <f>IFERROR(日付等!H191,"")</f>
        <v/>
      </c>
      <c r="J205" s="195" t="s">
        <v>5</v>
      </c>
      <c r="K205" s="194" t="str">
        <f>IFERROR(日付等!I191,"")</f>
        <v/>
      </c>
      <c r="L205" s="178" t="s">
        <v>10</v>
      </c>
      <c r="M205" s="178"/>
      <c r="N205" s="201"/>
      <c r="O205" s="205"/>
      <c r="P205" s="205"/>
      <c r="Q205" s="205"/>
      <c r="R205" s="205"/>
      <c r="S205" s="205"/>
      <c r="T205" s="205"/>
      <c r="U205" s="205"/>
      <c r="V205" s="205"/>
      <c r="W205" s="205"/>
      <c r="X205" s="205"/>
      <c r="Y205" s="205"/>
      <c r="Z205" s="205"/>
      <c r="AA205" s="205"/>
      <c r="AB205" s="205"/>
      <c r="AC205" s="205"/>
      <c r="AD205" s="205"/>
      <c r="AE205" s="205"/>
      <c r="AF205" s="205"/>
      <c r="AG205" s="205"/>
      <c r="AH205" s="205"/>
      <c r="AI205" s="201" t="s">
        <v>32</v>
      </c>
      <c r="AJ205" s="205"/>
      <c r="AK205" s="205"/>
      <c r="AL205" s="205"/>
      <c r="AM205" s="206"/>
      <c r="AN205" s="201" t="s">
        <v>222</v>
      </c>
      <c r="AO205" s="205"/>
      <c r="AP205" s="205"/>
      <c r="AQ205" s="205"/>
      <c r="AR205" s="206"/>
    </row>
    <row r="206" spans="1:44" ht="18.95" customHeight="1">
      <c r="A206" s="141"/>
      <c r="B206" s="212"/>
      <c r="C206" s="327"/>
      <c r="D206" s="327"/>
      <c r="E206" s="327"/>
      <c r="F206" s="149"/>
      <c r="G206" s="168"/>
      <c r="H206" s="149" t="s">
        <v>5</v>
      </c>
      <c r="I206" s="168"/>
      <c r="J206" s="164" t="s">
        <v>5</v>
      </c>
      <c r="K206" s="168"/>
      <c r="L206" s="149" t="s">
        <v>11</v>
      </c>
      <c r="M206" s="149"/>
      <c r="N206" s="207"/>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7"/>
      <c r="AJ206" s="208"/>
      <c r="AK206" s="208"/>
      <c r="AL206" s="208"/>
      <c r="AM206" s="209"/>
      <c r="AN206" s="207"/>
      <c r="AO206" s="208"/>
      <c r="AP206" s="208"/>
      <c r="AQ206" s="208"/>
      <c r="AR206" s="209"/>
    </row>
    <row r="207" spans="1:44" ht="18.95" customHeight="1">
      <c r="A207" s="141">
        <f t="shared" ref="A207" si="90">A205+1</f>
        <v>96</v>
      </c>
      <c r="B207" s="199" t="str">
        <f>IFERROR(日付等!F193,"")</f>
        <v/>
      </c>
      <c r="C207" s="235"/>
      <c r="D207" s="235"/>
      <c r="E207" s="235"/>
      <c r="F207" s="178"/>
      <c r="G207" s="194" t="str">
        <f>IFERROR(日付等!G193,"")</f>
        <v/>
      </c>
      <c r="H207" s="178" t="s">
        <v>5</v>
      </c>
      <c r="I207" s="194" t="str">
        <f>IFERROR(日付等!H193,"")</f>
        <v/>
      </c>
      <c r="J207" s="195" t="s">
        <v>5</v>
      </c>
      <c r="K207" s="194" t="str">
        <f>IFERROR(日付等!I193,"")</f>
        <v/>
      </c>
      <c r="L207" s="178" t="s">
        <v>10</v>
      </c>
      <c r="M207" s="178"/>
      <c r="N207" s="201"/>
      <c r="O207" s="205"/>
      <c r="P207" s="205"/>
      <c r="Q207" s="205"/>
      <c r="R207" s="205"/>
      <c r="S207" s="205"/>
      <c r="T207" s="205"/>
      <c r="U207" s="205"/>
      <c r="V207" s="205"/>
      <c r="W207" s="205"/>
      <c r="X207" s="205"/>
      <c r="Y207" s="205"/>
      <c r="Z207" s="205"/>
      <c r="AA207" s="205"/>
      <c r="AB207" s="205"/>
      <c r="AC207" s="205"/>
      <c r="AD207" s="205"/>
      <c r="AE207" s="205"/>
      <c r="AF207" s="205"/>
      <c r="AG207" s="205"/>
      <c r="AH207" s="205"/>
      <c r="AI207" s="201" t="s">
        <v>32</v>
      </c>
      <c r="AJ207" s="205"/>
      <c r="AK207" s="205"/>
      <c r="AL207" s="205"/>
      <c r="AM207" s="206"/>
      <c r="AN207" s="201" t="s">
        <v>222</v>
      </c>
      <c r="AO207" s="205"/>
      <c r="AP207" s="205"/>
      <c r="AQ207" s="205"/>
      <c r="AR207" s="206"/>
    </row>
    <row r="208" spans="1:44" ht="18.95" customHeight="1">
      <c r="A208" s="141"/>
      <c r="B208" s="212"/>
      <c r="C208" s="327"/>
      <c r="D208" s="327"/>
      <c r="E208" s="327"/>
      <c r="F208" s="149"/>
      <c r="G208" s="168"/>
      <c r="H208" s="149" t="s">
        <v>5</v>
      </c>
      <c r="I208" s="168"/>
      <c r="J208" s="164" t="s">
        <v>5</v>
      </c>
      <c r="K208" s="168"/>
      <c r="L208" s="149" t="s">
        <v>11</v>
      </c>
      <c r="M208" s="149"/>
      <c r="N208" s="207"/>
      <c r="O208" s="208"/>
      <c r="P208" s="208"/>
      <c r="Q208" s="208"/>
      <c r="R208" s="208"/>
      <c r="S208" s="208"/>
      <c r="T208" s="208"/>
      <c r="U208" s="208"/>
      <c r="V208" s="208"/>
      <c r="W208" s="208"/>
      <c r="X208" s="208"/>
      <c r="Y208" s="208"/>
      <c r="Z208" s="208"/>
      <c r="AA208" s="208"/>
      <c r="AB208" s="208"/>
      <c r="AC208" s="208"/>
      <c r="AD208" s="208"/>
      <c r="AE208" s="208"/>
      <c r="AF208" s="208"/>
      <c r="AG208" s="208"/>
      <c r="AH208" s="208"/>
      <c r="AI208" s="207"/>
      <c r="AJ208" s="208"/>
      <c r="AK208" s="208"/>
      <c r="AL208" s="208"/>
      <c r="AM208" s="209"/>
      <c r="AN208" s="207"/>
      <c r="AO208" s="208"/>
      <c r="AP208" s="208"/>
      <c r="AQ208" s="208"/>
      <c r="AR208" s="209"/>
    </row>
    <row r="209" spans="1:44" ht="18.95" customHeight="1">
      <c r="A209" s="141">
        <f t="shared" ref="A209" si="91">A207+1</f>
        <v>97</v>
      </c>
      <c r="B209" s="199" t="str">
        <f>IFERROR(日付等!F195,"")</f>
        <v/>
      </c>
      <c r="C209" s="235"/>
      <c r="D209" s="235"/>
      <c r="E209" s="235"/>
      <c r="F209" s="178"/>
      <c r="G209" s="194" t="str">
        <f>IFERROR(日付等!G195,"")</f>
        <v/>
      </c>
      <c r="H209" s="178" t="s">
        <v>5</v>
      </c>
      <c r="I209" s="194" t="str">
        <f>IFERROR(日付等!H195,"")</f>
        <v/>
      </c>
      <c r="J209" s="195" t="s">
        <v>5</v>
      </c>
      <c r="K209" s="194" t="str">
        <f>IFERROR(日付等!I195,"")</f>
        <v/>
      </c>
      <c r="L209" s="178" t="s">
        <v>10</v>
      </c>
      <c r="M209" s="178"/>
      <c r="N209" s="201"/>
      <c r="O209" s="205"/>
      <c r="P209" s="205"/>
      <c r="Q209" s="205"/>
      <c r="R209" s="205"/>
      <c r="S209" s="205"/>
      <c r="T209" s="205"/>
      <c r="U209" s="205"/>
      <c r="V209" s="205"/>
      <c r="W209" s="205"/>
      <c r="X209" s="205"/>
      <c r="Y209" s="205"/>
      <c r="Z209" s="205"/>
      <c r="AA209" s="205"/>
      <c r="AB209" s="205"/>
      <c r="AC209" s="205"/>
      <c r="AD209" s="205"/>
      <c r="AE209" s="205"/>
      <c r="AF209" s="205"/>
      <c r="AG209" s="205"/>
      <c r="AH209" s="205"/>
      <c r="AI209" s="201" t="s">
        <v>32</v>
      </c>
      <c r="AJ209" s="205"/>
      <c r="AK209" s="205"/>
      <c r="AL209" s="205"/>
      <c r="AM209" s="206"/>
      <c r="AN209" s="201" t="s">
        <v>222</v>
      </c>
      <c r="AO209" s="205"/>
      <c r="AP209" s="205"/>
      <c r="AQ209" s="205"/>
      <c r="AR209" s="206"/>
    </row>
    <row r="210" spans="1:44" ht="18.95" customHeight="1">
      <c r="A210" s="141"/>
      <c r="B210" s="212"/>
      <c r="C210" s="327"/>
      <c r="D210" s="327"/>
      <c r="E210" s="327"/>
      <c r="F210" s="149"/>
      <c r="G210" s="168"/>
      <c r="H210" s="149" t="s">
        <v>5</v>
      </c>
      <c r="I210" s="168"/>
      <c r="J210" s="164" t="s">
        <v>5</v>
      </c>
      <c r="K210" s="168"/>
      <c r="L210" s="149" t="s">
        <v>11</v>
      </c>
      <c r="M210" s="149"/>
      <c r="N210" s="207"/>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7"/>
      <c r="AJ210" s="208"/>
      <c r="AK210" s="208"/>
      <c r="AL210" s="208"/>
      <c r="AM210" s="209"/>
      <c r="AN210" s="207"/>
      <c r="AO210" s="208"/>
      <c r="AP210" s="208"/>
      <c r="AQ210" s="208"/>
      <c r="AR210" s="209"/>
    </row>
    <row r="211" spans="1:44" ht="18.95" customHeight="1">
      <c r="A211" s="141">
        <f t="shared" ref="A211" si="92">A209+1</f>
        <v>98</v>
      </c>
      <c r="B211" s="199" t="str">
        <f>IFERROR(日付等!F197,"")</f>
        <v/>
      </c>
      <c r="C211" s="235"/>
      <c r="D211" s="235"/>
      <c r="E211" s="235"/>
      <c r="F211" s="178"/>
      <c r="G211" s="194" t="str">
        <f>IFERROR(日付等!G197,"")</f>
        <v/>
      </c>
      <c r="H211" s="178" t="s">
        <v>5</v>
      </c>
      <c r="I211" s="194" t="str">
        <f>IFERROR(日付等!H197,"")</f>
        <v/>
      </c>
      <c r="J211" s="195" t="s">
        <v>5</v>
      </c>
      <c r="K211" s="194" t="str">
        <f>IFERROR(日付等!I197,"")</f>
        <v/>
      </c>
      <c r="L211" s="178" t="s">
        <v>10</v>
      </c>
      <c r="M211" s="178"/>
      <c r="N211" s="201"/>
      <c r="O211" s="205"/>
      <c r="P211" s="205"/>
      <c r="Q211" s="205"/>
      <c r="R211" s="205"/>
      <c r="S211" s="205"/>
      <c r="T211" s="205"/>
      <c r="U211" s="205"/>
      <c r="V211" s="205"/>
      <c r="W211" s="205"/>
      <c r="X211" s="205"/>
      <c r="Y211" s="205"/>
      <c r="Z211" s="205"/>
      <c r="AA211" s="205"/>
      <c r="AB211" s="205"/>
      <c r="AC211" s="205"/>
      <c r="AD211" s="205"/>
      <c r="AE211" s="205"/>
      <c r="AF211" s="205"/>
      <c r="AG211" s="205"/>
      <c r="AH211" s="205"/>
      <c r="AI211" s="201" t="s">
        <v>32</v>
      </c>
      <c r="AJ211" s="205"/>
      <c r="AK211" s="205"/>
      <c r="AL211" s="205"/>
      <c r="AM211" s="206"/>
      <c r="AN211" s="201" t="s">
        <v>222</v>
      </c>
      <c r="AO211" s="205"/>
      <c r="AP211" s="205"/>
      <c r="AQ211" s="205"/>
      <c r="AR211" s="206"/>
    </row>
    <row r="212" spans="1:44" ht="18.95" customHeight="1">
      <c r="A212" s="141"/>
      <c r="B212" s="212"/>
      <c r="C212" s="327"/>
      <c r="D212" s="327"/>
      <c r="E212" s="327"/>
      <c r="F212" s="149"/>
      <c r="G212" s="168"/>
      <c r="H212" s="149" t="s">
        <v>5</v>
      </c>
      <c r="I212" s="168"/>
      <c r="J212" s="164" t="s">
        <v>5</v>
      </c>
      <c r="K212" s="168"/>
      <c r="L212" s="149" t="s">
        <v>11</v>
      </c>
      <c r="M212" s="149"/>
      <c r="N212" s="207"/>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7"/>
      <c r="AJ212" s="208"/>
      <c r="AK212" s="208"/>
      <c r="AL212" s="208"/>
      <c r="AM212" s="209"/>
      <c r="AN212" s="207"/>
      <c r="AO212" s="208"/>
      <c r="AP212" s="208"/>
      <c r="AQ212" s="208"/>
      <c r="AR212" s="209"/>
    </row>
    <row r="213" spans="1:44" ht="18.95" customHeight="1">
      <c r="A213" s="141">
        <f t="shared" ref="A213" si="93">A211+1</f>
        <v>99</v>
      </c>
      <c r="B213" s="199" t="str">
        <f>IFERROR(日付等!F199,"")</f>
        <v/>
      </c>
      <c r="C213" s="235"/>
      <c r="D213" s="235"/>
      <c r="E213" s="235"/>
      <c r="F213" s="178"/>
      <c r="G213" s="194" t="str">
        <f>IFERROR(日付等!G199,"")</f>
        <v/>
      </c>
      <c r="H213" s="178" t="s">
        <v>5</v>
      </c>
      <c r="I213" s="194" t="str">
        <f>IFERROR(日付等!H199,"")</f>
        <v/>
      </c>
      <c r="J213" s="195" t="s">
        <v>5</v>
      </c>
      <c r="K213" s="194" t="str">
        <f>IFERROR(日付等!I199,"")</f>
        <v/>
      </c>
      <c r="L213" s="178" t="s">
        <v>10</v>
      </c>
      <c r="M213" s="178"/>
      <c r="N213" s="201"/>
      <c r="O213" s="205"/>
      <c r="P213" s="205"/>
      <c r="Q213" s="205"/>
      <c r="R213" s="205"/>
      <c r="S213" s="205"/>
      <c r="T213" s="205"/>
      <c r="U213" s="205"/>
      <c r="V213" s="205"/>
      <c r="W213" s="205"/>
      <c r="X213" s="205"/>
      <c r="Y213" s="205"/>
      <c r="Z213" s="205"/>
      <c r="AA213" s="205"/>
      <c r="AB213" s="205"/>
      <c r="AC213" s="205"/>
      <c r="AD213" s="205"/>
      <c r="AE213" s="205"/>
      <c r="AF213" s="205"/>
      <c r="AG213" s="205"/>
      <c r="AH213" s="205"/>
      <c r="AI213" s="201" t="s">
        <v>32</v>
      </c>
      <c r="AJ213" s="205"/>
      <c r="AK213" s="205"/>
      <c r="AL213" s="205"/>
      <c r="AM213" s="206"/>
      <c r="AN213" s="201" t="s">
        <v>222</v>
      </c>
      <c r="AO213" s="205"/>
      <c r="AP213" s="205"/>
      <c r="AQ213" s="205"/>
      <c r="AR213" s="206"/>
    </row>
    <row r="214" spans="1:44" ht="18.95" customHeight="1">
      <c r="A214" s="141"/>
      <c r="B214" s="212"/>
      <c r="C214" s="327"/>
      <c r="D214" s="327"/>
      <c r="E214" s="327"/>
      <c r="F214" s="149"/>
      <c r="G214" s="168"/>
      <c r="H214" s="149" t="s">
        <v>5</v>
      </c>
      <c r="I214" s="168"/>
      <c r="J214" s="164" t="s">
        <v>5</v>
      </c>
      <c r="K214" s="168"/>
      <c r="L214" s="149" t="s">
        <v>11</v>
      </c>
      <c r="M214" s="149"/>
      <c r="N214" s="207"/>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7"/>
      <c r="AJ214" s="208"/>
      <c r="AK214" s="208"/>
      <c r="AL214" s="208"/>
      <c r="AM214" s="209"/>
      <c r="AN214" s="207"/>
      <c r="AO214" s="208"/>
      <c r="AP214" s="208"/>
      <c r="AQ214" s="208"/>
      <c r="AR214" s="209"/>
    </row>
    <row r="215" spans="1:44" ht="18.95" customHeight="1">
      <c r="A215" s="141">
        <f t="shared" ref="A215" si="94">A213+1</f>
        <v>100</v>
      </c>
      <c r="B215" s="199" t="str">
        <f>IFERROR(日付等!F201,"")</f>
        <v/>
      </c>
      <c r="C215" s="235"/>
      <c r="D215" s="235"/>
      <c r="E215" s="235"/>
      <c r="F215" s="178"/>
      <c r="G215" s="194" t="str">
        <f>IFERROR(日付等!G201,"")</f>
        <v/>
      </c>
      <c r="H215" s="178" t="s">
        <v>5</v>
      </c>
      <c r="I215" s="194" t="str">
        <f>IFERROR(日付等!H201,"")</f>
        <v/>
      </c>
      <c r="J215" s="195" t="s">
        <v>5</v>
      </c>
      <c r="K215" s="194" t="str">
        <f>IFERROR(日付等!I201,"")</f>
        <v/>
      </c>
      <c r="L215" s="178" t="s">
        <v>10</v>
      </c>
      <c r="M215" s="178"/>
      <c r="N215" s="201"/>
      <c r="O215" s="205"/>
      <c r="P215" s="205"/>
      <c r="Q215" s="205"/>
      <c r="R215" s="205"/>
      <c r="S215" s="205"/>
      <c r="T215" s="205"/>
      <c r="U215" s="205"/>
      <c r="V215" s="205"/>
      <c r="W215" s="205"/>
      <c r="X215" s="205"/>
      <c r="Y215" s="205"/>
      <c r="Z215" s="205"/>
      <c r="AA215" s="205"/>
      <c r="AB215" s="205"/>
      <c r="AC215" s="205"/>
      <c r="AD215" s="205"/>
      <c r="AE215" s="205"/>
      <c r="AF215" s="205"/>
      <c r="AG215" s="205"/>
      <c r="AH215" s="205"/>
      <c r="AI215" s="201" t="s">
        <v>32</v>
      </c>
      <c r="AJ215" s="205"/>
      <c r="AK215" s="205"/>
      <c r="AL215" s="205"/>
      <c r="AM215" s="206"/>
      <c r="AN215" s="201" t="s">
        <v>222</v>
      </c>
      <c r="AO215" s="205"/>
      <c r="AP215" s="205"/>
      <c r="AQ215" s="205"/>
      <c r="AR215" s="206"/>
    </row>
    <row r="216" spans="1:44" ht="18.95" customHeight="1">
      <c r="A216" s="141"/>
      <c r="B216" s="212"/>
      <c r="C216" s="327"/>
      <c r="D216" s="327"/>
      <c r="E216" s="327"/>
      <c r="F216" s="149"/>
      <c r="G216" s="168"/>
      <c r="H216" s="149" t="s">
        <v>5</v>
      </c>
      <c r="I216" s="168"/>
      <c r="J216" s="164" t="s">
        <v>5</v>
      </c>
      <c r="K216" s="168"/>
      <c r="L216" s="149" t="s">
        <v>11</v>
      </c>
      <c r="M216" s="149"/>
      <c r="N216" s="207"/>
      <c r="O216" s="208"/>
      <c r="P216" s="208"/>
      <c r="Q216" s="208"/>
      <c r="R216" s="208"/>
      <c r="S216" s="208"/>
      <c r="T216" s="208"/>
      <c r="U216" s="208"/>
      <c r="V216" s="208"/>
      <c r="W216" s="208"/>
      <c r="X216" s="208"/>
      <c r="Y216" s="208"/>
      <c r="Z216" s="208"/>
      <c r="AA216" s="208"/>
      <c r="AB216" s="208"/>
      <c r="AC216" s="208"/>
      <c r="AD216" s="208"/>
      <c r="AE216" s="208"/>
      <c r="AF216" s="208"/>
      <c r="AG216" s="208"/>
      <c r="AH216" s="208"/>
      <c r="AI216" s="207"/>
      <c r="AJ216" s="208"/>
      <c r="AK216" s="208"/>
      <c r="AL216" s="208"/>
      <c r="AM216" s="209"/>
      <c r="AN216" s="207"/>
      <c r="AO216" s="208"/>
      <c r="AP216" s="208"/>
      <c r="AQ216" s="208"/>
      <c r="AR216" s="209"/>
    </row>
    <row r="217" spans="1:44" ht="18.95" customHeight="1">
      <c r="A217" s="141">
        <f t="shared" ref="A217" si="95">A215+1</f>
        <v>101</v>
      </c>
      <c r="B217" s="199" t="str">
        <f>IFERROR(日付等!F203,"")</f>
        <v/>
      </c>
      <c r="C217" s="235"/>
      <c r="D217" s="235"/>
      <c r="E217" s="235"/>
      <c r="F217" s="178"/>
      <c r="G217" s="194" t="str">
        <f>IFERROR(日付等!G203,"")</f>
        <v/>
      </c>
      <c r="H217" s="178" t="s">
        <v>5</v>
      </c>
      <c r="I217" s="194" t="str">
        <f>IFERROR(日付等!H203,"")</f>
        <v/>
      </c>
      <c r="J217" s="195" t="s">
        <v>5</v>
      </c>
      <c r="K217" s="194" t="str">
        <f>IFERROR(日付等!I203,"")</f>
        <v/>
      </c>
      <c r="L217" s="178" t="s">
        <v>10</v>
      </c>
      <c r="M217" s="178"/>
      <c r="N217" s="201"/>
      <c r="O217" s="205"/>
      <c r="P217" s="205"/>
      <c r="Q217" s="205"/>
      <c r="R217" s="205"/>
      <c r="S217" s="205"/>
      <c r="T217" s="205"/>
      <c r="U217" s="205"/>
      <c r="V217" s="205"/>
      <c r="W217" s="205"/>
      <c r="X217" s="205"/>
      <c r="Y217" s="205"/>
      <c r="Z217" s="205"/>
      <c r="AA217" s="205"/>
      <c r="AB217" s="205"/>
      <c r="AC217" s="205"/>
      <c r="AD217" s="205"/>
      <c r="AE217" s="205"/>
      <c r="AF217" s="205"/>
      <c r="AG217" s="205"/>
      <c r="AH217" s="205"/>
      <c r="AI217" s="201" t="s">
        <v>32</v>
      </c>
      <c r="AJ217" s="205"/>
      <c r="AK217" s="205"/>
      <c r="AL217" s="205"/>
      <c r="AM217" s="206"/>
      <c r="AN217" s="201" t="s">
        <v>222</v>
      </c>
      <c r="AO217" s="205"/>
      <c r="AP217" s="205"/>
      <c r="AQ217" s="205"/>
      <c r="AR217" s="206"/>
    </row>
    <row r="218" spans="1:44" ht="18.95" customHeight="1">
      <c r="A218" s="141"/>
      <c r="B218" s="212"/>
      <c r="C218" s="327"/>
      <c r="D218" s="327"/>
      <c r="E218" s="327"/>
      <c r="F218" s="149"/>
      <c r="G218" s="168"/>
      <c r="H218" s="149" t="s">
        <v>5</v>
      </c>
      <c r="I218" s="168"/>
      <c r="J218" s="164" t="s">
        <v>5</v>
      </c>
      <c r="K218" s="168"/>
      <c r="L218" s="149" t="s">
        <v>11</v>
      </c>
      <c r="M218" s="149"/>
      <c r="N218" s="207"/>
      <c r="O218" s="208"/>
      <c r="P218" s="208"/>
      <c r="Q218" s="208"/>
      <c r="R218" s="208"/>
      <c r="S218" s="208"/>
      <c r="T218" s="208"/>
      <c r="U218" s="208"/>
      <c r="V218" s="208"/>
      <c r="W218" s="208"/>
      <c r="X218" s="208"/>
      <c r="Y218" s="208"/>
      <c r="Z218" s="208"/>
      <c r="AA218" s="208"/>
      <c r="AB218" s="208"/>
      <c r="AC218" s="208"/>
      <c r="AD218" s="208"/>
      <c r="AE218" s="208"/>
      <c r="AF218" s="208"/>
      <c r="AG218" s="208"/>
      <c r="AH218" s="208"/>
      <c r="AI218" s="207"/>
      <c r="AJ218" s="208"/>
      <c r="AK218" s="208"/>
      <c r="AL218" s="208"/>
      <c r="AM218" s="209"/>
      <c r="AN218" s="207"/>
      <c r="AO218" s="208"/>
      <c r="AP218" s="208"/>
      <c r="AQ218" s="208"/>
      <c r="AR218" s="209"/>
    </row>
    <row r="219" spans="1:44">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c r="Z219" s="145"/>
      <c r="AA219" s="145"/>
      <c r="AB219" s="145"/>
      <c r="AC219" s="145"/>
      <c r="AD219" s="145"/>
      <c r="AE219" s="145"/>
      <c r="AF219" s="145"/>
      <c r="AG219" s="145"/>
      <c r="AH219" s="145"/>
      <c r="AI219" s="145"/>
      <c r="AJ219" s="145"/>
      <c r="AK219" s="145"/>
      <c r="AL219" s="145"/>
      <c r="AM219" s="145"/>
      <c r="AN219" s="145"/>
      <c r="AO219" s="145"/>
      <c r="AP219" s="145"/>
      <c r="AQ219" s="145"/>
      <c r="AR219" s="145"/>
    </row>
    <row r="220" spans="1:44">
      <c r="B220" s="145"/>
      <c r="C220" s="145"/>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c r="AE220" s="145"/>
      <c r="AF220" s="145"/>
      <c r="AG220" s="145"/>
      <c r="AH220" s="145"/>
      <c r="AI220" s="145"/>
      <c r="AJ220" s="145"/>
      <c r="AK220" s="145"/>
      <c r="AL220" s="145"/>
      <c r="AM220" s="145"/>
      <c r="AN220" s="145"/>
      <c r="AO220" s="145"/>
      <c r="AP220" s="145"/>
      <c r="AQ220" s="145"/>
      <c r="AR220" s="145"/>
    </row>
    <row r="221" spans="1:44">
      <c r="B221" s="145"/>
      <c r="C221" s="145"/>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E221" s="145"/>
      <c r="AF221" s="145"/>
      <c r="AG221" s="145"/>
      <c r="AH221" s="145"/>
      <c r="AI221" s="145"/>
      <c r="AJ221" s="145"/>
      <c r="AK221" s="145"/>
      <c r="AL221" s="145"/>
      <c r="AM221" s="145"/>
      <c r="AN221" s="145"/>
      <c r="AO221" s="145"/>
      <c r="AP221" s="145"/>
      <c r="AQ221" s="145"/>
      <c r="AR221" s="145"/>
    </row>
    <row r="222" spans="1:44">
      <c r="B222" s="145"/>
      <c r="C222" s="145"/>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E222" s="145"/>
      <c r="AF222" s="145"/>
      <c r="AG222" s="145"/>
      <c r="AH222" s="145"/>
      <c r="AI222" s="145"/>
      <c r="AJ222" s="145"/>
      <c r="AK222" s="145"/>
      <c r="AL222" s="145"/>
      <c r="AM222" s="145"/>
      <c r="AN222" s="145"/>
      <c r="AO222" s="145"/>
      <c r="AP222" s="145"/>
      <c r="AQ222" s="145"/>
      <c r="AR222" s="145"/>
    </row>
    <row r="223" spans="1:44">
      <c r="B223" s="145"/>
      <c r="C223" s="145"/>
      <c r="D223" s="145"/>
      <c r="E223" s="145"/>
      <c r="F223" s="145"/>
      <c r="G223" s="145"/>
      <c r="H223" s="145"/>
      <c r="I223" s="145"/>
      <c r="J223" s="145"/>
      <c r="K223" s="145"/>
      <c r="L223" s="145"/>
      <c r="M223" s="145"/>
      <c r="N223" s="145"/>
      <c r="O223" s="145"/>
      <c r="P223" s="145"/>
      <c r="Q223" s="145"/>
      <c r="R223" s="145"/>
      <c r="S223" s="145"/>
      <c r="T223" s="145"/>
      <c r="U223" s="145"/>
      <c r="V223" s="145"/>
      <c r="W223" s="145"/>
      <c r="X223" s="145"/>
      <c r="Y223" s="145"/>
      <c r="Z223" s="145"/>
      <c r="AA223" s="145"/>
      <c r="AB223" s="145"/>
      <c r="AC223" s="145"/>
      <c r="AD223" s="145"/>
      <c r="AE223" s="145"/>
      <c r="AF223" s="145"/>
      <c r="AG223" s="145"/>
      <c r="AH223" s="145"/>
      <c r="AI223" s="145"/>
      <c r="AJ223" s="145"/>
      <c r="AK223" s="145"/>
      <c r="AL223" s="145"/>
      <c r="AM223" s="145"/>
      <c r="AN223" s="145"/>
      <c r="AO223" s="145"/>
      <c r="AP223" s="145"/>
      <c r="AQ223" s="145"/>
      <c r="AR223" s="145"/>
    </row>
    <row r="224" spans="1:44">
      <c r="B224" s="145"/>
      <c r="C224" s="145"/>
      <c r="D224" s="145"/>
      <c r="E224" s="145"/>
      <c r="F224" s="145"/>
      <c r="G224" s="145"/>
      <c r="H224" s="145"/>
      <c r="I224" s="145"/>
      <c r="J224" s="145"/>
      <c r="K224" s="145"/>
      <c r="L224" s="145"/>
      <c r="M224" s="145"/>
      <c r="N224" s="145"/>
      <c r="O224" s="145"/>
      <c r="P224" s="145"/>
      <c r="Q224" s="145"/>
      <c r="R224" s="145"/>
      <c r="S224" s="145"/>
      <c r="T224" s="145"/>
      <c r="U224" s="145"/>
      <c r="V224" s="145"/>
      <c r="W224" s="145"/>
      <c r="X224" s="145"/>
      <c r="Y224" s="145"/>
      <c r="Z224" s="145"/>
      <c r="AA224" s="145"/>
      <c r="AB224" s="145"/>
      <c r="AC224" s="145"/>
      <c r="AD224" s="145"/>
      <c r="AE224" s="145"/>
      <c r="AF224" s="145"/>
      <c r="AG224" s="145"/>
      <c r="AH224" s="145"/>
      <c r="AI224" s="145"/>
      <c r="AJ224" s="145"/>
      <c r="AK224" s="145"/>
      <c r="AL224" s="145"/>
      <c r="AM224" s="145"/>
      <c r="AN224" s="145"/>
      <c r="AO224" s="145"/>
      <c r="AP224" s="145"/>
      <c r="AQ224" s="145"/>
      <c r="AR224" s="145"/>
    </row>
    <row r="225" spans="2:44">
      <c r="B225" s="145"/>
      <c r="C225" s="145"/>
      <c r="D225" s="145"/>
      <c r="E225" s="145"/>
      <c r="F225" s="145"/>
      <c r="G225" s="145"/>
      <c r="H225" s="145"/>
      <c r="I225" s="145"/>
      <c r="J225" s="145"/>
      <c r="K225" s="145"/>
      <c r="L225" s="145"/>
      <c r="M225" s="145"/>
      <c r="N225" s="145"/>
      <c r="O225" s="145"/>
      <c r="P225" s="145"/>
      <c r="Q225" s="145"/>
      <c r="R225" s="145"/>
      <c r="S225" s="145"/>
      <c r="T225" s="145"/>
      <c r="U225" s="145"/>
      <c r="V225" s="145"/>
      <c r="W225" s="145"/>
      <c r="X225" s="145"/>
      <c r="Y225" s="145"/>
      <c r="Z225" s="145"/>
      <c r="AA225" s="145"/>
      <c r="AB225" s="145"/>
      <c r="AC225" s="145"/>
      <c r="AD225" s="145"/>
      <c r="AE225" s="145"/>
      <c r="AF225" s="145"/>
      <c r="AG225" s="145"/>
      <c r="AH225" s="145"/>
      <c r="AI225" s="145"/>
      <c r="AJ225" s="145"/>
      <c r="AK225" s="145"/>
      <c r="AL225" s="145"/>
      <c r="AM225" s="145"/>
      <c r="AN225" s="145"/>
      <c r="AO225" s="145"/>
      <c r="AP225" s="145"/>
      <c r="AQ225" s="145"/>
      <c r="AR225" s="145"/>
    </row>
    <row r="226" spans="2:44">
      <c r="B226" s="145"/>
      <c r="C226" s="145"/>
      <c r="D226" s="145"/>
      <c r="E226" s="145"/>
      <c r="F226" s="145"/>
      <c r="G226" s="145"/>
      <c r="H226" s="145"/>
      <c r="I226" s="145"/>
      <c r="J226" s="145"/>
      <c r="K226" s="145"/>
      <c r="L226" s="145"/>
      <c r="M226" s="145"/>
      <c r="N226" s="145"/>
      <c r="O226" s="145"/>
      <c r="P226" s="145"/>
      <c r="Q226" s="145"/>
      <c r="R226" s="145"/>
      <c r="S226" s="145"/>
      <c r="T226" s="145"/>
      <c r="U226" s="145"/>
      <c r="V226" s="145"/>
      <c r="W226" s="145"/>
      <c r="X226" s="145"/>
      <c r="Y226" s="145"/>
      <c r="Z226" s="145"/>
      <c r="AA226" s="145"/>
      <c r="AB226" s="145"/>
      <c r="AC226" s="145"/>
      <c r="AD226" s="145"/>
      <c r="AE226" s="145"/>
      <c r="AF226" s="145"/>
      <c r="AG226" s="145"/>
      <c r="AH226" s="145"/>
      <c r="AI226" s="145"/>
      <c r="AJ226" s="145"/>
      <c r="AK226" s="145"/>
      <c r="AL226" s="145"/>
      <c r="AM226" s="145"/>
      <c r="AN226" s="145"/>
      <c r="AO226" s="145"/>
      <c r="AP226" s="145"/>
      <c r="AQ226" s="145"/>
      <c r="AR226" s="145"/>
    </row>
    <row r="227" spans="2:44">
      <c r="B227" s="145"/>
      <c r="C227" s="145"/>
      <c r="D227" s="145"/>
      <c r="E227" s="145"/>
      <c r="F227" s="145"/>
      <c r="G227" s="145"/>
      <c r="H227" s="145"/>
      <c r="I227" s="145"/>
      <c r="J227" s="145"/>
      <c r="K227" s="145"/>
      <c r="L227" s="145"/>
      <c r="M227" s="145"/>
      <c r="N227" s="145"/>
      <c r="O227" s="145"/>
      <c r="P227" s="145"/>
      <c r="Q227" s="145"/>
      <c r="R227" s="145"/>
      <c r="S227" s="145"/>
      <c r="T227" s="145"/>
      <c r="U227" s="145"/>
      <c r="V227" s="145"/>
      <c r="W227" s="145"/>
      <c r="X227" s="145"/>
      <c r="Y227" s="145"/>
      <c r="Z227" s="145"/>
      <c r="AA227" s="145"/>
      <c r="AB227" s="145"/>
      <c r="AC227" s="145"/>
      <c r="AD227" s="145"/>
      <c r="AE227" s="145"/>
      <c r="AF227" s="145"/>
      <c r="AG227" s="145"/>
      <c r="AH227" s="145"/>
      <c r="AI227" s="145"/>
      <c r="AJ227" s="145"/>
      <c r="AK227" s="145"/>
      <c r="AL227" s="145"/>
      <c r="AM227" s="145"/>
      <c r="AN227" s="145"/>
      <c r="AO227" s="145"/>
      <c r="AP227" s="145"/>
      <c r="AQ227" s="145"/>
      <c r="AR227" s="145"/>
    </row>
    <row r="228" spans="2:44">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c r="Z228" s="145"/>
      <c r="AA228" s="145"/>
      <c r="AB228" s="145"/>
      <c r="AC228" s="145"/>
      <c r="AD228" s="145"/>
      <c r="AE228" s="145"/>
      <c r="AF228" s="145"/>
      <c r="AG228" s="145"/>
      <c r="AH228" s="145"/>
      <c r="AI228" s="145"/>
      <c r="AJ228" s="145"/>
      <c r="AK228" s="145"/>
      <c r="AL228" s="145"/>
      <c r="AM228" s="145"/>
      <c r="AN228" s="145"/>
      <c r="AO228" s="145"/>
      <c r="AP228" s="145"/>
      <c r="AQ228" s="145"/>
      <c r="AR228" s="145"/>
    </row>
    <row r="229" spans="2:44">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E229" s="145"/>
      <c r="AF229" s="145"/>
      <c r="AG229" s="145"/>
      <c r="AH229" s="145"/>
      <c r="AI229" s="145"/>
      <c r="AJ229" s="145"/>
      <c r="AK229" s="145"/>
      <c r="AL229" s="145"/>
      <c r="AM229" s="145"/>
      <c r="AN229" s="145"/>
      <c r="AO229" s="145"/>
      <c r="AP229" s="145"/>
      <c r="AQ229" s="145"/>
      <c r="AR229" s="145"/>
    </row>
    <row r="230" spans="2:44">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5"/>
    </row>
    <row r="231" spans="2:44">
      <c r="B231" s="145"/>
      <c r="C231" s="145"/>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E231" s="145"/>
      <c r="AF231" s="145"/>
      <c r="AG231" s="145"/>
      <c r="AH231" s="145"/>
      <c r="AI231" s="145"/>
      <c r="AJ231" s="145"/>
      <c r="AK231" s="145"/>
      <c r="AL231" s="145"/>
      <c r="AM231" s="145"/>
      <c r="AN231" s="145"/>
      <c r="AO231" s="145"/>
      <c r="AP231" s="145"/>
      <c r="AQ231" s="145"/>
      <c r="AR231" s="145"/>
    </row>
    <row r="232" spans="2:44">
      <c r="B232" s="145"/>
      <c r="C232" s="145"/>
      <c r="D232" s="145"/>
      <c r="E232" s="145"/>
      <c r="F232" s="145"/>
      <c r="G232" s="145"/>
      <c r="H232" s="145"/>
      <c r="I232" s="145"/>
      <c r="J232" s="145"/>
      <c r="K232" s="145"/>
      <c r="L232" s="145"/>
      <c r="M232" s="145"/>
      <c r="N232" s="145"/>
      <c r="O232" s="145"/>
      <c r="P232" s="145"/>
      <c r="Q232" s="145"/>
      <c r="R232" s="145"/>
      <c r="S232" s="145"/>
      <c r="T232" s="145"/>
      <c r="U232" s="145"/>
      <c r="V232" s="145"/>
      <c r="W232" s="145"/>
      <c r="X232" s="145"/>
      <c r="Y232" s="145"/>
      <c r="Z232" s="145"/>
      <c r="AA232" s="145"/>
      <c r="AB232" s="145"/>
      <c r="AC232" s="145"/>
      <c r="AD232" s="145"/>
      <c r="AE232" s="145"/>
      <c r="AF232" s="145"/>
      <c r="AG232" s="145"/>
      <c r="AH232" s="145"/>
      <c r="AI232" s="145"/>
      <c r="AJ232" s="145"/>
      <c r="AK232" s="145"/>
      <c r="AL232" s="145"/>
      <c r="AM232" s="145"/>
      <c r="AN232" s="145"/>
      <c r="AO232" s="145"/>
      <c r="AP232" s="145"/>
      <c r="AQ232" s="145"/>
      <c r="AR232" s="145"/>
    </row>
    <row r="233" spans="2:44">
      <c r="B233" s="145"/>
      <c r="C233" s="145"/>
      <c r="D233" s="145"/>
      <c r="E233" s="145"/>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5"/>
      <c r="AH233" s="145"/>
      <c r="AI233" s="145"/>
      <c r="AJ233" s="145"/>
      <c r="AK233" s="145"/>
      <c r="AL233" s="145"/>
      <c r="AM233" s="145"/>
      <c r="AN233" s="145"/>
      <c r="AO233" s="145"/>
      <c r="AP233" s="145"/>
      <c r="AQ233" s="145"/>
      <c r="AR233" s="145"/>
    </row>
    <row r="234" spans="2:44">
      <c r="B234" s="145"/>
      <c r="C234" s="145"/>
      <c r="D234" s="145"/>
      <c r="E234" s="145"/>
      <c r="F234" s="145"/>
      <c r="G234" s="145"/>
      <c r="H234" s="145"/>
      <c r="I234" s="145"/>
      <c r="J234" s="145"/>
      <c r="K234" s="145"/>
      <c r="L234" s="145"/>
      <c r="M234" s="145"/>
      <c r="N234" s="145"/>
      <c r="O234" s="145"/>
      <c r="P234" s="145"/>
      <c r="Q234" s="145"/>
      <c r="R234" s="145"/>
      <c r="S234" s="145"/>
      <c r="T234" s="145"/>
      <c r="U234" s="145"/>
      <c r="V234" s="145"/>
      <c r="W234" s="145"/>
      <c r="X234" s="145"/>
      <c r="Y234" s="145"/>
      <c r="Z234" s="145"/>
      <c r="AA234" s="145"/>
      <c r="AB234" s="145"/>
      <c r="AC234" s="145"/>
      <c r="AD234" s="145"/>
      <c r="AE234" s="145"/>
      <c r="AF234" s="145"/>
      <c r="AG234" s="145"/>
      <c r="AH234" s="145"/>
      <c r="AI234" s="145"/>
      <c r="AJ234" s="145"/>
      <c r="AK234" s="145"/>
      <c r="AL234" s="145"/>
      <c r="AM234" s="145"/>
      <c r="AN234" s="145"/>
      <c r="AO234" s="145"/>
      <c r="AP234" s="145"/>
      <c r="AQ234" s="145"/>
      <c r="AR234" s="145"/>
    </row>
    <row r="235" spans="2:44">
      <c r="B235" s="145"/>
      <c r="C235" s="145"/>
      <c r="D235" s="145"/>
      <c r="E235" s="145"/>
      <c r="F235" s="145"/>
      <c r="G235" s="145"/>
      <c r="H235" s="145"/>
      <c r="I235" s="145"/>
      <c r="J235" s="145"/>
      <c r="K235" s="145"/>
      <c r="L235" s="145"/>
      <c r="M235" s="145"/>
      <c r="N235" s="145"/>
      <c r="O235" s="145"/>
      <c r="P235" s="145"/>
      <c r="Q235" s="145"/>
      <c r="R235" s="145"/>
      <c r="S235" s="145"/>
      <c r="T235" s="145"/>
      <c r="U235" s="145"/>
      <c r="V235" s="145"/>
      <c r="W235" s="145"/>
      <c r="X235" s="145"/>
      <c r="Y235" s="145"/>
      <c r="Z235" s="145"/>
      <c r="AA235" s="145"/>
      <c r="AB235" s="145"/>
      <c r="AC235" s="145"/>
      <c r="AD235" s="145"/>
      <c r="AE235" s="145"/>
      <c r="AF235" s="145"/>
      <c r="AG235" s="145"/>
      <c r="AH235" s="145"/>
      <c r="AI235" s="145"/>
      <c r="AJ235" s="145"/>
      <c r="AK235" s="145"/>
      <c r="AL235" s="145"/>
      <c r="AM235" s="145"/>
      <c r="AN235" s="145"/>
      <c r="AO235" s="145"/>
      <c r="AP235" s="145"/>
      <c r="AQ235" s="145"/>
      <c r="AR235" s="145"/>
    </row>
    <row r="236" spans="2:44">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c r="Z236" s="145"/>
      <c r="AA236" s="145"/>
      <c r="AB236" s="145"/>
      <c r="AC236" s="145"/>
      <c r="AD236" s="145"/>
      <c r="AE236" s="145"/>
      <c r="AF236" s="145"/>
      <c r="AG236" s="145"/>
      <c r="AH236" s="145"/>
      <c r="AI236" s="145"/>
      <c r="AJ236" s="145"/>
      <c r="AK236" s="145"/>
      <c r="AL236" s="145"/>
      <c r="AM236" s="145"/>
      <c r="AN236" s="145"/>
      <c r="AO236" s="145"/>
      <c r="AP236" s="145"/>
      <c r="AQ236" s="145"/>
      <c r="AR236" s="145"/>
    </row>
    <row r="237" spans="2:44">
      <c r="B237" s="145"/>
      <c r="C237" s="145"/>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E237" s="145"/>
      <c r="AF237" s="145"/>
      <c r="AG237" s="145"/>
      <c r="AH237" s="145"/>
      <c r="AI237" s="145"/>
      <c r="AJ237" s="145"/>
      <c r="AK237" s="145"/>
      <c r="AL237" s="145"/>
      <c r="AM237" s="145"/>
      <c r="AN237" s="145"/>
      <c r="AO237" s="145"/>
      <c r="AP237" s="145"/>
      <c r="AQ237" s="145"/>
      <c r="AR237" s="145"/>
    </row>
    <row r="238" spans="2:44">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c r="Z238" s="145"/>
      <c r="AA238" s="145"/>
      <c r="AB238" s="145"/>
      <c r="AC238" s="145"/>
      <c r="AD238" s="145"/>
      <c r="AE238" s="145"/>
      <c r="AF238" s="145"/>
      <c r="AG238" s="145"/>
      <c r="AH238" s="145"/>
      <c r="AI238" s="145"/>
      <c r="AJ238" s="145"/>
      <c r="AK238" s="145"/>
      <c r="AL238" s="145"/>
      <c r="AM238" s="145"/>
      <c r="AN238" s="145"/>
      <c r="AO238" s="145"/>
      <c r="AP238" s="145"/>
      <c r="AQ238" s="145"/>
      <c r="AR238" s="145"/>
    </row>
    <row r="239" spans="2:44">
      <c r="B239" s="145"/>
      <c r="C239" s="145"/>
      <c r="D239" s="145"/>
      <c r="E239" s="145"/>
      <c r="F239" s="145"/>
      <c r="G239" s="145"/>
      <c r="H239" s="145"/>
      <c r="I239" s="145"/>
      <c r="J239" s="145"/>
      <c r="K239" s="145"/>
      <c r="L239" s="145"/>
      <c r="M239" s="145"/>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c r="AP239" s="145"/>
      <c r="AQ239" s="145"/>
      <c r="AR239" s="145"/>
    </row>
    <row r="240" spans="2:44">
      <c r="B240" s="145"/>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5"/>
      <c r="AL240" s="145"/>
      <c r="AM240" s="145"/>
      <c r="AN240" s="145"/>
      <c r="AO240" s="145"/>
      <c r="AP240" s="145"/>
      <c r="AQ240" s="145"/>
      <c r="AR240" s="145"/>
    </row>
    <row r="241" spans="2:44">
      <c r="B241" s="145"/>
      <c r="C241" s="145"/>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row>
    <row r="242" spans="2:44">
      <c r="B242" s="145"/>
      <c r="C242" s="145"/>
      <c r="D242" s="145"/>
      <c r="E242" s="145"/>
      <c r="F242" s="145"/>
      <c r="G242" s="145"/>
      <c r="H242" s="145"/>
      <c r="I242" s="145"/>
      <c r="J242" s="145"/>
      <c r="K242" s="145"/>
      <c r="L242" s="145"/>
      <c r="M242" s="145"/>
      <c r="N242" s="145"/>
      <c r="O242" s="145"/>
      <c r="P242" s="145"/>
      <c r="Q242" s="145"/>
      <c r="R242" s="145"/>
      <c r="S242" s="145"/>
      <c r="T242" s="145"/>
      <c r="U242" s="145"/>
      <c r="V242" s="145"/>
      <c r="W242" s="145"/>
      <c r="X242" s="145"/>
      <c r="Y242" s="145"/>
      <c r="Z242" s="145"/>
      <c r="AA242" s="145"/>
      <c r="AB242" s="145"/>
      <c r="AC242" s="145"/>
      <c r="AD242" s="145"/>
      <c r="AE242" s="145"/>
      <c r="AF242" s="145"/>
      <c r="AG242" s="145"/>
      <c r="AH242" s="145"/>
      <c r="AI242" s="145"/>
      <c r="AJ242" s="145"/>
      <c r="AK242" s="145"/>
      <c r="AL242" s="145"/>
      <c r="AM242" s="145"/>
      <c r="AN242" s="145"/>
      <c r="AO242" s="145"/>
      <c r="AP242" s="145"/>
      <c r="AQ242" s="145"/>
      <c r="AR242" s="145"/>
    </row>
    <row r="243" spans="2:44">
      <c r="B243" s="145"/>
      <c r="C243" s="145"/>
      <c r="D243" s="145"/>
      <c r="E243" s="145"/>
      <c r="F243" s="145"/>
      <c r="G243" s="145"/>
      <c r="H243" s="145"/>
      <c r="I243" s="145"/>
      <c r="J243" s="145"/>
      <c r="K243" s="145"/>
      <c r="L243" s="145"/>
      <c r="M243" s="145"/>
      <c r="N243" s="145"/>
      <c r="O243" s="145"/>
      <c r="P243" s="145"/>
      <c r="Q243" s="145"/>
      <c r="R243" s="145"/>
      <c r="S243" s="145"/>
      <c r="T243" s="145"/>
      <c r="U243" s="145"/>
      <c r="V243" s="145"/>
      <c r="W243" s="145"/>
      <c r="X243" s="145"/>
      <c r="Y243" s="145"/>
      <c r="Z243" s="145"/>
      <c r="AA243" s="145"/>
      <c r="AB243" s="145"/>
      <c r="AC243" s="145"/>
      <c r="AD243" s="145"/>
      <c r="AE243" s="145"/>
      <c r="AF243" s="145"/>
      <c r="AG243" s="145"/>
      <c r="AH243" s="145"/>
      <c r="AI243" s="145"/>
      <c r="AJ243" s="145"/>
      <c r="AK243" s="145"/>
      <c r="AL243" s="145"/>
      <c r="AM243" s="145"/>
      <c r="AN243" s="145"/>
      <c r="AO243" s="145"/>
      <c r="AP243" s="145"/>
      <c r="AQ243" s="145"/>
      <c r="AR243" s="145"/>
    </row>
    <row r="244" spans="2:44">
      <c r="B244" s="145"/>
      <c r="C244" s="145"/>
      <c r="D244" s="145"/>
      <c r="E244" s="145"/>
      <c r="F244" s="145"/>
      <c r="G244" s="145"/>
      <c r="H244" s="145"/>
      <c r="I244" s="145"/>
      <c r="J244" s="145"/>
      <c r="K244" s="145"/>
      <c r="L244" s="145"/>
      <c r="M244" s="145"/>
      <c r="N244" s="145"/>
      <c r="O244" s="145"/>
      <c r="P244" s="145"/>
      <c r="Q244" s="145"/>
      <c r="R244" s="145"/>
      <c r="S244" s="145"/>
      <c r="T244" s="145"/>
      <c r="U244" s="145"/>
      <c r="V244" s="145"/>
      <c r="W244" s="145"/>
      <c r="X244" s="145"/>
      <c r="Y244" s="145"/>
      <c r="Z244" s="145"/>
      <c r="AA244" s="145"/>
      <c r="AB244" s="145"/>
      <c r="AC244" s="145"/>
      <c r="AD244" s="145"/>
      <c r="AE244" s="145"/>
      <c r="AF244" s="145"/>
      <c r="AG244" s="145"/>
      <c r="AH244" s="145"/>
      <c r="AI244" s="145"/>
      <c r="AJ244" s="145"/>
      <c r="AK244" s="145"/>
      <c r="AL244" s="145"/>
      <c r="AM244" s="145"/>
      <c r="AN244" s="145"/>
      <c r="AO244" s="145"/>
      <c r="AP244" s="145"/>
      <c r="AQ244" s="145"/>
      <c r="AR244" s="145"/>
    </row>
    <row r="245" spans="2:44">
      <c r="B245" s="145"/>
      <c r="C245" s="145"/>
      <c r="D245" s="145"/>
      <c r="E245" s="145"/>
      <c r="F245" s="145"/>
      <c r="G245" s="145"/>
      <c r="H245" s="145"/>
      <c r="I245" s="145"/>
      <c r="J245" s="145"/>
      <c r="K245" s="145"/>
      <c r="L245" s="145"/>
      <c r="M245" s="145"/>
      <c r="N245" s="145"/>
      <c r="O245" s="145"/>
      <c r="P245" s="145"/>
      <c r="Q245" s="145"/>
      <c r="R245" s="145"/>
      <c r="S245" s="145"/>
      <c r="T245" s="145"/>
      <c r="U245" s="145"/>
      <c r="V245" s="145"/>
      <c r="W245" s="145"/>
      <c r="X245" s="145"/>
      <c r="Y245" s="145"/>
      <c r="Z245" s="145"/>
      <c r="AA245" s="145"/>
      <c r="AB245" s="145"/>
      <c r="AC245" s="145"/>
      <c r="AD245" s="145"/>
      <c r="AE245" s="145"/>
      <c r="AF245" s="145"/>
      <c r="AG245" s="145"/>
      <c r="AH245" s="145"/>
      <c r="AI245" s="145"/>
      <c r="AJ245" s="145"/>
      <c r="AK245" s="145"/>
      <c r="AL245" s="145"/>
      <c r="AM245" s="145"/>
      <c r="AN245" s="145"/>
      <c r="AO245" s="145"/>
      <c r="AP245" s="145"/>
      <c r="AQ245" s="145"/>
      <c r="AR245" s="145"/>
    </row>
    <row r="246" spans="2:44">
      <c r="B246" s="145"/>
      <c r="C246" s="145"/>
      <c r="D246" s="145"/>
      <c r="E246" s="145"/>
      <c r="F246" s="145"/>
      <c r="G246" s="145"/>
      <c r="H246" s="145"/>
      <c r="I246" s="145"/>
      <c r="J246" s="145"/>
      <c r="K246" s="145"/>
      <c r="L246" s="145"/>
      <c r="M246" s="145"/>
      <c r="N246" s="145"/>
      <c r="O246" s="145"/>
      <c r="P246" s="145"/>
      <c r="Q246" s="145"/>
      <c r="R246" s="145"/>
      <c r="S246" s="145"/>
      <c r="T246" s="145"/>
      <c r="U246" s="145"/>
      <c r="V246" s="145"/>
      <c r="W246" s="145"/>
      <c r="X246" s="145"/>
      <c r="Y246" s="145"/>
      <c r="Z246" s="145"/>
      <c r="AA246" s="145"/>
      <c r="AB246" s="145"/>
      <c r="AC246" s="145"/>
      <c r="AD246" s="145"/>
      <c r="AE246" s="145"/>
      <c r="AF246" s="145"/>
      <c r="AG246" s="145"/>
      <c r="AH246" s="145"/>
      <c r="AI246" s="145"/>
      <c r="AJ246" s="145"/>
      <c r="AK246" s="145"/>
      <c r="AL246" s="145"/>
      <c r="AM246" s="145"/>
      <c r="AN246" s="145"/>
      <c r="AO246" s="145"/>
      <c r="AP246" s="145"/>
      <c r="AQ246" s="145"/>
      <c r="AR246" s="145"/>
    </row>
    <row r="247" spans="2:44">
      <c r="B247" s="145"/>
      <c r="C247" s="145"/>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E247" s="145"/>
      <c r="AF247" s="145"/>
      <c r="AG247" s="145"/>
      <c r="AH247" s="145"/>
      <c r="AI247" s="145"/>
      <c r="AJ247" s="145"/>
      <c r="AK247" s="145"/>
      <c r="AL247" s="145"/>
      <c r="AM247" s="145"/>
      <c r="AN247" s="145"/>
      <c r="AO247" s="145"/>
      <c r="AP247" s="145"/>
      <c r="AQ247" s="145"/>
      <c r="AR247" s="145"/>
    </row>
    <row r="248" spans="2:44">
      <c r="B248" s="145"/>
      <c r="C248" s="145"/>
      <c r="D248" s="145"/>
      <c r="E248" s="145"/>
      <c r="F248" s="145"/>
      <c r="G248" s="145"/>
      <c r="H248" s="145"/>
      <c r="I248" s="145"/>
      <c r="J248" s="145"/>
      <c r="K248" s="145"/>
      <c r="L248" s="145"/>
      <c r="M248" s="145"/>
      <c r="N248" s="145"/>
      <c r="O248" s="145"/>
      <c r="P248" s="145"/>
      <c r="Q248" s="145"/>
      <c r="R248" s="145"/>
      <c r="S248" s="145"/>
      <c r="T248" s="145"/>
      <c r="U248" s="145"/>
      <c r="V248" s="145"/>
      <c r="W248" s="145"/>
      <c r="X248" s="145"/>
      <c r="Y248" s="145"/>
      <c r="Z248" s="145"/>
      <c r="AA248" s="145"/>
      <c r="AB248" s="145"/>
      <c r="AC248" s="145"/>
      <c r="AD248" s="145"/>
      <c r="AE248" s="145"/>
      <c r="AF248" s="145"/>
      <c r="AG248" s="145"/>
      <c r="AH248" s="145"/>
      <c r="AI248" s="145"/>
      <c r="AJ248" s="145"/>
      <c r="AK248" s="145"/>
      <c r="AL248" s="145"/>
      <c r="AM248" s="145"/>
      <c r="AN248" s="145"/>
      <c r="AO248" s="145"/>
      <c r="AP248" s="145"/>
      <c r="AQ248" s="145"/>
      <c r="AR248" s="145"/>
    </row>
    <row r="249" spans="2:44">
      <c r="B249" s="145"/>
      <c r="C249" s="145"/>
      <c r="D249" s="145"/>
      <c r="E249" s="145"/>
      <c r="F249" s="145"/>
      <c r="G249" s="145"/>
      <c r="H249" s="145"/>
      <c r="I249" s="145"/>
      <c r="J249" s="145"/>
      <c r="K249" s="145"/>
      <c r="L249" s="145"/>
      <c r="M249" s="145"/>
      <c r="N249" s="145"/>
      <c r="O249" s="145"/>
      <c r="P249" s="145"/>
      <c r="Q249" s="145"/>
      <c r="R249" s="145"/>
      <c r="S249" s="145"/>
      <c r="T249" s="145"/>
      <c r="U249" s="145"/>
      <c r="V249" s="145"/>
      <c r="W249" s="145"/>
      <c r="X249" s="145"/>
      <c r="Y249" s="145"/>
      <c r="Z249" s="145"/>
      <c r="AA249" s="145"/>
      <c r="AB249" s="145"/>
      <c r="AC249" s="145"/>
      <c r="AD249" s="145"/>
      <c r="AE249" s="145"/>
      <c r="AF249" s="145"/>
      <c r="AG249" s="145"/>
      <c r="AH249" s="145"/>
      <c r="AI249" s="145"/>
      <c r="AJ249" s="145"/>
      <c r="AK249" s="145"/>
      <c r="AL249" s="145"/>
      <c r="AM249" s="145"/>
      <c r="AN249" s="145"/>
      <c r="AO249" s="145"/>
      <c r="AP249" s="145"/>
      <c r="AQ249" s="145"/>
      <c r="AR249" s="145"/>
    </row>
    <row r="250" spans="2:44">
      <c r="B250" s="145"/>
      <c r="C250" s="145"/>
      <c r="D250" s="145"/>
      <c r="E250" s="145"/>
      <c r="F250" s="145"/>
      <c r="G250" s="145"/>
      <c r="H250" s="145"/>
      <c r="I250" s="145"/>
      <c r="J250" s="145"/>
      <c r="K250" s="145"/>
      <c r="L250" s="145"/>
      <c r="M250" s="145"/>
      <c r="N250" s="145"/>
      <c r="O250" s="145"/>
      <c r="P250" s="145"/>
      <c r="Q250" s="145"/>
      <c r="R250" s="145"/>
      <c r="S250" s="145"/>
      <c r="T250" s="145"/>
      <c r="U250" s="145"/>
      <c r="V250" s="145"/>
      <c r="W250" s="145"/>
      <c r="X250" s="145"/>
      <c r="Y250" s="145"/>
      <c r="Z250" s="145"/>
      <c r="AA250" s="145"/>
      <c r="AB250" s="145"/>
      <c r="AC250" s="145"/>
      <c r="AD250" s="145"/>
      <c r="AE250" s="145"/>
      <c r="AF250" s="145"/>
      <c r="AG250" s="145"/>
      <c r="AH250" s="145"/>
      <c r="AI250" s="145"/>
      <c r="AJ250" s="145"/>
      <c r="AK250" s="145"/>
      <c r="AL250" s="145"/>
      <c r="AM250" s="145"/>
      <c r="AN250" s="145"/>
      <c r="AO250" s="145"/>
      <c r="AP250" s="145"/>
      <c r="AQ250" s="145"/>
      <c r="AR250" s="145"/>
    </row>
    <row r="251" spans="2:44">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45"/>
      <c r="AL251" s="145"/>
      <c r="AM251" s="145"/>
      <c r="AN251" s="145"/>
      <c r="AO251" s="145"/>
      <c r="AP251" s="145"/>
      <c r="AQ251" s="145"/>
      <c r="AR251" s="145"/>
    </row>
    <row r="252" spans="2:44">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c r="AM252" s="145"/>
      <c r="AN252" s="145"/>
      <c r="AO252" s="145"/>
      <c r="AP252" s="145"/>
      <c r="AQ252" s="145"/>
      <c r="AR252" s="145"/>
    </row>
    <row r="253" spans="2:44">
      <c r="B253" s="145"/>
      <c r="C253" s="145"/>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5"/>
      <c r="AL253" s="145"/>
      <c r="AM253" s="145"/>
      <c r="AN253" s="145"/>
      <c r="AO253" s="145"/>
      <c r="AP253" s="145"/>
      <c r="AQ253" s="145"/>
      <c r="AR253" s="145"/>
    </row>
    <row r="254" spans="2:44">
      <c r="B254" s="145"/>
      <c r="C254" s="145"/>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E254" s="145"/>
      <c r="AF254" s="145"/>
      <c r="AG254" s="145"/>
      <c r="AH254" s="145"/>
      <c r="AI254" s="145"/>
      <c r="AJ254" s="145"/>
      <c r="AK254" s="145"/>
      <c r="AL254" s="145"/>
      <c r="AM254" s="145"/>
      <c r="AN254" s="145"/>
      <c r="AO254" s="145"/>
      <c r="AP254" s="145"/>
      <c r="AQ254" s="145"/>
      <c r="AR254" s="145"/>
    </row>
    <row r="255" spans="2:44">
      <c r="B255" s="145"/>
      <c r="C255" s="145"/>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E255" s="145"/>
      <c r="AF255" s="145"/>
      <c r="AG255" s="145"/>
      <c r="AH255" s="145"/>
      <c r="AI255" s="145"/>
      <c r="AJ255" s="145"/>
      <c r="AK255" s="145"/>
      <c r="AL255" s="145"/>
      <c r="AM255" s="145"/>
      <c r="AN255" s="145"/>
      <c r="AO255" s="145"/>
      <c r="AP255" s="145"/>
      <c r="AQ255" s="145"/>
      <c r="AR255" s="145"/>
    </row>
    <row r="256" spans="2:44">
      <c r="B256" s="145"/>
      <c r="C256" s="145"/>
      <c r="D256" s="145"/>
      <c r="E256" s="145"/>
      <c r="F256" s="145"/>
      <c r="G256" s="145"/>
      <c r="H256" s="145"/>
      <c r="I256" s="145"/>
      <c r="J256" s="145"/>
      <c r="K256" s="145"/>
      <c r="L256" s="145"/>
      <c r="M256" s="145"/>
      <c r="N256" s="145"/>
      <c r="O256" s="145"/>
      <c r="P256" s="145"/>
      <c r="Q256" s="145"/>
      <c r="R256" s="145"/>
      <c r="S256" s="145"/>
      <c r="T256" s="145"/>
      <c r="U256" s="145"/>
      <c r="V256" s="145"/>
      <c r="W256" s="145"/>
      <c r="X256" s="145"/>
      <c r="Y256" s="145"/>
      <c r="Z256" s="145"/>
      <c r="AA256" s="145"/>
      <c r="AB256" s="145"/>
      <c r="AC256" s="145"/>
      <c r="AD256" s="145"/>
      <c r="AE256" s="145"/>
      <c r="AF256" s="145"/>
      <c r="AG256" s="145"/>
      <c r="AH256" s="145"/>
      <c r="AI256" s="145"/>
      <c r="AJ256" s="145"/>
      <c r="AK256" s="145"/>
      <c r="AL256" s="145"/>
      <c r="AM256" s="145"/>
      <c r="AN256" s="145"/>
      <c r="AO256" s="145"/>
      <c r="AP256" s="145"/>
      <c r="AQ256" s="145"/>
      <c r="AR256" s="145"/>
    </row>
    <row r="257" spans="2:44">
      <c r="B257" s="145"/>
      <c r="C257" s="145"/>
      <c r="D257" s="145"/>
      <c r="E257" s="145"/>
      <c r="F257" s="145"/>
      <c r="G257" s="145"/>
      <c r="H257" s="145"/>
      <c r="I257" s="145"/>
      <c r="J257" s="145"/>
      <c r="K257" s="145"/>
      <c r="L257" s="145"/>
      <c r="M257" s="145"/>
      <c r="N257" s="145"/>
      <c r="O257" s="145"/>
      <c r="P257" s="145"/>
      <c r="Q257" s="145"/>
      <c r="R257" s="145"/>
      <c r="S257" s="145"/>
      <c r="T257" s="145"/>
      <c r="U257" s="145"/>
      <c r="V257" s="145"/>
      <c r="W257" s="145"/>
      <c r="X257" s="145"/>
      <c r="Y257" s="145"/>
      <c r="Z257" s="145"/>
      <c r="AA257" s="145"/>
      <c r="AB257" s="145"/>
      <c r="AC257" s="145"/>
      <c r="AD257" s="145"/>
      <c r="AE257" s="145"/>
      <c r="AF257" s="145"/>
      <c r="AG257" s="145"/>
      <c r="AH257" s="145"/>
      <c r="AI257" s="145"/>
      <c r="AJ257" s="145"/>
      <c r="AK257" s="145"/>
      <c r="AL257" s="145"/>
      <c r="AM257" s="145"/>
      <c r="AN257" s="145"/>
      <c r="AO257" s="145"/>
      <c r="AP257" s="145"/>
      <c r="AQ257" s="145"/>
      <c r="AR257" s="145"/>
    </row>
    <row r="258" spans="2:44">
      <c r="B258" s="145"/>
      <c r="C258" s="145"/>
      <c r="D258" s="145"/>
      <c r="E258" s="145"/>
      <c r="F258" s="145"/>
      <c r="G258" s="145"/>
      <c r="H258" s="145"/>
      <c r="I258" s="145"/>
      <c r="J258" s="145"/>
      <c r="K258" s="145"/>
      <c r="L258" s="145"/>
      <c r="M258" s="145"/>
      <c r="N258" s="145"/>
      <c r="O258" s="145"/>
      <c r="P258" s="145"/>
      <c r="Q258" s="145"/>
      <c r="R258" s="145"/>
      <c r="S258" s="145"/>
      <c r="T258" s="145"/>
      <c r="U258" s="145"/>
      <c r="V258" s="145"/>
      <c r="W258" s="145"/>
      <c r="X258" s="145"/>
      <c r="Y258" s="145"/>
      <c r="Z258" s="145"/>
      <c r="AA258" s="145"/>
      <c r="AB258" s="145"/>
      <c r="AC258" s="145"/>
      <c r="AD258" s="145"/>
      <c r="AE258" s="145"/>
      <c r="AF258" s="145"/>
      <c r="AG258" s="145"/>
      <c r="AH258" s="145"/>
      <c r="AI258" s="145"/>
      <c r="AJ258" s="145"/>
      <c r="AK258" s="145"/>
      <c r="AL258" s="145"/>
      <c r="AM258" s="145"/>
      <c r="AN258" s="145"/>
      <c r="AO258" s="145"/>
      <c r="AP258" s="145"/>
      <c r="AQ258" s="145"/>
      <c r="AR258" s="145"/>
    </row>
    <row r="259" spans="2:44">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5"/>
      <c r="Z259" s="145"/>
      <c r="AA259" s="145"/>
      <c r="AB259" s="145"/>
      <c r="AC259" s="145"/>
      <c r="AD259" s="145"/>
      <c r="AE259" s="145"/>
      <c r="AF259" s="145"/>
      <c r="AG259" s="145"/>
      <c r="AH259" s="145"/>
      <c r="AI259" s="145"/>
      <c r="AJ259" s="145"/>
      <c r="AK259" s="145"/>
      <c r="AL259" s="145"/>
      <c r="AM259" s="145"/>
      <c r="AN259" s="145"/>
      <c r="AO259" s="145"/>
      <c r="AP259" s="145"/>
      <c r="AQ259" s="145"/>
      <c r="AR259" s="145"/>
    </row>
    <row r="260" spans="2:44">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45"/>
      <c r="AJ260" s="145"/>
      <c r="AK260" s="145"/>
      <c r="AL260" s="145"/>
      <c r="AM260" s="145"/>
      <c r="AN260" s="145"/>
      <c r="AO260" s="145"/>
      <c r="AP260" s="145"/>
      <c r="AQ260" s="145"/>
      <c r="AR260" s="145"/>
    </row>
    <row r="261" spans="2:44">
      <c r="B261" s="145"/>
      <c r="C261" s="145"/>
      <c r="D261" s="145"/>
      <c r="E261" s="145"/>
      <c r="F261" s="145"/>
      <c r="G261" s="145"/>
      <c r="H261" s="145"/>
      <c r="I261" s="145"/>
      <c r="J261" s="145"/>
      <c r="K261" s="145"/>
      <c r="L261" s="145"/>
      <c r="M261" s="145"/>
      <c r="N261" s="145"/>
      <c r="O261" s="145"/>
      <c r="P261" s="145"/>
      <c r="Q261" s="145"/>
      <c r="R261" s="145"/>
      <c r="S261" s="145"/>
      <c r="T261" s="145"/>
      <c r="U261" s="145"/>
      <c r="V261" s="145"/>
      <c r="W261" s="145"/>
      <c r="X261" s="145"/>
      <c r="Y261" s="145"/>
      <c r="Z261" s="145"/>
      <c r="AA261" s="145"/>
      <c r="AB261" s="145"/>
      <c r="AC261" s="145"/>
      <c r="AD261" s="145"/>
      <c r="AE261" s="145"/>
      <c r="AF261" s="145"/>
      <c r="AG261" s="145"/>
      <c r="AH261" s="145"/>
      <c r="AI261" s="145"/>
      <c r="AJ261" s="145"/>
      <c r="AK261" s="145"/>
      <c r="AL261" s="145"/>
      <c r="AM261" s="145"/>
      <c r="AN261" s="145"/>
      <c r="AO261" s="145"/>
      <c r="AP261" s="145"/>
      <c r="AQ261" s="145"/>
      <c r="AR261" s="145"/>
    </row>
    <row r="262" spans="2:44">
      <c r="B262" s="145"/>
      <c r="C262" s="145"/>
      <c r="D262" s="145"/>
      <c r="E262" s="145"/>
      <c r="F262" s="145"/>
      <c r="G262" s="145"/>
      <c r="H262" s="145"/>
      <c r="I262" s="145"/>
      <c r="J262" s="145"/>
      <c r="K262" s="145"/>
      <c r="L262" s="145"/>
      <c r="M262" s="145"/>
      <c r="N262" s="145"/>
      <c r="O262" s="145"/>
      <c r="P262" s="145"/>
      <c r="Q262" s="145"/>
      <c r="R262" s="145"/>
      <c r="S262" s="145"/>
      <c r="T262" s="145"/>
      <c r="U262" s="145"/>
      <c r="V262" s="145"/>
      <c r="W262" s="145"/>
      <c r="X262" s="145"/>
      <c r="Y262" s="145"/>
      <c r="Z262" s="145"/>
      <c r="AA262" s="145"/>
      <c r="AB262" s="145"/>
      <c r="AC262" s="145"/>
      <c r="AD262" s="145"/>
      <c r="AE262" s="145"/>
      <c r="AF262" s="145"/>
      <c r="AG262" s="145"/>
      <c r="AH262" s="145"/>
      <c r="AI262" s="145"/>
      <c r="AJ262" s="145"/>
      <c r="AK262" s="145"/>
      <c r="AL262" s="145"/>
      <c r="AM262" s="145"/>
      <c r="AN262" s="145"/>
      <c r="AO262" s="145"/>
      <c r="AP262" s="145"/>
      <c r="AQ262" s="145"/>
      <c r="AR262" s="145"/>
    </row>
    <row r="263" spans="2:44">
      <c r="B263" s="145"/>
      <c r="C263" s="145"/>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E263" s="145"/>
      <c r="AF263" s="145"/>
      <c r="AG263" s="145"/>
      <c r="AH263" s="145"/>
      <c r="AI263" s="145"/>
      <c r="AJ263" s="145"/>
      <c r="AK263" s="145"/>
      <c r="AL263" s="145"/>
      <c r="AM263" s="145"/>
      <c r="AN263" s="145"/>
      <c r="AO263" s="145"/>
      <c r="AP263" s="145"/>
      <c r="AQ263" s="145"/>
      <c r="AR263" s="145"/>
    </row>
    <row r="264" spans="2:44">
      <c r="B264" s="145"/>
      <c r="C264" s="145"/>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E264" s="145"/>
      <c r="AF264" s="145"/>
      <c r="AG264" s="145"/>
      <c r="AH264" s="145"/>
      <c r="AI264" s="145"/>
      <c r="AJ264" s="145"/>
      <c r="AK264" s="145"/>
      <c r="AL264" s="145"/>
      <c r="AM264" s="145"/>
      <c r="AN264" s="145"/>
      <c r="AO264" s="145"/>
      <c r="AP264" s="145"/>
      <c r="AQ264" s="145"/>
      <c r="AR264" s="145"/>
    </row>
    <row r="265" spans="2:44">
      <c r="B265" s="145"/>
      <c r="C265" s="145"/>
      <c r="D265" s="145"/>
      <c r="E265" s="145"/>
      <c r="F265" s="145"/>
      <c r="G265" s="145"/>
      <c r="H265" s="145"/>
      <c r="I265" s="145"/>
      <c r="J265" s="145"/>
      <c r="K265" s="145"/>
      <c r="L265" s="145"/>
      <c r="M265" s="145"/>
      <c r="N265" s="145"/>
      <c r="O265" s="145"/>
      <c r="P265" s="145"/>
      <c r="Q265" s="145"/>
      <c r="R265" s="145"/>
      <c r="S265" s="145"/>
      <c r="T265" s="145"/>
      <c r="U265" s="145"/>
      <c r="V265" s="145"/>
      <c r="W265" s="145"/>
      <c r="X265" s="145"/>
      <c r="Y265" s="145"/>
      <c r="Z265" s="145"/>
      <c r="AA265" s="145"/>
      <c r="AB265" s="145"/>
      <c r="AC265" s="145"/>
      <c r="AD265" s="145"/>
      <c r="AE265" s="145"/>
      <c r="AF265" s="145"/>
      <c r="AG265" s="145"/>
      <c r="AH265" s="145"/>
      <c r="AI265" s="145"/>
      <c r="AJ265" s="145"/>
      <c r="AK265" s="145"/>
      <c r="AL265" s="145"/>
      <c r="AM265" s="145"/>
      <c r="AN265" s="145"/>
      <c r="AO265" s="145"/>
      <c r="AP265" s="145"/>
      <c r="AQ265" s="145"/>
      <c r="AR265" s="145"/>
    </row>
    <row r="266" spans="2:44">
      <c r="B266" s="145"/>
      <c r="C266" s="145"/>
      <c r="D266" s="145"/>
      <c r="E266" s="145"/>
      <c r="F266" s="145"/>
      <c r="G266" s="145"/>
      <c r="H266" s="145"/>
      <c r="I266" s="145"/>
      <c r="J266" s="145"/>
      <c r="K266" s="145"/>
      <c r="L266" s="145"/>
      <c r="M266" s="145"/>
      <c r="N266" s="145"/>
      <c r="O266" s="145"/>
      <c r="P266" s="145"/>
      <c r="Q266" s="145"/>
      <c r="R266" s="145"/>
      <c r="S266" s="145"/>
      <c r="T266" s="145"/>
      <c r="U266" s="145"/>
      <c r="V266" s="145"/>
      <c r="W266" s="145"/>
      <c r="X266" s="145"/>
      <c r="Y266" s="145"/>
      <c r="Z266" s="145"/>
      <c r="AA266" s="145"/>
      <c r="AB266" s="145"/>
      <c r="AC266" s="145"/>
      <c r="AD266" s="145"/>
      <c r="AE266" s="145"/>
      <c r="AF266" s="145"/>
      <c r="AG266" s="145"/>
      <c r="AH266" s="145"/>
      <c r="AI266" s="145"/>
      <c r="AJ266" s="145"/>
      <c r="AK266" s="145"/>
      <c r="AL266" s="145"/>
      <c r="AM266" s="145"/>
      <c r="AN266" s="145"/>
      <c r="AO266" s="145"/>
      <c r="AP266" s="145"/>
      <c r="AQ266" s="145"/>
      <c r="AR266" s="145"/>
    </row>
    <row r="267" spans="2:44">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5"/>
      <c r="Z267" s="145"/>
      <c r="AA267" s="145"/>
      <c r="AB267" s="145"/>
      <c r="AC267" s="145"/>
      <c r="AD267" s="145"/>
      <c r="AE267" s="145"/>
      <c r="AF267" s="145"/>
      <c r="AG267" s="145"/>
      <c r="AH267" s="145"/>
      <c r="AI267" s="145"/>
      <c r="AJ267" s="145"/>
      <c r="AK267" s="145"/>
      <c r="AL267" s="145"/>
      <c r="AM267" s="145"/>
      <c r="AN267" s="145"/>
      <c r="AO267" s="145"/>
      <c r="AP267" s="145"/>
      <c r="AQ267" s="145"/>
      <c r="AR267" s="145"/>
    </row>
    <row r="268" spans="2:44">
      <c r="B268" s="145"/>
      <c r="C268" s="145"/>
      <c r="D268" s="145"/>
      <c r="E268" s="145"/>
      <c r="F268" s="145"/>
      <c r="G268" s="145"/>
      <c r="H268" s="145"/>
      <c r="I268" s="145"/>
      <c r="J268" s="145"/>
      <c r="K268" s="145"/>
      <c r="L268" s="145"/>
      <c r="M268" s="145"/>
      <c r="N268" s="145"/>
      <c r="O268" s="145"/>
      <c r="P268" s="145"/>
      <c r="Q268" s="145"/>
      <c r="R268" s="145"/>
      <c r="S268" s="145"/>
      <c r="T268" s="145"/>
      <c r="U268" s="145"/>
      <c r="V268" s="145"/>
      <c r="W268" s="145"/>
      <c r="X268" s="145"/>
      <c r="Y268" s="145"/>
      <c r="Z268" s="145"/>
      <c r="AA268" s="145"/>
      <c r="AB268" s="145"/>
      <c r="AC268" s="145"/>
      <c r="AD268" s="145"/>
      <c r="AE268" s="145"/>
      <c r="AF268" s="145"/>
      <c r="AG268" s="145"/>
      <c r="AH268" s="145"/>
      <c r="AI268" s="145"/>
      <c r="AJ268" s="145"/>
      <c r="AK268" s="145"/>
      <c r="AL268" s="145"/>
      <c r="AM268" s="145"/>
      <c r="AN268" s="145"/>
      <c r="AO268" s="145"/>
      <c r="AP268" s="145"/>
      <c r="AQ268" s="145"/>
      <c r="AR268" s="145"/>
    </row>
    <row r="269" spans="2:44">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c r="AM269" s="145"/>
      <c r="AN269" s="145"/>
      <c r="AO269" s="145"/>
      <c r="AP269" s="145"/>
      <c r="AQ269" s="145"/>
      <c r="AR269" s="145"/>
    </row>
    <row r="270" spans="2:44">
      <c r="B270" s="145"/>
      <c r="C270" s="145"/>
      <c r="D270" s="145"/>
      <c r="E270" s="145"/>
      <c r="F270" s="145"/>
      <c r="G270" s="145"/>
      <c r="H270" s="145"/>
      <c r="I270" s="145"/>
      <c r="J270" s="145"/>
      <c r="K270" s="145"/>
      <c r="L270" s="145"/>
      <c r="M270" s="145"/>
      <c r="N270" s="145"/>
      <c r="O270" s="145"/>
      <c r="P270" s="145"/>
      <c r="Q270" s="145"/>
      <c r="R270" s="145"/>
      <c r="S270" s="145"/>
      <c r="T270" s="145"/>
      <c r="U270" s="145"/>
      <c r="V270" s="145"/>
      <c r="W270" s="145"/>
      <c r="X270" s="145"/>
      <c r="Y270" s="145"/>
      <c r="Z270" s="145"/>
      <c r="AA270" s="145"/>
      <c r="AB270" s="145"/>
      <c r="AC270" s="145"/>
      <c r="AD270" s="145"/>
      <c r="AE270" s="145"/>
      <c r="AF270" s="145"/>
      <c r="AG270" s="145"/>
      <c r="AH270" s="145"/>
      <c r="AI270" s="145"/>
      <c r="AJ270" s="145"/>
      <c r="AK270" s="145"/>
      <c r="AL270" s="145"/>
      <c r="AM270" s="145"/>
      <c r="AN270" s="145"/>
      <c r="AO270" s="145"/>
      <c r="AP270" s="145"/>
      <c r="AQ270" s="145"/>
      <c r="AR270" s="145"/>
    </row>
    <row r="271" spans="2:44">
      <c r="B271" s="145"/>
      <c r="C271" s="145"/>
      <c r="D271" s="145"/>
      <c r="E271" s="145"/>
      <c r="F271" s="145"/>
      <c r="G271" s="145"/>
      <c r="H271" s="145"/>
      <c r="I271" s="145"/>
      <c r="J271" s="145"/>
      <c r="K271" s="145"/>
      <c r="L271" s="145"/>
      <c r="M271" s="145"/>
      <c r="N271" s="145"/>
      <c r="O271" s="145"/>
      <c r="P271" s="145"/>
      <c r="Q271" s="145"/>
      <c r="R271" s="145"/>
      <c r="S271" s="145"/>
      <c r="T271" s="145"/>
      <c r="U271" s="145"/>
      <c r="V271" s="145"/>
      <c r="W271" s="145"/>
      <c r="X271" s="145"/>
      <c r="Y271" s="145"/>
      <c r="Z271" s="145"/>
      <c r="AA271" s="145"/>
      <c r="AB271" s="145"/>
      <c r="AC271" s="145"/>
      <c r="AD271" s="145"/>
      <c r="AE271" s="145"/>
      <c r="AF271" s="145"/>
      <c r="AG271" s="145"/>
      <c r="AH271" s="145"/>
      <c r="AI271" s="145"/>
      <c r="AJ271" s="145"/>
      <c r="AK271" s="145"/>
      <c r="AL271" s="145"/>
      <c r="AM271" s="145"/>
      <c r="AN271" s="145"/>
      <c r="AO271" s="145"/>
      <c r="AP271" s="145"/>
      <c r="AQ271" s="145"/>
      <c r="AR271" s="145"/>
    </row>
    <row r="272" spans="2:44">
      <c r="B272" s="145"/>
      <c r="C272" s="145"/>
      <c r="D272" s="145"/>
      <c r="E272" s="145"/>
      <c r="F272" s="145"/>
      <c r="G272" s="145"/>
      <c r="H272" s="145"/>
      <c r="I272" s="145"/>
      <c r="J272" s="145"/>
      <c r="K272" s="145"/>
      <c r="L272" s="145"/>
      <c r="M272" s="145"/>
      <c r="N272" s="145"/>
      <c r="O272" s="145"/>
      <c r="P272" s="145"/>
      <c r="Q272" s="145"/>
      <c r="R272" s="145"/>
      <c r="S272" s="145"/>
      <c r="T272" s="145"/>
      <c r="U272" s="145"/>
      <c r="V272" s="145"/>
      <c r="W272" s="145"/>
      <c r="X272" s="145"/>
      <c r="Y272" s="145"/>
      <c r="Z272" s="145"/>
      <c r="AA272" s="145"/>
      <c r="AB272" s="145"/>
      <c r="AC272" s="145"/>
      <c r="AD272" s="145"/>
      <c r="AE272" s="145"/>
      <c r="AF272" s="145"/>
      <c r="AG272" s="145"/>
      <c r="AH272" s="145"/>
      <c r="AI272" s="145"/>
      <c r="AJ272" s="145"/>
      <c r="AK272" s="145"/>
      <c r="AL272" s="145"/>
      <c r="AM272" s="145"/>
      <c r="AN272" s="145"/>
      <c r="AO272" s="145"/>
      <c r="AP272" s="145"/>
      <c r="AQ272" s="145"/>
      <c r="AR272" s="145"/>
    </row>
    <row r="273" spans="2:44">
      <c r="B273" s="145"/>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145"/>
      <c r="AE273" s="145"/>
      <c r="AF273" s="145"/>
      <c r="AG273" s="145"/>
      <c r="AH273" s="145"/>
      <c r="AI273" s="145"/>
      <c r="AJ273" s="145"/>
      <c r="AK273" s="145"/>
      <c r="AL273" s="145"/>
      <c r="AM273" s="145"/>
      <c r="AN273" s="145"/>
      <c r="AO273" s="145"/>
      <c r="AP273" s="145"/>
      <c r="AQ273" s="145"/>
      <c r="AR273" s="145"/>
    </row>
    <row r="274" spans="2:44">
      <c r="B274" s="145"/>
      <c r="C274" s="145"/>
      <c r="D274" s="145"/>
      <c r="E274" s="145"/>
      <c r="F274" s="145"/>
      <c r="G274" s="145"/>
      <c r="H274" s="145"/>
      <c r="I274" s="145"/>
      <c r="J274" s="145"/>
      <c r="K274" s="145"/>
      <c r="L274" s="145"/>
      <c r="M274" s="145"/>
      <c r="N274" s="145"/>
      <c r="O274" s="145"/>
      <c r="P274" s="145"/>
      <c r="Q274" s="145"/>
      <c r="R274" s="145"/>
      <c r="S274" s="145"/>
      <c r="T274" s="145"/>
      <c r="U274" s="145"/>
      <c r="V274" s="145"/>
      <c r="W274" s="145"/>
      <c r="X274" s="145"/>
      <c r="Y274" s="145"/>
      <c r="Z274" s="145"/>
      <c r="AA274" s="145"/>
      <c r="AB274" s="145"/>
      <c r="AC274" s="145"/>
      <c r="AD274" s="145"/>
      <c r="AE274" s="145"/>
      <c r="AF274" s="145"/>
      <c r="AG274" s="145"/>
      <c r="AH274" s="145"/>
      <c r="AI274" s="145"/>
      <c r="AJ274" s="145"/>
      <c r="AK274" s="145"/>
      <c r="AL274" s="145"/>
      <c r="AM274" s="145"/>
      <c r="AN274" s="145"/>
      <c r="AO274" s="145"/>
      <c r="AP274" s="145"/>
      <c r="AQ274" s="145"/>
      <c r="AR274" s="145"/>
    </row>
    <row r="275" spans="2:44">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45"/>
      <c r="AL275" s="145"/>
      <c r="AM275" s="145"/>
      <c r="AN275" s="145"/>
      <c r="AO275" s="145"/>
      <c r="AP275" s="145"/>
      <c r="AQ275" s="145"/>
      <c r="AR275" s="145"/>
    </row>
    <row r="276" spans="2:44">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5"/>
      <c r="AL276" s="145"/>
      <c r="AM276" s="145"/>
      <c r="AN276" s="145"/>
      <c r="AO276" s="145"/>
      <c r="AP276" s="145"/>
      <c r="AQ276" s="145"/>
      <c r="AR276" s="145"/>
    </row>
    <row r="277" spans="2:44">
      <c r="B277" s="145"/>
      <c r="C277" s="145"/>
      <c r="D277" s="145"/>
      <c r="E277" s="145"/>
      <c r="F277" s="145"/>
      <c r="G277" s="145"/>
      <c r="H277" s="145"/>
      <c r="I277" s="145"/>
      <c r="J277" s="145"/>
      <c r="K277" s="145"/>
      <c r="L277" s="145"/>
      <c r="M277" s="145"/>
      <c r="N277" s="145"/>
      <c r="O277" s="145"/>
      <c r="P277" s="145"/>
      <c r="Q277" s="145"/>
      <c r="R277" s="145"/>
      <c r="S277" s="145"/>
      <c r="T277" s="145"/>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row>
    <row r="278" spans="2:44">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c r="AQ278" s="145"/>
      <c r="AR278" s="145"/>
    </row>
    <row r="279" spans="2:44">
      <c r="B279" s="145"/>
      <c r="C279" s="145"/>
      <c r="D279" s="145"/>
      <c r="E279" s="145"/>
      <c r="F279" s="145"/>
      <c r="G279" s="145"/>
      <c r="H279" s="145"/>
      <c r="I279" s="145"/>
      <c r="J279" s="145"/>
      <c r="K279" s="145"/>
      <c r="L279" s="145"/>
      <c r="M279" s="145"/>
      <c r="N279" s="145"/>
      <c r="O279" s="145"/>
      <c r="P279" s="145"/>
      <c r="Q279" s="145"/>
      <c r="R279" s="145"/>
      <c r="S279" s="145"/>
      <c r="T279" s="145"/>
      <c r="U279" s="145"/>
      <c r="V279" s="145"/>
      <c r="W279" s="145"/>
      <c r="X279" s="145"/>
      <c r="Y279" s="145"/>
      <c r="Z279" s="145"/>
      <c r="AA279" s="145"/>
      <c r="AB279" s="145"/>
      <c r="AC279" s="145"/>
      <c r="AD279" s="145"/>
      <c r="AE279" s="145"/>
      <c r="AF279" s="145"/>
      <c r="AG279" s="145"/>
      <c r="AH279" s="145"/>
      <c r="AI279" s="145"/>
      <c r="AJ279" s="145"/>
      <c r="AK279" s="145"/>
      <c r="AL279" s="145"/>
      <c r="AM279" s="145"/>
      <c r="AN279" s="145"/>
      <c r="AO279" s="145"/>
      <c r="AP279" s="145"/>
      <c r="AQ279" s="145"/>
      <c r="AR279" s="145"/>
    </row>
    <row r="280" spans="2:44">
      <c r="B280" s="145"/>
      <c r="C280" s="145"/>
      <c r="D280" s="145"/>
      <c r="E280" s="145"/>
      <c r="F280" s="145"/>
      <c r="G280" s="145"/>
      <c r="H280" s="145"/>
      <c r="I280" s="145"/>
      <c r="J280" s="145"/>
      <c r="K280" s="145"/>
      <c r="L280" s="145"/>
      <c r="M280" s="145"/>
      <c r="N280" s="145"/>
      <c r="O280" s="145"/>
      <c r="P280" s="145"/>
      <c r="Q280" s="145"/>
      <c r="R280" s="145"/>
      <c r="S280" s="145"/>
      <c r="T280" s="145"/>
      <c r="U280" s="145"/>
      <c r="V280" s="145"/>
      <c r="W280" s="145"/>
      <c r="X280" s="145"/>
      <c r="Y280" s="145"/>
      <c r="Z280" s="145"/>
      <c r="AA280" s="145"/>
      <c r="AB280" s="145"/>
      <c r="AC280" s="145"/>
      <c r="AD280" s="145"/>
      <c r="AE280" s="145"/>
      <c r="AF280" s="145"/>
      <c r="AG280" s="145"/>
      <c r="AH280" s="145"/>
      <c r="AI280" s="145"/>
      <c r="AJ280" s="145"/>
      <c r="AK280" s="145"/>
      <c r="AL280" s="145"/>
      <c r="AM280" s="145"/>
      <c r="AN280" s="145"/>
      <c r="AO280" s="145"/>
      <c r="AP280" s="145"/>
      <c r="AQ280" s="145"/>
      <c r="AR280" s="145"/>
    </row>
    <row r="281" spans="2:44">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c r="AM281" s="145"/>
      <c r="AN281" s="145"/>
      <c r="AO281" s="145"/>
      <c r="AP281" s="145"/>
      <c r="AQ281" s="145"/>
      <c r="AR281" s="145"/>
    </row>
    <row r="282" spans="2:44">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c r="AM282" s="145"/>
      <c r="AN282" s="145"/>
      <c r="AO282" s="145"/>
      <c r="AP282" s="145"/>
      <c r="AQ282" s="145"/>
      <c r="AR282" s="145"/>
    </row>
    <row r="283" spans="2:44">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c r="AM283" s="145"/>
      <c r="AN283" s="145"/>
      <c r="AO283" s="145"/>
      <c r="AP283" s="145"/>
      <c r="AQ283" s="145"/>
      <c r="AR283" s="145"/>
    </row>
    <row r="284" spans="2:44">
      <c r="B284" s="145"/>
      <c r="C284" s="145"/>
      <c r="D284" s="145"/>
      <c r="E284" s="145"/>
      <c r="F284" s="145"/>
      <c r="G284" s="145"/>
      <c r="H284" s="145"/>
      <c r="I284" s="145"/>
      <c r="J284" s="145"/>
      <c r="K284" s="145"/>
      <c r="L284" s="145"/>
      <c r="M284" s="145"/>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row>
    <row r="285" spans="2:44">
      <c r="B285" s="145"/>
      <c r="C285" s="145"/>
      <c r="D285" s="145"/>
      <c r="E285" s="145"/>
      <c r="F285" s="145"/>
      <c r="G285" s="145"/>
      <c r="H285" s="145"/>
      <c r="I285" s="145"/>
      <c r="J285" s="145"/>
      <c r="K285" s="145"/>
      <c r="L285" s="145"/>
      <c r="M285" s="145"/>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5"/>
      <c r="AL285" s="145"/>
      <c r="AM285" s="145"/>
      <c r="AN285" s="145"/>
      <c r="AO285" s="145"/>
      <c r="AP285" s="145"/>
      <c r="AQ285" s="145"/>
      <c r="AR285" s="145"/>
    </row>
    <row r="286" spans="2:44">
      <c r="B286" s="145"/>
      <c r="C286" s="145"/>
      <c r="D286" s="145"/>
      <c r="E286" s="145"/>
      <c r="F286" s="145"/>
      <c r="G286" s="145"/>
      <c r="H286" s="145"/>
      <c r="I286" s="145"/>
      <c r="J286" s="145"/>
      <c r="K286" s="145"/>
      <c r="L286" s="145"/>
      <c r="M286" s="145"/>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5"/>
      <c r="AR286" s="145"/>
    </row>
    <row r="287" spans="2:44">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c r="AM287" s="145"/>
      <c r="AN287" s="145"/>
      <c r="AO287" s="145"/>
      <c r="AP287" s="145"/>
      <c r="AQ287" s="145"/>
      <c r="AR287" s="145"/>
    </row>
    <row r="288" spans="2:44">
      <c r="B288" s="145"/>
      <c r="C288" s="145"/>
      <c r="D288" s="145"/>
      <c r="E288" s="145"/>
      <c r="F288" s="145"/>
      <c r="G288" s="145"/>
      <c r="H288" s="145"/>
      <c r="I288" s="145"/>
      <c r="J288" s="145"/>
      <c r="K288" s="145"/>
      <c r="L288" s="145"/>
      <c r="M288" s="145"/>
      <c r="N288" s="145"/>
      <c r="O288" s="145"/>
      <c r="P288" s="145"/>
      <c r="Q288" s="145"/>
      <c r="R288" s="145"/>
      <c r="S288" s="145"/>
      <c r="T288" s="145"/>
      <c r="U288" s="145"/>
      <c r="V288" s="145"/>
      <c r="W288" s="145"/>
      <c r="X288" s="145"/>
      <c r="Y288" s="145"/>
      <c r="Z288" s="145"/>
      <c r="AA288" s="145"/>
      <c r="AB288" s="145"/>
      <c r="AC288" s="145"/>
      <c r="AD288" s="145"/>
      <c r="AE288" s="145"/>
      <c r="AF288" s="145"/>
      <c r="AG288" s="145"/>
      <c r="AH288" s="145"/>
      <c r="AI288" s="145"/>
      <c r="AJ288" s="145"/>
      <c r="AK288" s="145"/>
      <c r="AL288" s="145"/>
      <c r="AM288" s="145"/>
      <c r="AN288" s="145"/>
      <c r="AO288" s="145"/>
      <c r="AP288" s="145"/>
      <c r="AQ288" s="145"/>
      <c r="AR288" s="145"/>
    </row>
    <row r="289" spans="2:44">
      <c r="B289" s="145"/>
      <c r="C289" s="145"/>
      <c r="D289" s="145"/>
      <c r="E289" s="145"/>
      <c r="F289" s="145"/>
      <c r="G289" s="145"/>
      <c r="H289" s="145"/>
      <c r="I289" s="145"/>
      <c r="J289" s="145"/>
      <c r="K289" s="145"/>
      <c r="L289" s="145"/>
      <c r="M289" s="145"/>
      <c r="N289" s="145"/>
      <c r="O289" s="145"/>
      <c r="P289" s="145"/>
      <c r="Q289" s="145"/>
      <c r="R289" s="145"/>
      <c r="S289" s="145"/>
      <c r="T289" s="145"/>
      <c r="U289" s="145"/>
      <c r="V289" s="145"/>
      <c r="W289" s="145"/>
      <c r="X289" s="145"/>
      <c r="Y289" s="145"/>
      <c r="Z289" s="145"/>
      <c r="AA289" s="145"/>
      <c r="AB289" s="145"/>
      <c r="AC289" s="145"/>
      <c r="AD289" s="145"/>
      <c r="AE289" s="145"/>
      <c r="AF289" s="145"/>
      <c r="AG289" s="145"/>
      <c r="AH289" s="145"/>
      <c r="AI289" s="145"/>
      <c r="AJ289" s="145"/>
      <c r="AK289" s="145"/>
      <c r="AL289" s="145"/>
      <c r="AM289" s="145"/>
      <c r="AN289" s="145"/>
      <c r="AO289" s="145"/>
      <c r="AP289" s="145"/>
      <c r="AQ289" s="145"/>
      <c r="AR289" s="145"/>
    </row>
    <row r="290" spans="2:44">
      <c r="B290" s="145"/>
      <c r="C290" s="145"/>
      <c r="D290" s="145"/>
      <c r="E290" s="145"/>
      <c r="F290" s="145"/>
      <c r="G290" s="145"/>
      <c r="H290" s="145"/>
      <c r="I290" s="145"/>
      <c r="J290" s="145"/>
      <c r="K290" s="145"/>
      <c r="L290" s="145"/>
      <c r="M290" s="145"/>
      <c r="N290" s="145"/>
      <c r="O290" s="145"/>
      <c r="P290" s="145"/>
      <c r="Q290" s="145"/>
      <c r="R290" s="145"/>
      <c r="S290" s="145"/>
      <c r="T290" s="145"/>
      <c r="U290" s="145"/>
      <c r="V290" s="145"/>
      <c r="W290" s="145"/>
      <c r="X290" s="145"/>
      <c r="Y290" s="145"/>
      <c r="Z290" s="145"/>
      <c r="AA290" s="145"/>
      <c r="AB290" s="145"/>
      <c r="AC290" s="145"/>
      <c r="AD290" s="145"/>
      <c r="AE290" s="145"/>
      <c r="AF290" s="145"/>
      <c r="AG290" s="145"/>
      <c r="AH290" s="145"/>
      <c r="AI290" s="145"/>
      <c r="AJ290" s="145"/>
      <c r="AK290" s="145"/>
      <c r="AL290" s="145"/>
      <c r="AM290" s="145"/>
      <c r="AN290" s="145"/>
      <c r="AO290" s="145"/>
      <c r="AP290" s="145"/>
      <c r="AQ290" s="145"/>
      <c r="AR290" s="145"/>
    </row>
    <row r="291" spans="2:44">
      <c r="B291" s="145"/>
      <c r="C291" s="145"/>
      <c r="D291" s="145"/>
      <c r="E291" s="145"/>
      <c r="F291" s="145"/>
      <c r="G291" s="145"/>
      <c r="H291" s="145"/>
      <c r="I291" s="145"/>
      <c r="J291" s="145"/>
      <c r="K291" s="145"/>
      <c r="L291" s="145"/>
      <c r="M291" s="145"/>
      <c r="N291" s="145"/>
      <c r="O291" s="145"/>
      <c r="P291" s="145"/>
      <c r="Q291" s="145"/>
      <c r="R291" s="145"/>
      <c r="S291" s="145"/>
      <c r="T291" s="145"/>
      <c r="U291" s="145"/>
      <c r="V291" s="145"/>
      <c r="W291" s="145"/>
      <c r="X291" s="145"/>
      <c r="Y291" s="145"/>
      <c r="Z291" s="145"/>
      <c r="AA291" s="145"/>
      <c r="AB291" s="145"/>
      <c r="AC291" s="145"/>
      <c r="AD291" s="145"/>
      <c r="AE291" s="145"/>
      <c r="AF291" s="145"/>
      <c r="AG291" s="145"/>
      <c r="AH291" s="145"/>
      <c r="AI291" s="145"/>
      <c r="AJ291" s="145"/>
      <c r="AK291" s="145"/>
      <c r="AL291" s="145"/>
      <c r="AM291" s="145"/>
      <c r="AN291" s="145"/>
      <c r="AO291" s="145"/>
      <c r="AP291" s="145"/>
      <c r="AQ291" s="145"/>
      <c r="AR291" s="145"/>
    </row>
    <row r="292" spans="2:44">
      <c r="B292" s="145"/>
      <c r="C292" s="145"/>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c r="AQ292" s="145"/>
      <c r="AR292" s="145"/>
    </row>
    <row r="293" spans="2:44">
      <c r="B293" s="145"/>
      <c r="C293" s="145"/>
      <c r="D293" s="145"/>
      <c r="E293" s="145"/>
      <c r="F293" s="145"/>
      <c r="G293" s="145"/>
      <c r="H293" s="145"/>
      <c r="I293" s="145"/>
      <c r="J293" s="145"/>
      <c r="K293" s="145"/>
      <c r="L293" s="145"/>
      <c r="M293" s="145"/>
      <c r="N293" s="145"/>
      <c r="O293" s="145"/>
      <c r="P293" s="145"/>
      <c r="Q293" s="145"/>
      <c r="R293" s="145"/>
      <c r="S293" s="145"/>
      <c r="T293" s="145"/>
      <c r="U293" s="145"/>
      <c r="V293" s="145"/>
      <c r="W293" s="145"/>
      <c r="X293" s="145"/>
      <c r="Y293" s="145"/>
      <c r="Z293" s="145"/>
      <c r="AA293" s="145"/>
      <c r="AB293" s="145"/>
      <c r="AC293" s="145"/>
      <c r="AD293" s="145"/>
      <c r="AE293" s="145"/>
      <c r="AF293" s="145"/>
      <c r="AG293" s="145"/>
      <c r="AH293" s="145"/>
      <c r="AI293" s="145"/>
      <c r="AJ293" s="145"/>
      <c r="AK293" s="145"/>
      <c r="AL293" s="145"/>
      <c r="AM293" s="145"/>
      <c r="AN293" s="145"/>
      <c r="AO293" s="145"/>
      <c r="AP293" s="145"/>
      <c r="AQ293" s="145"/>
      <c r="AR293" s="145"/>
    </row>
    <row r="294" spans="2:44">
      <c r="B294" s="145"/>
      <c r="C294" s="145"/>
      <c r="D294" s="145"/>
      <c r="E294" s="145"/>
      <c r="F294" s="145"/>
      <c r="G294" s="145"/>
      <c r="H294" s="145"/>
      <c r="I294" s="145"/>
      <c r="J294" s="145"/>
      <c r="K294" s="145"/>
      <c r="L294" s="145"/>
      <c r="M294" s="145"/>
      <c r="N294" s="145"/>
      <c r="O294" s="145"/>
      <c r="P294" s="145"/>
      <c r="Q294" s="145"/>
      <c r="R294" s="145"/>
      <c r="S294" s="145"/>
      <c r="T294" s="145"/>
      <c r="U294" s="145"/>
      <c r="V294" s="145"/>
      <c r="W294" s="145"/>
      <c r="X294" s="145"/>
      <c r="Y294" s="145"/>
      <c r="Z294" s="145"/>
      <c r="AA294" s="145"/>
      <c r="AB294" s="145"/>
      <c r="AC294" s="145"/>
      <c r="AD294" s="145"/>
      <c r="AE294" s="145"/>
      <c r="AF294" s="145"/>
      <c r="AG294" s="145"/>
      <c r="AH294" s="145"/>
      <c r="AI294" s="145"/>
      <c r="AJ294" s="145"/>
      <c r="AK294" s="145"/>
      <c r="AL294" s="145"/>
      <c r="AM294" s="145"/>
      <c r="AN294" s="145"/>
      <c r="AO294" s="145"/>
      <c r="AP294" s="145"/>
      <c r="AQ294" s="145"/>
      <c r="AR294" s="145"/>
    </row>
    <row r="295" spans="2:44">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145"/>
      <c r="AE295" s="145"/>
      <c r="AF295" s="145"/>
      <c r="AG295" s="145"/>
      <c r="AH295" s="145"/>
      <c r="AI295" s="145"/>
      <c r="AJ295" s="145"/>
      <c r="AK295" s="145"/>
      <c r="AL295" s="145"/>
      <c r="AM295" s="145"/>
      <c r="AN295" s="145"/>
      <c r="AO295" s="145"/>
      <c r="AP295" s="145"/>
      <c r="AQ295" s="145"/>
      <c r="AR295" s="145"/>
    </row>
    <row r="296" spans="2:44">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c r="AM296" s="145"/>
      <c r="AN296" s="145"/>
      <c r="AO296" s="145"/>
      <c r="AP296" s="145"/>
      <c r="AQ296" s="145"/>
      <c r="AR296" s="145"/>
    </row>
    <row r="297" spans="2:44">
      <c r="B297" s="145"/>
      <c r="C297" s="145"/>
      <c r="D297" s="145"/>
      <c r="E297" s="145"/>
      <c r="F297" s="145"/>
      <c r="G297" s="145"/>
      <c r="H297" s="145"/>
      <c r="I297" s="145"/>
      <c r="J297" s="145"/>
      <c r="K297" s="145"/>
      <c r="L297" s="145"/>
      <c r="M297" s="145"/>
      <c r="N297" s="145"/>
      <c r="O297" s="145"/>
      <c r="P297" s="145"/>
      <c r="Q297" s="145"/>
      <c r="R297" s="145"/>
      <c r="S297" s="145"/>
      <c r="T297" s="145"/>
      <c r="U297" s="145"/>
      <c r="V297" s="145"/>
      <c r="W297" s="145"/>
      <c r="X297" s="145"/>
      <c r="Y297" s="145"/>
      <c r="Z297" s="145"/>
      <c r="AA297" s="145"/>
      <c r="AB297" s="145"/>
      <c r="AC297" s="145"/>
      <c r="AD297" s="145"/>
      <c r="AE297" s="145"/>
      <c r="AF297" s="145"/>
      <c r="AG297" s="145"/>
      <c r="AH297" s="145"/>
      <c r="AI297" s="145"/>
      <c r="AJ297" s="145"/>
      <c r="AK297" s="145"/>
      <c r="AL297" s="145"/>
      <c r="AM297" s="145"/>
      <c r="AN297" s="145"/>
      <c r="AO297" s="145"/>
      <c r="AP297" s="145"/>
      <c r="AQ297" s="145"/>
      <c r="AR297" s="145"/>
    </row>
    <row r="298" spans="2:44">
      <c r="B298" s="145"/>
      <c r="C298" s="145"/>
      <c r="D298" s="145"/>
      <c r="E298" s="145"/>
      <c r="F298" s="145"/>
      <c r="G298" s="145"/>
      <c r="H298" s="145"/>
      <c r="I298" s="145"/>
      <c r="J298" s="145"/>
      <c r="K298" s="145"/>
      <c r="L298" s="145"/>
      <c r="M298" s="145"/>
      <c r="N298" s="145"/>
      <c r="O298" s="145"/>
      <c r="P298" s="145"/>
      <c r="Q298" s="145"/>
      <c r="R298" s="145"/>
      <c r="S298" s="145"/>
      <c r="T298" s="145"/>
      <c r="U298" s="145"/>
      <c r="V298" s="145"/>
      <c r="W298" s="145"/>
      <c r="X298" s="145"/>
      <c r="Y298" s="145"/>
      <c r="Z298" s="145"/>
      <c r="AA298" s="145"/>
      <c r="AB298" s="145"/>
      <c r="AC298" s="145"/>
      <c r="AD298" s="145"/>
      <c r="AE298" s="145"/>
      <c r="AF298" s="145"/>
      <c r="AG298" s="145"/>
      <c r="AH298" s="145"/>
      <c r="AI298" s="145"/>
      <c r="AJ298" s="145"/>
      <c r="AK298" s="145"/>
      <c r="AL298" s="145"/>
      <c r="AM298" s="145"/>
      <c r="AN298" s="145"/>
      <c r="AO298" s="145"/>
      <c r="AP298" s="145"/>
      <c r="AQ298" s="145"/>
      <c r="AR298" s="145"/>
    </row>
    <row r="299" spans="2:44">
      <c r="B299" s="145"/>
      <c r="C299" s="145"/>
      <c r="D299" s="145"/>
      <c r="E299" s="145"/>
      <c r="F299" s="145"/>
      <c r="G299" s="145"/>
      <c r="H299" s="145"/>
      <c r="I299" s="145"/>
      <c r="J299" s="145"/>
      <c r="K299" s="145"/>
      <c r="L299" s="145"/>
      <c r="M299" s="145"/>
      <c r="N299" s="145"/>
      <c r="O299" s="145"/>
      <c r="P299" s="145"/>
      <c r="Q299" s="145"/>
      <c r="R299" s="145"/>
      <c r="S299" s="145"/>
      <c r="T299" s="145"/>
      <c r="U299" s="145"/>
      <c r="V299" s="145"/>
      <c r="W299" s="145"/>
      <c r="X299" s="145"/>
      <c r="Y299" s="145"/>
      <c r="Z299" s="145"/>
      <c r="AA299" s="145"/>
      <c r="AB299" s="145"/>
      <c r="AC299" s="145"/>
      <c r="AD299" s="145"/>
      <c r="AE299" s="145"/>
      <c r="AF299" s="145"/>
      <c r="AG299" s="145"/>
      <c r="AH299" s="145"/>
      <c r="AI299" s="145"/>
      <c r="AJ299" s="145"/>
      <c r="AK299" s="145"/>
      <c r="AL299" s="145"/>
      <c r="AM299" s="145"/>
      <c r="AN299" s="145"/>
      <c r="AO299" s="145"/>
      <c r="AP299" s="145"/>
      <c r="AQ299" s="145"/>
      <c r="AR299" s="145"/>
    </row>
    <row r="300" spans="2:44">
      <c r="B300" s="145"/>
      <c r="C300" s="145"/>
      <c r="D300" s="145"/>
      <c r="E300" s="145"/>
      <c r="F300" s="145"/>
      <c r="G300" s="145"/>
      <c r="H300" s="145"/>
      <c r="I300" s="145"/>
      <c r="J300" s="145"/>
      <c r="K300" s="145"/>
      <c r="L300" s="145"/>
      <c r="M300" s="145"/>
      <c r="N300" s="145"/>
      <c r="O300" s="145"/>
      <c r="P300" s="145"/>
      <c r="Q300" s="145"/>
      <c r="R300" s="145"/>
      <c r="S300" s="145"/>
      <c r="T300" s="145"/>
      <c r="U300" s="145"/>
      <c r="V300" s="145"/>
      <c r="W300" s="145"/>
      <c r="X300" s="145"/>
      <c r="Y300" s="145"/>
      <c r="Z300" s="145"/>
      <c r="AA300" s="145"/>
      <c r="AB300" s="145"/>
      <c r="AC300" s="145"/>
      <c r="AD300" s="145"/>
      <c r="AE300" s="145"/>
      <c r="AF300" s="145"/>
      <c r="AG300" s="145"/>
      <c r="AH300" s="145"/>
      <c r="AI300" s="145"/>
      <c r="AJ300" s="145"/>
      <c r="AK300" s="145"/>
      <c r="AL300" s="145"/>
      <c r="AM300" s="145"/>
      <c r="AN300" s="145"/>
      <c r="AO300" s="145"/>
      <c r="AP300" s="145"/>
      <c r="AQ300" s="145"/>
      <c r="AR300" s="145"/>
    </row>
    <row r="301" spans="2:44">
      <c r="B301" s="145"/>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45"/>
      <c r="AJ301" s="145"/>
      <c r="AK301" s="145"/>
      <c r="AL301" s="145"/>
      <c r="AM301" s="145"/>
      <c r="AN301" s="145"/>
      <c r="AO301" s="145"/>
      <c r="AP301" s="145"/>
      <c r="AQ301" s="145"/>
      <c r="AR301" s="145"/>
    </row>
    <row r="302" spans="2:44">
      <c r="B302" s="145"/>
      <c r="C302" s="145"/>
      <c r="D302" s="145"/>
      <c r="E302" s="145"/>
      <c r="F302" s="145"/>
      <c r="G302" s="145"/>
      <c r="H302" s="145"/>
      <c r="I302" s="145"/>
      <c r="J302" s="145"/>
      <c r="K302" s="145"/>
      <c r="L302" s="145"/>
      <c r="M302" s="145"/>
      <c r="N302" s="145"/>
      <c r="O302" s="145"/>
      <c r="P302" s="145"/>
      <c r="Q302" s="145"/>
      <c r="R302" s="145"/>
      <c r="S302" s="145"/>
      <c r="T302" s="145"/>
      <c r="U302" s="145"/>
      <c r="V302" s="145"/>
      <c r="W302" s="145"/>
      <c r="X302" s="145"/>
      <c r="Y302" s="145"/>
      <c r="Z302" s="145"/>
      <c r="AA302" s="145"/>
      <c r="AB302" s="145"/>
      <c r="AC302" s="145"/>
      <c r="AD302" s="145"/>
      <c r="AE302" s="145"/>
      <c r="AF302" s="145"/>
      <c r="AG302" s="145"/>
      <c r="AH302" s="145"/>
      <c r="AI302" s="145"/>
      <c r="AJ302" s="145"/>
      <c r="AK302" s="145"/>
      <c r="AL302" s="145"/>
      <c r="AM302" s="145"/>
      <c r="AN302" s="145"/>
      <c r="AO302" s="145"/>
      <c r="AP302" s="145"/>
      <c r="AQ302" s="145"/>
      <c r="AR302" s="145"/>
    </row>
    <row r="303" spans="2:44">
      <c r="B303" s="145"/>
      <c r="C303" s="145"/>
      <c r="D303" s="145"/>
      <c r="E303" s="145"/>
      <c r="F303" s="145"/>
      <c r="G303" s="145"/>
      <c r="H303" s="145"/>
      <c r="I303" s="145"/>
      <c r="J303" s="145"/>
      <c r="K303" s="145"/>
      <c r="L303" s="145"/>
      <c r="M303" s="145"/>
      <c r="N303" s="145"/>
      <c r="O303" s="145"/>
      <c r="P303" s="145"/>
      <c r="Q303" s="145"/>
      <c r="R303" s="145"/>
      <c r="S303" s="145"/>
      <c r="T303" s="145"/>
      <c r="U303" s="145"/>
      <c r="V303" s="145"/>
      <c r="W303" s="145"/>
      <c r="X303" s="145"/>
      <c r="Y303" s="145"/>
      <c r="Z303" s="145"/>
      <c r="AA303" s="145"/>
      <c r="AB303" s="145"/>
      <c r="AC303" s="145"/>
      <c r="AD303" s="145"/>
      <c r="AE303" s="145"/>
      <c r="AF303" s="145"/>
      <c r="AG303" s="145"/>
      <c r="AH303" s="145"/>
      <c r="AI303" s="145"/>
      <c r="AJ303" s="145"/>
      <c r="AK303" s="145"/>
      <c r="AL303" s="145"/>
      <c r="AM303" s="145"/>
      <c r="AN303" s="145"/>
      <c r="AO303" s="145"/>
      <c r="AP303" s="145"/>
      <c r="AQ303" s="145"/>
      <c r="AR303" s="145"/>
    </row>
    <row r="304" spans="2:44">
      <c r="B304" s="145"/>
      <c r="C304" s="145"/>
      <c r="D304" s="145"/>
      <c r="E304" s="145"/>
      <c r="F304" s="145"/>
      <c r="G304" s="145"/>
      <c r="H304" s="145"/>
      <c r="I304" s="145"/>
      <c r="J304" s="145"/>
      <c r="K304" s="145"/>
      <c r="L304" s="145"/>
      <c r="M304" s="145"/>
      <c r="N304" s="145"/>
      <c r="O304" s="145"/>
      <c r="P304" s="145"/>
      <c r="Q304" s="145"/>
      <c r="R304" s="145"/>
      <c r="S304" s="145"/>
      <c r="T304" s="145"/>
      <c r="U304" s="145"/>
      <c r="V304" s="145"/>
      <c r="W304" s="145"/>
      <c r="X304" s="145"/>
      <c r="Y304" s="145"/>
      <c r="Z304" s="145"/>
      <c r="AA304" s="145"/>
      <c r="AB304" s="145"/>
      <c r="AC304" s="145"/>
      <c r="AD304" s="145"/>
      <c r="AE304" s="145"/>
      <c r="AF304" s="145"/>
      <c r="AG304" s="145"/>
      <c r="AH304" s="145"/>
      <c r="AI304" s="145"/>
      <c r="AJ304" s="145"/>
      <c r="AK304" s="145"/>
      <c r="AL304" s="145"/>
      <c r="AM304" s="145"/>
      <c r="AN304" s="145"/>
      <c r="AO304" s="145"/>
      <c r="AP304" s="145"/>
      <c r="AQ304" s="145"/>
      <c r="AR304" s="145"/>
    </row>
    <row r="305" spans="2:44">
      <c r="B305" s="145"/>
      <c r="C305" s="145"/>
      <c r="D305" s="145"/>
      <c r="E305" s="145"/>
      <c r="F305" s="145"/>
      <c r="G305" s="145"/>
      <c r="H305" s="145"/>
      <c r="I305" s="145"/>
      <c r="J305" s="145"/>
      <c r="K305" s="145"/>
      <c r="L305" s="145"/>
      <c r="M305" s="145"/>
      <c r="N305" s="145"/>
      <c r="O305" s="145"/>
      <c r="P305" s="145"/>
      <c r="Q305" s="145"/>
      <c r="R305" s="145"/>
      <c r="S305" s="145"/>
      <c r="T305" s="145"/>
      <c r="U305" s="145"/>
      <c r="V305" s="145"/>
      <c r="W305" s="145"/>
      <c r="X305" s="145"/>
      <c r="Y305" s="145"/>
      <c r="Z305" s="145"/>
      <c r="AA305" s="145"/>
      <c r="AB305" s="145"/>
      <c r="AC305" s="145"/>
      <c r="AD305" s="145"/>
      <c r="AE305" s="145"/>
      <c r="AF305" s="145"/>
      <c r="AG305" s="145"/>
      <c r="AH305" s="145"/>
      <c r="AI305" s="145"/>
      <c r="AJ305" s="145"/>
      <c r="AK305" s="145"/>
      <c r="AL305" s="145"/>
      <c r="AM305" s="145"/>
      <c r="AN305" s="145"/>
      <c r="AO305" s="145"/>
      <c r="AP305" s="145"/>
      <c r="AQ305" s="145"/>
      <c r="AR305" s="145"/>
    </row>
    <row r="306" spans="2:44">
      <c r="B306" s="145"/>
      <c r="C306" s="145"/>
      <c r="D306" s="145"/>
      <c r="E306" s="145"/>
      <c r="F306" s="145"/>
      <c r="G306" s="145"/>
      <c r="H306" s="145"/>
      <c r="I306" s="145"/>
      <c r="J306" s="145"/>
      <c r="K306" s="145"/>
      <c r="L306" s="145"/>
      <c r="M306" s="145"/>
      <c r="N306" s="145"/>
      <c r="O306" s="145"/>
      <c r="P306" s="145"/>
      <c r="Q306" s="145"/>
      <c r="R306" s="145"/>
      <c r="S306" s="145"/>
      <c r="T306" s="145"/>
      <c r="U306" s="145"/>
      <c r="V306" s="145"/>
      <c r="W306" s="145"/>
      <c r="X306" s="145"/>
      <c r="Y306" s="145"/>
      <c r="Z306" s="145"/>
      <c r="AA306" s="145"/>
      <c r="AB306" s="145"/>
      <c r="AC306" s="145"/>
      <c r="AD306" s="145"/>
      <c r="AE306" s="145"/>
      <c r="AF306" s="145"/>
      <c r="AG306" s="145"/>
      <c r="AH306" s="145"/>
      <c r="AI306" s="145"/>
      <c r="AJ306" s="145"/>
      <c r="AK306" s="145"/>
      <c r="AL306" s="145"/>
      <c r="AM306" s="145"/>
      <c r="AN306" s="145"/>
      <c r="AO306" s="145"/>
      <c r="AP306" s="145"/>
      <c r="AQ306" s="145"/>
      <c r="AR306" s="145"/>
    </row>
    <row r="307" spans="2:44">
      <c r="B307" s="145"/>
      <c r="C307" s="145"/>
      <c r="D307" s="145"/>
      <c r="E307" s="145"/>
      <c r="F307" s="145"/>
      <c r="G307" s="145"/>
      <c r="H307" s="145"/>
      <c r="I307" s="145"/>
      <c r="J307" s="145"/>
      <c r="K307" s="145"/>
      <c r="L307" s="145"/>
      <c r="M307" s="145"/>
      <c r="N307" s="145"/>
      <c r="O307" s="145"/>
      <c r="P307" s="145"/>
      <c r="Q307" s="145"/>
      <c r="R307" s="145"/>
      <c r="S307" s="145"/>
      <c r="T307" s="145"/>
      <c r="U307" s="145"/>
      <c r="V307" s="145"/>
      <c r="W307" s="145"/>
      <c r="X307" s="145"/>
      <c r="Y307" s="145"/>
      <c r="Z307" s="145"/>
      <c r="AA307" s="145"/>
      <c r="AB307" s="145"/>
      <c r="AC307" s="145"/>
      <c r="AD307" s="145"/>
      <c r="AE307" s="145"/>
      <c r="AF307" s="145"/>
      <c r="AG307" s="145"/>
      <c r="AH307" s="145"/>
      <c r="AI307" s="145"/>
      <c r="AJ307" s="145"/>
      <c r="AK307" s="145"/>
      <c r="AL307" s="145"/>
      <c r="AM307" s="145"/>
      <c r="AN307" s="145"/>
      <c r="AO307" s="145"/>
      <c r="AP307" s="145"/>
      <c r="AQ307" s="145"/>
      <c r="AR307" s="145"/>
    </row>
    <row r="308" spans="2:44">
      <c r="B308" s="145"/>
      <c r="C308" s="145"/>
      <c r="D308" s="145"/>
      <c r="E308" s="145"/>
      <c r="F308" s="145"/>
      <c r="G308" s="145"/>
      <c r="H308" s="145"/>
      <c r="I308" s="145"/>
      <c r="J308" s="145"/>
      <c r="K308" s="145"/>
      <c r="L308" s="145"/>
      <c r="M308" s="145"/>
      <c r="N308" s="145"/>
      <c r="O308" s="145"/>
      <c r="P308" s="145"/>
      <c r="Q308" s="145"/>
      <c r="R308" s="145"/>
      <c r="S308" s="145"/>
      <c r="T308" s="145"/>
      <c r="U308" s="145"/>
      <c r="V308" s="145"/>
      <c r="W308" s="145"/>
      <c r="X308" s="145"/>
      <c r="Y308" s="145"/>
      <c r="Z308" s="145"/>
      <c r="AA308" s="145"/>
      <c r="AB308" s="145"/>
      <c r="AC308" s="145"/>
      <c r="AD308" s="145"/>
      <c r="AE308" s="145"/>
      <c r="AF308" s="145"/>
      <c r="AG308" s="145"/>
      <c r="AH308" s="145"/>
      <c r="AI308" s="145"/>
      <c r="AJ308" s="145"/>
      <c r="AK308" s="145"/>
      <c r="AL308" s="145"/>
      <c r="AM308" s="145"/>
      <c r="AN308" s="145"/>
      <c r="AO308" s="145"/>
      <c r="AP308" s="145"/>
      <c r="AQ308" s="145"/>
      <c r="AR308" s="145"/>
    </row>
    <row r="309" spans="2:44">
      <c r="B309" s="145"/>
      <c r="C309" s="145"/>
      <c r="D309" s="145"/>
      <c r="E309" s="145"/>
      <c r="F309" s="145"/>
      <c r="G309" s="145"/>
      <c r="H309" s="145"/>
      <c r="I309" s="145"/>
      <c r="J309" s="145"/>
      <c r="K309" s="145"/>
      <c r="L309" s="145"/>
      <c r="M309" s="145"/>
      <c r="N309" s="145"/>
      <c r="O309" s="145"/>
      <c r="P309" s="145"/>
      <c r="Q309" s="145"/>
      <c r="R309" s="145"/>
      <c r="S309" s="145"/>
      <c r="T309" s="145"/>
      <c r="U309" s="145"/>
      <c r="V309" s="145"/>
      <c r="W309" s="145"/>
      <c r="X309" s="145"/>
      <c r="Y309" s="145"/>
      <c r="Z309" s="145"/>
      <c r="AA309" s="145"/>
      <c r="AB309" s="145"/>
      <c r="AC309" s="145"/>
      <c r="AD309" s="145"/>
      <c r="AE309" s="145"/>
      <c r="AF309" s="145"/>
      <c r="AG309" s="145"/>
      <c r="AH309" s="145"/>
      <c r="AI309" s="145"/>
      <c r="AJ309" s="145"/>
      <c r="AK309" s="145"/>
      <c r="AL309" s="145"/>
      <c r="AM309" s="145"/>
      <c r="AN309" s="145"/>
      <c r="AO309" s="145"/>
      <c r="AP309" s="145"/>
      <c r="AQ309" s="145"/>
      <c r="AR309" s="145"/>
    </row>
    <row r="310" spans="2:44">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45"/>
      <c r="AL310" s="145"/>
      <c r="AM310" s="145"/>
      <c r="AN310" s="145"/>
      <c r="AO310" s="145"/>
      <c r="AP310" s="145"/>
      <c r="AQ310" s="145"/>
      <c r="AR310" s="145"/>
    </row>
    <row r="311" spans="2:44">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45"/>
      <c r="AJ311" s="145"/>
      <c r="AK311" s="145"/>
      <c r="AL311" s="145"/>
      <c r="AM311" s="145"/>
      <c r="AN311" s="145"/>
      <c r="AO311" s="145"/>
      <c r="AP311" s="145"/>
      <c r="AQ311" s="145"/>
      <c r="AR311" s="145"/>
    </row>
    <row r="312" spans="2:44">
      <c r="B312" s="145"/>
      <c r="C312" s="145"/>
      <c r="D312" s="145"/>
      <c r="E312" s="145"/>
      <c r="F312" s="145"/>
      <c r="G312" s="145"/>
      <c r="H312" s="145"/>
      <c r="I312" s="145"/>
      <c r="J312" s="145"/>
      <c r="K312" s="145"/>
      <c r="L312" s="145"/>
      <c r="M312" s="145"/>
      <c r="N312" s="145"/>
      <c r="O312" s="145"/>
      <c r="P312" s="145"/>
      <c r="Q312" s="145"/>
      <c r="R312" s="145"/>
      <c r="S312" s="145"/>
      <c r="T312" s="145"/>
      <c r="U312" s="145"/>
      <c r="V312" s="145"/>
      <c r="W312" s="145"/>
      <c r="X312" s="145"/>
      <c r="Y312" s="145"/>
      <c r="Z312" s="145"/>
      <c r="AA312" s="145"/>
      <c r="AB312" s="145"/>
      <c r="AC312" s="145"/>
      <c r="AD312" s="145"/>
      <c r="AE312" s="145"/>
      <c r="AF312" s="145"/>
      <c r="AG312" s="145"/>
      <c r="AH312" s="145"/>
      <c r="AI312" s="145"/>
      <c r="AJ312" s="145"/>
      <c r="AK312" s="145"/>
      <c r="AL312" s="145"/>
      <c r="AM312" s="145"/>
      <c r="AN312" s="145"/>
      <c r="AO312" s="145"/>
      <c r="AP312" s="145"/>
      <c r="AQ312" s="145"/>
      <c r="AR312" s="145"/>
    </row>
    <row r="313" spans="2:44">
      <c r="B313" s="145"/>
      <c r="C313" s="145"/>
      <c r="D313" s="145"/>
      <c r="E313" s="145"/>
      <c r="F313" s="145"/>
      <c r="G313" s="145"/>
      <c r="H313" s="145"/>
      <c r="I313" s="145"/>
      <c r="J313" s="145"/>
      <c r="K313" s="145"/>
      <c r="L313" s="145"/>
      <c r="M313" s="145"/>
      <c r="N313" s="145"/>
      <c r="O313" s="145"/>
      <c r="P313" s="145"/>
      <c r="Q313" s="145"/>
      <c r="R313" s="145"/>
      <c r="S313" s="145"/>
      <c r="T313" s="145"/>
      <c r="U313" s="145"/>
      <c r="V313" s="145"/>
      <c r="W313" s="145"/>
      <c r="X313" s="145"/>
      <c r="Y313" s="145"/>
      <c r="Z313" s="145"/>
      <c r="AA313" s="145"/>
      <c r="AB313" s="145"/>
      <c r="AC313" s="145"/>
      <c r="AD313" s="145"/>
      <c r="AE313" s="145"/>
      <c r="AF313" s="145"/>
      <c r="AG313" s="145"/>
      <c r="AH313" s="145"/>
      <c r="AI313" s="145"/>
      <c r="AJ313" s="145"/>
      <c r="AK313" s="145"/>
      <c r="AL313" s="145"/>
      <c r="AM313" s="145"/>
      <c r="AN313" s="145"/>
      <c r="AO313" s="145"/>
      <c r="AP313" s="145"/>
      <c r="AQ313" s="145"/>
      <c r="AR313" s="145"/>
    </row>
    <row r="314" spans="2:44">
      <c r="B314" s="145"/>
      <c r="C314" s="145"/>
      <c r="D314" s="145"/>
      <c r="E314" s="145"/>
      <c r="F314" s="145"/>
      <c r="G314" s="145"/>
      <c r="H314" s="145"/>
      <c r="I314" s="145"/>
      <c r="J314" s="145"/>
      <c r="K314" s="145"/>
      <c r="L314" s="145"/>
      <c r="M314" s="145"/>
      <c r="N314" s="145"/>
      <c r="O314" s="145"/>
      <c r="P314" s="145"/>
      <c r="Q314" s="145"/>
      <c r="R314" s="145"/>
      <c r="S314" s="145"/>
      <c r="T314" s="145"/>
      <c r="U314" s="145"/>
      <c r="V314" s="145"/>
      <c r="W314" s="145"/>
      <c r="X314" s="145"/>
      <c r="Y314" s="145"/>
      <c r="Z314" s="145"/>
      <c r="AA314" s="145"/>
      <c r="AB314" s="145"/>
      <c r="AC314" s="145"/>
      <c r="AD314" s="145"/>
      <c r="AE314" s="145"/>
      <c r="AF314" s="145"/>
      <c r="AG314" s="145"/>
      <c r="AH314" s="145"/>
      <c r="AI314" s="145"/>
      <c r="AJ314" s="145"/>
      <c r="AK314" s="145"/>
      <c r="AL314" s="145"/>
      <c r="AM314" s="145"/>
      <c r="AN314" s="145"/>
      <c r="AO314" s="145"/>
      <c r="AP314" s="145"/>
      <c r="AQ314" s="145"/>
      <c r="AR314" s="145"/>
    </row>
    <row r="315" spans="2:44">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5"/>
      <c r="Z315" s="145"/>
      <c r="AA315" s="145"/>
      <c r="AB315" s="145"/>
      <c r="AC315" s="145"/>
      <c r="AD315" s="145"/>
      <c r="AE315" s="145"/>
      <c r="AF315" s="145"/>
      <c r="AG315" s="145"/>
      <c r="AH315" s="145"/>
      <c r="AI315" s="145"/>
      <c r="AJ315" s="145"/>
      <c r="AK315" s="145"/>
      <c r="AL315" s="145"/>
      <c r="AM315" s="145"/>
      <c r="AN315" s="145"/>
      <c r="AO315" s="145"/>
      <c r="AP315" s="145"/>
      <c r="AQ315" s="145"/>
      <c r="AR315" s="145"/>
    </row>
    <row r="316" spans="2:44">
      <c r="B316" s="145"/>
      <c r="C316" s="145"/>
      <c r="D316" s="145"/>
      <c r="E316" s="145"/>
      <c r="F316" s="145"/>
      <c r="G316" s="145"/>
      <c r="H316" s="145"/>
      <c r="I316" s="145"/>
      <c r="J316" s="145"/>
      <c r="K316" s="145"/>
      <c r="L316" s="145"/>
      <c r="M316" s="145"/>
      <c r="N316" s="145"/>
      <c r="O316" s="145"/>
      <c r="P316" s="145"/>
      <c r="Q316" s="145"/>
      <c r="R316" s="145"/>
      <c r="S316" s="145"/>
      <c r="T316" s="145"/>
      <c r="U316" s="145"/>
      <c r="V316" s="145"/>
      <c r="W316" s="145"/>
      <c r="X316" s="145"/>
      <c r="Y316" s="145"/>
      <c r="Z316" s="145"/>
      <c r="AA316" s="145"/>
      <c r="AB316" s="145"/>
      <c r="AC316" s="145"/>
      <c r="AD316" s="145"/>
      <c r="AE316" s="145"/>
      <c r="AF316" s="145"/>
      <c r="AG316" s="145"/>
      <c r="AH316" s="145"/>
      <c r="AI316" s="145"/>
      <c r="AJ316" s="145"/>
      <c r="AK316" s="145"/>
      <c r="AL316" s="145"/>
      <c r="AM316" s="145"/>
      <c r="AN316" s="145"/>
      <c r="AO316" s="145"/>
      <c r="AP316" s="145"/>
      <c r="AQ316" s="145"/>
      <c r="AR316" s="145"/>
    </row>
    <row r="317" spans="2:44">
      <c r="B317" s="145"/>
      <c r="C317" s="145"/>
      <c r="D317" s="145"/>
      <c r="E317" s="145"/>
      <c r="F317" s="145"/>
      <c r="G317" s="145"/>
      <c r="H317" s="145"/>
      <c r="I317" s="145"/>
      <c r="J317" s="145"/>
      <c r="K317" s="145"/>
      <c r="L317" s="145"/>
      <c r="M317" s="145"/>
      <c r="N317" s="145"/>
      <c r="O317" s="145"/>
      <c r="P317" s="145"/>
      <c r="Q317" s="145"/>
      <c r="R317" s="145"/>
      <c r="S317" s="145"/>
      <c r="T317" s="145"/>
      <c r="U317" s="145"/>
      <c r="V317" s="145"/>
      <c r="W317" s="145"/>
      <c r="X317" s="145"/>
      <c r="Y317" s="145"/>
      <c r="Z317" s="145"/>
      <c r="AA317" s="145"/>
      <c r="AB317" s="145"/>
      <c r="AC317" s="145"/>
      <c r="AD317" s="145"/>
      <c r="AE317" s="145"/>
      <c r="AF317" s="145"/>
      <c r="AG317" s="145"/>
      <c r="AH317" s="145"/>
      <c r="AI317" s="145"/>
      <c r="AJ317" s="145"/>
      <c r="AK317" s="145"/>
      <c r="AL317" s="145"/>
      <c r="AM317" s="145"/>
      <c r="AN317" s="145"/>
      <c r="AO317" s="145"/>
      <c r="AP317" s="145"/>
      <c r="AQ317" s="145"/>
      <c r="AR317" s="145"/>
    </row>
    <row r="318" spans="2:44">
      <c r="B318" s="145"/>
      <c r="C318" s="145"/>
      <c r="D318" s="145"/>
      <c r="E318" s="145"/>
      <c r="F318" s="145"/>
      <c r="G318" s="145"/>
      <c r="H318" s="145"/>
      <c r="I318" s="145"/>
      <c r="J318" s="145"/>
      <c r="K318" s="145"/>
      <c r="L318" s="145"/>
      <c r="M318" s="145"/>
      <c r="N318" s="145"/>
      <c r="O318" s="145"/>
      <c r="P318" s="145"/>
      <c r="Q318" s="145"/>
      <c r="R318" s="145"/>
      <c r="S318" s="145"/>
      <c r="T318" s="145"/>
      <c r="U318" s="145"/>
      <c r="V318" s="145"/>
      <c r="W318" s="145"/>
      <c r="X318" s="145"/>
      <c r="Y318" s="145"/>
      <c r="Z318" s="145"/>
      <c r="AA318" s="145"/>
      <c r="AB318" s="145"/>
      <c r="AC318" s="145"/>
      <c r="AD318" s="145"/>
      <c r="AE318" s="145"/>
      <c r="AF318" s="145"/>
      <c r="AG318" s="145"/>
      <c r="AH318" s="145"/>
      <c r="AI318" s="145"/>
      <c r="AJ318" s="145"/>
      <c r="AK318" s="145"/>
      <c r="AL318" s="145"/>
      <c r="AM318" s="145"/>
      <c r="AN318" s="145"/>
      <c r="AO318" s="145"/>
      <c r="AP318" s="145"/>
      <c r="AQ318" s="145"/>
      <c r="AR318" s="145"/>
    </row>
    <row r="319" spans="2:44">
      <c r="B319" s="145"/>
      <c r="C319" s="145"/>
      <c r="D319" s="145"/>
      <c r="E319" s="145"/>
      <c r="F319" s="145"/>
      <c r="G319" s="145"/>
      <c r="H319" s="145"/>
      <c r="I319" s="145"/>
      <c r="J319" s="145"/>
      <c r="K319" s="145"/>
      <c r="L319" s="145"/>
      <c r="M319" s="145"/>
      <c r="N319" s="145"/>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45"/>
      <c r="AJ319" s="145"/>
      <c r="AK319" s="145"/>
      <c r="AL319" s="145"/>
      <c r="AM319" s="145"/>
      <c r="AN319" s="145"/>
      <c r="AO319" s="145"/>
      <c r="AP319" s="145"/>
      <c r="AQ319" s="145"/>
      <c r="AR319" s="145"/>
    </row>
    <row r="320" spans="2:44">
      <c r="B320" s="145"/>
      <c r="C320" s="145"/>
      <c r="D320" s="145"/>
      <c r="E320" s="145"/>
      <c r="F320" s="145"/>
      <c r="G320" s="145"/>
      <c r="H320" s="145"/>
      <c r="I320" s="145"/>
      <c r="J320" s="145"/>
      <c r="K320" s="145"/>
      <c r="L320" s="145"/>
      <c r="M320" s="145"/>
      <c r="N320" s="145"/>
      <c r="O320" s="145"/>
      <c r="P320" s="145"/>
      <c r="Q320" s="145"/>
      <c r="R320" s="145"/>
      <c r="S320" s="145"/>
      <c r="T320" s="145"/>
      <c r="U320" s="145"/>
      <c r="V320" s="145"/>
      <c r="W320" s="145"/>
      <c r="X320" s="145"/>
      <c r="Y320" s="145"/>
      <c r="Z320" s="145"/>
      <c r="AA320" s="145"/>
      <c r="AB320" s="145"/>
      <c r="AC320" s="145"/>
      <c r="AD320" s="145"/>
      <c r="AE320" s="145"/>
      <c r="AF320" s="145"/>
      <c r="AG320" s="145"/>
      <c r="AH320" s="145"/>
      <c r="AI320" s="145"/>
      <c r="AJ320" s="145"/>
      <c r="AK320" s="145"/>
      <c r="AL320" s="145"/>
      <c r="AM320" s="145"/>
      <c r="AN320" s="145"/>
      <c r="AO320" s="145"/>
      <c r="AP320" s="145"/>
      <c r="AQ320" s="145"/>
      <c r="AR320" s="145"/>
    </row>
    <row r="321" spans="2:44">
      <c r="B321" s="145"/>
      <c r="C321" s="145"/>
      <c r="D321" s="145"/>
      <c r="E321" s="145"/>
      <c r="F321" s="145"/>
      <c r="G321" s="145"/>
      <c r="H321" s="145"/>
      <c r="I321" s="145"/>
      <c r="J321" s="145"/>
      <c r="K321" s="145"/>
      <c r="L321" s="145"/>
      <c r="M321" s="145"/>
      <c r="N321" s="145"/>
      <c r="O321" s="145"/>
      <c r="P321" s="145"/>
      <c r="Q321" s="145"/>
      <c r="R321" s="145"/>
      <c r="S321" s="145"/>
      <c r="T321" s="145"/>
      <c r="U321" s="145"/>
      <c r="V321" s="145"/>
      <c r="W321" s="145"/>
      <c r="X321" s="145"/>
      <c r="Y321" s="145"/>
      <c r="Z321" s="145"/>
      <c r="AA321" s="145"/>
      <c r="AB321" s="145"/>
      <c r="AC321" s="145"/>
      <c r="AD321" s="145"/>
      <c r="AE321" s="145"/>
      <c r="AF321" s="145"/>
      <c r="AG321" s="145"/>
      <c r="AH321" s="145"/>
      <c r="AI321" s="145"/>
      <c r="AJ321" s="145"/>
      <c r="AK321" s="145"/>
      <c r="AL321" s="145"/>
      <c r="AM321" s="145"/>
      <c r="AN321" s="145"/>
      <c r="AO321" s="145"/>
      <c r="AP321" s="145"/>
      <c r="AQ321" s="145"/>
      <c r="AR321" s="145"/>
    </row>
    <row r="322" spans="2:44">
      <c r="B322" s="145"/>
      <c r="C322" s="145"/>
      <c r="D322" s="145"/>
      <c r="E322" s="145"/>
      <c r="F322" s="145"/>
      <c r="G322" s="145"/>
      <c r="H322" s="145"/>
      <c r="I322" s="145"/>
      <c r="J322" s="145"/>
      <c r="K322" s="145"/>
      <c r="L322" s="145"/>
      <c r="M322" s="145"/>
      <c r="N322" s="145"/>
      <c r="O322" s="145"/>
      <c r="P322" s="145"/>
      <c r="Q322" s="145"/>
      <c r="R322" s="145"/>
      <c r="S322" s="145"/>
      <c r="T322" s="145"/>
      <c r="U322" s="145"/>
      <c r="V322" s="145"/>
      <c r="W322" s="145"/>
      <c r="X322" s="145"/>
      <c r="Y322" s="145"/>
      <c r="Z322" s="145"/>
      <c r="AA322" s="145"/>
      <c r="AB322" s="145"/>
      <c r="AC322" s="145"/>
      <c r="AD322" s="145"/>
      <c r="AE322" s="145"/>
      <c r="AF322" s="145"/>
      <c r="AG322" s="145"/>
      <c r="AH322" s="145"/>
      <c r="AI322" s="145"/>
      <c r="AJ322" s="145"/>
      <c r="AK322" s="145"/>
      <c r="AL322" s="145"/>
      <c r="AM322" s="145"/>
      <c r="AN322" s="145"/>
      <c r="AO322" s="145"/>
      <c r="AP322" s="145"/>
      <c r="AQ322" s="145"/>
      <c r="AR322" s="145"/>
    </row>
    <row r="323" spans="2:44">
      <c r="B323" s="145"/>
      <c r="C323" s="145"/>
      <c r="D323" s="145"/>
      <c r="E323" s="145"/>
      <c r="F323" s="145"/>
      <c r="G323" s="145"/>
      <c r="H323" s="145"/>
      <c r="I323" s="145"/>
      <c r="J323" s="145"/>
      <c r="K323" s="145"/>
      <c r="L323" s="145"/>
      <c r="M323" s="145"/>
      <c r="N323" s="145"/>
      <c r="O323" s="145"/>
      <c r="P323" s="145"/>
      <c r="Q323" s="145"/>
      <c r="R323" s="145"/>
      <c r="S323" s="145"/>
      <c r="T323" s="145"/>
      <c r="U323" s="145"/>
      <c r="V323" s="145"/>
      <c r="W323" s="145"/>
      <c r="X323" s="145"/>
      <c r="Y323" s="145"/>
      <c r="Z323" s="145"/>
      <c r="AA323" s="145"/>
      <c r="AB323" s="145"/>
      <c r="AC323" s="145"/>
      <c r="AD323" s="145"/>
      <c r="AE323" s="145"/>
      <c r="AF323" s="145"/>
      <c r="AG323" s="145"/>
      <c r="AH323" s="145"/>
      <c r="AI323" s="145"/>
      <c r="AJ323" s="145"/>
      <c r="AK323" s="145"/>
      <c r="AL323" s="145"/>
      <c r="AM323" s="145"/>
      <c r="AN323" s="145"/>
      <c r="AO323" s="145"/>
      <c r="AP323" s="145"/>
      <c r="AQ323" s="145"/>
      <c r="AR323" s="145"/>
    </row>
    <row r="324" spans="2:44">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c r="AG324" s="145"/>
      <c r="AH324" s="145"/>
      <c r="AI324" s="145"/>
      <c r="AJ324" s="145"/>
      <c r="AK324" s="145"/>
      <c r="AL324" s="145"/>
      <c r="AM324" s="145"/>
      <c r="AN324" s="145"/>
      <c r="AO324" s="145"/>
      <c r="AP324" s="145"/>
      <c r="AQ324" s="145"/>
      <c r="AR324" s="145"/>
    </row>
    <row r="325" spans="2:44">
      <c r="B325" s="145"/>
      <c r="C325" s="145"/>
      <c r="D325" s="145"/>
      <c r="E325" s="145"/>
      <c r="F325" s="145"/>
      <c r="G325" s="145"/>
      <c r="H325" s="145"/>
      <c r="I325" s="145"/>
      <c r="J325" s="145"/>
      <c r="K325" s="145"/>
      <c r="L325" s="145"/>
      <c r="M325" s="145"/>
      <c r="N325" s="145"/>
      <c r="O325" s="145"/>
      <c r="P325" s="145"/>
      <c r="Q325" s="145"/>
      <c r="R325" s="145"/>
      <c r="S325" s="145"/>
      <c r="T325" s="145"/>
      <c r="U325" s="145"/>
      <c r="V325" s="145"/>
      <c r="W325" s="145"/>
      <c r="X325" s="145"/>
      <c r="Y325" s="145"/>
      <c r="Z325" s="145"/>
      <c r="AA325" s="145"/>
      <c r="AB325" s="145"/>
      <c r="AC325" s="145"/>
      <c r="AD325" s="145"/>
      <c r="AE325" s="145"/>
      <c r="AF325" s="145"/>
      <c r="AG325" s="145"/>
      <c r="AH325" s="145"/>
      <c r="AI325" s="145"/>
      <c r="AJ325" s="145"/>
      <c r="AK325" s="145"/>
      <c r="AL325" s="145"/>
      <c r="AM325" s="145"/>
      <c r="AN325" s="145"/>
      <c r="AO325" s="145"/>
      <c r="AP325" s="145"/>
      <c r="AQ325" s="145"/>
      <c r="AR325" s="145"/>
    </row>
    <row r="326" spans="2:44">
      <c r="B326" s="145"/>
      <c r="C326" s="145"/>
      <c r="D326" s="145"/>
      <c r="E326" s="145"/>
      <c r="F326" s="145"/>
      <c r="G326" s="145"/>
      <c r="H326" s="145"/>
      <c r="I326" s="145"/>
      <c r="J326" s="145"/>
      <c r="K326" s="145"/>
      <c r="L326" s="145"/>
      <c r="M326" s="145"/>
      <c r="N326" s="145"/>
      <c r="O326" s="145"/>
      <c r="P326" s="145"/>
      <c r="Q326" s="145"/>
      <c r="R326" s="145"/>
      <c r="S326" s="145"/>
      <c r="T326" s="145"/>
      <c r="U326" s="145"/>
      <c r="V326" s="145"/>
      <c r="W326" s="145"/>
      <c r="X326" s="145"/>
      <c r="Y326" s="145"/>
      <c r="Z326" s="145"/>
      <c r="AA326" s="145"/>
      <c r="AB326" s="145"/>
      <c r="AC326" s="145"/>
      <c r="AD326" s="145"/>
      <c r="AE326" s="145"/>
      <c r="AF326" s="145"/>
      <c r="AG326" s="145"/>
      <c r="AH326" s="145"/>
      <c r="AI326" s="145"/>
      <c r="AJ326" s="145"/>
      <c r="AK326" s="145"/>
      <c r="AL326" s="145"/>
      <c r="AM326" s="145"/>
      <c r="AN326" s="145"/>
      <c r="AO326" s="145"/>
      <c r="AP326" s="145"/>
      <c r="AQ326" s="145"/>
      <c r="AR326" s="145"/>
    </row>
    <row r="327" spans="2:44">
      <c r="B327" s="145"/>
      <c r="C327" s="145"/>
      <c r="D327" s="145"/>
      <c r="E327" s="145"/>
      <c r="F327" s="145"/>
      <c r="G327" s="145"/>
      <c r="H327" s="145"/>
      <c r="I327" s="145"/>
      <c r="J327" s="145"/>
      <c r="K327" s="145"/>
      <c r="L327" s="145"/>
      <c r="M327" s="145"/>
      <c r="N327" s="145"/>
      <c r="O327" s="145"/>
      <c r="P327" s="145"/>
      <c r="Q327" s="145"/>
      <c r="R327" s="145"/>
      <c r="S327" s="145"/>
      <c r="T327" s="145"/>
      <c r="U327" s="145"/>
      <c r="V327" s="145"/>
      <c r="W327" s="145"/>
      <c r="X327" s="145"/>
      <c r="Y327" s="145"/>
      <c r="Z327" s="145"/>
      <c r="AA327" s="145"/>
      <c r="AB327" s="145"/>
      <c r="AC327" s="145"/>
      <c r="AD327" s="145"/>
      <c r="AE327" s="145"/>
      <c r="AF327" s="145"/>
      <c r="AG327" s="145"/>
      <c r="AH327" s="145"/>
      <c r="AI327" s="145"/>
      <c r="AJ327" s="145"/>
      <c r="AK327" s="145"/>
      <c r="AL327" s="145"/>
      <c r="AM327" s="145"/>
      <c r="AN327" s="145"/>
      <c r="AO327" s="145"/>
      <c r="AP327" s="145"/>
      <c r="AQ327" s="145"/>
      <c r="AR327" s="145"/>
    </row>
    <row r="328" spans="2:44">
      <c r="B328" s="145"/>
      <c r="C328" s="145"/>
      <c r="D328" s="145"/>
      <c r="E328" s="145"/>
      <c r="F328" s="145"/>
      <c r="G328" s="145"/>
      <c r="H328" s="145"/>
      <c r="I328" s="145"/>
      <c r="J328" s="145"/>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145"/>
      <c r="AI328" s="145"/>
      <c r="AJ328" s="145"/>
      <c r="AK328" s="145"/>
      <c r="AL328" s="145"/>
      <c r="AM328" s="145"/>
      <c r="AN328" s="145"/>
      <c r="AO328" s="145"/>
      <c r="AP328" s="145"/>
      <c r="AQ328" s="145"/>
      <c r="AR328" s="145"/>
    </row>
    <row r="329" spans="2:44">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45"/>
      <c r="AL329" s="145"/>
      <c r="AM329" s="145"/>
      <c r="AN329" s="145"/>
      <c r="AO329" s="145"/>
      <c r="AP329" s="145"/>
      <c r="AQ329" s="145"/>
      <c r="AR329" s="145"/>
    </row>
    <row r="330" spans="2:44">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45"/>
      <c r="AJ330" s="145"/>
      <c r="AK330" s="145"/>
      <c r="AL330" s="145"/>
      <c r="AM330" s="145"/>
      <c r="AN330" s="145"/>
      <c r="AO330" s="145"/>
      <c r="AP330" s="145"/>
      <c r="AQ330" s="145"/>
      <c r="AR330" s="145"/>
    </row>
    <row r="331" spans="2:44">
      <c r="B331" s="145"/>
      <c r="C331" s="145"/>
      <c r="D331" s="145"/>
      <c r="E331" s="145"/>
      <c r="F331" s="145"/>
      <c r="G331" s="145"/>
      <c r="H331" s="145"/>
      <c r="I331" s="145"/>
      <c r="J331" s="145"/>
      <c r="K331" s="145"/>
      <c r="L331" s="145"/>
      <c r="M331" s="145"/>
      <c r="N331" s="145"/>
      <c r="O331" s="145"/>
      <c r="P331" s="145"/>
      <c r="Q331" s="145"/>
      <c r="R331" s="145"/>
      <c r="S331" s="145"/>
      <c r="T331" s="145"/>
      <c r="U331" s="145"/>
      <c r="V331" s="145"/>
      <c r="W331" s="145"/>
      <c r="X331" s="145"/>
      <c r="Y331" s="145"/>
      <c r="Z331" s="145"/>
      <c r="AA331" s="145"/>
      <c r="AB331" s="145"/>
      <c r="AC331" s="145"/>
      <c r="AD331" s="145"/>
      <c r="AE331" s="145"/>
      <c r="AF331" s="145"/>
      <c r="AG331" s="145"/>
      <c r="AH331" s="145"/>
      <c r="AI331" s="145"/>
      <c r="AJ331" s="145"/>
      <c r="AK331" s="145"/>
      <c r="AL331" s="145"/>
      <c r="AM331" s="145"/>
      <c r="AN331" s="145"/>
      <c r="AO331" s="145"/>
      <c r="AP331" s="145"/>
      <c r="AQ331" s="145"/>
      <c r="AR331" s="145"/>
    </row>
    <row r="332" spans="2:44">
      <c r="B332" s="145"/>
      <c r="C332" s="145"/>
      <c r="D332" s="145"/>
      <c r="E332" s="145"/>
      <c r="F332" s="145"/>
      <c r="G332" s="145"/>
      <c r="H332" s="145"/>
      <c r="I332" s="145"/>
      <c r="J332" s="145"/>
      <c r="K332" s="145"/>
      <c r="L332" s="145"/>
      <c r="M332" s="145"/>
      <c r="N332" s="145"/>
      <c r="O332" s="145"/>
      <c r="P332" s="145"/>
      <c r="Q332" s="145"/>
      <c r="R332" s="145"/>
      <c r="S332" s="145"/>
      <c r="T332" s="145"/>
      <c r="U332" s="145"/>
      <c r="V332" s="145"/>
      <c r="W332" s="145"/>
      <c r="X332" s="145"/>
      <c r="Y332" s="145"/>
      <c r="Z332" s="145"/>
      <c r="AA332" s="145"/>
      <c r="AB332" s="145"/>
      <c r="AC332" s="145"/>
      <c r="AD332" s="145"/>
      <c r="AE332" s="145"/>
      <c r="AF332" s="145"/>
      <c r="AG332" s="145"/>
      <c r="AH332" s="145"/>
      <c r="AI332" s="145"/>
      <c r="AJ332" s="145"/>
      <c r="AK332" s="145"/>
      <c r="AL332" s="145"/>
      <c r="AM332" s="145"/>
      <c r="AN332" s="145"/>
      <c r="AO332" s="145"/>
      <c r="AP332" s="145"/>
      <c r="AQ332" s="145"/>
      <c r="AR332" s="145"/>
    </row>
    <row r="333" spans="2:44">
      <c r="B333" s="145"/>
      <c r="C333" s="145"/>
      <c r="D333" s="145"/>
      <c r="E333" s="145"/>
      <c r="F333" s="145"/>
      <c r="G333" s="145"/>
      <c r="H333" s="145"/>
      <c r="I333" s="145"/>
      <c r="J333" s="145"/>
      <c r="K333" s="145"/>
      <c r="L333" s="145"/>
      <c r="M333" s="145"/>
      <c r="N333" s="145"/>
      <c r="O333" s="145"/>
      <c r="P333" s="145"/>
      <c r="Q333" s="145"/>
      <c r="R333" s="145"/>
      <c r="S333" s="145"/>
      <c r="T333" s="145"/>
      <c r="U333" s="145"/>
      <c r="V333" s="145"/>
      <c r="W333" s="145"/>
      <c r="X333" s="145"/>
      <c r="Y333" s="145"/>
      <c r="Z333" s="145"/>
      <c r="AA333" s="145"/>
      <c r="AB333" s="145"/>
      <c r="AC333" s="145"/>
      <c r="AD333" s="145"/>
      <c r="AE333" s="145"/>
      <c r="AF333" s="145"/>
      <c r="AG333" s="145"/>
      <c r="AH333" s="145"/>
      <c r="AI333" s="145"/>
      <c r="AJ333" s="145"/>
      <c r="AK333" s="145"/>
      <c r="AL333" s="145"/>
      <c r="AM333" s="145"/>
      <c r="AN333" s="145"/>
      <c r="AO333" s="145"/>
      <c r="AP333" s="145"/>
      <c r="AQ333" s="145"/>
      <c r="AR333" s="145"/>
    </row>
    <row r="334" spans="2:44">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45"/>
      <c r="AJ334" s="145"/>
      <c r="AK334" s="145"/>
      <c r="AL334" s="145"/>
      <c r="AM334" s="145"/>
      <c r="AN334" s="145"/>
      <c r="AO334" s="145"/>
      <c r="AP334" s="145"/>
      <c r="AQ334" s="145"/>
      <c r="AR334" s="145"/>
    </row>
    <row r="335" spans="2:44">
      <c r="B335" s="145"/>
      <c r="C335" s="145"/>
      <c r="D335" s="145"/>
      <c r="E335" s="145"/>
      <c r="F335" s="145"/>
      <c r="G335" s="145"/>
      <c r="H335" s="145"/>
      <c r="I335" s="145"/>
      <c r="J335" s="145"/>
      <c r="K335" s="145"/>
      <c r="L335" s="145"/>
      <c r="M335" s="145"/>
      <c r="N335" s="145"/>
      <c r="O335" s="145"/>
      <c r="P335" s="145"/>
      <c r="Q335" s="145"/>
      <c r="R335" s="145"/>
      <c r="S335" s="145"/>
      <c r="T335" s="145"/>
      <c r="U335" s="145"/>
      <c r="V335" s="145"/>
      <c r="W335" s="145"/>
      <c r="X335" s="145"/>
      <c r="Y335" s="145"/>
      <c r="Z335" s="145"/>
      <c r="AA335" s="145"/>
      <c r="AB335" s="145"/>
      <c r="AC335" s="145"/>
      <c r="AD335" s="145"/>
      <c r="AE335" s="145"/>
      <c r="AF335" s="145"/>
      <c r="AG335" s="145"/>
      <c r="AH335" s="145"/>
      <c r="AI335" s="145"/>
      <c r="AJ335" s="145"/>
      <c r="AK335" s="145"/>
      <c r="AL335" s="145"/>
      <c r="AM335" s="145"/>
      <c r="AN335" s="145"/>
      <c r="AO335" s="145"/>
      <c r="AP335" s="145"/>
      <c r="AQ335" s="145"/>
      <c r="AR335" s="145"/>
    </row>
    <row r="336" spans="2:44">
      <c r="B336" s="145"/>
      <c r="C336" s="145"/>
      <c r="D336" s="145"/>
      <c r="E336" s="145"/>
      <c r="F336" s="145"/>
      <c r="G336" s="145"/>
      <c r="H336" s="145"/>
      <c r="I336" s="145"/>
      <c r="J336" s="145"/>
      <c r="K336" s="145"/>
      <c r="L336" s="145"/>
      <c r="M336" s="145"/>
      <c r="N336" s="145"/>
      <c r="O336" s="145"/>
      <c r="P336" s="145"/>
      <c r="Q336" s="145"/>
      <c r="R336" s="145"/>
      <c r="S336" s="145"/>
      <c r="T336" s="145"/>
      <c r="U336" s="145"/>
      <c r="V336" s="145"/>
      <c r="W336" s="145"/>
      <c r="X336" s="145"/>
      <c r="Y336" s="145"/>
      <c r="Z336" s="145"/>
      <c r="AA336" s="145"/>
      <c r="AB336" s="145"/>
      <c r="AC336" s="145"/>
      <c r="AD336" s="145"/>
      <c r="AE336" s="145"/>
      <c r="AF336" s="145"/>
      <c r="AG336" s="145"/>
      <c r="AH336" s="145"/>
      <c r="AI336" s="145"/>
      <c r="AJ336" s="145"/>
      <c r="AK336" s="145"/>
      <c r="AL336" s="145"/>
      <c r="AM336" s="145"/>
      <c r="AN336" s="145"/>
      <c r="AO336" s="145"/>
      <c r="AP336" s="145"/>
      <c r="AQ336" s="145"/>
      <c r="AR336" s="145"/>
    </row>
    <row r="337" spans="2:44">
      <c r="B337" s="145"/>
      <c r="C337" s="145"/>
      <c r="D337" s="145"/>
      <c r="E337" s="145"/>
      <c r="F337" s="145"/>
      <c r="G337" s="145"/>
      <c r="H337" s="145"/>
      <c r="I337" s="145"/>
      <c r="J337" s="145"/>
      <c r="K337" s="145"/>
      <c r="L337" s="145"/>
      <c r="M337" s="145"/>
      <c r="N337" s="145"/>
      <c r="O337" s="145"/>
      <c r="P337" s="145"/>
      <c r="Q337" s="145"/>
      <c r="R337" s="145"/>
      <c r="S337" s="145"/>
      <c r="T337" s="145"/>
      <c r="U337" s="145"/>
      <c r="V337" s="145"/>
      <c r="W337" s="145"/>
      <c r="X337" s="145"/>
      <c r="Y337" s="145"/>
      <c r="Z337" s="145"/>
      <c r="AA337" s="145"/>
      <c r="AB337" s="145"/>
      <c r="AC337" s="145"/>
      <c r="AD337" s="145"/>
      <c r="AE337" s="145"/>
      <c r="AF337" s="145"/>
      <c r="AG337" s="145"/>
      <c r="AH337" s="145"/>
      <c r="AI337" s="145"/>
      <c r="AJ337" s="145"/>
      <c r="AK337" s="145"/>
      <c r="AL337" s="145"/>
      <c r="AM337" s="145"/>
      <c r="AN337" s="145"/>
      <c r="AO337" s="145"/>
      <c r="AP337" s="145"/>
      <c r="AQ337" s="145"/>
      <c r="AR337" s="145"/>
    </row>
    <row r="338" spans="2:44">
      <c r="B338" s="145"/>
      <c r="C338" s="145"/>
      <c r="D338" s="145"/>
      <c r="E338" s="145"/>
      <c r="F338" s="145"/>
      <c r="G338" s="145"/>
      <c r="H338" s="145"/>
      <c r="I338" s="145"/>
      <c r="J338" s="145"/>
      <c r="K338" s="145"/>
      <c r="L338" s="145"/>
      <c r="M338" s="145"/>
      <c r="N338" s="145"/>
      <c r="O338" s="145"/>
      <c r="P338" s="145"/>
      <c r="Q338" s="145"/>
      <c r="R338" s="145"/>
      <c r="S338" s="145"/>
      <c r="T338" s="145"/>
      <c r="U338" s="145"/>
      <c r="V338" s="145"/>
      <c r="W338" s="145"/>
      <c r="X338" s="145"/>
      <c r="Y338" s="145"/>
      <c r="Z338" s="145"/>
      <c r="AA338" s="145"/>
      <c r="AB338" s="145"/>
      <c r="AC338" s="145"/>
      <c r="AD338" s="145"/>
      <c r="AE338" s="145"/>
      <c r="AF338" s="145"/>
      <c r="AG338" s="145"/>
      <c r="AH338" s="145"/>
      <c r="AI338" s="145"/>
      <c r="AJ338" s="145"/>
      <c r="AK338" s="145"/>
      <c r="AL338" s="145"/>
      <c r="AM338" s="145"/>
      <c r="AN338" s="145"/>
      <c r="AO338" s="145"/>
      <c r="AP338" s="145"/>
      <c r="AQ338" s="145"/>
      <c r="AR338" s="145"/>
    </row>
    <row r="339" spans="2:44">
      <c r="B339" s="145"/>
      <c r="C339" s="145"/>
      <c r="D339" s="145"/>
      <c r="E339" s="145"/>
      <c r="F339" s="145"/>
      <c r="G339" s="145"/>
      <c r="H339" s="145"/>
      <c r="I339" s="145"/>
      <c r="J339" s="145"/>
      <c r="K339" s="145"/>
      <c r="L339" s="145"/>
      <c r="M339" s="145"/>
      <c r="N339" s="145"/>
      <c r="O339" s="145"/>
      <c r="P339" s="145"/>
      <c r="Q339" s="145"/>
      <c r="R339" s="145"/>
      <c r="S339" s="145"/>
      <c r="T339" s="145"/>
      <c r="U339" s="145"/>
      <c r="V339" s="145"/>
      <c r="W339" s="145"/>
      <c r="X339" s="145"/>
      <c r="Y339" s="145"/>
      <c r="Z339" s="145"/>
      <c r="AA339" s="145"/>
      <c r="AB339" s="145"/>
      <c r="AC339" s="145"/>
      <c r="AD339" s="145"/>
      <c r="AE339" s="145"/>
      <c r="AF339" s="145"/>
      <c r="AG339" s="145"/>
      <c r="AH339" s="145"/>
      <c r="AI339" s="145"/>
      <c r="AJ339" s="145"/>
      <c r="AK339" s="145"/>
      <c r="AL339" s="145"/>
      <c r="AM339" s="145"/>
      <c r="AN339" s="145"/>
      <c r="AO339" s="145"/>
      <c r="AP339" s="145"/>
      <c r="AQ339" s="145"/>
      <c r="AR339" s="145"/>
    </row>
    <row r="340" spans="2:44">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45"/>
      <c r="AJ340" s="145"/>
      <c r="AK340" s="145"/>
      <c r="AL340" s="145"/>
      <c r="AM340" s="145"/>
      <c r="AN340" s="145"/>
      <c r="AO340" s="145"/>
      <c r="AP340" s="145"/>
      <c r="AQ340" s="145"/>
      <c r="AR340" s="145"/>
    </row>
    <row r="341" spans="2:44">
      <c r="B341" s="145"/>
      <c r="C341" s="145"/>
      <c r="D341" s="145"/>
      <c r="E341" s="145"/>
      <c r="F341" s="145"/>
      <c r="G341" s="145"/>
      <c r="H341" s="145"/>
      <c r="I341" s="145"/>
      <c r="J341" s="145"/>
      <c r="K341" s="145"/>
      <c r="L341" s="145"/>
      <c r="M341" s="145"/>
      <c r="N341" s="145"/>
      <c r="O341" s="145"/>
      <c r="P341" s="145"/>
      <c r="Q341" s="145"/>
      <c r="R341" s="145"/>
      <c r="S341" s="145"/>
      <c r="T341" s="145"/>
      <c r="U341" s="145"/>
      <c r="V341" s="145"/>
      <c r="W341" s="145"/>
      <c r="X341" s="145"/>
      <c r="Y341" s="145"/>
      <c r="Z341" s="145"/>
      <c r="AA341" s="145"/>
      <c r="AB341" s="145"/>
      <c r="AC341" s="145"/>
      <c r="AD341" s="145"/>
      <c r="AE341" s="145"/>
      <c r="AF341" s="145"/>
      <c r="AG341" s="145"/>
      <c r="AH341" s="145"/>
      <c r="AI341" s="145"/>
      <c r="AJ341" s="145"/>
      <c r="AK341" s="145"/>
      <c r="AL341" s="145"/>
      <c r="AM341" s="145"/>
      <c r="AN341" s="145"/>
      <c r="AO341" s="145"/>
      <c r="AP341" s="145"/>
      <c r="AQ341" s="145"/>
      <c r="AR341" s="145"/>
    </row>
    <row r="342" spans="2:44">
      <c r="B342" s="145"/>
      <c r="C342" s="145"/>
      <c r="D342" s="145"/>
      <c r="E342" s="145"/>
      <c r="F342" s="145"/>
      <c r="G342" s="145"/>
      <c r="H342" s="145"/>
      <c r="I342" s="145"/>
      <c r="J342" s="145"/>
      <c r="K342" s="145"/>
      <c r="L342" s="145"/>
      <c r="M342" s="145"/>
      <c r="N342" s="145"/>
      <c r="O342" s="145"/>
      <c r="P342" s="145"/>
      <c r="Q342" s="145"/>
      <c r="R342" s="145"/>
      <c r="S342" s="145"/>
      <c r="T342" s="145"/>
      <c r="U342" s="145"/>
      <c r="V342" s="145"/>
      <c r="W342" s="145"/>
      <c r="X342" s="145"/>
      <c r="Y342" s="145"/>
      <c r="Z342" s="145"/>
      <c r="AA342" s="145"/>
      <c r="AB342" s="145"/>
      <c r="AC342" s="145"/>
      <c r="AD342" s="145"/>
      <c r="AE342" s="145"/>
      <c r="AF342" s="145"/>
      <c r="AG342" s="145"/>
      <c r="AH342" s="145"/>
      <c r="AI342" s="145"/>
      <c r="AJ342" s="145"/>
      <c r="AK342" s="145"/>
      <c r="AL342" s="145"/>
      <c r="AM342" s="145"/>
      <c r="AN342" s="145"/>
      <c r="AO342" s="145"/>
      <c r="AP342" s="145"/>
      <c r="AQ342" s="145"/>
      <c r="AR342" s="145"/>
    </row>
    <row r="343" spans="2:44">
      <c r="B343" s="145"/>
      <c r="C343" s="145"/>
      <c r="D343" s="145"/>
      <c r="E343" s="145"/>
      <c r="F343" s="145"/>
      <c r="G343" s="145"/>
      <c r="H343" s="145"/>
      <c r="I343" s="145"/>
      <c r="J343" s="145"/>
      <c r="K343" s="145"/>
      <c r="L343" s="145"/>
      <c r="M343" s="145"/>
      <c r="N343" s="145"/>
      <c r="O343" s="145"/>
      <c r="P343" s="145"/>
      <c r="Q343" s="145"/>
      <c r="R343" s="145"/>
      <c r="S343" s="145"/>
      <c r="T343" s="145"/>
      <c r="U343" s="145"/>
      <c r="V343" s="145"/>
      <c r="W343" s="145"/>
      <c r="X343" s="145"/>
      <c r="Y343" s="145"/>
      <c r="Z343" s="145"/>
      <c r="AA343" s="145"/>
      <c r="AB343" s="145"/>
      <c r="AC343" s="145"/>
      <c r="AD343" s="145"/>
      <c r="AE343" s="145"/>
      <c r="AF343" s="145"/>
      <c r="AG343" s="145"/>
      <c r="AH343" s="145"/>
      <c r="AI343" s="145"/>
      <c r="AJ343" s="145"/>
      <c r="AK343" s="145"/>
      <c r="AL343" s="145"/>
      <c r="AM343" s="145"/>
      <c r="AN343" s="145"/>
      <c r="AO343" s="145"/>
      <c r="AP343" s="145"/>
      <c r="AQ343" s="145"/>
      <c r="AR343" s="145"/>
    </row>
    <row r="344" spans="2:44">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45"/>
      <c r="AJ344" s="145"/>
      <c r="AK344" s="145"/>
      <c r="AL344" s="145"/>
      <c r="AM344" s="145"/>
      <c r="AN344" s="145"/>
      <c r="AO344" s="145"/>
      <c r="AP344" s="145"/>
      <c r="AQ344" s="145"/>
      <c r="AR344" s="145"/>
    </row>
    <row r="345" spans="2:44">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45"/>
      <c r="AL345" s="145"/>
      <c r="AM345" s="145"/>
      <c r="AN345" s="145"/>
      <c r="AO345" s="145"/>
      <c r="AP345" s="145"/>
      <c r="AQ345" s="145"/>
      <c r="AR345" s="145"/>
    </row>
    <row r="346" spans="2:44">
      <c r="B346" s="145"/>
      <c r="C346" s="145"/>
      <c r="D346" s="145"/>
      <c r="E346" s="145"/>
      <c r="F346" s="145"/>
      <c r="G346" s="145"/>
      <c r="H346" s="145"/>
      <c r="I346" s="145"/>
      <c r="J346" s="145"/>
      <c r="K346" s="145"/>
      <c r="L346" s="145"/>
      <c r="M346" s="145"/>
      <c r="N346" s="145"/>
      <c r="O346" s="145"/>
      <c r="P346" s="145"/>
      <c r="Q346" s="145"/>
      <c r="R346" s="145"/>
      <c r="S346" s="145"/>
      <c r="T346" s="145"/>
      <c r="U346" s="145"/>
      <c r="V346" s="145"/>
      <c r="W346" s="145"/>
      <c r="X346" s="145"/>
      <c r="Y346" s="145"/>
      <c r="Z346" s="145"/>
      <c r="AA346" s="145"/>
      <c r="AB346" s="145"/>
      <c r="AC346" s="145"/>
      <c r="AD346" s="145"/>
      <c r="AE346" s="145"/>
      <c r="AF346" s="145"/>
      <c r="AG346" s="145"/>
      <c r="AH346" s="145"/>
      <c r="AI346" s="145"/>
      <c r="AJ346" s="145"/>
      <c r="AK346" s="145"/>
      <c r="AL346" s="145"/>
      <c r="AM346" s="145"/>
      <c r="AN346" s="145"/>
      <c r="AO346" s="145"/>
      <c r="AP346" s="145"/>
      <c r="AQ346" s="145"/>
      <c r="AR346" s="145"/>
    </row>
    <row r="347" spans="2:44">
      <c r="B347" s="145"/>
      <c r="C347" s="145"/>
      <c r="D347" s="145"/>
      <c r="E347" s="145"/>
      <c r="F347" s="145"/>
      <c r="G347" s="145"/>
      <c r="H347" s="145"/>
      <c r="I347" s="145"/>
      <c r="J347" s="145"/>
      <c r="K347" s="145"/>
      <c r="L347" s="145"/>
      <c r="M347" s="145"/>
      <c r="N347" s="145"/>
      <c r="O347" s="145"/>
      <c r="P347" s="145"/>
      <c r="Q347" s="145"/>
      <c r="R347" s="145"/>
      <c r="S347" s="145"/>
      <c r="T347" s="145"/>
      <c r="U347" s="145"/>
      <c r="V347" s="145"/>
      <c r="W347" s="145"/>
      <c r="X347" s="145"/>
      <c r="Y347" s="145"/>
      <c r="Z347" s="145"/>
      <c r="AA347" s="145"/>
      <c r="AB347" s="145"/>
      <c r="AC347" s="145"/>
      <c r="AD347" s="145"/>
      <c r="AE347" s="145"/>
      <c r="AF347" s="145"/>
      <c r="AG347" s="145"/>
      <c r="AH347" s="145"/>
      <c r="AI347" s="145"/>
      <c r="AJ347" s="145"/>
      <c r="AK347" s="145"/>
      <c r="AL347" s="145"/>
      <c r="AM347" s="145"/>
      <c r="AN347" s="145"/>
      <c r="AO347" s="145"/>
      <c r="AP347" s="145"/>
      <c r="AQ347" s="145"/>
      <c r="AR347" s="145"/>
    </row>
    <row r="348" spans="2:44">
      <c r="B348" s="145"/>
      <c r="C348" s="145"/>
      <c r="D348" s="145"/>
      <c r="E348" s="145"/>
      <c r="F348" s="145"/>
      <c r="G348" s="145"/>
      <c r="H348" s="145"/>
      <c r="I348" s="145"/>
      <c r="J348" s="145"/>
      <c r="K348" s="145"/>
      <c r="L348" s="145"/>
      <c r="M348" s="145"/>
      <c r="N348" s="145"/>
      <c r="O348" s="145"/>
      <c r="P348" s="145"/>
      <c r="Q348" s="145"/>
      <c r="R348" s="145"/>
      <c r="S348" s="145"/>
      <c r="T348" s="145"/>
      <c r="U348" s="145"/>
      <c r="V348" s="145"/>
      <c r="W348" s="145"/>
      <c r="X348" s="145"/>
      <c r="Y348" s="145"/>
      <c r="Z348" s="145"/>
      <c r="AA348" s="145"/>
      <c r="AB348" s="145"/>
      <c r="AC348" s="145"/>
      <c r="AD348" s="145"/>
      <c r="AE348" s="145"/>
      <c r="AF348" s="145"/>
      <c r="AG348" s="145"/>
      <c r="AH348" s="145"/>
      <c r="AI348" s="145"/>
      <c r="AJ348" s="145"/>
      <c r="AK348" s="145"/>
      <c r="AL348" s="145"/>
      <c r="AM348" s="145"/>
      <c r="AN348" s="145"/>
      <c r="AO348" s="145"/>
      <c r="AP348" s="145"/>
      <c r="AQ348" s="145"/>
      <c r="AR348" s="145"/>
    </row>
    <row r="349" spans="2:44">
      <c r="B349" s="145"/>
      <c r="C349" s="145"/>
      <c r="D349" s="145"/>
      <c r="E349" s="145"/>
      <c r="F349" s="145"/>
      <c r="G349" s="145"/>
      <c r="H349" s="145"/>
      <c r="I349" s="145"/>
      <c r="J349" s="145"/>
      <c r="K349" s="145"/>
      <c r="L349" s="145"/>
      <c r="M349" s="145"/>
      <c r="N349" s="145"/>
      <c r="O349" s="145"/>
      <c r="P349" s="145"/>
      <c r="Q349" s="145"/>
      <c r="R349" s="145"/>
      <c r="S349" s="145"/>
      <c r="T349" s="145"/>
      <c r="U349" s="145"/>
      <c r="V349" s="145"/>
      <c r="W349" s="145"/>
      <c r="X349" s="145"/>
      <c r="Y349" s="145"/>
      <c r="Z349" s="145"/>
      <c r="AA349" s="145"/>
      <c r="AB349" s="145"/>
      <c r="AC349" s="145"/>
      <c r="AD349" s="145"/>
      <c r="AE349" s="145"/>
      <c r="AF349" s="145"/>
      <c r="AG349" s="145"/>
      <c r="AH349" s="145"/>
      <c r="AI349" s="145"/>
      <c r="AJ349" s="145"/>
      <c r="AK349" s="145"/>
      <c r="AL349" s="145"/>
      <c r="AM349" s="145"/>
      <c r="AN349" s="145"/>
      <c r="AO349" s="145"/>
      <c r="AP349" s="145"/>
      <c r="AQ349" s="145"/>
      <c r="AR349" s="145"/>
    </row>
    <row r="350" spans="2:44">
      <c r="B350" s="145"/>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145"/>
      <c r="AL350" s="145"/>
      <c r="AM350" s="145"/>
      <c r="AN350" s="145"/>
      <c r="AO350" s="145"/>
      <c r="AP350" s="145"/>
      <c r="AQ350" s="145"/>
      <c r="AR350" s="145"/>
    </row>
    <row r="351" spans="2:44">
      <c r="B351" s="145"/>
      <c r="C351" s="145"/>
      <c r="D351" s="145"/>
      <c r="E351" s="145"/>
      <c r="F351" s="145"/>
      <c r="G351" s="145"/>
      <c r="H351" s="145"/>
      <c r="I351" s="145"/>
      <c r="J351" s="145"/>
      <c r="K351" s="145"/>
      <c r="L351" s="145"/>
      <c r="M351" s="145"/>
      <c r="N351" s="145"/>
      <c r="O351" s="145"/>
      <c r="P351" s="145"/>
      <c r="Q351" s="145"/>
      <c r="R351" s="145"/>
      <c r="S351" s="145"/>
      <c r="T351" s="145"/>
      <c r="U351" s="145"/>
      <c r="V351" s="145"/>
      <c r="W351" s="145"/>
      <c r="X351" s="145"/>
      <c r="Y351" s="145"/>
      <c r="Z351" s="145"/>
      <c r="AA351" s="145"/>
      <c r="AB351" s="145"/>
      <c r="AC351" s="145"/>
      <c r="AD351" s="145"/>
      <c r="AE351" s="145"/>
      <c r="AF351" s="145"/>
      <c r="AG351" s="145"/>
      <c r="AH351" s="145"/>
      <c r="AI351" s="145"/>
      <c r="AJ351" s="145"/>
      <c r="AK351" s="145"/>
      <c r="AL351" s="145"/>
      <c r="AM351" s="145"/>
      <c r="AN351" s="145"/>
      <c r="AO351" s="145"/>
      <c r="AP351" s="145"/>
      <c r="AQ351" s="145"/>
      <c r="AR351" s="145"/>
    </row>
    <row r="352" spans="2:44">
      <c r="B352" s="145"/>
      <c r="C352" s="145"/>
      <c r="D352" s="145"/>
      <c r="E352" s="145"/>
      <c r="F352" s="145"/>
      <c r="G352" s="145"/>
      <c r="H352" s="145"/>
      <c r="I352" s="145"/>
      <c r="J352" s="145"/>
      <c r="K352" s="145"/>
      <c r="L352" s="145"/>
      <c r="M352" s="145"/>
      <c r="N352" s="145"/>
      <c r="O352" s="145"/>
      <c r="P352" s="145"/>
      <c r="Q352" s="145"/>
      <c r="R352" s="145"/>
      <c r="S352" s="145"/>
      <c r="T352" s="145"/>
      <c r="U352" s="145"/>
      <c r="V352" s="145"/>
      <c r="W352" s="145"/>
      <c r="X352" s="145"/>
      <c r="Y352" s="145"/>
      <c r="Z352" s="145"/>
      <c r="AA352" s="145"/>
      <c r="AB352" s="145"/>
      <c r="AC352" s="145"/>
      <c r="AD352" s="145"/>
      <c r="AE352" s="145"/>
      <c r="AF352" s="145"/>
      <c r="AG352" s="145"/>
      <c r="AH352" s="145"/>
      <c r="AI352" s="145"/>
      <c r="AJ352" s="145"/>
      <c r="AK352" s="145"/>
      <c r="AL352" s="145"/>
      <c r="AM352" s="145"/>
      <c r="AN352" s="145"/>
      <c r="AO352" s="145"/>
      <c r="AP352" s="145"/>
      <c r="AQ352" s="145"/>
      <c r="AR352" s="145"/>
    </row>
    <row r="353" spans="2:44">
      <c r="B353" s="145"/>
      <c r="C353" s="145"/>
      <c r="D353" s="145"/>
      <c r="E353" s="145"/>
      <c r="F353" s="145"/>
      <c r="G353" s="145"/>
      <c r="H353" s="145"/>
      <c r="I353" s="145"/>
      <c r="J353" s="145"/>
      <c r="K353" s="145"/>
      <c r="L353" s="145"/>
      <c r="M353" s="145"/>
      <c r="N353" s="145"/>
      <c r="O353" s="145"/>
      <c r="P353" s="145"/>
      <c r="Q353" s="145"/>
      <c r="R353" s="145"/>
      <c r="S353" s="145"/>
      <c r="T353" s="145"/>
      <c r="U353" s="145"/>
      <c r="V353" s="145"/>
      <c r="W353" s="145"/>
      <c r="X353" s="145"/>
      <c r="Y353" s="145"/>
      <c r="Z353" s="145"/>
      <c r="AA353" s="145"/>
      <c r="AB353" s="145"/>
      <c r="AC353" s="145"/>
      <c r="AD353" s="145"/>
      <c r="AE353" s="145"/>
      <c r="AF353" s="145"/>
      <c r="AG353" s="145"/>
      <c r="AH353" s="145"/>
      <c r="AI353" s="145"/>
      <c r="AJ353" s="145"/>
      <c r="AK353" s="145"/>
      <c r="AL353" s="145"/>
      <c r="AM353" s="145"/>
      <c r="AN353" s="145"/>
      <c r="AO353" s="145"/>
      <c r="AP353" s="145"/>
      <c r="AQ353" s="145"/>
      <c r="AR353" s="145"/>
    </row>
    <row r="354" spans="2:44">
      <c r="B354" s="145"/>
      <c r="C354" s="145"/>
      <c r="D354" s="145"/>
      <c r="E354" s="145"/>
      <c r="F354" s="145"/>
      <c r="G354" s="145"/>
      <c r="H354" s="145"/>
      <c r="I354" s="145"/>
      <c r="J354" s="145"/>
      <c r="K354" s="145"/>
      <c r="L354" s="145"/>
      <c r="M354" s="145"/>
      <c r="N354" s="145"/>
      <c r="O354" s="145"/>
      <c r="P354" s="145"/>
      <c r="Q354" s="145"/>
      <c r="R354" s="145"/>
      <c r="S354" s="145"/>
      <c r="T354" s="145"/>
      <c r="U354" s="145"/>
      <c r="V354" s="145"/>
      <c r="W354" s="145"/>
      <c r="X354" s="145"/>
      <c r="Y354" s="145"/>
      <c r="Z354" s="145"/>
      <c r="AA354" s="145"/>
      <c r="AB354" s="145"/>
      <c r="AC354" s="145"/>
      <c r="AD354" s="145"/>
      <c r="AE354" s="145"/>
      <c r="AF354" s="145"/>
      <c r="AG354" s="145"/>
      <c r="AH354" s="145"/>
      <c r="AI354" s="145"/>
      <c r="AJ354" s="145"/>
      <c r="AK354" s="145"/>
      <c r="AL354" s="145"/>
      <c r="AM354" s="145"/>
      <c r="AN354" s="145"/>
      <c r="AO354" s="145"/>
      <c r="AP354" s="145"/>
      <c r="AQ354" s="145"/>
      <c r="AR354" s="145"/>
    </row>
    <row r="355" spans="2:44">
      <c r="B355" s="145"/>
      <c r="C355" s="145"/>
      <c r="D355" s="145"/>
      <c r="E355" s="145"/>
      <c r="F355" s="145"/>
      <c r="G355" s="145"/>
      <c r="H355" s="145"/>
      <c r="I355" s="145"/>
      <c r="J355" s="145"/>
      <c r="K355" s="145"/>
      <c r="L355" s="145"/>
      <c r="M355" s="145"/>
      <c r="N355" s="145"/>
      <c r="O355" s="145"/>
      <c r="P355" s="145"/>
      <c r="Q355" s="145"/>
      <c r="R355" s="145"/>
      <c r="S355" s="145"/>
      <c r="T355" s="145"/>
      <c r="U355" s="145"/>
      <c r="V355" s="145"/>
      <c r="W355" s="145"/>
      <c r="X355" s="145"/>
      <c r="Y355" s="145"/>
      <c r="Z355" s="145"/>
      <c r="AA355" s="145"/>
      <c r="AB355" s="145"/>
      <c r="AC355" s="145"/>
      <c r="AD355" s="145"/>
      <c r="AE355" s="145"/>
      <c r="AF355" s="145"/>
      <c r="AG355" s="145"/>
      <c r="AH355" s="145"/>
      <c r="AI355" s="145"/>
      <c r="AJ355" s="145"/>
      <c r="AK355" s="145"/>
      <c r="AL355" s="145"/>
      <c r="AM355" s="145"/>
      <c r="AN355" s="145"/>
      <c r="AO355" s="145"/>
      <c r="AP355" s="145"/>
      <c r="AQ355" s="145"/>
      <c r="AR355" s="145"/>
    </row>
    <row r="356" spans="2:44">
      <c r="B356" s="145"/>
      <c r="C356" s="145"/>
      <c r="D356" s="145"/>
      <c r="E356" s="145"/>
      <c r="F356" s="145"/>
      <c r="G356" s="145"/>
      <c r="H356" s="145"/>
      <c r="I356" s="145"/>
      <c r="J356" s="145"/>
      <c r="K356" s="145"/>
      <c r="L356" s="145"/>
      <c r="M356" s="145"/>
      <c r="N356" s="145"/>
      <c r="O356" s="145"/>
      <c r="P356" s="145"/>
      <c r="Q356" s="145"/>
      <c r="R356" s="145"/>
      <c r="S356" s="145"/>
      <c r="T356" s="145"/>
      <c r="U356" s="145"/>
      <c r="V356" s="145"/>
      <c r="W356" s="145"/>
      <c r="X356" s="145"/>
      <c r="Y356" s="145"/>
      <c r="Z356" s="145"/>
      <c r="AA356" s="145"/>
      <c r="AB356" s="145"/>
      <c r="AC356" s="145"/>
      <c r="AD356" s="145"/>
      <c r="AE356" s="145"/>
      <c r="AF356" s="145"/>
      <c r="AG356" s="145"/>
      <c r="AH356" s="145"/>
      <c r="AI356" s="145"/>
      <c r="AJ356" s="145"/>
      <c r="AK356" s="145"/>
      <c r="AL356" s="145"/>
      <c r="AM356" s="145"/>
      <c r="AN356" s="145"/>
      <c r="AO356" s="145"/>
      <c r="AP356" s="145"/>
      <c r="AQ356" s="145"/>
      <c r="AR356" s="145"/>
    </row>
    <row r="357" spans="2:44">
      <c r="B357" s="145"/>
      <c r="C357" s="145"/>
      <c r="D357" s="145"/>
      <c r="E357" s="145"/>
      <c r="F357" s="145"/>
      <c r="G357" s="145"/>
      <c r="H357" s="145"/>
      <c r="I357" s="145"/>
      <c r="J357" s="145"/>
      <c r="K357" s="145"/>
      <c r="L357" s="145"/>
      <c r="M357" s="145"/>
      <c r="N357" s="145"/>
      <c r="O357" s="145"/>
      <c r="P357" s="145"/>
      <c r="Q357" s="145"/>
      <c r="R357" s="145"/>
      <c r="S357" s="145"/>
      <c r="T357" s="145"/>
      <c r="U357" s="145"/>
      <c r="V357" s="145"/>
      <c r="W357" s="145"/>
      <c r="X357" s="145"/>
      <c r="Y357" s="145"/>
      <c r="Z357" s="145"/>
      <c r="AA357" s="145"/>
      <c r="AB357" s="145"/>
      <c r="AC357" s="145"/>
      <c r="AD357" s="145"/>
      <c r="AE357" s="145"/>
      <c r="AF357" s="145"/>
      <c r="AG357" s="145"/>
      <c r="AH357" s="145"/>
      <c r="AI357" s="145"/>
      <c r="AJ357" s="145"/>
      <c r="AK357" s="145"/>
      <c r="AL357" s="145"/>
      <c r="AM357" s="145"/>
      <c r="AN357" s="145"/>
      <c r="AO357" s="145"/>
      <c r="AP357" s="145"/>
      <c r="AQ357" s="145"/>
      <c r="AR357" s="145"/>
    </row>
    <row r="358" spans="2:44">
      <c r="B358" s="145"/>
      <c r="C358" s="145"/>
      <c r="D358" s="145"/>
      <c r="E358" s="145"/>
      <c r="F358" s="145"/>
      <c r="G358" s="145"/>
      <c r="H358" s="145"/>
      <c r="I358" s="145"/>
      <c r="J358" s="145"/>
      <c r="K358" s="145"/>
      <c r="L358" s="145"/>
      <c r="M358" s="145"/>
      <c r="N358" s="145"/>
      <c r="O358" s="145"/>
      <c r="P358" s="145"/>
      <c r="Q358" s="145"/>
      <c r="R358" s="145"/>
      <c r="S358" s="145"/>
      <c r="T358" s="145"/>
      <c r="U358" s="145"/>
      <c r="V358" s="145"/>
      <c r="W358" s="145"/>
      <c r="X358" s="145"/>
      <c r="Y358" s="145"/>
      <c r="Z358" s="145"/>
      <c r="AA358" s="145"/>
      <c r="AB358" s="145"/>
      <c r="AC358" s="145"/>
      <c r="AD358" s="145"/>
      <c r="AE358" s="145"/>
      <c r="AF358" s="145"/>
      <c r="AG358" s="145"/>
      <c r="AH358" s="145"/>
      <c r="AI358" s="145"/>
      <c r="AJ358" s="145"/>
      <c r="AK358" s="145"/>
      <c r="AL358" s="145"/>
      <c r="AM358" s="145"/>
      <c r="AN358" s="145"/>
      <c r="AO358" s="145"/>
      <c r="AP358" s="145"/>
      <c r="AQ358" s="145"/>
      <c r="AR358" s="145"/>
    </row>
    <row r="359" spans="2:44">
      <c r="B359" s="145"/>
      <c r="C359" s="145"/>
      <c r="D359" s="145"/>
      <c r="E359" s="145"/>
      <c r="F359" s="145"/>
      <c r="G359" s="145"/>
      <c r="H359" s="145"/>
      <c r="I359" s="145"/>
      <c r="J359" s="145"/>
      <c r="K359" s="145"/>
      <c r="L359" s="145"/>
      <c r="M359" s="145"/>
      <c r="N359" s="145"/>
      <c r="O359" s="145"/>
      <c r="P359" s="145"/>
      <c r="Q359" s="145"/>
      <c r="R359" s="145"/>
      <c r="S359" s="145"/>
      <c r="T359" s="145"/>
      <c r="U359" s="145"/>
      <c r="V359" s="145"/>
      <c r="W359" s="145"/>
      <c r="X359" s="145"/>
      <c r="Y359" s="145"/>
      <c r="Z359" s="145"/>
      <c r="AA359" s="145"/>
      <c r="AB359" s="145"/>
      <c r="AC359" s="145"/>
      <c r="AD359" s="145"/>
      <c r="AE359" s="145"/>
      <c r="AF359" s="145"/>
      <c r="AG359" s="145"/>
      <c r="AH359" s="145"/>
      <c r="AI359" s="145"/>
      <c r="AJ359" s="145"/>
      <c r="AK359" s="145"/>
      <c r="AL359" s="145"/>
      <c r="AM359" s="145"/>
      <c r="AN359" s="145"/>
      <c r="AO359" s="145"/>
      <c r="AP359" s="145"/>
      <c r="AQ359" s="145"/>
      <c r="AR359" s="145"/>
    </row>
    <row r="360" spans="2:44">
      <c r="B360" s="145"/>
      <c r="C360" s="145"/>
      <c r="D360" s="145"/>
      <c r="E360" s="145"/>
      <c r="F360" s="145"/>
      <c r="G360" s="145"/>
      <c r="H360" s="145"/>
      <c r="I360" s="145"/>
      <c r="J360" s="145"/>
      <c r="K360" s="145"/>
      <c r="L360" s="145"/>
      <c r="M360" s="145"/>
      <c r="N360" s="145"/>
      <c r="O360" s="145"/>
      <c r="P360" s="145"/>
      <c r="Q360" s="145"/>
      <c r="R360" s="145"/>
      <c r="S360" s="145"/>
      <c r="T360" s="145"/>
      <c r="U360" s="145"/>
      <c r="V360" s="145"/>
      <c r="W360" s="145"/>
      <c r="X360" s="145"/>
      <c r="Y360" s="145"/>
      <c r="Z360" s="145"/>
      <c r="AA360" s="145"/>
      <c r="AB360" s="145"/>
      <c r="AC360" s="145"/>
      <c r="AD360" s="145"/>
      <c r="AE360" s="145"/>
      <c r="AF360" s="145"/>
      <c r="AG360" s="145"/>
      <c r="AH360" s="145"/>
      <c r="AI360" s="145"/>
      <c r="AJ360" s="145"/>
      <c r="AK360" s="145"/>
      <c r="AL360" s="145"/>
      <c r="AM360" s="145"/>
      <c r="AN360" s="145"/>
      <c r="AO360" s="145"/>
      <c r="AP360" s="145"/>
      <c r="AQ360" s="145"/>
      <c r="AR360" s="145"/>
    </row>
    <row r="361" spans="2:44">
      <c r="B361" s="145"/>
      <c r="C361" s="145"/>
      <c r="D361" s="145"/>
      <c r="E361" s="145"/>
      <c r="F361" s="145"/>
      <c r="G361" s="145"/>
      <c r="H361" s="145"/>
      <c r="I361" s="145"/>
      <c r="J361" s="145"/>
      <c r="K361" s="145"/>
      <c r="L361" s="145"/>
      <c r="M361" s="145"/>
      <c r="N361" s="145"/>
      <c r="O361" s="145"/>
      <c r="P361" s="145"/>
      <c r="Q361" s="145"/>
      <c r="R361" s="145"/>
      <c r="S361" s="145"/>
      <c r="T361" s="145"/>
      <c r="U361" s="145"/>
      <c r="V361" s="145"/>
      <c r="W361" s="145"/>
      <c r="X361" s="145"/>
      <c r="Y361" s="145"/>
      <c r="Z361" s="145"/>
      <c r="AA361" s="145"/>
      <c r="AB361" s="145"/>
      <c r="AC361" s="145"/>
      <c r="AD361" s="145"/>
      <c r="AE361" s="145"/>
      <c r="AF361" s="145"/>
      <c r="AG361" s="145"/>
      <c r="AH361" s="145"/>
      <c r="AI361" s="145"/>
      <c r="AJ361" s="145"/>
      <c r="AK361" s="145"/>
      <c r="AL361" s="145"/>
      <c r="AM361" s="145"/>
      <c r="AN361" s="145"/>
      <c r="AO361" s="145"/>
      <c r="AP361" s="145"/>
      <c r="AQ361" s="145"/>
      <c r="AR361" s="145"/>
    </row>
    <row r="362" spans="2:44">
      <c r="B362" s="145"/>
      <c r="C362" s="145"/>
      <c r="D362" s="145"/>
      <c r="E362" s="145"/>
      <c r="F362" s="145"/>
      <c r="G362" s="145"/>
      <c r="H362" s="145"/>
      <c r="I362" s="145"/>
      <c r="J362" s="145"/>
      <c r="K362" s="145"/>
      <c r="L362" s="145"/>
      <c r="M362" s="145"/>
      <c r="N362" s="145"/>
      <c r="O362" s="145"/>
      <c r="P362" s="145"/>
      <c r="Q362" s="145"/>
      <c r="R362" s="145"/>
      <c r="S362" s="145"/>
      <c r="T362" s="145"/>
      <c r="U362" s="145"/>
      <c r="V362" s="145"/>
      <c r="W362" s="145"/>
      <c r="X362" s="145"/>
      <c r="Y362" s="145"/>
      <c r="Z362" s="145"/>
      <c r="AA362" s="145"/>
      <c r="AB362" s="145"/>
      <c r="AC362" s="145"/>
      <c r="AD362" s="145"/>
      <c r="AE362" s="145"/>
      <c r="AF362" s="145"/>
      <c r="AG362" s="145"/>
      <c r="AH362" s="145"/>
      <c r="AI362" s="145"/>
      <c r="AJ362" s="145"/>
      <c r="AK362" s="145"/>
      <c r="AL362" s="145"/>
      <c r="AM362" s="145"/>
      <c r="AN362" s="145"/>
      <c r="AO362" s="145"/>
      <c r="AP362" s="145"/>
      <c r="AQ362" s="145"/>
      <c r="AR362" s="145"/>
    </row>
    <row r="363" spans="2:44">
      <c r="B363" s="145"/>
      <c r="C363" s="145"/>
      <c r="D363" s="145"/>
      <c r="E363" s="145"/>
      <c r="F363" s="145"/>
      <c r="G363" s="145"/>
      <c r="H363" s="145"/>
      <c r="I363" s="145"/>
      <c r="J363" s="145"/>
      <c r="K363" s="145"/>
      <c r="L363" s="145"/>
      <c r="M363" s="145"/>
      <c r="N363" s="145"/>
      <c r="O363" s="145"/>
      <c r="P363" s="145"/>
      <c r="Q363" s="145"/>
      <c r="R363" s="145"/>
      <c r="S363" s="145"/>
      <c r="T363" s="145"/>
      <c r="U363" s="145"/>
      <c r="V363" s="145"/>
      <c r="W363" s="145"/>
      <c r="X363" s="145"/>
      <c r="Y363" s="145"/>
      <c r="Z363" s="145"/>
      <c r="AA363" s="145"/>
      <c r="AB363" s="145"/>
      <c r="AC363" s="145"/>
      <c r="AD363" s="145"/>
      <c r="AE363" s="145"/>
      <c r="AF363" s="145"/>
      <c r="AG363" s="145"/>
      <c r="AH363" s="145"/>
      <c r="AI363" s="145"/>
      <c r="AJ363" s="145"/>
      <c r="AK363" s="145"/>
      <c r="AL363" s="145"/>
      <c r="AM363" s="145"/>
      <c r="AN363" s="145"/>
      <c r="AO363" s="145"/>
      <c r="AP363" s="145"/>
      <c r="AQ363" s="145"/>
      <c r="AR363" s="145"/>
    </row>
    <row r="364" spans="2:44">
      <c r="B364" s="145"/>
      <c r="C364" s="145"/>
      <c r="D364" s="145"/>
      <c r="E364" s="145"/>
      <c r="F364" s="145"/>
      <c r="G364" s="145"/>
      <c r="H364" s="145"/>
      <c r="I364" s="145"/>
      <c r="J364" s="145"/>
      <c r="K364" s="145"/>
      <c r="L364" s="145"/>
      <c r="M364" s="145"/>
      <c r="N364" s="145"/>
      <c r="O364" s="145"/>
      <c r="P364" s="145"/>
      <c r="Q364" s="145"/>
      <c r="R364" s="145"/>
      <c r="S364" s="145"/>
      <c r="T364" s="145"/>
      <c r="U364" s="145"/>
      <c r="V364" s="145"/>
      <c r="W364" s="145"/>
      <c r="X364" s="145"/>
      <c r="Y364" s="145"/>
      <c r="Z364" s="145"/>
      <c r="AA364" s="145"/>
      <c r="AB364" s="145"/>
      <c r="AC364" s="145"/>
      <c r="AD364" s="145"/>
      <c r="AE364" s="145"/>
      <c r="AF364" s="145"/>
      <c r="AG364" s="145"/>
      <c r="AH364" s="145"/>
      <c r="AI364" s="145"/>
      <c r="AJ364" s="145"/>
      <c r="AK364" s="145"/>
      <c r="AL364" s="145"/>
      <c r="AM364" s="145"/>
      <c r="AN364" s="145"/>
      <c r="AO364" s="145"/>
      <c r="AP364" s="145"/>
      <c r="AQ364" s="145"/>
      <c r="AR364" s="145"/>
    </row>
    <row r="365" spans="2:44">
      <c r="B365" s="145"/>
      <c r="C365" s="145"/>
      <c r="D365" s="145"/>
      <c r="E365" s="145"/>
      <c r="F365" s="145"/>
      <c r="G365" s="145"/>
      <c r="H365" s="145"/>
      <c r="I365" s="145"/>
      <c r="J365" s="145"/>
      <c r="K365" s="145"/>
      <c r="L365" s="145"/>
      <c r="M365" s="145"/>
      <c r="N365" s="145"/>
      <c r="O365" s="145"/>
      <c r="P365" s="145"/>
      <c r="Q365" s="145"/>
      <c r="R365" s="145"/>
      <c r="S365" s="145"/>
      <c r="T365" s="145"/>
      <c r="U365" s="145"/>
      <c r="V365" s="145"/>
      <c r="W365" s="145"/>
      <c r="X365" s="145"/>
      <c r="Y365" s="145"/>
      <c r="Z365" s="145"/>
      <c r="AA365" s="145"/>
      <c r="AB365" s="145"/>
      <c r="AC365" s="145"/>
      <c r="AD365" s="145"/>
      <c r="AE365" s="145"/>
      <c r="AF365" s="145"/>
      <c r="AG365" s="145"/>
      <c r="AH365" s="145"/>
      <c r="AI365" s="145"/>
      <c r="AJ365" s="145"/>
      <c r="AK365" s="145"/>
      <c r="AL365" s="145"/>
      <c r="AM365" s="145"/>
      <c r="AN365" s="145"/>
      <c r="AO365" s="145"/>
      <c r="AP365" s="145"/>
      <c r="AQ365" s="145"/>
      <c r="AR365" s="145"/>
    </row>
    <row r="366" spans="2:44">
      <c r="B366" s="145"/>
      <c r="C366" s="145"/>
      <c r="D366" s="145"/>
      <c r="E366" s="145"/>
      <c r="F366" s="145"/>
      <c r="G366" s="145"/>
      <c r="H366" s="145"/>
      <c r="I366" s="145"/>
      <c r="J366" s="145"/>
      <c r="K366" s="145"/>
      <c r="L366" s="145"/>
      <c r="M366" s="145"/>
      <c r="N366" s="145"/>
      <c r="O366" s="145"/>
      <c r="P366" s="145"/>
      <c r="Q366" s="145"/>
      <c r="R366" s="145"/>
      <c r="S366" s="145"/>
      <c r="T366" s="145"/>
      <c r="U366" s="145"/>
      <c r="V366" s="145"/>
      <c r="W366" s="145"/>
      <c r="X366" s="145"/>
      <c r="Y366" s="145"/>
      <c r="Z366" s="145"/>
      <c r="AA366" s="145"/>
      <c r="AB366" s="145"/>
      <c r="AC366" s="145"/>
      <c r="AD366" s="145"/>
      <c r="AE366" s="145"/>
      <c r="AF366" s="145"/>
      <c r="AG366" s="145"/>
      <c r="AH366" s="145"/>
      <c r="AI366" s="145"/>
      <c r="AJ366" s="145"/>
      <c r="AK366" s="145"/>
      <c r="AL366" s="145"/>
      <c r="AM366" s="145"/>
      <c r="AN366" s="145"/>
      <c r="AO366" s="145"/>
      <c r="AP366" s="145"/>
      <c r="AQ366" s="145"/>
      <c r="AR366" s="145"/>
    </row>
    <row r="367" spans="2:44">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c r="Z367" s="145"/>
      <c r="AA367" s="145"/>
      <c r="AB367" s="145"/>
      <c r="AC367" s="145"/>
      <c r="AD367" s="145"/>
      <c r="AE367" s="145"/>
      <c r="AF367" s="145"/>
      <c r="AG367" s="145"/>
      <c r="AH367" s="145"/>
      <c r="AI367" s="145"/>
      <c r="AJ367" s="145"/>
      <c r="AK367" s="145"/>
      <c r="AL367" s="145"/>
      <c r="AM367" s="145"/>
      <c r="AN367" s="145"/>
      <c r="AO367" s="145"/>
      <c r="AP367" s="145"/>
      <c r="AQ367" s="145"/>
      <c r="AR367" s="145"/>
    </row>
    <row r="368" spans="2:44">
      <c r="B368" s="145"/>
      <c r="C368" s="145"/>
      <c r="D368" s="145"/>
      <c r="E368" s="145"/>
      <c r="F368" s="145"/>
      <c r="G368" s="145"/>
      <c r="H368" s="145"/>
      <c r="I368" s="145"/>
      <c r="J368" s="145"/>
      <c r="K368" s="145"/>
      <c r="L368" s="145"/>
      <c r="M368" s="145"/>
      <c r="N368" s="145"/>
      <c r="O368" s="145"/>
      <c r="P368" s="145"/>
      <c r="Q368" s="145"/>
      <c r="R368" s="145"/>
      <c r="S368" s="145"/>
      <c r="T368" s="145"/>
      <c r="U368" s="145"/>
      <c r="V368" s="145"/>
      <c r="W368" s="145"/>
      <c r="X368" s="145"/>
      <c r="Y368" s="145"/>
      <c r="Z368" s="145"/>
      <c r="AA368" s="145"/>
      <c r="AB368" s="145"/>
      <c r="AC368" s="145"/>
      <c r="AD368" s="145"/>
      <c r="AE368" s="145"/>
      <c r="AF368" s="145"/>
      <c r="AG368" s="145"/>
      <c r="AH368" s="145"/>
      <c r="AI368" s="145"/>
      <c r="AJ368" s="145"/>
      <c r="AK368" s="145"/>
      <c r="AL368" s="145"/>
      <c r="AM368" s="145"/>
      <c r="AN368" s="145"/>
      <c r="AO368" s="145"/>
      <c r="AP368" s="145"/>
      <c r="AQ368" s="145"/>
      <c r="AR368" s="145"/>
    </row>
    <row r="369" spans="2:44">
      <c r="B369" s="145"/>
      <c r="C369" s="145"/>
      <c r="D369" s="145"/>
      <c r="E369" s="145"/>
      <c r="F369" s="145"/>
      <c r="G369" s="145"/>
      <c r="H369" s="145"/>
      <c r="I369" s="145"/>
      <c r="J369" s="145"/>
      <c r="K369" s="145"/>
      <c r="L369" s="145"/>
      <c r="M369" s="145"/>
      <c r="N369" s="145"/>
      <c r="O369" s="145"/>
      <c r="P369" s="145"/>
      <c r="Q369" s="145"/>
      <c r="R369" s="145"/>
      <c r="S369" s="145"/>
      <c r="T369" s="145"/>
      <c r="U369" s="145"/>
      <c r="V369" s="145"/>
      <c r="W369" s="145"/>
      <c r="X369" s="145"/>
      <c r="Y369" s="145"/>
      <c r="Z369" s="145"/>
      <c r="AA369" s="145"/>
      <c r="AB369" s="145"/>
      <c r="AC369" s="145"/>
      <c r="AD369" s="145"/>
      <c r="AE369" s="145"/>
      <c r="AF369" s="145"/>
      <c r="AG369" s="145"/>
      <c r="AH369" s="145"/>
      <c r="AI369" s="145"/>
      <c r="AJ369" s="145"/>
      <c r="AK369" s="145"/>
      <c r="AL369" s="145"/>
      <c r="AM369" s="145"/>
      <c r="AN369" s="145"/>
      <c r="AO369" s="145"/>
      <c r="AP369" s="145"/>
      <c r="AQ369" s="145"/>
      <c r="AR369" s="145"/>
    </row>
    <row r="370" spans="2:44">
      <c r="B370" s="145"/>
      <c r="C370" s="145"/>
      <c r="D370" s="145"/>
      <c r="E370" s="145"/>
      <c r="F370" s="145"/>
      <c r="G370" s="145"/>
      <c r="H370" s="145"/>
      <c r="I370" s="145"/>
      <c r="J370" s="145"/>
      <c r="K370" s="145"/>
      <c r="L370" s="145"/>
      <c r="M370" s="145"/>
      <c r="N370" s="145"/>
      <c r="O370" s="145"/>
      <c r="P370" s="145"/>
      <c r="Q370" s="145"/>
      <c r="R370" s="145"/>
      <c r="S370" s="145"/>
      <c r="T370" s="145"/>
      <c r="U370" s="145"/>
      <c r="V370" s="145"/>
      <c r="W370" s="145"/>
      <c r="X370" s="145"/>
      <c r="Y370" s="145"/>
      <c r="Z370" s="145"/>
      <c r="AA370" s="145"/>
      <c r="AB370" s="145"/>
      <c r="AC370" s="145"/>
      <c r="AD370" s="145"/>
      <c r="AE370" s="145"/>
      <c r="AF370" s="145"/>
      <c r="AG370" s="145"/>
      <c r="AH370" s="145"/>
      <c r="AI370" s="145"/>
      <c r="AJ370" s="145"/>
      <c r="AK370" s="145"/>
      <c r="AL370" s="145"/>
      <c r="AM370" s="145"/>
      <c r="AN370" s="145"/>
      <c r="AO370" s="145"/>
      <c r="AP370" s="145"/>
      <c r="AQ370" s="145"/>
      <c r="AR370" s="145"/>
    </row>
    <row r="371" spans="2:44">
      <c r="B371" s="145"/>
      <c r="C371" s="145"/>
      <c r="D371" s="145"/>
      <c r="E371" s="145"/>
      <c r="F371" s="145"/>
      <c r="G371" s="145"/>
      <c r="H371" s="145"/>
      <c r="I371" s="145"/>
      <c r="J371" s="145"/>
      <c r="K371" s="145"/>
      <c r="L371" s="145"/>
      <c r="M371" s="145"/>
      <c r="N371" s="145"/>
      <c r="O371" s="145"/>
      <c r="P371" s="145"/>
      <c r="Q371" s="145"/>
      <c r="R371" s="145"/>
      <c r="S371" s="145"/>
      <c r="T371" s="145"/>
      <c r="U371" s="145"/>
      <c r="V371" s="145"/>
      <c r="W371" s="145"/>
      <c r="X371" s="145"/>
      <c r="Y371" s="145"/>
      <c r="Z371" s="145"/>
      <c r="AA371" s="145"/>
      <c r="AB371" s="145"/>
      <c r="AC371" s="145"/>
      <c r="AD371" s="145"/>
      <c r="AE371" s="145"/>
      <c r="AF371" s="145"/>
      <c r="AG371" s="145"/>
      <c r="AH371" s="145"/>
      <c r="AI371" s="145"/>
      <c r="AJ371" s="145"/>
      <c r="AK371" s="145"/>
      <c r="AL371" s="145"/>
      <c r="AM371" s="145"/>
      <c r="AN371" s="145"/>
      <c r="AO371" s="145"/>
      <c r="AP371" s="145"/>
      <c r="AQ371" s="145"/>
      <c r="AR371" s="145"/>
    </row>
    <row r="372" spans="2:44">
      <c r="B372" s="145"/>
      <c r="C372" s="145"/>
      <c r="D372" s="145"/>
      <c r="E372" s="145"/>
      <c r="F372" s="145"/>
      <c r="G372" s="145"/>
      <c r="H372" s="145"/>
      <c r="I372" s="145"/>
      <c r="J372" s="145"/>
      <c r="K372" s="145"/>
      <c r="L372" s="145"/>
      <c r="M372" s="145"/>
      <c r="N372" s="145"/>
      <c r="O372" s="145"/>
      <c r="P372" s="145"/>
      <c r="Q372" s="145"/>
      <c r="R372" s="145"/>
      <c r="S372" s="145"/>
      <c r="T372" s="145"/>
      <c r="U372" s="145"/>
      <c r="V372" s="145"/>
      <c r="W372" s="145"/>
      <c r="X372" s="145"/>
      <c r="Y372" s="145"/>
      <c r="Z372" s="145"/>
      <c r="AA372" s="145"/>
      <c r="AB372" s="145"/>
      <c r="AC372" s="145"/>
      <c r="AD372" s="145"/>
      <c r="AE372" s="145"/>
      <c r="AF372" s="145"/>
      <c r="AG372" s="145"/>
      <c r="AH372" s="145"/>
      <c r="AI372" s="145"/>
      <c r="AJ372" s="145"/>
      <c r="AK372" s="145"/>
      <c r="AL372" s="145"/>
      <c r="AM372" s="145"/>
      <c r="AN372" s="145"/>
      <c r="AO372" s="145"/>
      <c r="AP372" s="145"/>
      <c r="AQ372" s="145"/>
      <c r="AR372" s="145"/>
    </row>
    <row r="373" spans="2:44">
      <c r="B373" s="145"/>
      <c r="C373" s="145"/>
      <c r="D373" s="145"/>
      <c r="E373" s="145"/>
      <c r="F373" s="145"/>
      <c r="G373" s="145"/>
      <c r="H373" s="145"/>
      <c r="I373" s="145"/>
      <c r="J373" s="145"/>
      <c r="K373" s="145"/>
      <c r="L373" s="145"/>
      <c r="M373" s="145"/>
      <c r="N373" s="145"/>
      <c r="O373" s="145"/>
      <c r="P373" s="145"/>
      <c r="Q373" s="145"/>
      <c r="R373" s="145"/>
      <c r="S373" s="145"/>
      <c r="T373" s="145"/>
      <c r="U373" s="145"/>
      <c r="V373" s="145"/>
      <c r="W373" s="145"/>
      <c r="X373" s="145"/>
      <c r="Y373" s="145"/>
      <c r="Z373" s="145"/>
      <c r="AA373" s="145"/>
      <c r="AB373" s="145"/>
      <c r="AC373" s="145"/>
      <c r="AD373" s="145"/>
      <c r="AE373" s="145"/>
      <c r="AF373" s="145"/>
      <c r="AG373" s="145"/>
      <c r="AH373" s="145"/>
      <c r="AI373" s="145"/>
      <c r="AJ373" s="145"/>
      <c r="AK373" s="145"/>
      <c r="AL373" s="145"/>
      <c r="AM373" s="145"/>
      <c r="AN373" s="145"/>
      <c r="AO373" s="145"/>
      <c r="AP373" s="145"/>
      <c r="AQ373" s="145"/>
      <c r="AR373" s="145"/>
    </row>
    <row r="374" spans="2:44">
      <c r="B374" s="145"/>
      <c r="C374" s="145"/>
      <c r="D374" s="145"/>
      <c r="E374" s="145"/>
      <c r="F374" s="145"/>
      <c r="G374" s="145"/>
      <c r="H374" s="145"/>
      <c r="I374" s="145"/>
      <c r="J374" s="145"/>
      <c r="K374" s="145"/>
      <c r="L374" s="145"/>
      <c r="M374" s="145"/>
      <c r="N374" s="145"/>
      <c r="O374" s="145"/>
      <c r="P374" s="145"/>
      <c r="Q374" s="145"/>
      <c r="R374" s="145"/>
      <c r="S374" s="145"/>
      <c r="T374" s="145"/>
      <c r="U374" s="145"/>
      <c r="V374" s="145"/>
      <c r="W374" s="145"/>
      <c r="X374" s="145"/>
      <c r="Y374" s="145"/>
      <c r="Z374" s="145"/>
      <c r="AA374" s="145"/>
      <c r="AB374" s="145"/>
      <c r="AC374" s="145"/>
      <c r="AD374" s="145"/>
      <c r="AE374" s="145"/>
      <c r="AF374" s="145"/>
      <c r="AG374" s="145"/>
      <c r="AH374" s="145"/>
      <c r="AI374" s="145"/>
      <c r="AJ374" s="145"/>
      <c r="AK374" s="145"/>
      <c r="AL374" s="145"/>
      <c r="AM374" s="145"/>
      <c r="AN374" s="145"/>
      <c r="AO374" s="145"/>
      <c r="AP374" s="145"/>
      <c r="AQ374" s="145"/>
      <c r="AR374" s="145"/>
    </row>
    <row r="375" spans="2:44">
      <c r="B375" s="145"/>
      <c r="C375" s="145"/>
      <c r="D375" s="145"/>
      <c r="E375" s="145"/>
      <c r="F375" s="145"/>
      <c r="G375" s="145"/>
      <c r="H375" s="145"/>
      <c r="I375" s="145"/>
      <c r="J375" s="145"/>
      <c r="K375" s="145"/>
      <c r="L375" s="145"/>
      <c r="M375" s="145"/>
      <c r="N375" s="145"/>
      <c r="O375" s="145"/>
      <c r="P375" s="145"/>
      <c r="Q375" s="145"/>
      <c r="R375" s="145"/>
      <c r="S375" s="145"/>
      <c r="T375" s="145"/>
      <c r="U375" s="145"/>
      <c r="V375" s="145"/>
      <c r="W375" s="145"/>
      <c r="X375" s="145"/>
      <c r="Y375" s="145"/>
      <c r="Z375" s="145"/>
      <c r="AA375" s="145"/>
      <c r="AB375" s="145"/>
      <c r="AC375" s="145"/>
      <c r="AD375" s="145"/>
      <c r="AE375" s="145"/>
      <c r="AF375" s="145"/>
      <c r="AG375" s="145"/>
      <c r="AH375" s="145"/>
      <c r="AI375" s="145"/>
      <c r="AJ375" s="145"/>
      <c r="AK375" s="145"/>
      <c r="AL375" s="145"/>
      <c r="AM375" s="145"/>
      <c r="AN375" s="145"/>
      <c r="AO375" s="145"/>
      <c r="AP375" s="145"/>
      <c r="AQ375" s="145"/>
      <c r="AR375" s="145"/>
    </row>
    <row r="376" spans="2:44">
      <c r="B376" s="145"/>
      <c r="C376" s="145"/>
      <c r="D376" s="145"/>
      <c r="E376" s="145"/>
      <c r="F376" s="145"/>
      <c r="G376" s="145"/>
      <c r="H376" s="145"/>
      <c r="I376" s="145"/>
      <c r="J376" s="145"/>
      <c r="K376" s="145"/>
      <c r="L376" s="145"/>
      <c r="M376" s="145"/>
      <c r="N376" s="145"/>
      <c r="O376" s="145"/>
      <c r="P376" s="145"/>
      <c r="Q376" s="145"/>
      <c r="R376" s="145"/>
      <c r="S376" s="145"/>
      <c r="T376" s="145"/>
      <c r="U376" s="145"/>
      <c r="V376" s="145"/>
      <c r="W376" s="145"/>
      <c r="X376" s="145"/>
      <c r="Y376" s="145"/>
      <c r="Z376" s="145"/>
      <c r="AA376" s="145"/>
      <c r="AB376" s="145"/>
      <c r="AC376" s="145"/>
      <c r="AD376" s="145"/>
      <c r="AE376" s="145"/>
      <c r="AF376" s="145"/>
      <c r="AG376" s="145"/>
      <c r="AH376" s="145"/>
      <c r="AI376" s="145"/>
      <c r="AJ376" s="145"/>
      <c r="AK376" s="145"/>
      <c r="AL376" s="145"/>
      <c r="AM376" s="145"/>
      <c r="AN376" s="145"/>
      <c r="AO376" s="145"/>
      <c r="AP376" s="145"/>
      <c r="AQ376" s="145"/>
      <c r="AR376" s="145"/>
    </row>
    <row r="377" spans="2:44">
      <c r="B377" s="145"/>
      <c r="C377" s="145"/>
      <c r="D377" s="145"/>
      <c r="E377" s="145"/>
      <c r="F377" s="145"/>
      <c r="G377" s="145"/>
      <c r="H377" s="145"/>
      <c r="I377" s="145"/>
      <c r="J377" s="145"/>
      <c r="K377" s="145"/>
      <c r="L377" s="145"/>
      <c r="M377" s="145"/>
      <c r="N377" s="145"/>
      <c r="O377" s="145"/>
      <c r="P377" s="145"/>
      <c r="Q377" s="145"/>
      <c r="R377" s="145"/>
      <c r="S377" s="145"/>
      <c r="T377" s="145"/>
      <c r="U377" s="145"/>
      <c r="V377" s="145"/>
      <c r="W377" s="145"/>
      <c r="X377" s="145"/>
      <c r="Y377" s="145"/>
      <c r="Z377" s="145"/>
      <c r="AA377" s="145"/>
      <c r="AB377" s="145"/>
      <c r="AC377" s="145"/>
      <c r="AD377" s="145"/>
      <c r="AE377" s="145"/>
      <c r="AF377" s="145"/>
      <c r="AG377" s="145"/>
      <c r="AH377" s="145"/>
      <c r="AI377" s="145"/>
      <c r="AJ377" s="145"/>
      <c r="AK377" s="145"/>
      <c r="AL377" s="145"/>
      <c r="AM377" s="145"/>
      <c r="AN377" s="145"/>
      <c r="AO377" s="145"/>
      <c r="AP377" s="145"/>
      <c r="AQ377" s="145"/>
      <c r="AR377" s="145"/>
    </row>
    <row r="378" spans="2:44">
      <c r="B378" s="145"/>
      <c r="C378" s="145"/>
      <c r="D378" s="145"/>
      <c r="E378" s="145"/>
      <c r="F378" s="145"/>
      <c r="G378" s="145"/>
      <c r="H378" s="145"/>
      <c r="I378" s="145"/>
      <c r="J378" s="145"/>
      <c r="K378" s="145"/>
      <c r="L378" s="145"/>
      <c r="M378" s="145"/>
      <c r="N378" s="145"/>
      <c r="O378" s="145"/>
      <c r="P378" s="145"/>
      <c r="Q378" s="145"/>
      <c r="R378" s="145"/>
      <c r="S378" s="145"/>
      <c r="T378" s="145"/>
      <c r="U378" s="145"/>
      <c r="V378" s="145"/>
      <c r="W378" s="145"/>
      <c r="X378" s="145"/>
      <c r="Y378" s="145"/>
      <c r="Z378" s="145"/>
      <c r="AA378" s="145"/>
      <c r="AB378" s="145"/>
      <c r="AC378" s="145"/>
      <c r="AD378" s="145"/>
      <c r="AE378" s="145"/>
      <c r="AF378" s="145"/>
      <c r="AG378" s="145"/>
      <c r="AH378" s="145"/>
      <c r="AI378" s="145"/>
      <c r="AJ378" s="145"/>
      <c r="AK378" s="145"/>
      <c r="AL378" s="145"/>
      <c r="AM378" s="145"/>
      <c r="AN378" s="145"/>
      <c r="AO378" s="145"/>
      <c r="AP378" s="145"/>
      <c r="AQ378" s="145"/>
      <c r="AR378" s="145"/>
    </row>
    <row r="379" spans="2:44">
      <c r="B379" s="145"/>
      <c r="C379" s="145"/>
      <c r="D379" s="145"/>
      <c r="E379" s="145"/>
      <c r="F379" s="145"/>
      <c r="G379" s="145"/>
      <c r="H379" s="145"/>
      <c r="I379" s="145"/>
      <c r="J379" s="145"/>
      <c r="K379" s="145"/>
      <c r="L379" s="145"/>
      <c r="M379" s="145"/>
      <c r="N379" s="145"/>
      <c r="O379" s="145"/>
      <c r="P379" s="145"/>
      <c r="Q379" s="145"/>
      <c r="R379" s="145"/>
      <c r="S379" s="145"/>
      <c r="T379" s="145"/>
      <c r="U379" s="145"/>
      <c r="V379" s="145"/>
      <c r="W379" s="145"/>
      <c r="X379" s="145"/>
      <c r="Y379" s="145"/>
      <c r="Z379" s="145"/>
      <c r="AA379" s="145"/>
      <c r="AB379" s="145"/>
      <c r="AC379" s="145"/>
      <c r="AD379" s="145"/>
      <c r="AE379" s="145"/>
      <c r="AF379" s="145"/>
      <c r="AG379" s="145"/>
      <c r="AH379" s="145"/>
      <c r="AI379" s="145"/>
      <c r="AJ379" s="145"/>
      <c r="AK379" s="145"/>
      <c r="AL379" s="145"/>
      <c r="AM379" s="145"/>
      <c r="AN379" s="145"/>
      <c r="AO379" s="145"/>
      <c r="AP379" s="145"/>
      <c r="AQ379" s="145"/>
      <c r="AR379" s="145"/>
    </row>
    <row r="380" spans="2:44">
      <c r="B380" s="145"/>
      <c r="C380" s="145"/>
      <c r="D380" s="145"/>
      <c r="E380" s="145"/>
      <c r="F380" s="145"/>
      <c r="G380" s="145"/>
      <c r="H380" s="145"/>
      <c r="I380" s="145"/>
      <c r="J380" s="145"/>
      <c r="K380" s="145"/>
      <c r="L380" s="145"/>
      <c r="M380" s="145"/>
      <c r="N380" s="145"/>
      <c r="O380" s="145"/>
      <c r="P380" s="145"/>
      <c r="Q380" s="145"/>
      <c r="R380" s="145"/>
      <c r="S380" s="145"/>
      <c r="T380" s="145"/>
      <c r="U380" s="145"/>
      <c r="V380" s="145"/>
      <c r="W380" s="145"/>
      <c r="X380" s="145"/>
      <c r="Y380" s="145"/>
      <c r="Z380" s="145"/>
      <c r="AA380" s="145"/>
      <c r="AB380" s="145"/>
      <c r="AC380" s="145"/>
      <c r="AD380" s="145"/>
      <c r="AE380" s="145"/>
      <c r="AF380" s="145"/>
      <c r="AG380" s="145"/>
      <c r="AH380" s="145"/>
      <c r="AI380" s="145"/>
      <c r="AJ380" s="145"/>
      <c r="AK380" s="145"/>
      <c r="AL380" s="145"/>
      <c r="AM380" s="145"/>
      <c r="AN380" s="145"/>
      <c r="AO380" s="145"/>
      <c r="AP380" s="145"/>
      <c r="AQ380" s="145"/>
      <c r="AR380" s="145"/>
    </row>
    <row r="381" spans="2:44">
      <c r="B381" s="145"/>
      <c r="C381" s="145"/>
      <c r="D381" s="145"/>
      <c r="E381" s="145"/>
      <c r="F381" s="145"/>
      <c r="G381" s="145"/>
      <c r="H381" s="145"/>
      <c r="I381" s="145"/>
      <c r="J381" s="145"/>
      <c r="K381" s="145"/>
      <c r="L381" s="145"/>
      <c r="M381" s="145"/>
      <c r="N381" s="145"/>
      <c r="O381" s="145"/>
      <c r="P381" s="145"/>
      <c r="Q381" s="145"/>
      <c r="R381" s="145"/>
      <c r="S381" s="145"/>
      <c r="T381" s="145"/>
      <c r="U381" s="145"/>
      <c r="V381" s="145"/>
      <c r="W381" s="145"/>
      <c r="X381" s="145"/>
      <c r="Y381" s="145"/>
      <c r="Z381" s="145"/>
      <c r="AA381" s="145"/>
      <c r="AB381" s="145"/>
      <c r="AC381" s="145"/>
      <c r="AD381" s="145"/>
      <c r="AE381" s="145"/>
      <c r="AF381" s="145"/>
      <c r="AG381" s="145"/>
      <c r="AH381" s="145"/>
      <c r="AI381" s="145"/>
      <c r="AJ381" s="145"/>
      <c r="AK381" s="145"/>
      <c r="AL381" s="145"/>
      <c r="AM381" s="145"/>
      <c r="AN381" s="145"/>
      <c r="AO381" s="145"/>
      <c r="AP381" s="145"/>
      <c r="AQ381" s="145"/>
      <c r="AR381" s="145"/>
    </row>
    <row r="382" spans="2:44">
      <c r="B382" s="145"/>
      <c r="C382" s="145"/>
      <c r="D382" s="145"/>
      <c r="E382" s="145"/>
      <c r="F382" s="145"/>
      <c r="G382" s="145"/>
      <c r="H382" s="145"/>
      <c r="I382" s="145"/>
      <c r="J382" s="145"/>
      <c r="K382" s="145"/>
      <c r="L382" s="145"/>
      <c r="M382" s="145"/>
      <c r="N382" s="145"/>
      <c r="O382" s="145"/>
      <c r="P382" s="145"/>
      <c r="Q382" s="145"/>
      <c r="R382" s="145"/>
      <c r="S382" s="145"/>
      <c r="T382" s="145"/>
      <c r="U382" s="145"/>
      <c r="V382" s="145"/>
      <c r="W382" s="145"/>
      <c r="X382" s="145"/>
      <c r="Y382" s="145"/>
      <c r="Z382" s="145"/>
      <c r="AA382" s="145"/>
      <c r="AB382" s="145"/>
      <c r="AC382" s="145"/>
      <c r="AD382" s="145"/>
      <c r="AE382" s="145"/>
      <c r="AF382" s="145"/>
      <c r="AG382" s="145"/>
      <c r="AH382" s="145"/>
      <c r="AI382" s="145"/>
      <c r="AJ382" s="145"/>
      <c r="AK382" s="145"/>
      <c r="AL382" s="145"/>
      <c r="AM382" s="145"/>
      <c r="AN382" s="145"/>
      <c r="AO382" s="145"/>
      <c r="AP382" s="145"/>
      <c r="AQ382" s="145"/>
      <c r="AR382" s="145"/>
    </row>
    <row r="383" spans="2:44">
      <c r="B383" s="145"/>
      <c r="C383" s="145"/>
      <c r="D383" s="145"/>
      <c r="E383" s="145"/>
      <c r="F383" s="145"/>
      <c r="G383" s="145"/>
      <c r="H383" s="145"/>
      <c r="I383" s="145"/>
      <c r="J383" s="145"/>
      <c r="K383" s="145"/>
      <c r="L383" s="145"/>
      <c r="M383" s="145"/>
      <c r="N383" s="145"/>
      <c r="O383" s="145"/>
      <c r="P383" s="145"/>
      <c r="Q383" s="145"/>
      <c r="R383" s="145"/>
      <c r="S383" s="145"/>
      <c r="T383" s="145"/>
      <c r="U383" s="145"/>
      <c r="V383" s="145"/>
      <c r="W383" s="145"/>
      <c r="X383" s="145"/>
      <c r="Y383" s="145"/>
      <c r="Z383" s="145"/>
      <c r="AA383" s="145"/>
      <c r="AB383" s="145"/>
      <c r="AC383" s="145"/>
      <c r="AD383" s="145"/>
      <c r="AE383" s="145"/>
      <c r="AF383" s="145"/>
      <c r="AG383" s="145"/>
      <c r="AH383" s="145"/>
      <c r="AI383" s="145"/>
      <c r="AJ383" s="145"/>
      <c r="AK383" s="145"/>
      <c r="AL383" s="145"/>
      <c r="AM383" s="145"/>
      <c r="AN383" s="145"/>
      <c r="AO383" s="145"/>
      <c r="AP383" s="145"/>
      <c r="AQ383" s="145"/>
      <c r="AR383" s="145"/>
    </row>
    <row r="384" spans="2:44">
      <c r="B384" s="145"/>
      <c r="C384" s="145"/>
      <c r="D384" s="145"/>
      <c r="E384" s="145"/>
      <c r="F384" s="145"/>
      <c r="G384" s="145"/>
      <c r="H384" s="145"/>
      <c r="I384" s="145"/>
      <c r="J384" s="145"/>
      <c r="K384" s="145"/>
      <c r="L384" s="145"/>
      <c r="M384" s="145"/>
      <c r="N384" s="145"/>
      <c r="O384" s="145"/>
      <c r="P384" s="145"/>
      <c r="Q384" s="145"/>
      <c r="R384" s="145"/>
      <c r="S384" s="145"/>
      <c r="T384" s="145"/>
      <c r="U384" s="145"/>
      <c r="V384" s="145"/>
      <c r="W384" s="145"/>
      <c r="X384" s="145"/>
      <c r="Y384" s="145"/>
      <c r="Z384" s="145"/>
      <c r="AA384" s="145"/>
      <c r="AB384" s="145"/>
      <c r="AC384" s="145"/>
      <c r="AD384" s="145"/>
      <c r="AE384" s="145"/>
      <c r="AF384" s="145"/>
      <c r="AG384" s="145"/>
      <c r="AH384" s="145"/>
      <c r="AI384" s="145"/>
      <c r="AJ384" s="145"/>
      <c r="AK384" s="145"/>
      <c r="AL384" s="145"/>
      <c r="AM384" s="145"/>
      <c r="AN384" s="145"/>
      <c r="AO384" s="145"/>
      <c r="AP384" s="145"/>
      <c r="AQ384" s="145"/>
      <c r="AR384" s="145"/>
    </row>
    <row r="385" spans="2:44">
      <c r="B385" s="145"/>
      <c r="C385" s="145"/>
      <c r="D385" s="145"/>
      <c r="E385" s="145"/>
      <c r="F385" s="145"/>
      <c r="G385" s="145"/>
      <c r="H385" s="145"/>
      <c r="I385" s="145"/>
      <c r="J385" s="145"/>
      <c r="K385" s="145"/>
      <c r="L385" s="145"/>
      <c r="M385" s="145"/>
      <c r="N385" s="145"/>
      <c r="O385" s="145"/>
      <c r="P385" s="145"/>
      <c r="Q385" s="145"/>
      <c r="R385" s="145"/>
      <c r="S385" s="145"/>
      <c r="T385" s="145"/>
      <c r="U385" s="145"/>
      <c r="V385" s="145"/>
      <c r="W385" s="145"/>
      <c r="X385" s="145"/>
      <c r="Y385" s="145"/>
      <c r="Z385" s="145"/>
      <c r="AA385" s="145"/>
      <c r="AB385" s="145"/>
      <c r="AC385" s="145"/>
      <c r="AD385" s="145"/>
      <c r="AE385" s="145"/>
      <c r="AF385" s="145"/>
      <c r="AG385" s="145"/>
      <c r="AH385" s="145"/>
      <c r="AI385" s="145"/>
      <c r="AJ385" s="145"/>
      <c r="AK385" s="145"/>
      <c r="AL385" s="145"/>
      <c r="AM385" s="145"/>
      <c r="AN385" s="145"/>
      <c r="AO385" s="145"/>
      <c r="AP385" s="145"/>
      <c r="AQ385" s="145"/>
      <c r="AR385" s="145"/>
    </row>
    <row r="386" spans="2:44">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5"/>
      <c r="AL386" s="145"/>
      <c r="AM386" s="145"/>
      <c r="AN386" s="145"/>
      <c r="AO386" s="145"/>
      <c r="AP386" s="145"/>
      <c r="AQ386" s="145"/>
      <c r="AR386" s="145"/>
    </row>
    <row r="387" spans="2:44">
      <c r="B387" s="145"/>
      <c r="C387" s="145"/>
      <c r="D387" s="145"/>
      <c r="E387" s="145"/>
      <c r="F387" s="145"/>
      <c r="G387" s="145"/>
      <c r="H387" s="145"/>
      <c r="I387" s="145"/>
      <c r="J387" s="145"/>
      <c r="K387" s="145"/>
      <c r="L387" s="145"/>
      <c r="M387" s="145"/>
      <c r="N387" s="145"/>
      <c r="O387" s="145"/>
      <c r="P387" s="145"/>
      <c r="Q387" s="145"/>
      <c r="R387" s="145"/>
      <c r="S387" s="145"/>
      <c r="T387" s="145"/>
      <c r="U387" s="145"/>
      <c r="V387" s="145"/>
      <c r="W387" s="145"/>
      <c r="X387" s="145"/>
      <c r="Y387" s="145"/>
      <c r="Z387" s="145"/>
      <c r="AA387" s="145"/>
      <c r="AB387" s="145"/>
      <c r="AC387" s="145"/>
      <c r="AD387" s="145"/>
      <c r="AE387" s="145"/>
      <c r="AF387" s="145"/>
      <c r="AG387" s="145"/>
      <c r="AH387" s="145"/>
      <c r="AI387" s="145"/>
      <c r="AJ387" s="145"/>
      <c r="AK387" s="145"/>
      <c r="AL387" s="145"/>
      <c r="AM387" s="145"/>
      <c r="AN387" s="145"/>
      <c r="AO387" s="145"/>
      <c r="AP387" s="145"/>
      <c r="AQ387" s="145"/>
      <c r="AR387" s="145"/>
    </row>
    <row r="388" spans="2:44">
      <c r="B388" s="145"/>
      <c r="C388" s="145"/>
      <c r="D388" s="145"/>
      <c r="E388" s="145"/>
      <c r="F388" s="145"/>
      <c r="G388" s="145"/>
      <c r="H388" s="145"/>
      <c r="I388" s="145"/>
      <c r="J388" s="145"/>
      <c r="K388" s="145"/>
      <c r="L388" s="145"/>
      <c r="M388" s="145"/>
      <c r="N388" s="145"/>
      <c r="O388" s="145"/>
      <c r="P388" s="145"/>
      <c r="Q388" s="145"/>
      <c r="R388" s="145"/>
      <c r="S388" s="145"/>
      <c r="T388" s="145"/>
      <c r="U388" s="145"/>
      <c r="V388" s="145"/>
      <c r="W388" s="145"/>
      <c r="X388" s="145"/>
      <c r="Y388" s="145"/>
      <c r="Z388" s="145"/>
      <c r="AA388" s="145"/>
      <c r="AB388" s="145"/>
      <c r="AC388" s="145"/>
      <c r="AD388" s="145"/>
      <c r="AE388" s="145"/>
      <c r="AF388" s="145"/>
      <c r="AG388" s="145"/>
      <c r="AH388" s="145"/>
      <c r="AI388" s="145"/>
      <c r="AJ388" s="145"/>
      <c r="AK388" s="145"/>
      <c r="AL388" s="145"/>
      <c r="AM388" s="145"/>
      <c r="AN388" s="145"/>
      <c r="AO388" s="145"/>
      <c r="AP388" s="145"/>
      <c r="AQ388" s="145"/>
      <c r="AR388" s="145"/>
    </row>
    <row r="389" spans="2:44">
      <c r="B389" s="145"/>
      <c r="C389" s="145"/>
      <c r="D389" s="145"/>
      <c r="E389" s="145"/>
      <c r="F389" s="145"/>
      <c r="G389" s="145"/>
      <c r="H389" s="145"/>
      <c r="I389" s="145"/>
      <c r="J389" s="145"/>
      <c r="K389" s="145"/>
      <c r="L389" s="145"/>
      <c r="M389" s="145"/>
      <c r="N389" s="145"/>
      <c r="O389" s="145"/>
      <c r="P389" s="145"/>
      <c r="Q389" s="145"/>
      <c r="R389" s="145"/>
      <c r="S389" s="145"/>
      <c r="T389" s="145"/>
      <c r="U389" s="145"/>
      <c r="V389" s="145"/>
      <c r="W389" s="145"/>
      <c r="X389" s="145"/>
      <c r="Y389" s="145"/>
      <c r="Z389" s="145"/>
      <c r="AA389" s="145"/>
      <c r="AB389" s="145"/>
      <c r="AC389" s="145"/>
      <c r="AD389" s="145"/>
      <c r="AE389" s="145"/>
      <c r="AF389" s="145"/>
      <c r="AG389" s="145"/>
      <c r="AH389" s="145"/>
      <c r="AI389" s="145"/>
      <c r="AJ389" s="145"/>
      <c r="AK389" s="145"/>
      <c r="AL389" s="145"/>
      <c r="AM389" s="145"/>
      <c r="AN389" s="145"/>
      <c r="AO389" s="145"/>
      <c r="AP389" s="145"/>
      <c r="AQ389" s="145"/>
      <c r="AR389" s="145"/>
    </row>
    <row r="390" spans="2:44">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45"/>
      <c r="AJ390" s="145"/>
      <c r="AK390" s="145"/>
      <c r="AL390" s="145"/>
      <c r="AM390" s="145"/>
      <c r="AN390" s="145"/>
      <c r="AO390" s="145"/>
      <c r="AP390" s="145"/>
      <c r="AQ390" s="145"/>
      <c r="AR390" s="145"/>
    </row>
    <row r="391" spans="2:44">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c r="AG391" s="145"/>
      <c r="AH391" s="145"/>
      <c r="AI391" s="145"/>
      <c r="AJ391" s="145"/>
      <c r="AK391" s="145"/>
      <c r="AL391" s="145"/>
      <c r="AM391" s="145"/>
      <c r="AN391" s="145"/>
      <c r="AO391" s="145"/>
      <c r="AP391" s="145"/>
      <c r="AQ391" s="145"/>
      <c r="AR391" s="145"/>
    </row>
    <row r="392" spans="2:44">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45"/>
      <c r="AJ392" s="145"/>
      <c r="AK392" s="145"/>
      <c r="AL392" s="145"/>
      <c r="AM392" s="145"/>
      <c r="AN392" s="145"/>
      <c r="AO392" s="145"/>
      <c r="AP392" s="145"/>
      <c r="AQ392" s="145"/>
      <c r="AR392" s="145"/>
    </row>
    <row r="393" spans="2:44">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c r="AA393" s="145"/>
      <c r="AB393" s="145"/>
      <c r="AC393" s="145"/>
      <c r="AD393" s="145"/>
      <c r="AE393" s="145"/>
      <c r="AF393" s="145"/>
      <c r="AG393" s="145"/>
      <c r="AH393" s="145"/>
      <c r="AI393" s="145"/>
      <c r="AJ393" s="145"/>
      <c r="AK393" s="145"/>
      <c r="AL393" s="145"/>
      <c r="AM393" s="145"/>
      <c r="AN393" s="145"/>
      <c r="AO393" s="145"/>
      <c r="AP393" s="145"/>
      <c r="AQ393" s="145"/>
      <c r="AR393" s="145"/>
    </row>
    <row r="394" spans="2:44">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c r="AA394" s="145"/>
      <c r="AB394" s="145"/>
      <c r="AC394" s="145"/>
      <c r="AD394" s="145"/>
      <c r="AE394" s="145"/>
      <c r="AF394" s="145"/>
      <c r="AG394" s="145"/>
      <c r="AH394" s="145"/>
      <c r="AI394" s="145"/>
      <c r="AJ394" s="145"/>
      <c r="AK394" s="145"/>
      <c r="AL394" s="145"/>
      <c r="AM394" s="145"/>
      <c r="AN394" s="145"/>
      <c r="AO394" s="145"/>
      <c r="AP394" s="145"/>
      <c r="AQ394" s="145"/>
      <c r="AR394" s="145"/>
    </row>
    <row r="395" spans="2:44">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c r="AA395" s="145"/>
      <c r="AB395" s="145"/>
      <c r="AC395" s="145"/>
      <c r="AD395" s="145"/>
      <c r="AE395" s="145"/>
      <c r="AF395" s="145"/>
      <c r="AG395" s="145"/>
      <c r="AH395" s="145"/>
      <c r="AI395" s="145"/>
      <c r="AJ395" s="145"/>
      <c r="AK395" s="145"/>
      <c r="AL395" s="145"/>
      <c r="AM395" s="145"/>
      <c r="AN395" s="145"/>
      <c r="AO395" s="145"/>
      <c r="AP395" s="145"/>
      <c r="AQ395" s="145"/>
      <c r="AR395" s="145"/>
    </row>
    <row r="396" spans="2:44">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c r="AA396" s="145"/>
      <c r="AB396" s="145"/>
      <c r="AC396" s="145"/>
      <c r="AD396" s="145"/>
      <c r="AE396" s="145"/>
      <c r="AF396" s="145"/>
      <c r="AG396" s="145"/>
      <c r="AH396" s="145"/>
      <c r="AI396" s="145"/>
      <c r="AJ396" s="145"/>
      <c r="AK396" s="145"/>
      <c r="AL396" s="145"/>
      <c r="AM396" s="145"/>
      <c r="AN396" s="145"/>
      <c r="AO396" s="145"/>
      <c r="AP396" s="145"/>
      <c r="AQ396" s="145"/>
      <c r="AR396" s="145"/>
    </row>
    <row r="397" spans="2:44">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c r="AA397" s="145"/>
      <c r="AB397" s="145"/>
      <c r="AC397" s="145"/>
      <c r="AD397" s="145"/>
      <c r="AE397" s="145"/>
      <c r="AF397" s="145"/>
      <c r="AG397" s="145"/>
      <c r="AH397" s="145"/>
      <c r="AI397" s="145"/>
      <c r="AJ397" s="145"/>
      <c r="AK397" s="145"/>
      <c r="AL397" s="145"/>
      <c r="AM397" s="145"/>
      <c r="AN397" s="145"/>
      <c r="AO397" s="145"/>
      <c r="AP397" s="145"/>
      <c r="AQ397" s="145"/>
      <c r="AR397" s="145"/>
    </row>
    <row r="398" spans="2:44">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c r="AC398" s="145"/>
      <c r="AD398" s="145"/>
      <c r="AE398" s="145"/>
      <c r="AF398" s="145"/>
      <c r="AG398" s="145"/>
      <c r="AH398" s="145"/>
      <c r="AI398" s="145"/>
      <c r="AJ398" s="145"/>
      <c r="AK398" s="145"/>
      <c r="AL398" s="145"/>
      <c r="AM398" s="145"/>
      <c r="AN398" s="145"/>
      <c r="AO398" s="145"/>
      <c r="AP398" s="145"/>
      <c r="AQ398" s="145"/>
      <c r="AR398" s="145"/>
    </row>
    <row r="399" spans="2:44">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c r="AG399" s="145"/>
      <c r="AH399" s="145"/>
      <c r="AI399" s="145"/>
      <c r="AJ399" s="145"/>
      <c r="AK399" s="145"/>
      <c r="AL399" s="145"/>
      <c r="AM399" s="145"/>
      <c r="AN399" s="145"/>
      <c r="AO399" s="145"/>
      <c r="AP399" s="145"/>
      <c r="AQ399" s="145"/>
      <c r="AR399" s="145"/>
    </row>
    <row r="400" spans="2:44">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c r="AA400" s="145"/>
      <c r="AB400" s="145"/>
      <c r="AC400" s="145"/>
      <c r="AD400" s="145"/>
      <c r="AE400" s="145"/>
      <c r="AF400" s="145"/>
      <c r="AG400" s="145"/>
      <c r="AH400" s="145"/>
      <c r="AI400" s="145"/>
      <c r="AJ400" s="145"/>
      <c r="AK400" s="145"/>
      <c r="AL400" s="145"/>
      <c r="AM400" s="145"/>
      <c r="AN400" s="145"/>
      <c r="AO400" s="145"/>
      <c r="AP400" s="145"/>
      <c r="AQ400" s="145"/>
      <c r="AR400" s="145"/>
    </row>
    <row r="401" spans="2:44">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c r="AA401" s="145"/>
      <c r="AB401" s="145"/>
      <c r="AC401" s="145"/>
      <c r="AD401" s="145"/>
      <c r="AE401" s="145"/>
      <c r="AF401" s="145"/>
      <c r="AG401" s="145"/>
      <c r="AH401" s="145"/>
      <c r="AI401" s="145"/>
      <c r="AJ401" s="145"/>
      <c r="AK401" s="145"/>
      <c r="AL401" s="145"/>
      <c r="AM401" s="145"/>
      <c r="AN401" s="145"/>
      <c r="AO401" s="145"/>
      <c r="AP401" s="145"/>
      <c r="AQ401" s="145"/>
      <c r="AR401" s="145"/>
    </row>
    <row r="402" spans="2:44">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c r="AA402" s="145"/>
      <c r="AB402" s="145"/>
      <c r="AC402" s="145"/>
      <c r="AD402" s="145"/>
      <c r="AE402" s="145"/>
      <c r="AF402" s="145"/>
      <c r="AG402" s="145"/>
      <c r="AH402" s="145"/>
      <c r="AI402" s="145"/>
      <c r="AJ402" s="145"/>
      <c r="AK402" s="145"/>
      <c r="AL402" s="145"/>
      <c r="AM402" s="145"/>
      <c r="AN402" s="145"/>
      <c r="AO402" s="145"/>
      <c r="AP402" s="145"/>
      <c r="AQ402" s="145"/>
      <c r="AR402" s="145"/>
    </row>
    <row r="403" spans="2:44">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c r="AA403" s="145"/>
      <c r="AB403" s="145"/>
      <c r="AC403" s="145"/>
      <c r="AD403" s="145"/>
      <c r="AE403" s="145"/>
      <c r="AF403" s="145"/>
      <c r="AG403" s="145"/>
      <c r="AH403" s="145"/>
      <c r="AI403" s="145"/>
      <c r="AJ403" s="145"/>
      <c r="AK403" s="145"/>
      <c r="AL403" s="145"/>
      <c r="AM403" s="145"/>
      <c r="AN403" s="145"/>
      <c r="AO403" s="145"/>
      <c r="AP403" s="145"/>
      <c r="AQ403" s="145"/>
      <c r="AR403" s="145"/>
    </row>
    <row r="404" spans="2:44">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c r="AA404" s="145"/>
      <c r="AB404" s="145"/>
      <c r="AC404" s="145"/>
      <c r="AD404" s="145"/>
      <c r="AE404" s="145"/>
      <c r="AF404" s="145"/>
      <c r="AG404" s="145"/>
      <c r="AH404" s="145"/>
      <c r="AI404" s="145"/>
      <c r="AJ404" s="145"/>
      <c r="AK404" s="145"/>
      <c r="AL404" s="145"/>
      <c r="AM404" s="145"/>
      <c r="AN404" s="145"/>
      <c r="AO404" s="145"/>
      <c r="AP404" s="145"/>
      <c r="AQ404" s="145"/>
      <c r="AR404" s="145"/>
    </row>
    <row r="405" spans="2:44">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c r="AA405" s="145"/>
      <c r="AB405" s="145"/>
      <c r="AC405" s="145"/>
      <c r="AD405" s="145"/>
      <c r="AE405" s="145"/>
      <c r="AF405" s="145"/>
      <c r="AG405" s="145"/>
      <c r="AH405" s="145"/>
      <c r="AI405" s="145"/>
      <c r="AJ405" s="145"/>
      <c r="AK405" s="145"/>
      <c r="AL405" s="145"/>
      <c r="AM405" s="145"/>
      <c r="AN405" s="145"/>
      <c r="AO405" s="145"/>
      <c r="AP405" s="145"/>
      <c r="AQ405" s="145"/>
      <c r="AR405" s="145"/>
    </row>
    <row r="406" spans="2:44">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c r="AA406" s="145"/>
      <c r="AB406" s="145"/>
      <c r="AC406" s="145"/>
      <c r="AD406" s="145"/>
      <c r="AE406" s="145"/>
      <c r="AF406" s="145"/>
      <c r="AG406" s="145"/>
      <c r="AH406" s="145"/>
      <c r="AI406" s="145"/>
      <c r="AJ406" s="145"/>
      <c r="AK406" s="145"/>
      <c r="AL406" s="145"/>
      <c r="AM406" s="145"/>
      <c r="AN406" s="145"/>
      <c r="AO406" s="145"/>
      <c r="AP406" s="145"/>
      <c r="AQ406" s="145"/>
      <c r="AR406" s="145"/>
    </row>
    <row r="407" spans="2:44">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c r="AA407" s="145"/>
      <c r="AB407" s="145"/>
      <c r="AC407" s="145"/>
      <c r="AD407" s="145"/>
      <c r="AE407" s="145"/>
      <c r="AF407" s="145"/>
      <c r="AG407" s="145"/>
      <c r="AH407" s="145"/>
      <c r="AI407" s="145"/>
      <c r="AJ407" s="145"/>
      <c r="AK407" s="145"/>
      <c r="AL407" s="145"/>
      <c r="AM407" s="145"/>
      <c r="AN407" s="145"/>
      <c r="AO407" s="145"/>
      <c r="AP407" s="145"/>
      <c r="AQ407" s="145"/>
      <c r="AR407" s="145"/>
    </row>
    <row r="408" spans="2:44">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45"/>
      <c r="AJ408" s="145"/>
      <c r="AK408" s="145"/>
      <c r="AL408" s="145"/>
      <c r="AM408" s="145"/>
      <c r="AN408" s="145"/>
      <c r="AO408" s="145"/>
      <c r="AP408" s="145"/>
      <c r="AQ408" s="145"/>
      <c r="AR408" s="145"/>
    </row>
  </sheetData>
  <sheetProtection sheet="1" objects="1" scenarios="1" selectLockedCells="1" selectUnlockedCells="1"/>
  <mergeCells count="559">
    <mergeCell ref="B217:E217"/>
    <mergeCell ref="N217:AH218"/>
    <mergeCell ref="AI217:AM218"/>
    <mergeCell ref="AN217:AR218"/>
    <mergeCell ref="B218:E218"/>
    <mergeCell ref="B213:E213"/>
    <mergeCell ref="N213:AH214"/>
    <mergeCell ref="AI213:AM214"/>
    <mergeCell ref="AN213:AR214"/>
    <mergeCell ref="B214:E214"/>
    <mergeCell ref="B215:E215"/>
    <mergeCell ref="N215:AH216"/>
    <mergeCell ref="AI215:AM216"/>
    <mergeCell ref="AN215:AR216"/>
    <mergeCell ref="B216:E216"/>
    <mergeCell ref="B209:E209"/>
    <mergeCell ref="N209:AH210"/>
    <mergeCell ref="AI209:AM210"/>
    <mergeCell ref="AN209:AR210"/>
    <mergeCell ref="B210:E210"/>
    <mergeCell ref="B211:E211"/>
    <mergeCell ref="N211:AH212"/>
    <mergeCell ref="AI211:AM212"/>
    <mergeCell ref="AN211:AR212"/>
    <mergeCell ref="B212:E212"/>
    <mergeCell ref="B205:E205"/>
    <mergeCell ref="N205:AH206"/>
    <mergeCell ref="AI205:AM206"/>
    <mergeCell ref="AN205:AR206"/>
    <mergeCell ref="B206:E206"/>
    <mergeCell ref="B207:E207"/>
    <mergeCell ref="N207:AH208"/>
    <mergeCell ref="AI207:AM208"/>
    <mergeCell ref="AN207:AR208"/>
    <mergeCell ref="B208:E208"/>
    <mergeCell ref="B201:E201"/>
    <mergeCell ref="N201:AH202"/>
    <mergeCell ref="AI201:AM202"/>
    <mergeCell ref="AN201:AR202"/>
    <mergeCell ref="B202:E202"/>
    <mergeCell ref="B203:E203"/>
    <mergeCell ref="N203:AH204"/>
    <mergeCell ref="AI203:AM204"/>
    <mergeCell ref="AN203:AR204"/>
    <mergeCell ref="B204:E204"/>
    <mergeCell ref="B197:E197"/>
    <mergeCell ref="N197:AH198"/>
    <mergeCell ref="AI197:AM198"/>
    <mergeCell ref="AN197:AR198"/>
    <mergeCell ref="B198:E198"/>
    <mergeCell ref="B199:E199"/>
    <mergeCell ref="N199:AH200"/>
    <mergeCell ref="AI199:AM200"/>
    <mergeCell ref="AN199:AR200"/>
    <mergeCell ref="B200:E200"/>
    <mergeCell ref="B193:E193"/>
    <mergeCell ref="N193:AH194"/>
    <mergeCell ref="AI193:AM194"/>
    <mergeCell ref="AN193:AR194"/>
    <mergeCell ref="B194:E194"/>
    <mergeCell ref="B195:E195"/>
    <mergeCell ref="N195:AH196"/>
    <mergeCell ref="AI195:AM196"/>
    <mergeCell ref="AN195:AR196"/>
    <mergeCell ref="B196:E196"/>
    <mergeCell ref="B189:E189"/>
    <mergeCell ref="N189:AH190"/>
    <mergeCell ref="AI189:AM190"/>
    <mergeCell ref="AN189:AR190"/>
    <mergeCell ref="B190:E190"/>
    <mergeCell ref="B191:E191"/>
    <mergeCell ref="N191:AH192"/>
    <mergeCell ref="AI191:AM192"/>
    <mergeCell ref="AN191:AR192"/>
    <mergeCell ref="B192:E192"/>
    <mergeCell ref="B185:E185"/>
    <mergeCell ref="N185:AH186"/>
    <mergeCell ref="AI185:AM186"/>
    <mergeCell ref="AN185:AR186"/>
    <mergeCell ref="B186:E186"/>
    <mergeCell ref="B187:E187"/>
    <mergeCell ref="N187:AH188"/>
    <mergeCell ref="AI187:AM188"/>
    <mergeCell ref="AN187:AR188"/>
    <mergeCell ref="B188:E188"/>
    <mergeCell ref="B181:E181"/>
    <mergeCell ref="N181:AH182"/>
    <mergeCell ref="AI181:AM182"/>
    <mergeCell ref="AN181:AR182"/>
    <mergeCell ref="B182:E182"/>
    <mergeCell ref="B183:E183"/>
    <mergeCell ref="N183:AH184"/>
    <mergeCell ref="AI183:AM184"/>
    <mergeCell ref="AN183:AR184"/>
    <mergeCell ref="B184:E184"/>
    <mergeCell ref="B177:E177"/>
    <mergeCell ref="N177:AH178"/>
    <mergeCell ref="AI177:AM178"/>
    <mergeCell ref="AN177:AR178"/>
    <mergeCell ref="B178:E178"/>
    <mergeCell ref="B179:E179"/>
    <mergeCell ref="N179:AH180"/>
    <mergeCell ref="AI179:AM180"/>
    <mergeCell ref="AN179:AR180"/>
    <mergeCell ref="B180:E180"/>
    <mergeCell ref="B173:E173"/>
    <mergeCell ref="N173:AH174"/>
    <mergeCell ref="AI173:AM174"/>
    <mergeCell ref="AN173:AR174"/>
    <mergeCell ref="B174:E174"/>
    <mergeCell ref="B175:E175"/>
    <mergeCell ref="N175:AH176"/>
    <mergeCell ref="AI175:AM176"/>
    <mergeCell ref="AN175:AR176"/>
    <mergeCell ref="B176:E176"/>
    <mergeCell ref="B169:E169"/>
    <mergeCell ref="N169:AH170"/>
    <mergeCell ref="AI169:AM170"/>
    <mergeCell ref="AN169:AR170"/>
    <mergeCell ref="B170:E170"/>
    <mergeCell ref="B171:E171"/>
    <mergeCell ref="N171:AH172"/>
    <mergeCell ref="AI171:AM172"/>
    <mergeCell ref="AN171:AR172"/>
    <mergeCell ref="B172:E172"/>
    <mergeCell ref="B165:E165"/>
    <mergeCell ref="N165:AH166"/>
    <mergeCell ref="AI165:AM166"/>
    <mergeCell ref="AN165:AR166"/>
    <mergeCell ref="B166:E166"/>
    <mergeCell ref="B167:E167"/>
    <mergeCell ref="N167:AH168"/>
    <mergeCell ref="AI167:AM168"/>
    <mergeCell ref="AN167:AR168"/>
    <mergeCell ref="B168:E168"/>
    <mergeCell ref="B161:E161"/>
    <mergeCell ref="N161:AH162"/>
    <mergeCell ref="AI161:AM162"/>
    <mergeCell ref="AN161:AR162"/>
    <mergeCell ref="B162:E162"/>
    <mergeCell ref="B163:E163"/>
    <mergeCell ref="N163:AH164"/>
    <mergeCell ref="AI163:AM164"/>
    <mergeCell ref="AN163:AR164"/>
    <mergeCell ref="B164:E164"/>
    <mergeCell ref="B157:E157"/>
    <mergeCell ref="N157:AH158"/>
    <mergeCell ref="AI157:AM158"/>
    <mergeCell ref="AN157:AR158"/>
    <mergeCell ref="B158:E158"/>
    <mergeCell ref="B159:E159"/>
    <mergeCell ref="N159:AH160"/>
    <mergeCell ref="AI159:AM160"/>
    <mergeCell ref="AN159:AR160"/>
    <mergeCell ref="B160:E160"/>
    <mergeCell ref="B153:E153"/>
    <mergeCell ref="N153:AH154"/>
    <mergeCell ref="AI153:AM154"/>
    <mergeCell ref="AN153:AR154"/>
    <mergeCell ref="B154:E154"/>
    <mergeCell ref="B155:E155"/>
    <mergeCell ref="N155:AH156"/>
    <mergeCell ref="AI155:AM156"/>
    <mergeCell ref="AN155:AR156"/>
    <mergeCell ref="B156:E156"/>
    <mergeCell ref="B149:E149"/>
    <mergeCell ref="N149:AH150"/>
    <mergeCell ref="AI149:AM150"/>
    <mergeCell ref="AN149:AR150"/>
    <mergeCell ref="B150:E150"/>
    <mergeCell ref="B151:E151"/>
    <mergeCell ref="N151:AH152"/>
    <mergeCell ref="AI151:AM152"/>
    <mergeCell ref="AN151:AR152"/>
    <mergeCell ref="B152:E152"/>
    <mergeCell ref="B145:E145"/>
    <mergeCell ref="N145:AH146"/>
    <mergeCell ref="AI145:AM146"/>
    <mergeCell ref="AN145:AR146"/>
    <mergeCell ref="B146:E146"/>
    <mergeCell ref="B147:E147"/>
    <mergeCell ref="N147:AH148"/>
    <mergeCell ref="AI147:AM148"/>
    <mergeCell ref="AN147:AR148"/>
    <mergeCell ref="B148:E148"/>
    <mergeCell ref="B141:E141"/>
    <mergeCell ref="N141:AH142"/>
    <mergeCell ref="AI141:AM142"/>
    <mergeCell ref="AN141:AR142"/>
    <mergeCell ref="B142:E142"/>
    <mergeCell ref="B143:E143"/>
    <mergeCell ref="N143:AH144"/>
    <mergeCell ref="AI143:AM144"/>
    <mergeCell ref="AN143:AR144"/>
    <mergeCell ref="B144:E144"/>
    <mergeCell ref="B137:E137"/>
    <mergeCell ref="N137:AH138"/>
    <mergeCell ref="AI137:AM138"/>
    <mergeCell ref="AN137:AR138"/>
    <mergeCell ref="B138:E138"/>
    <mergeCell ref="B139:E139"/>
    <mergeCell ref="N139:AH140"/>
    <mergeCell ref="AI139:AM140"/>
    <mergeCell ref="AN139:AR140"/>
    <mergeCell ref="B140:E140"/>
    <mergeCell ref="B133:E133"/>
    <mergeCell ref="N133:AH134"/>
    <mergeCell ref="AI133:AM134"/>
    <mergeCell ref="AN133:AR134"/>
    <mergeCell ref="B134:E134"/>
    <mergeCell ref="B135:E135"/>
    <mergeCell ref="N135:AH136"/>
    <mergeCell ref="AI135:AM136"/>
    <mergeCell ref="AN135:AR136"/>
    <mergeCell ref="B136:E136"/>
    <mergeCell ref="B129:E129"/>
    <mergeCell ref="N129:AH130"/>
    <mergeCell ref="AI129:AM130"/>
    <mergeCell ref="AN129:AR130"/>
    <mergeCell ref="B130:E130"/>
    <mergeCell ref="B131:E131"/>
    <mergeCell ref="N131:AH132"/>
    <mergeCell ref="AI131:AM132"/>
    <mergeCell ref="AN131:AR132"/>
    <mergeCell ref="B132:E132"/>
    <mergeCell ref="B125:E125"/>
    <mergeCell ref="N125:AH126"/>
    <mergeCell ref="AI125:AM126"/>
    <mergeCell ref="AN125:AR126"/>
    <mergeCell ref="B126:E126"/>
    <mergeCell ref="B127:E127"/>
    <mergeCell ref="N127:AH128"/>
    <mergeCell ref="AI127:AM128"/>
    <mergeCell ref="AN127:AR128"/>
    <mergeCell ref="B128:E128"/>
    <mergeCell ref="B121:E121"/>
    <mergeCell ref="N121:AH122"/>
    <mergeCell ref="AI121:AM122"/>
    <mergeCell ref="AN121:AR122"/>
    <mergeCell ref="B122:E122"/>
    <mergeCell ref="B123:E123"/>
    <mergeCell ref="N123:AH124"/>
    <mergeCell ref="AI123:AM124"/>
    <mergeCell ref="AN123:AR124"/>
    <mergeCell ref="B124:E124"/>
    <mergeCell ref="B117:E117"/>
    <mergeCell ref="N117:AH118"/>
    <mergeCell ref="AI117:AM118"/>
    <mergeCell ref="AN117:AR118"/>
    <mergeCell ref="B118:E118"/>
    <mergeCell ref="B119:E119"/>
    <mergeCell ref="N119:AH120"/>
    <mergeCell ref="AI119:AM120"/>
    <mergeCell ref="AN119:AR120"/>
    <mergeCell ref="B120:E120"/>
    <mergeCell ref="B113:E113"/>
    <mergeCell ref="N113:AH114"/>
    <mergeCell ref="AI113:AM114"/>
    <mergeCell ref="AN113:AR114"/>
    <mergeCell ref="B114:E114"/>
    <mergeCell ref="B115:E115"/>
    <mergeCell ref="N115:AH116"/>
    <mergeCell ref="AI115:AM116"/>
    <mergeCell ref="AN115:AR116"/>
    <mergeCell ref="B116:E116"/>
    <mergeCell ref="B109:E109"/>
    <mergeCell ref="N109:AH110"/>
    <mergeCell ref="AI109:AM110"/>
    <mergeCell ref="AN109:AR110"/>
    <mergeCell ref="B110:E110"/>
    <mergeCell ref="B111:E111"/>
    <mergeCell ref="N111:AH112"/>
    <mergeCell ref="AI111:AM112"/>
    <mergeCell ref="AN111:AR112"/>
    <mergeCell ref="B112:E112"/>
    <mergeCell ref="B105:E105"/>
    <mergeCell ref="N105:AH106"/>
    <mergeCell ref="AI105:AM106"/>
    <mergeCell ref="AN105:AR106"/>
    <mergeCell ref="B106:E106"/>
    <mergeCell ref="B107:E107"/>
    <mergeCell ref="N107:AH108"/>
    <mergeCell ref="AI107:AM108"/>
    <mergeCell ref="AN107:AR108"/>
    <mergeCell ref="B108:E108"/>
    <mergeCell ref="B101:E101"/>
    <mergeCell ref="N101:AH102"/>
    <mergeCell ref="AI101:AM102"/>
    <mergeCell ref="AN101:AR102"/>
    <mergeCell ref="B102:E102"/>
    <mergeCell ref="B103:E103"/>
    <mergeCell ref="N103:AH104"/>
    <mergeCell ref="AI103:AM104"/>
    <mergeCell ref="AN103:AR104"/>
    <mergeCell ref="B104:E104"/>
    <mergeCell ref="B97:E97"/>
    <mergeCell ref="N97:AH98"/>
    <mergeCell ref="AI97:AM98"/>
    <mergeCell ref="AN97:AR98"/>
    <mergeCell ref="B98:E98"/>
    <mergeCell ref="B99:E99"/>
    <mergeCell ref="N99:AH100"/>
    <mergeCell ref="AI99:AM100"/>
    <mergeCell ref="AN99:AR100"/>
    <mergeCell ref="B100:E100"/>
    <mergeCell ref="B93:E93"/>
    <mergeCell ref="N93:AH94"/>
    <mergeCell ref="AI93:AM94"/>
    <mergeCell ref="AN93:AR94"/>
    <mergeCell ref="B94:E94"/>
    <mergeCell ref="B95:E95"/>
    <mergeCell ref="N95:AH96"/>
    <mergeCell ref="AI95:AM96"/>
    <mergeCell ref="AN95:AR96"/>
    <mergeCell ref="B96:E96"/>
    <mergeCell ref="B89:E89"/>
    <mergeCell ref="N89:AH90"/>
    <mergeCell ref="AI89:AM90"/>
    <mergeCell ref="AN89:AR90"/>
    <mergeCell ref="B90:E90"/>
    <mergeCell ref="B91:E91"/>
    <mergeCell ref="N91:AH92"/>
    <mergeCell ref="AI91:AM92"/>
    <mergeCell ref="AN91:AR92"/>
    <mergeCell ref="B92:E92"/>
    <mergeCell ref="B85:E85"/>
    <mergeCell ref="N85:AH86"/>
    <mergeCell ref="AI85:AM86"/>
    <mergeCell ref="AN85:AR86"/>
    <mergeCell ref="B86:E86"/>
    <mergeCell ref="B87:E87"/>
    <mergeCell ref="N87:AH88"/>
    <mergeCell ref="AI87:AM88"/>
    <mergeCell ref="AN87:AR88"/>
    <mergeCell ref="B88:E88"/>
    <mergeCell ref="B81:E81"/>
    <mergeCell ref="N81:AH82"/>
    <mergeCell ref="AI81:AM82"/>
    <mergeCell ref="AN81:AR82"/>
    <mergeCell ref="B82:E82"/>
    <mergeCell ref="B83:E83"/>
    <mergeCell ref="N83:AH84"/>
    <mergeCell ref="AI83:AM84"/>
    <mergeCell ref="AN83:AR84"/>
    <mergeCell ref="B84:E84"/>
    <mergeCell ref="B77:E77"/>
    <mergeCell ref="N77:AH78"/>
    <mergeCell ref="AI77:AM78"/>
    <mergeCell ref="AN77:AR78"/>
    <mergeCell ref="B78:E78"/>
    <mergeCell ref="B79:E79"/>
    <mergeCell ref="N79:AH80"/>
    <mergeCell ref="AI79:AM80"/>
    <mergeCell ref="AN79:AR80"/>
    <mergeCell ref="B80:E80"/>
    <mergeCell ref="B73:E73"/>
    <mergeCell ref="N73:AH74"/>
    <mergeCell ref="AI73:AM74"/>
    <mergeCell ref="AN73:AR74"/>
    <mergeCell ref="B74:E74"/>
    <mergeCell ref="B75:E75"/>
    <mergeCell ref="N75:AH76"/>
    <mergeCell ref="AI75:AM76"/>
    <mergeCell ref="AN75:AR76"/>
    <mergeCell ref="B76:E76"/>
    <mergeCell ref="B69:E69"/>
    <mergeCell ref="N69:AH70"/>
    <mergeCell ref="AI69:AM70"/>
    <mergeCell ref="AN69:AR70"/>
    <mergeCell ref="B70:E70"/>
    <mergeCell ref="B71:E71"/>
    <mergeCell ref="N71:AH72"/>
    <mergeCell ref="AI71:AM72"/>
    <mergeCell ref="AN71:AR72"/>
    <mergeCell ref="B72:E72"/>
    <mergeCell ref="B65:E65"/>
    <mergeCell ref="N65:AH66"/>
    <mergeCell ref="AI65:AM66"/>
    <mergeCell ref="AN65:AR66"/>
    <mergeCell ref="B66:E66"/>
    <mergeCell ref="B67:E67"/>
    <mergeCell ref="N67:AH68"/>
    <mergeCell ref="AI67:AM68"/>
    <mergeCell ref="AN67:AR68"/>
    <mergeCell ref="B68:E68"/>
    <mergeCell ref="B61:E61"/>
    <mergeCell ref="N61:AH62"/>
    <mergeCell ref="AI61:AM62"/>
    <mergeCell ref="AN61:AR62"/>
    <mergeCell ref="B62:E62"/>
    <mergeCell ref="B63:E63"/>
    <mergeCell ref="N63:AH64"/>
    <mergeCell ref="AI63:AM64"/>
    <mergeCell ref="AN63:AR64"/>
    <mergeCell ref="B64:E64"/>
    <mergeCell ref="B57:E57"/>
    <mergeCell ref="N57:AH58"/>
    <mergeCell ref="AI57:AM58"/>
    <mergeCell ref="AN57:AR58"/>
    <mergeCell ref="B58:E58"/>
    <mergeCell ref="B59:E59"/>
    <mergeCell ref="N59:AH60"/>
    <mergeCell ref="AI59:AM60"/>
    <mergeCell ref="AN59:AR60"/>
    <mergeCell ref="B60:E60"/>
    <mergeCell ref="B53:E53"/>
    <mergeCell ref="N53:AH54"/>
    <mergeCell ref="AI53:AM54"/>
    <mergeCell ref="AN53:AR54"/>
    <mergeCell ref="B54:E54"/>
    <mergeCell ref="B55:E55"/>
    <mergeCell ref="N55:AH56"/>
    <mergeCell ref="AI55:AM56"/>
    <mergeCell ref="AN55:AR56"/>
    <mergeCell ref="B56:E56"/>
    <mergeCell ref="B49:E49"/>
    <mergeCell ref="N49:AH50"/>
    <mergeCell ref="AI49:AM50"/>
    <mergeCell ref="AN49:AR50"/>
    <mergeCell ref="B50:E50"/>
    <mergeCell ref="B51:E51"/>
    <mergeCell ref="N51:AH52"/>
    <mergeCell ref="AI51:AM52"/>
    <mergeCell ref="AN51:AR52"/>
    <mergeCell ref="B52:E52"/>
    <mergeCell ref="B45:E45"/>
    <mergeCell ref="N45:AH46"/>
    <mergeCell ref="AI45:AM46"/>
    <mergeCell ref="AN45:AR46"/>
    <mergeCell ref="B46:E46"/>
    <mergeCell ref="B47:E47"/>
    <mergeCell ref="N47:AH48"/>
    <mergeCell ref="AI47:AM48"/>
    <mergeCell ref="AN47:AR48"/>
    <mergeCell ref="B48:E48"/>
    <mergeCell ref="B41:E41"/>
    <mergeCell ref="N41:AH42"/>
    <mergeCell ref="AI41:AM42"/>
    <mergeCell ref="AN41:AR42"/>
    <mergeCell ref="B42:E42"/>
    <mergeCell ref="B43:E43"/>
    <mergeCell ref="N43:AH44"/>
    <mergeCell ref="AI43:AM44"/>
    <mergeCell ref="AN43:AR44"/>
    <mergeCell ref="B44:E44"/>
    <mergeCell ref="B37:E37"/>
    <mergeCell ref="N37:AH38"/>
    <mergeCell ref="AI37:AM38"/>
    <mergeCell ref="AN37:AR38"/>
    <mergeCell ref="B38:E38"/>
    <mergeCell ref="B39:E39"/>
    <mergeCell ref="N39:AH40"/>
    <mergeCell ref="AI39:AM40"/>
    <mergeCell ref="AN39:AR40"/>
    <mergeCell ref="B40:E40"/>
    <mergeCell ref="B33:E33"/>
    <mergeCell ref="N33:AH34"/>
    <mergeCell ref="AI33:AM34"/>
    <mergeCell ref="AN33:AR34"/>
    <mergeCell ref="B34:E34"/>
    <mergeCell ref="B35:E35"/>
    <mergeCell ref="N35:AH36"/>
    <mergeCell ref="AI35:AM36"/>
    <mergeCell ref="AN35:AR36"/>
    <mergeCell ref="B36:E36"/>
    <mergeCell ref="B29:E29"/>
    <mergeCell ref="N29:AH30"/>
    <mergeCell ref="AI29:AM30"/>
    <mergeCell ref="AN29:AR30"/>
    <mergeCell ref="B30:E30"/>
    <mergeCell ref="B31:E31"/>
    <mergeCell ref="N31:AH32"/>
    <mergeCell ref="AI31:AM32"/>
    <mergeCell ref="AN31:AR32"/>
    <mergeCell ref="B32:E32"/>
    <mergeCell ref="B25:E25"/>
    <mergeCell ref="N25:AH26"/>
    <mergeCell ref="AI25:AM26"/>
    <mergeCell ref="AN25:AR26"/>
    <mergeCell ref="B26:E26"/>
    <mergeCell ref="B27:E27"/>
    <mergeCell ref="N27:AH28"/>
    <mergeCell ref="AI27:AM28"/>
    <mergeCell ref="AN27:AR28"/>
    <mergeCell ref="B28:E28"/>
    <mergeCell ref="B21:E21"/>
    <mergeCell ref="N21:AH22"/>
    <mergeCell ref="AI21:AM22"/>
    <mergeCell ref="AN21:AR22"/>
    <mergeCell ref="B22:E22"/>
    <mergeCell ref="B23:E23"/>
    <mergeCell ref="N23:AH24"/>
    <mergeCell ref="AI23:AM24"/>
    <mergeCell ref="AN23:AR24"/>
    <mergeCell ref="B24:E24"/>
    <mergeCell ref="B19:E19"/>
    <mergeCell ref="N19:AH20"/>
    <mergeCell ref="AI19:AM20"/>
    <mergeCell ref="AN19:AR20"/>
    <mergeCell ref="B20:E20"/>
    <mergeCell ref="B16:E16"/>
    <mergeCell ref="F16:G16"/>
    <mergeCell ref="N16:AH16"/>
    <mergeCell ref="AI16:AM16"/>
    <mergeCell ref="AN16:AR16"/>
    <mergeCell ref="B17:E17"/>
    <mergeCell ref="AI17:AM18"/>
    <mergeCell ref="AN17:AR18"/>
    <mergeCell ref="B18:E18"/>
    <mergeCell ref="N17:AH18"/>
    <mergeCell ref="B15:M15"/>
    <mergeCell ref="N15:Q15"/>
    <mergeCell ref="R15:S15"/>
    <mergeCell ref="T15:AG15"/>
    <mergeCell ref="AI15:AM15"/>
    <mergeCell ref="AN15:AR15"/>
    <mergeCell ref="N13:O13"/>
    <mergeCell ref="P13:Q13"/>
    <mergeCell ref="S13:T13"/>
    <mergeCell ref="V13:W13"/>
    <mergeCell ref="T14:V14"/>
    <mergeCell ref="W14:AH14"/>
    <mergeCell ref="B1:F1"/>
    <mergeCell ref="B2:W3"/>
    <mergeCell ref="R10:T10"/>
    <mergeCell ref="V10:X10"/>
    <mergeCell ref="Z10:AC10"/>
    <mergeCell ref="C11:G11"/>
    <mergeCell ref="H11:AE11"/>
    <mergeCell ref="B12:AR12"/>
    <mergeCell ref="R7:T7"/>
    <mergeCell ref="V7:X7"/>
    <mergeCell ref="Z7:AC7"/>
    <mergeCell ref="C8:G8"/>
    <mergeCell ref="H8:AE8"/>
    <mergeCell ref="B9:B11"/>
    <mergeCell ref="C10:D10"/>
    <mergeCell ref="E10:H10"/>
    <mergeCell ref="J10:L10"/>
    <mergeCell ref="O10:Q10"/>
    <mergeCell ref="B6:D6"/>
    <mergeCell ref="E6:P6"/>
    <mergeCell ref="T6:V6"/>
    <mergeCell ref="Z6:AB6"/>
    <mergeCell ref="B7:B8"/>
    <mergeCell ref="AU3:AW3"/>
    <mergeCell ref="J7:L7"/>
    <mergeCell ref="O7:Q7"/>
    <mergeCell ref="B5:D5"/>
    <mergeCell ref="E5:P5"/>
    <mergeCell ref="Q5:Q6"/>
    <mergeCell ref="R5:S6"/>
    <mergeCell ref="T5:V5"/>
    <mergeCell ref="W5:Y5"/>
    <mergeCell ref="C7:D7"/>
    <mergeCell ref="E7:H7"/>
    <mergeCell ref="B4:H4"/>
    <mergeCell ref="I4:P4"/>
    <mergeCell ref="AF5:AM11"/>
  </mergeCells>
  <phoneticPr fontId="1"/>
  <printOptions horizontalCentered="1"/>
  <pageMargins left="0.59055118110236227" right="0.59055118110236227" top="0.47244094488188981" bottom="0.23622047244094491" header="0.31496062992125984" footer="0.23622047244094491"/>
  <pageSetup paperSize="9" scale="8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5" operator="containsText" id="{51EF8657-71C1-4812-A49C-932DC64220C5}">
            <xm:f>NOT(ISERROR(SEARCH(プルダウンデータ!$H$4,N15)))</xm:f>
            <xm:f>プルダウンデータ!$H$4</xm:f>
            <x14:dxf>
              <fill>
                <patternFill>
                  <bgColor rgb="FFFF0000"/>
                </patternFill>
              </fill>
            </x14:dxf>
          </x14:cfRule>
          <xm:sqref>N15:Q15</xm:sqref>
        </x14:conditionalFormatting>
        <x14:conditionalFormatting xmlns:xm="http://schemas.microsoft.com/office/excel/2006/main">
          <x14:cfRule type="containsText" priority="16" operator="containsText" id="{54175C68-7CD6-4662-8571-FA7C0F790E12}">
            <xm:f>NOT(ISERROR(SEARCH(プルダウンデータ!$E$4,AI17)))</xm:f>
            <xm:f>プルダウンデータ!$E$4</xm:f>
            <x14:dxf>
              <fill>
                <patternFill>
                  <bgColor rgb="FFFF0000"/>
                </patternFill>
              </fill>
            </x14:dxf>
          </x14:cfRule>
          <xm:sqref>AI17:AM32</xm:sqref>
        </x14:conditionalFormatting>
        <x14:conditionalFormatting xmlns:xm="http://schemas.microsoft.com/office/excel/2006/main">
          <x14:cfRule type="colorScale" priority="17" id="{9B06643F-AFA3-487B-AE38-2C3A6B02F6E8}">
            <x14:colorScale>
              <x14:cfvo type="formula">
                <xm:f>プルダウンデータ!$E$4</xm:f>
              </x14:cfvo>
              <x14:cfvo type="max"/>
              <x14:color rgb="FFFF0000"/>
              <x14:color rgb="FFFFEF9C"/>
            </x14:colorScale>
          </x14:cfRule>
          <xm:sqref>AI19:AM20</xm:sqref>
        </x14:conditionalFormatting>
        <x14:conditionalFormatting xmlns:xm="http://schemas.microsoft.com/office/excel/2006/main">
          <x14:cfRule type="colorScale" priority="18" id="{993509B1-D5A0-4066-849A-84120C406FF5}">
            <x14:colorScale>
              <x14:cfvo type="num">
                <xm:f>プルダウンデータ!$E$4</xm:f>
              </x14:cfvo>
              <x14:cfvo type="max"/>
              <x14:color rgb="FFFF0000"/>
              <x14:color rgb="FFFFEF9C"/>
            </x14:colorScale>
          </x14:cfRule>
          <xm:sqref>AI19:AM32</xm:sqref>
        </x14:conditionalFormatting>
        <x14:conditionalFormatting xmlns:xm="http://schemas.microsoft.com/office/excel/2006/main">
          <x14:cfRule type="cellIs" priority="1" operator="equal" id="{C4A72E80-4513-414B-96A9-64B5CBA7330E}">
            <xm:f>プルダウンデータ!$E$4</xm:f>
            <x14:dxf>
              <fill>
                <patternFill>
                  <bgColor rgb="FFFFCCCC"/>
                </patternFill>
              </fill>
            </x14:dxf>
          </x14:cfRule>
          <xm:sqref>AI33:AM218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プルダウンデータ!$A$4:$A$6</xm:f>
          </x14:formula1>
          <xm:sqref>W5:Y5</xm:sqref>
        </x14:dataValidation>
        <x14:dataValidation type="list" allowBlank="1" showInputMessage="1" showErrorMessage="1" xr:uid="{00000000-0002-0000-0300-000001000000}">
          <x14:formula1>
            <xm:f>プルダウンデータ!$J$4:$J$6</xm:f>
          </x14:formula1>
          <xm:sqref>R5:S6</xm:sqref>
        </x14:dataValidation>
        <x14:dataValidation type="list" allowBlank="1" showInputMessage="1" showErrorMessage="1" xr:uid="{00000000-0002-0000-0300-000002000000}">
          <x14:formula1>
            <xm:f>プルダウンデータ!$E$4:$E$8</xm:f>
          </x14:formula1>
          <xm:sqref>AI19:AM218</xm:sqref>
        </x14:dataValidation>
        <x14:dataValidation type="list" allowBlank="1" showInputMessage="1" showErrorMessage="1" xr:uid="{00000000-0002-0000-0300-000003000000}">
          <x14:formula1>
            <xm:f>プルダウンデータ!$C$4:$C$9</xm:f>
          </x14:formula1>
          <xm:sqref>AN19:AR218</xm:sqref>
        </x14:dataValidation>
        <x14:dataValidation type="list" allowBlank="1" showInputMessage="1" showErrorMessage="1" xr:uid="{00000000-0002-0000-0300-000004000000}">
          <x14:formula1>
            <xm:f>プルダウンデータ!$H$4:$H$6</xm:f>
          </x14:formula1>
          <xm:sqref>N15:Q15</xm:sqref>
        </x14:dataValidation>
        <x14:dataValidation type="list" allowBlank="1" showInputMessage="1" showErrorMessage="1" xr:uid="{00000000-0002-0000-0300-000005000000}">
          <x14:formula1>
            <xm:f>プルダウンデータ!$A$4:$A$7</xm:f>
          </x14:formula1>
          <xm:sqref>B20:E20 B22:E22 B24:E24 B26:E26 B28:E28 B30:E30 B32:E32 B34:E34 B36:E36 B38:E38 B40:E40 B42:E42 B44:E44 B46:E46 B48:E48 B50:E50 B52:E52 B54:E54 B56:E56 B58:E58 B60:E60 B62:E62 B64:E64 B66:E66 B68:E68 B70:E70 B72:E72 B74:E74 B76:E76 B78:E78 B80:E80 B82:E82 B84:E84 B86:E86 B88:E88 B90:E90 B92:E92 B94:E94 B96:E96 B98:E98 B100:E100 B102:E102 B104:E104 B106:E106 B108:E108 B110:E110 B112:E112 B114:E114 B116:E116 B118:E118 B120:E120 B122:E122 B124:E124 B126:E126 B128:E128 B130:E130 B132:E132 B134:E134 B136:E136 B138:E138 B140:E140 B142:E142 B144:E144 B146:E146 B148:E148 B150:E150 B152:E152 B154:E154 B156:E156 B158:E158 B160:E160 B162:E162 B164:E164 B166:E166 B168:E168 B170:E170 B172:E172 B174:E174 B176:E176 B178:E178 B180:E180 B182:E182 B184:E184 B186:E186 B188:E188 B190:E190 B192:E192 B194:E194 B196:E196 B198:E198 B200:E200 B202:E202 B204:E204 B206:E206 B208:E208 B210:E210 B212:E212 B214:E214 B216:E216 B218:E218 B17:E18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51"/>
  <sheetViews>
    <sheetView topLeftCell="E1" zoomScale="98" zoomScaleNormal="98" workbookViewId="0">
      <selection activeCell="M4" sqref="M4"/>
    </sheetView>
  </sheetViews>
  <sheetFormatPr defaultRowHeight="13.5"/>
  <cols>
    <col min="1" max="2" width="15.75" customWidth="1"/>
    <col min="4" max="4" width="16" style="4" customWidth="1"/>
    <col min="11" max="11" width="15.75" style="124" customWidth="1"/>
    <col min="13" max="13" width="15.75" customWidth="1"/>
    <col min="14" max="14" width="13.625" customWidth="1"/>
    <col min="15" max="15" width="26" customWidth="1"/>
    <col min="16" max="16" width="18.625" customWidth="1"/>
  </cols>
  <sheetData>
    <row r="1" spans="1:17">
      <c r="A1" s="399" t="s">
        <v>95</v>
      </c>
      <c r="B1" s="399"/>
      <c r="D1" s="4" t="s">
        <v>102</v>
      </c>
      <c r="F1" s="399" t="s">
        <v>94</v>
      </c>
      <c r="G1" s="399"/>
      <c r="H1" s="399"/>
      <c r="I1" s="399"/>
      <c r="J1" s="106"/>
      <c r="K1" s="124" t="s">
        <v>228</v>
      </c>
      <c r="M1" s="399" t="s">
        <v>100</v>
      </c>
      <c r="N1" s="399"/>
      <c r="O1" s="399"/>
      <c r="P1" s="399"/>
      <c r="Q1" s="399"/>
    </row>
    <row r="2" spans="1:17">
      <c r="A2" s="104" t="s">
        <v>41</v>
      </c>
      <c r="B2" s="104" t="s">
        <v>42</v>
      </c>
      <c r="D2" s="105" t="s">
        <v>89</v>
      </c>
      <c r="F2" s="104" t="s">
        <v>37</v>
      </c>
      <c r="G2" s="104" t="s">
        <v>101</v>
      </c>
      <c r="H2" s="104" t="s">
        <v>8</v>
      </c>
      <c r="I2" s="104" t="s">
        <v>9</v>
      </c>
      <c r="K2" s="124" t="s">
        <v>42</v>
      </c>
      <c r="M2" s="99" t="s">
        <v>96</v>
      </c>
      <c r="N2" s="400" t="s">
        <v>98</v>
      </c>
      <c r="O2" s="402" t="s">
        <v>99</v>
      </c>
      <c r="P2" s="402" t="s">
        <v>27</v>
      </c>
      <c r="Q2" s="404" t="s">
        <v>13</v>
      </c>
    </row>
    <row r="3" spans="1:17">
      <c r="A3" s="5" t="str">
        <f>TEXT(履歴書!B17&amp;履歴書!G17&amp;"年"&amp;履歴書!I17&amp;"月"&amp;履歴書!K17&amp;"日","ge.m.d")</f>
        <v>年月日</v>
      </c>
      <c r="B3" s="3" t="str">
        <f>D4</f>
        <v>年月日</v>
      </c>
      <c r="D3" s="98" t="str">
        <f>TEXT('履歴書（期間が重複するもの）'!B17&amp;'履歴書（期間が重複するもの）'!G17&amp;"年"&amp;'履歴書（期間が重複するもの）'!I17&amp;"月"&amp;'履歴書（期間が重複するもの）'!K17&amp;"日","ge.m.d")</f>
        <v>年月日</v>
      </c>
      <c r="E3" s="5"/>
      <c r="F3" s="7" t="str">
        <f>TEXT($D3,"ggg")</f>
        <v>年月日</v>
      </c>
      <c r="G3" s="8" t="str">
        <f>TEXT($D3,"e")</f>
        <v>年月日</v>
      </c>
      <c r="H3" s="8" t="str">
        <f>TEXT($D3,"m")</f>
        <v>年月日</v>
      </c>
      <c r="I3" s="8" t="str">
        <f>TEXT($D3,"d")</f>
        <v>年月日</v>
      </c>
      <c r="J3" s="8"/>
      <c r="K3" s="125" t="str">
        <f>TEXT(履歴書!B18&amp;履歴書!G18&amp;"年"&amp;履歴書!I18&amp;"月"&amp;履歴書!K18&amp;"日","ge.m.d")</f>
        <v>年月日</v>
      </c>
      <c r="M3" s="103" t="s">
        <v>97</v>
      </c>
      <c r="N3" s="401"/>
      <c r="O3" s="403"/>
      <c r="P3" s="403"/>
      <c r="Q3" s="405"/>
    </row>
    <row r="4" spans="1:17">
      <c r="A4" s="4" t="e">
        <f>B3+1</f>
        <v>#VALUE!</v>
      </c>
      <c r="B4" s="9" t="str">
        <f>D6</f>
        <v>年月日</v>
      </c>
      <c r="D4" s="98" t="str">
        <f>TEXT(履歴書!B18&amp;履歴書!G18&amp;"年"&amp;履歴書!I18&amp;"月"&amp;履歴書!K18&amp;"日","ge.m.d")</f>
        <v>年月日</v>
      </c>
      <c r="E4" s="9"/>
      <c r="F4" s="7" t="str">
        <f t="shared" ref="F4:F67" si="0">TEXT($D4,"ggg")</f>
        <v>年月日</v>
      </c>
      <c r="G4" s="8" t="str">
        <f t="shared" ref="G4:G67" si="1">TEXT($D4,"e")</f>
        <v>年月日</v>
      </c>
      <c r="H4" s="8" t="str">
        <f t="shared" ref="H4:H67" si="2">TEXT($D4,"m")</f>
        <v>年月日</v>
      </c>
      <c r="I4" s="8" t="str">
        <f t="shared" ref="I4:I67" si="3">TEXT($D4,"d")</f>
        <v>年月日</v>
      </c>
      <c r="J4" s="8"/>
      <c r="K4" s="126" t="str">
        <f>TEXT(履歴書!B20&amp;履歴書!G20&amp;"年"&amp;履歴書!I20&amp;"月"&amp;履歴書!K20&amp;"日","ge.m.d")</f>
        <v>年月日</v>
      </c>
      <c r="M4" s="6">
        <f>COUNTIF(日付等!Q4,"*仙台市*")</f>
        <v>0</v>
      </c>
      <c r="N4" s="6" t="str">
        <f>IF(O4="在家庭",300,VLOOKUP(P4,プルダウンデータ!$E$4:'プルダウンデータ'!$F$8,2,FALSE))</f>
        <v/>
      </c>
      <c r="O4" s="6">
        <f>履歴書!N19</f>
        <v>0</v>
      </c>
      <c r="P4" s="6" t="str">
        <f>履歴書!AI19</f>
        <v>必ず選択して下さい</v>
      </c>
      <c r="Q4" s="6" t="str">
        <f>履歴書!AN19</f>
        <v>選択して下さい</v>
      </c>
    </row>
    <row r="5" spans="1:17">
      <c r="A5" s="4" t="e">
        <f>B4+1</f>
        <v>#VALUE!</v>
      </c>
      <c r="B5" s="9" t="str">
        <f>D8</f>
        <v>年月日</v>
      </c>
      <c r="D5" s="98" t="e">
        <f>D4+1</f>
        <v>#VALUE!</v>
      </c>
      <c r="E5" s="6"/>
      <c r="F5" s="7" t="e">
        <f t="shared" si="0"/>
        <v>#VALUE!</v>
      </c>
      <c r="G5" s="8" t="e">
        <f t="shared" si="1"/>
        <v>#VALUE!</v>
      </c>
      <c r="H5" s="8" t="e">
        <f t="shared" si="2"/>
        <v>#VALUE!</v>
      </c>
      <c r="I5" s="8" t="e">
        <f t="shared" si="3"/>
        <v>#VALUE!</v>
      </c>
      <c r="J5" s="8"/>
      <c r="K5" s="126" t="str">
        <f>TEXT(履歴書!B22&amp;履歴書!G22&amp;"年"&amp;履歴書!I22&amp;"月"&amp;履歴書!K22&amp;"日","ge.m.d")</f>
        <v>年月日</v>
      </c>
      <c r="M5" s="6">
        <f>COUNTIF(日付等!Q5,"*仙台市*")</f>
        <v>0</v>
      </c>
      <c r="N5" s="6" t="str">
        <f>IF(O5="在家庭",300,VLOOKUP(P5,プルダウンデータ!$E$4:'プルダウンデータ'!$F$8,2,FALSE))</f>
        <v/>
      </c>
      <c r="O5" s="6">
        <f>履歴書!N21</f>
        <v>0</v>
      </c>
      <c r="P5" s="6" t="str">
        <f>履歴書!AI21</f>
        <v>必ず選択して下さい</v>
      </c>
      <c r="Q5" s="6" t="str">
        <f>履歴書!AN21</f>
        <v>選択して下さい</v>
      </c>
    </row>
    <row r="6" spans="1:17">
      <c r="A6" s="4" t="e">
        <f>B5+1</f>
        <v>#VALUE!</v>
      </c>
      <c r="B6" s="9" t="str">
        <f>D10</f>
        <v>年月日</v>
      </c>
      <c r="D6" s="98" t="str">
        <f>TEXT(履歴書!B20&amp;履歴書!G20&amp;"年"&amp;履歴書!I20&amp;"月"&amp;履歴書!K20&amp;"日","ge.m.d")</f>
        <v>年月日</v>
      </c>
      <c r="E6" s="9"/>
      <c r="F6" s="7" t="str">
        <f t="shared" si="0"/>
        <v>年月日</v>
      </c>
      <c r="G6" s="8" t="str">
        <f t="shared" si="1"/>
        <v>年月日</v>
      </c>
      <c r="H6" s="8" t="str">
        <f t="shared" si="2"/>
        <v>年月日</v>
      </c>
      <c r="I6" s="8" t="str">
        <f t="shared" si="3"/>
        <v>年月日</v>
      </c>
      <c r="J6" s="8"/>
      <c r="K6" s="125" t="str">
        <f>TEXT(履歴書!B23&amp;履歴書!G23&amp;"年"&amp;履歴書!I23&amp;"月"&amp;履歴書!K23&amp;"日","ge.m.d")</f>
        <v>年月日</v>
      </c>
      <c r="M6" s="6">
        <f>COUNTIF(日付等!Q6,"*仙台市*")</f>
        <v>0</v>
      </c>
      <c r="N6" s="6" t="str">
        <f>IF(O6="在家庭",300,VLOOKUP(P6,プルダウンデータ!$E$4:'プルダウンデータ'!$F$8,2,FALSE))</f>
        <v/>
      </c>
      <c r="O6" s="6">
        <f>履歴書!N23</f>
        <v>0</v>
      </c>
      <c r="P6" s="6" t="str">
        <f>履歴書!AI23</f>
        <v>必ず選択して下さい</v>
      </c>
      <c r="Q6" s="6" t="str">
        <f>履歴書!AN23</f>
        <v>選択して下さい</v>
      </c>
    </row>
    <row r="7" spans="1:17">
      <c r="A7" s="4" t="e">
        <f t="shared" ref="A7:A70" si="4">B6+1</f>
        <v>#VALUE!</v>
      </c>
      <c r="B7" s="9" t="str">
        <f>D12</f>
        <v>年月日</v>
      </c>
      <c r="D7" s="98" t="e">
        <f>D6+1</f>
        <v>#VALUE!</v>
      </c>
      <c r="E7" s="6"/>
      <c r="F7" s="7" t="e">
        <f t="shared" si="0"/>
        <v>#VALUE!</v>
      </c>
      <c r="G7" s="8" t="e">
        <f t="shared" si="1"/>
        <v>#VALUE!</v>
      </c>
      <c r="H7" s="8" t="e">
        <f t="shared" si="2"/>
        <v>#VALUE!</v>
      </c>
      <c r="I7" s="8" t="e">
        <f t="shared" si="3"/>
        <v>#VALUE!</v>
      </c>
      <c r="J7" s="8"/>
      <c r="K7" s="125" t="str">
        <f>TEXT(履歴書!B24&amp;履歴書!G24&amp;"年"&amp;履歴書!I24&amp;"月"&amp;履歴書!K24&amp;"日","ge.m.d")</f>
        <v>年月日</v>
      </c>
      <c r="M7" s="6">
        <f>COUNTIF(日付等!Q7,"*仙台市*")</f>
        <v>0</v>
      </c>
      <c r="N7" s="6" t="str">
        <f>IF(O7="在家庭",300,VLOOKUP(P7,プルダウンデータ!$E$4:'プルダウンデータ'!$F$8,2,FALSE))</f>
        <v/>
      </c>
      <c r="O7" s="6">
        <f>履歴書!N25</f>
        <v>0</v>
      </c>
      <c r="P7" s="6" t="str">
        <f>履歴書!AI25</f>
        <v>必ず選択して下さい</v>
      </c>
      <c r="Q7" s="6" t="str">
        <f>履歴書!AN25</f>
        <v>選択して下さい</v>
      </c>
    </row>
    <row r="8" spans="1:17">
      <c r="A8" s="4" t="e">
        <f t="shared" si="4"/>
        <v>#VALUE!</v>
      </c>
      <c r="B8" s="9" t="str">
        <f>D14</f>
        <v>年月日</v>
      </c>
      <c r="D8" s="98" t="str">
        <f>TEXT(履歴書!B22&amp;履歴書!G22&amp;"年"&amp;履歴書!I22&amp;"月"&amp;履歴書!K22&amp;"日","ge.m.d")</f>
        <v>年月日</v>
      </c>
      <c r="E8" s="9"/>
      <c r="F8" s="7" t="str">
        <f t="shared" si="0"/>
        <v>年月日</v>
      </c>
      <c r="G8" s="8" t="str">
        <f t="shared" si="1"/>
        <v>年月日</v>
      </c>
      <c r="H8" s="8" t="str">
        <f t="shared" si="2"/>
        <v>年月日</v>
      </c>
      <c r="I8" s="8" t="str">
        <f t="shared" si="3"/>
        <v>年月日</v>
      </c>
      <c r="J8" s="8"/>
      <c r="K8" s="125" t="str">
        <f>TEXT(履歴書!B25&amp;履歴書!G25&amp;"年"&amp;履歴書!I25&amp;"月"&amp;履歴書!K25&amp;"日","ge.m.d")</f>
        <v>年月日</v>
      </c>
      <c r="M8" s="6">
        <f>COUNTIF(日付等!Q8,"*仙台市*")</f>
        <v>0</v>
      </c>
      <c r="N8" s="6" t="str">
        <f>IF(O8="在家庭",300,VLOOKUP(P8,プルダウンデータ!$E$4:'プルダウンデータ'!$F$8,2,FALSE))</f>
        <v/>
      </c>
      <c r="O8" s="6">
        <f>履歴書!N27</f>
        <v>0</v>
      </c>
      <c r="P8" s="6" t="str">
        <f>履歴書!AI27</f>
        <v>必ず選択して下さい</v>
      </c>
      <c r="Q8" s="6" t="str">
        <f>履歴書!AN27</f>
        <v>選択して下さい</v>
      </c>
    </row>
    <row r="9" spans="1:17">
      <c r="A9" s="4" t="e">
        <f t="shared" si="4"/>
        <v>#VALUE!</v>
      </c>
      <c r="B9" s="9" t="str">
        <f>D16</f>
        <v>年月日</v>
      </c>
      <c r="D9" s="98" t="e">
        <f t="shared" ref="D9" si="5">D8+1</f>
        <v>#VALUE!</v>
      </c>
      <c r="E9" s="6"/>
      <c r="F9" s="7" t="e">
        <f t="shared" si="0"/>
        <v>#VALUE!</v>
      </c>
      <c r="G9" s="8" t="e">
        <f t="shared" si="1"/>
        <v>#VALUE!</v>
      </c>
      <c r="H9" s="8" t="e">
        <f t="shared" si="2"/>
        <v>#VALUE!</v>
      </c>
      <c r="I9" s="8" t="e">
        <f t="shared" si="3"/>
        <v>#VALUE!</v>
      </c>
      <c r="J9" s="8"/>
      <c r="K9" s="125" t="str">
        <f>TEXT(履歴書!B26&amp;履歴書!G26&amp;"年"&amp;履歴書!I26&amp;"月"&amp;履歴書!K26&amp;"日","ge.m.d")</f>
        <v>年月日</v>
      </c>
      <c r="M9" s="6">
        <f>COUNTIF(日付等!Q9,"*仙台市*")</f>
        <v>0</v>
      </c>
      <c r="N9" s="6" t="str">
        <f>IF(O9="在家庭",300,VLOOKUP(P9,プルダウンデータ!$E$4:'プルダウンデータ'!$F$8,2,FALSE))</f>
        <v/>
      </c>
      <c r="O9" s="6">
        <f>履歴書!N29</f>
        <v>0</v>
      </c>
      <c r="P9" s="6" t="str">
        <f>履歴書!AI29</f>
        <v>必ず選択して下さい</v>
      </c>
      <c r="Q9" s="6" t="str">
        <f>履歴書!AN29</f>
        <v>選択して下さい</v>
      </c>
    </row>
    <row r="10" spans="1:17">
      <c r="A10" s="4" t="e">
        <f t="shared" si="4"/>
        <v>#VALUE!</v>
      </c>
      <c r="B10" s="9" t="str">
        <f>D18</f>
        <v>年月日</v>
      </c>
      <c r="D10" s="98" t="str">
        <f>TEXT(履歴書!B24&amp;履歴書!G24&amp;"年"&amp;履歴書!I24&amp;"月"&amp;履歴書!K24&amp;"日","ge.m.d")</f>
        <v>年月日</v>
      </c>
      <c r="E10" s="9"/>
      <c r="F10" s="7" t="str">
        <f t="shared" si="0"/>
        <v>年月日</v>
      </c>
      <c r="G10" s="8" t="str">
        <f t="shared" si="1"/>
        <v>年月日</v>
      </c>
      <c r="H10" s="8" t="str">
        <f t="shared" si="2"/>
        <v>年月日</v>
      </c>
      <c r="I10" s="8" t="str">
        <f t="shared" si="3"/>
        <v>年月日</v>
      </c>
      <c r="J10" s="8"/>
      <c r="K10" s="125" t="str">
        <f>TEXT(履歴書!B27&amp;履歴書!G27&amp;"年"&amp;履歴書!I27&amp;"月"&amp;履歴書!K27&amp;"日","ge.m.d")</f>
        <v>年月日</v>
      </c>
      <c r="M10" s="6">
        <f>COUNTIF(日付等!Q10,"*仙台市*")</f>
        <v>0</v>
      </c>
      <c r="N10" s="6" t="str">
        <f>IF(O10="在家庭",300,VLOOKUP(P10,プルダウンデータ!$E$4:'プルダウンデータ'!$F$8,2,FALSE))</f>
        <v/>
      </c>
      <c r="O10" s="6">
        <f>履歴書!N31</f>
        <v>0</v>
      </c>
      <c r="P10" s="6" t="str">
        <f>履歴書!AI31</f>
        <v>必ず選択して下さい</v>
      </c>
      <c r="Q10" s="6" t="str">
        <f>履歴書!AN31</f>
        <v>選択して下さい</v>
      </c>
    </row>
    <row r="11" spans="1:17">
      <c r="A11" s="4" t="e">
        <f t="shared" si="4"/>
        <v>#VALUE!</v>
      </c>
      <c r="B11" s="9" t="str">
        <f>D20</f>
        <v>年月日</v>
      </c>
      <c r="D11" s="98" t="e">
        <f t="shared" ref="D11" si="6">D10+1</f>
        <v>#VALUE!</v>
      </c>
      <c r="E11" s="6"/>
      <c r="F11" s="7" t="e">
        <f t="shared" si="0"/>
        <v>#VALUE!</v>
      </c>
      <c r="G11" s="8" t="e">
        <f t="shared" si="1"/>
        <v>#VALUE!</v>
      </c>
      <c r="H11" s="8" t="e">
        <f t="shared" si="2"/>
        <v>#VALUE!</v>
      </c>
      <c r="I11" s="8" t="e">
        <f t="shared" si="3"/>
        <v>#VALUE!</v>
      </c>
      <c r="J11" s="8"/>
      <c r="K11" s="125" t="str">
        <f>TEXT(履歴書!B28&amp;履歴書!G28&amp;"年"&amp;履歴書!I28&amp;"月"&amp;履歴書!K28&amp;"日","ge.m.d")</f>
        <v>年月日</v>
      </c>
      <c r="M11" s="6">
        <f>COUNTIF(日付等!Q11,"*仙台市*")</f>
        <v>0</v>
      </c>
      <c r="N11" s="6" t="str">
        <f>IF(O11="在家庭",300,VLOOKUP(P11,プルダウンデータ!$E$4:'プルダウンデータ'!$F$8,2,FALSE))</f>
        <v/>
      </c>
      <c r="O11" s="6">
        <f>履歴書!N33</f>
        <v>0</v>
      </c>
      <c r="P11" s="6" t="str">
        <f>履歴書!AI33</f>
        <v>必ず選択して下さい</v>
      </c>
      <c r="Q11" s="6" t="str">
        <f>履歴書!AN33</f>
        <v>選択して下さい</v>
      </c>
    </row>
    <row r="12" spans="1:17">
      <c r="A12" s="4" t="e">
        <f t="shared" si="4"/>
        <v>#VALUE!</v>
      </c>
      <c r="B12" s="9" t="str">
        <f>D22</f>
        <v>年月日</v>
      </c>
      <c r="D12" s="98" t="str">
        <f>TEXT(履歴書!B26&amp;履歴書!G26&amp;"年"&amp;履歴書!I26&amp;"月"&amp;履歴書!K26&amp;"日","ge.m.d")</f>
        <v>年月日</v>
      </c>
      <c r="E12" s="9"/>
      <c r="F12" s="7" t="str">
        <f t="shared" si="0"/>
        <v>年月日</v>
      </c>
      <c r="G12" s="8" t="str">
        <f t="shared" si="1"/>
        <v>年月日</v>
      </c>
      <c r="H12" s="8" t="str">
        <f t="shared" si="2"/>
        <v>年月日</v>
      </c>
      <c r="I12" s="8" t="str">
        <f t="shared" si="3"/>
        <v>年月日</v>
      </c>
      <c r="J12" s="8"/>
      <c r="K12" s="125" t="str">
        <f>TEXT(履歴書!B29&amp;履歴書!G29&amp;"年"&amp;履歴書!I29&amp;"月"&amp;履歴書!K29&amp;"日","ge.m.d")</f>
        <v>年月日</v>
      </c>
      <c r="M12" s="6">
        <f>COUNTIF(日付等!Q12,"*仙台市*")</f>
        <v>0</v>
      </c>
      <c r="N12" s="6" t="str">
        <f>IF(O12="在家庭",300,VLOOKUP(P12,プルダウンデータ!$E$4:'プルダウンデータ'!$F$8,2,FALSE))</f>
        <v/>
      </c>
      <c r="O12" s="6">
        <f>履歴書!N35</f>
        <v>0</v>
      </c>
      <c r="P12" s="6" t="str">
        <f>履歴書!AI35</f>
        <v>必ず選択して下さい</v>
      </c>
      <c r="Q12" s="6" t="str">
        <f>履歴書!AN35</f>
        <v>選択して下さい</v>
      </c>
    </row>
    <row r="13" spans="1:17">
      <c r="A13" s="4" t="e">
        <f t="shared" si="4"/>
        <v>#VALUE!</v>
      </c>
      <c r="B13" s="9" t="str">
        <f>D24</f>
        <v>年月日</v>
      </c>
      <c r="D13" s="98" t="e">
        <f t="shared" ref="D13" si="7">D12+1</f>
        <v>#VALUE!</v>
      </c>
      <c r="E13" s="6"/>
      <c r="F13" s="7" t="e">
        <f t="shared" si="0"/>
        <v>#VALUE!</v>
      </c>
      <c r="G13" s="8" t="e">
        <f t="shared" si="1"/>
        <v>#VALUE!</v>
      </c>
      <c r="H13" s="8" t="e">
        <f t="shared" si="2"/>
        <v>#VALUE!</v>
      </c>
      <c r="I13" s="8" t="e">
        <f t="shared" si="3"/>
        <v>#VALUE!</v>
      </c>
      <c r="J13" s="8"/>
      <c r="K13" s="125" t="str">
        <f>TEXT(履歴書!B30&amp;履歴書!G30&amp;"年"&amp;履歴書!I30&amp;"月"&amp;履歴書!K30&amp;"日","ge.m.d")</f>
        <v>年月日</v>
      </c>
      <c r="M13" s="6">
        <f>COUNTIF(日付等!Q13,"*仙台市*")</f>
        <v>0</v>
      </c>
      <c r="N13" s="6" t="str">
        <f>IF(O13="在家庭",300,VLOOKUP(P13,プルダウンデータ!$E$4:'プルダウンデータ'!$F$8,2,FALSE))</f>
        <v/>
      </c>
      <c r="O13" s="6">
        <f>履歴書!N37</f>
        <v>0</v>
      </c>
      <c r="P13" s="6" t="str">
        <f>履歴書!AI37</f>
        <v>必ず選択して下さい</v>
      </c>
      <c r="Q13" s="6" t="str">
        <f>履歴書!AN37</f>
        <v>選択して下さい</v>
      </c>
    </row>
    <row r="14" spans="1:17">
      <c r="A14" s="4" t="e">
        <f t="shared" si="4"/>
        <v>#VALUE!</v>
      </c>
      <c r="B14" s="9" t="str">
        <f>D26</f>
        <v>年月日</v>
      </c>
      <c r="D14" s="98" t="str">
        <f>TEXT(履歴書!B28&amp;履歴書!G28&amp;"年"&amp;履歴書!I28&amp;"月"&amp;履歴書!K28&amp;"日","ge.m.d")</f>
        <v>年月日</v>
      </c>
      <c r="E14" s="9"/>
      <c r="F14" s="7" t="str">
        <f t="shared" si="0"/>
        <v>年月日</v>
      </c>
      <c r="G14" s="8" t="str">
        <f t="shared" si="1"/>
        <v>年月日</v>
      </c>
      <c r="H14" s="8" t="str">
        <f t="shared" si="2"/>
        <v>年月日</v>
      </c>
      <c r="I14" s="8" t="str">
        <f t="shared" si="3"/>
        <v>年月日</v>
      </c>
      <c r="J14" s="8"/>
      <c r="K14" s="125" t="str">
        <f>TEXT(履歴書!B31&amp;履歴書!G31&amp;"年"&amp;履歴書!I31&amp;"月"&amp;履歴書!K31&amp;"日","ge.m.d")</f>
        <v>年月日</v>
      </c>
      <c r="M14" s="6">
        <f>COUNTIF(日付等!Q14,"*仙台市*")</f>
        <v>0</v>
      </c>
      <c r="N14" s="6" t="str">
        <f>IF(O14="在家庭",300,VLOOKUP(P14,プルダウンデータ!$E$4:'プルダウンデータ'!$F$8,2,FALSE))</f>
        <v/>
      </c>
      <c r="O14" s="6">
        <f>履歴書!N39</f>
        <v>0</v>
      </c>
      <c r="P14" s="6" t="str">
        <f>履歴書!AI39</f>
        <v>必ず選択して下さい</v>
      </c>
      <c r="Q14" s="6" t="str">
        <f>履歴書!AN39</f>
        <v>選択して下さい</v>
      </c>
    </row>
    <row r="15" spans="1:17">
      <c r="A15" s="4" t="e">
        <f t="shared" si="4"/>
        <v>#VALUE!</v>
      </c>
      <c r="B15" s="9" t="str">
        <f>D28</f>
        <v>年月日</v>
      </c>
      <c r="D15" s="98" t="e">
        <f t="shared" ref="D15" si="8">D14+1</f>
        <v>#VALUE!</v>
      </c>
      <c r="E15" s="6"/>
      <c r="F15" s="7" t="e">
        <f t="shared" si="0"/>
        <v>#VALUE!</v>
      </c>
      <c r="G15" s="8" t="e">
        <f t="shared" si="1"/>
        <v>#VALUE!</v>
      </c>
      <c r="H15" s="8" t="e">
        <f t="shared" si="2"/>
        <v>#VALUE!</v>
      </c>
      <c r="I15" s="8" t="e">
        <f t="shared" si="3"/>
        <v>#VALUE!</v>
      </c>
      <c r="J15" s="8"/>
      <c r="K15" s="125" t="str">
        <f>TEXT(履歴書!B32&amp;履歴書!G32&amp;"年"&amp;履歴書!I32&amp;"月"&amp;履歴書!K32&amp;"日","ge.m.d")</f>
        <v>年月日</v>
      </c>
      <c r="M15" s="6">
        <f>COUNTIF(日付等!Q15,"*仙台市*")</f>
        <v>0</v>
      </c>
      <c r="N15" s="6" t="str">
        <f>IF(O15="在家庭",300,VLOOKUP(P15,プルダウンデータ!$E$4:'プルダウンデータ'!$F$8,2,FALSE))</f>
        <v/>
      </c>
      <c r="O15" s="6">
        <f>履歴書!N41</f>
        <v>0</v>
      </c>
      <c r="P15" s="6" t="str">
        <f>履歴書!AI41</f>
        <v>必ず選択して下さい</v>
      </c>
      <c r="Q15" s="6" t="str">
        <f>履歴書!AN41</f>
        <v>選択して下さい</v>
      </c>
    </row>
    <row r="16" spans="1:17">
      <c r="A16" s="4" t="e">
        <f t="shared" si="4"/>
        <v>#VALUE!</v>
      </c>
      <c r="B16" s="9" t="str">
        <f>D30</f>
        <v>年月日</v>
      </c>
      <c r="D16" s="98" t="str">
        <f>TEXT(履歴書!B30&amp;履歴書!G30&amp;"年"&amp;履歴書!I30&amp;"月"&amp;履歴書!K30&amp;"日","ge.m.d")</f>
        <v>年月日</v>
      </c>
      <c r="E16" s="9"/>
      <c r="F16" s="7" t="str">
        <f t="shared" si="0"/>
        <v>年月日</v>
      </c>
      <c r="G16" s="8" t="str">
        <f t="shared" si="1"/>
        <v>年月日</v>
      </c>
      <c r="H16" s="8" t="str">
        <f t="shared" si="2"/>
        <v>年月日</v>
      </c>
      <c r="I16" s="8" t="str">
        <f t="shared" si="3"/>
        <v>年月日</v>
      </c>
      <c r="J16" s="8"/>
      <c r="K16" s="125" t="str">
        <f>TEXT(履歴書!B33&amp;履歴書!G33&amp;"年"&amp;履歴書!I33&amp;"月"&amp;履歴書!K33&amp;"日","ge.m.d")</f>
        <v>年月日</v>
      </c>
      <c r="M16" s="6">
        <f>COUNTIF(日付等!Q16,"*仙台市*")</f>
        <v>0</v>
      </c>
      <c r="N16" s="6" t="str">
        <f>IF(O16="在家庭",300,VLOOKUP(P16,プルダウンデータ!$E$4:'プルダウンデータ'!$F$8,2,FALSE))</f>
        <v/>
      </c>
      <c r="O16" s="6">
        <f>履歴書!N43</f>
        <v>0</v>
      </c>
      <c r="P16" s="6" t="str">
        <f>履歴書!AI43</f>
        <v>必ず選択して下さい</v>
      </c>
      <c r="Q16" s="6" t="str">
        <f>履歴書!AN43</f>
        <v>選択して下さい</v>
      </c>
    </row>
    <row r="17" spans="1:17">
      <c r="A17" s="4" t="e">
        <f t="shared" si="4"/>
        <v>#VALUE!</v>
      </c>
      <c r="B17" s="9" t="str">
        <f>D32</f>
        <v>年月日</v>
      </c>
      <c r="D17" s="98" t="e">
        <f>D16+1</f>
        <v>#VALUE!</v>
      </c>
      <c r="E17" s="6"/>
      <c r="F17" s="7" t="e">
        <f t="shared" si="0"/>
        <v>#VALUE!</v>
      </c>
      <c r="G17" s="8" t="e">
        <f t="shared" si="1"/>
        <v>#VALUE!</v>
      </c>
      <c r="H17" s="8" t="e">
        <f t="shared" si="2"/>
        <v>#VALUE!</v>
      </c>
      <c r="I17" s="8" t="e">
        <f t="shared" si="3"/>
        <v>#VALUE!</v>
      </c>
      <c r="J17" s="8"/>
      <c r="K17" s="125" t="str">
        <f>TEXT(履歴書!B34&amp;履歴書!G34&amp;"年"&amp;履歴書!I34&amp;"月"&amp;履歴書!K34&amp;"日","ge.m.d")</f>
        <v>年月日</v>
      </c>
      <c r="M17" s="6">
        <f>COUNTIF(日付等!Q17,"*仙台市*")</f>
        <v>0</v>
      </c>
      <c r="N17" s="6" t="str">
        <f>IF(O17="在家庭",300,VLOOKUP(P17,プルダウンデータ!$E$4:'プルダウンデータ'!$F$8,2,FALSE))</f>
        <v/>
      </c>
      <c r="O17" s="6">
        <f>履歴書!N45</f>
        <v>0</v>
      </c>
      <c r="P17" s="6" t="str">
        <f>履歴書!AI45</f>
        <v>必ず選択して下さい</v>
      </c>
      <c r="Q17" s="6" t="str">
        <f>履歴書!AN45</f>
        <v>選択して下さい</v>
      </c>
    </row>
    <row r="18" spans="1:17">
      <c r="A18" s="4" t="e">
        <f t="shared" si="4"/>
        <v>#VALUE!</v>
      </c>
      <c r="B18" s="9" t="str">
        <f>D34</f>
        <v>年月日</v>
      </c>
      <c r="D18" s="98" t="str">
        <f>TEXT(履歴書!B32&amp;履歴書!G32&amp;"年"&amp;履歴書!I32&amp;"月"&amp;履歴書!K32&amp;"日","ge.m.d")</f>
        <v>年月日</v>
      </c>
      <c r="E18" s="9"/>
      <c r="F18" s="7" t="str">
        <f t="shared" si="0"/>
        <v>年月日</v>
      </c>
      <c r="G18" s="8" t="str">
        <f t="shared" si="1"/>
        <v>年月日</v>
      </c>
      <c r="H18" s="8" t="str">
        <f t="shared" si="2"/>
        <v>年月日</v>
      </c>
      <c r="I18" s="8" t="str">
        <f t="shared" si="3"/>
        <v>年月日</v>
      </c>
      <c r="J18" s="8"/>
      <c r="K18" s="125" t="str">
        <f>TEXT(履歴書!B35&amp;履歴書!G35&amp;"年"&amp;履歴書!I35&amp;"月"&amp;履歴書!K35&amp;"日","ge.m.d")</f>
        <v>年月日</v>
      </c>
      <c r="M18" s="6">
        <f>COUNTIF(日付等!Q18,"*仙台市*")</f>
        <v>0</v>
      </c>
      <c r="N18" s="6" t="str">
        <f>IF(O18="在家庭",300,VLOOKUP(P18,プルダウンデータ!$E$4:'プルダウンデータ'!$F$8,2,FALSE))</f>
        <v/>
      </c>
      <c r="O18" s="6">
        <f>履歴書!N47</f>
        <v>0</v>
      </c>
      <c r="P18" s="6" t="str">
        <f>履歴書!AI47</f>
        <v>必ず選択して下さい</v>
      </c>
      <c r="Q18" s="6" t="str">
        <f>履歴書!AN47</f>
        <v>選択して下さい</v>
      </c>
    </row>
    <row r="19" spans="1:17">
      <c r="A19" s="4" t="e">
        <f t="shared" si="4"/>
        <v>#VALUE!</v>
      </c>
      <c r="B19" s="9" t="str">
        <f>D36</f>
        <v>年月日</v>
      </c>
      <c r="D19" s="98" t="e">
        <f t="shared" ref="D19" si="9">D18+1</f>
        <v>#VALUE!</v>
      </c>
      <c r="E19" s="6"/>
      <c r="F19" s="7" t="e">
        <f t="shared" si="0"/>
        <v>#VALUE!</v>
      </c>
      <c r="G19" s="8" t="e">
        <f t="shared" si="1"/>
        <v>#VALUE!</v>
      </c>
      <c r="H19" s="8" t="e">
        <f t="shared" si="2"/>
        <v>#VALUE!</v>
      </c>
      <c r="I19" s="8" t="e">
        <f t="shared" si="3"/>
        <v>#VALUE!</v>
      </c>
      <c r="J19" s="8"/>
      <c r="K19" s="125" t="str">
        <f>TEXT(履歴書!B36&amp;履歴書!G36&amp;"年"&amp;履歴書!I36&amp;"月"&amp;履歴書!K36&amp;"日","ge.m.d")</f>
        <v>年月日</v>
      </c>
      <c r="M19" s="6">
        <f>COUNTIF(日付等!Q19,"*仙台市*")</f>
        <v>0</v>
      </c>
      <c r="N19" s="6" t="str">
        <f>IF(O19="在家庭",300,VLOOKUP(P19,プルダウンデータ!$E$4:'プルダウンデータ'!$F$8,2,FALSE))</f>
        <v/>
      </c>
      <c r="O19" s="6">
        <f>履歴書!N49</f>
        <v>0</v>
      </c>
      <c r="P19" s="6" t="str">
        <f>履歴書!AI49</f>
        <v>必ず選択して下さい</v>
      </c>
      <c r="Q19" s="6" t="str">
        <f>履歴書!AN49</f>
        <v>選択して下さい</v>
      </c>
    </row>
    <row r="20" spans="1:17">
      <c r="A20" s="4" t="e">
        <f t="shared" si="4"/>
        <v>#VALUE!</v>
      </c>
      <c r="B20" s="9" t="str">
        <f>D38</f>
        <v>年月日</v>
      </c>
      <c r="D20" s="98" t="str">
        <f>TEXT(履歴書!B34&amp;履歴書!G34&amp;"年"&amp;履歴書!I34&amp;"月"&amp;履歴書!K34&amp;"日","ge.m.d")</f>
        <v>年月日</v>
      </c>
      <c r="E20" s="9"/>
      <c r="F20" s="7" t="str">
        <f t="shared" si="0"/>
        <v>年月日</v>
      </c>
      <c r="G20" s="8" t="str">
        <f t="shared" si="1"/>
        <v>年月日</v>
      </c>
      <c r="H20" s="8" t="str">
        <f t="shared" si="2"/>
        <v>年月日</v>
      </c>
      <c r="I20" s="8" t="str">
        <f t="shared" si="3"/>
        <v>年月日</v>
      </c>
      <c r="J20" s="8"/>
      <c r="K20" s="125" t="str">
        <f>TEXT(履歴書!B37&amp;履歴書!G37&amp;"年"&amp;履歴書!I37&amp;"月"&amp;履歴書!K37&amp;"日","ge.m.d")</f>
        <v>年月日</v>
      </c>
      <c r="M20" s="6">
        <f>COUNTIF(日付等!Q20,"*仙台市*")</f>
        <v>0</v>
      </c>
      <c r="N20" s="6" t="str">
        <f>IF(O20="在家庭",300,VLOOKUP(P20,プルダウンデータ!$E$4:'プルダウンデータ'!$F$8,2,FALSE))</f>
        <v/>
      </c>
      <c r="O20" s="6">
        <f>履歴書!N51</f>
        <v>0</v>
      </c>
      <c r="P20" s="6" t="str">
        <f>履歴書!AI51</f>
        <v>必ず選択して下さい</v>
      </c>
      <c r="Q20" s="6" t="str">
        <f>履歴書!AN51</f>
        <v>選択して下さい</v>
      </c>
    </row>
    <row r="21" spans="1:17">
      <c r="A21" s="4" t="e">
        <f t="shared" si="4"/>
        <v>#VALUE!</v>
      </c>
      <c r="B21" s="9" t="str">
        <f>D40</f>
        <v>年月日</v>
      </c>
      <c r="D21" s="98" t="e">
        <f t="shared" ref="D21" si="10">D20+1</f>
        <v>#VALUE!</v>
      </c>
      <c r="E21" s="6"/>
      <c r="F21" s="7" t="e">
        <f t="shared" si="0"/>
        <v>#VALUE!</v>
      </c>
      <c r="G21" s="8" t="e">
        <f t="shared" si="1"/>
        <v>#VALUE!</v>
      </c>
      <c r="H21" s="8" t="e">
        <f t="shared" si="2"/>
        <v>#VALUE!</v>
      </c>
      <c r="I21" s="8" t="e">
        <f t="shared" si="3"/>
        <v>#VALUE!</v>
      </c>
      <c r="J21" s="8"/>
      <c r="K21" s="125" t="str">
        <f>TEXT(履歴書!B38&amp;履歴書!G38&amp;"年"&amp;履歴書!I38&amp;"月"&amp;履歴書!K38&amp;"日","ge.m.d")</f>
        <v>年月日</v>
      </c>
      <c r="M21" s="6">
        <f>COUNTIF(日付等!Q21,"*仙台市*")</f>
        <v>0</v>
      </c>
      <c r="N21" s="6" t="str">
        <f>IF(O21="在家庭",300,VLOOKUP(P21,プルダウンデータ!$E$4:'プルダウンデータ'!$F$8,2,FALSE))</f>
        <v/>
      </c>
      <c r="O21" s="6">
        <f>履歴書!N53</f>
        <v>0</v>
      </c>
      <c r="P21" s="6" t="str">
        <f>履歴書!AI53</f>
        <v>必ず選択して下さい</v>
      </c>
      <c r="Q21" s="6" t="str">
        <f>履歴書!AN53</f>
        <v>選択して下さい</v>
      </c>
    </row>
    <row r="22" spans="1:17">
      <c r="A22" s="4" t="e">
        <f t="shared" si="4"/>
        <v>#VALUE!</v>
      </c>
      <c r="B22" s="9" t="str">
        <f>D42</f>
        <v>年月日</v>
      </c>
      <c r="D22" s="98" t="str">
        <f>TEXT(履歴書!B36&amp;履歴書!G36&amp;"年"&amp;履歴書!I36&amp;"月"&amp;履歴書!K36&amp;"日","ge.m.d")</f>
        <v>年月日</v>
      </c>
      <c r="E22" s="9"/>
      <c r="F22" s="7" t="str">
        <f t="shared" si="0"/>
        <v>年月日</v>
      </c>
      <c r="G22" s="8" t="str">
        <f t="shared" si="1"/>
        <v>年月日</v>
      </c>
      <c r="H22" s="8" t="str">
        <f t="shared" si="2"/>
        <v>年月日</v>
      </c>
      <c r="I22" s="8" t="str">
        <f t="shared" si="3"/>
        <v>年月日</v>
      </c>
      <c r="J22" s="8"/>
      <c r="K22" s="125" t="str">
        <f>TEXT(履歴書!B38&amp;履歴書!G38&amp;"年"&amp;履歴書!I38&amp;"月"&amp;履歴書!K38&amp;"日","ge.m.d")</f>
        <v>年月日</v>
      </c>
      <c r="M22" s="6">
        <f>COUNTIF(日付等!Q22,"*仙台市*")</f>
        <v>0</v>
      </c>
      <c r="N22" s="6" t="str">
        <f>IF(O22="在家庭",300,VLOOKUP(P22,プルダウンデータ!$E$4:'プルダウンデータ'!$F$8,2,FALSE))</f>
        <v/>
      </c>
      <c r="O22" s="6">
        <f>履歴書!N55</f>
        <v>0</v>
      </c>
      <c r="P22" s="6" t="str">
        <f>履歴書!AI55</f>
        <v>必ず選択して下さい</v>
      </c>
      <c r="Q22" s="6" t="str">
        <f>履歴書!AN55</f>
        <v>選択して下さい</v>
      </c>
    </row>
    <row r="23" spans="1:17">
      <c r="A23" s="4" t="e">
        <f t="shared" si="4"/>
        <v>#VALUE!</v>
      </c>
      <c r="B23" s="9" t="str">
        <f>D44</f>
        <v>年月日</v>
      </c>
      <c r="D23" s="98" t="e">
        <f t="shared" ref="D23" si="11">D22+1</f>
        <v>#VALUE!</v>
      </c>
      <c r="E23" s="6"/>
      <c r="F23" s="7" t="e">
        <f t="shared" si="0"/>
        <v>#VALUE!</v>
      </c>
      <c r="G23" s="8" t="e">
        <f t="shared" si="1"/>
        <v>#VALUE!</v>
      </c>
      <c r="H23" s="8" t="e">
        <f t="shared" si="2"/>
        <v>#VALUE!</v>
      </c>
      <c r="I23" s="8" t="e">
        <f t="shared" si="3"/>
        <v>#VALUE!</v>
      </c>
      <c r="J23" s="8"/>
      <c r="K23" s="125" t="str">
        <f>TEXT(履歴書!B40&amp;履歴書!G40&amp;"年"&amp;履歴書!I40&amp;"月"&amp;履歴書!K40&amp;"日","ge.m.d")</f>
        <v>年月日</v>
      </c>
      <c r="M23" s="6">
        <f>COUNTIF(日付等!Q23,"*仙台市*")</f>
        <v>0</v>
      </c>
      <c r="N23" s="6" t="str">
        <f>IF(O23="在家庭",300,VLOOKUP(P23,プルダウンデータ!$E$4:'プルダウンデータ'!$F$8,2,FALSE))</f>
        <v/>
      </c>
      <c r="O23" s="6">
        <f>履歴書!N57</f>
        <v>0</v>
      </c>
      <c r="P23" s="6" t="str">
        <f>履歴書!AI57</f>
        <v>必ず選択して下さい</v>
      </c>
      <c r="Q23" s="6" t="str">
        <f>履歴書!AN57</f>
        <v>選択して下さい</v>
      </c>
    </row>
    <row r="24" spans="1:17">
      <c r="A24" s="4" t="e">
        <f t="shared" si="4"/>
        <v>#VALUE!</v>
      </c>
      <c r="B24" s="9" t="str">
        <f>D46</f>
        <v>年月日</v>
      </c>
      <c r="D24" s="98" t="str">
        <f>TEXT(履歴書!B38&amp;履歴書!G38&amp;"年"&amp;履歴書!I38&amp;"月"&amp;履歴書!K38&amp;"日","ge.m.d")</f>
        <v>年月日</v>
      </c>
      <c r="E24" s="9"/>
      <c r="F24" s="7" t="str">
        <f t="shared" si="0"/>
        <v>年月日</v>
      </c>
      <c r="G24" s="8" t="str">
        <f t="shared" si="1"/>
        <v>年月日</v>
      </c>
      <c r="H24" s="8" t="str">
        <f t="shared" si="2"/>
        <v>年月日</v>
      </c>
      <c r="I24" s="8" t="str">
        <f t="shared" si="3"/>
        <v>年月日</v>
      </c>
      <c r="J24" s="8"/>
      <c r="K24" s="125" t="str">
        <f>TEXT(履歴書!B40&amp;履歴書!G40&amp;"年"&amp;履歴書!I40&amp;"月"&amp;履歴書!K40&amp;"日","ge.m.d")</f>
        <v>年月日</v>
      </c>
      <c r="M24" s="6">
        <f>COUNTIF(日付等!Q24,"*仙台市*")</f>
        <v>0</v>
      </c>
      <c r="N24" s="6" t="str">
        <f>IF(O24="在家庭",300,VLOOKUP(P24,プルダウンデータ!$E$4:'プルダウンデータ'!$F$8,2,FALSE))</f>
        <v/>
      </c>
      <c r="O24" s="6">
        <f>履歴書!N59</f>
        <v>0</v>
      </c>
      <c r="P24" s="6" t="str">
        <f>履歴書!AI59</f>
        <v>必ず選択して下さい</v>
      </c>
      <c r="Q24" s="6" t="str">
        <f>履歴書!AN59</f>
        <v>選択して下さい</v>
      </c>
    </row>
    <row r="25" spans="1:17">
      <c r="A25" s="4" t="e">
        <f t="shared" si="4"/>
        <v>#VALUE!</v>
      </c>
      <c r="B25" s="9" t="str">
        <f>D48</f>
        <v>年月日</v>
      </c>
      <c r="D25" s="98" t="e">
        <f t="shared" ref="D25" si="12">D24+1</f>
        <v>#VALUE!</v>
      </c>
      <c r="E25" s="6"/>
      <c r="F25" s="7" t="e">
        <f t="shared" si="0"/>
        <v>#VALUE!</v>
      </c>
      <c r="G25" s="8" t="e">
        <f t="shared" si="1"/>
        <v>#VALUE!</v>
      </c>
      <c r="H25" s="8" t="e">
        <f t="shared" si="2"/>
        <v>#VALUE!</v>
      </c>
      <c r="I25" s="8" t="e">
        <f t="shared" si="3"/>
        <v>#VALUE!</v>
      </c>
      <c r="J25" s="8"/>
      <c r="K25" s="125" t="str">
        <f>TEXT(履歴書!B42&amp;履歴書!G42&amp;"年"&amp;履歴書!I42&amp;"月"&amp;履歴書!K42&amp;"日","ge.m.d")</f>
        <v>年月日</v>
      </c>
      <c r="M25" s="6">
        <f>COUNTIF(日付等!Q25,"*仙台市*")</f>
        <v>0</v>
      </c>
      <c r="N25" s="6" t="str">
        <f>IF(O25="在家庭",300,VLOOKUP(P25,プルダウンデータ!$E$4:'プルダウンデータ'!$F$8,2,FALSE))</f>
        <v/>
      </c>
      <c r="O25" s="6">
        <f>履歴書!N61</f>
        <v>0</v>
      </c>
      <c r="P25" s="6" t="str">
        <f>履歴書!AI61</f>
        <v>必ず選択して下さい</v>
      </c>
      <c r="Q25" s="6" t="str">
        <f>履歴書!AN61</f>
        <v>選択して下さい</v>
      </c>
    </row>
    <row r="26" spans="1:17">
      <c r="A26" s="4" t="e">
        <f t="shared" si="4"/>
        <v>#VALUE!</v>
      </c>
      <c r="B26" s="9" t="str">
        <f>D50</f>
        <v>年月日</v>
      </c>
      <c r="D26" s="98" t="str">
        <f>TEXT(履歴書!B40&amp;履歴書!G40&amp;"年"&amp;履歴書!I40&amp;"月"&amp;履歴書!K40&amp;"日","ge.m.d")</f>
        <v>年月日</v>
      </c>
      <c r="E26" s="9"/>
      <c r="F26" s="7" t="str">
        <f t="shared" si="0"/>
        <v>年月日</v>
      </c>
      <c r="G26" s="8" t="str">
        <f t="shared" si="1"/>
        <v>年月日</v>
      </c>
      <c r="H26" s="8" t="str">
        <f t="shared" si="2"/>
        <v>年月日</v>
      </c>
      <c r="I26" s="8" t="str">
        <f t="shared" si="3"/>
        <v>年月日</v>
      </c>
      <c r="J26" s="8"/>
      <c r="K26" s="125" t="str">
        <f>TEXT(履歴書!B42&amp;履歴書!G42&amp;"年"&amp;履歴書!I42&amp;"月"&amp;履歴書!K42&amp;"日","ge.m.d")</f>
        <v>年月日</v>
      </c>
      <c r="M26" s="6">
        <f>COUNTIF(日付等!Q26,"*仙台市*")</f>
        <v>0</v>
      </c>
      <c r="N26" s="6" t="str">
        <f>IF(O26="在家庭",300,VLOOKUP(P26,プルダウンデータ!$E$4:'プルダウンデータ'!$F$8,2,FALSE))</f>
        <v/>
      </c>
      <c r="O26" s="6">
        <f>履歴書!N63</f>
        <v>0</v>
      </c>
      <c r="P26" s="6" t="str">
        <f>履歴書!AI63</f>
        <v>必ず選択して下さい</v>
      </c>
      <c r="Q26" s="6" t="str">
        <f>履歴書!AN63</f>
        <v>選択して下さい</v>
      </c>
    </row>
    <row r="27" spans="1:17">
      <c r="A27" s="4" t="e">
        <f t="shared" si="4"/>
        <v>#VALUE!</v>
      </c>
      <c r="B27" s="9" t="str">
        <f>D52</f>
        <v>年月日</v>
      </c>
      <c r="D27" s="98" t="e">
        <f t="shared" ref="D27" si="13">D26+1</f>
        <v>#VALUE!</v>
      </c>
      <c r="E27" s="6"/>
      <c r="F27" s="7" t="e">
        <f t="shared" si="0"/>
        <v>#VALUE!</v>
      </c>
      <c r="G27" s="8" t="e">
        <f t="shared" si="1"/>
        <v>#VALUE!</v>
      </c>
      <c r="H27" s="8" t="e">
        <f t="shared" si="2"/>
        <v>#VALUE!</v>
      </c>
      <c r="I27" s="8" t="e">
        <f t="shared" si="3"/>
        <v>#VALUE!</v>
      </c>
      <c r="J27" s="8"/>
      <c r="K27" s="125" t="str">
        <f>TEXT(履歴書!B44&amp;履歴書!G44&amp;"年"&amp;履歴書!I44&amp;"月"&amp;履歴書!K44&amp;"日","ge.m.d")</f>
        <v>年月日</v>
      </c>
      <c r="M27" s="6">
        <f>COUNTIF(日付等!Q27,"*仙台市*")</f>
        <v>0</v>
      </c>
      <c r="N27" s="6" t="str">
        <f>IF(O27="在家庭",300,VLOOKUP(P27,プルダウンデータ!$E$4:'プルダウンデータ'!$F$8,2,FALSE))</f>
        <v/>
      </c>
      <c r="O27" s="6">
        <f>履歴書!N65</f>
        <v>0</v>
      </c>
      <c r="P27" s="6" t="str">
        <f>履歴書!AI65</f>
        <v>必ず選択して下さい</v>
      </c>
      <c r="Q27" s="6" t="str">
        <f>履歴書!AN65</f>
        <v>選択して下さい</v>
      </c>
    </row>
    <row r="28" spans="1:17">
      <c r="A28" s="4" t="e">
        <f t="shared" si="4"/>
        <v>#VALUE!</v>
      </c>
      <c r="B28" s="9" t="str">
        <f>D54</f>
        <v>年月日</v>
      </c>
      <c r="D28" s="98" t="str">
        <f>TEXT(履歴書!B42&amp;履歴書!G42&amp;"年"&amp;履歴書!I42&amp;"月"&amp;履歴書!K42&amp;"日","ge.m.d")</f>
        <v>年月日</v>
      </c>
      <c r="E28" s="9"/>
      <c r="F28" s="7" t="str">
        <f t="shared" si="0"/>
        <v>年月日</v>
      </c>
      <c r="G28" s="8" t="str">
        <f t="shared" si="1"/>
        <v>年月日</v>
      </c>
      <c r="H28" s="8" t="str">
        <f t="shared" si="2"/>
        <v>年月日</v>
      </c>
      <c r="I28" s="8" t="str">
        <f t="shared" si="3"/>
        <v>年月日</v>
      </c>
      <c r="J28" s="8"/>
      <c r="K28" s="125" t="str">
        <f>TEXT(履歴書!B43&amp;履歴書!G43&amp;"年"&amp;履歴書!I43&amp;"月"&amp;履歴書!K43&amp;"日","ge.m.d")</f>
        <v>年月日</v>
      </c>
      <c r="M28" s="6">
        <f>COUNTIF(日付等!Q28,"*仙台市*")</f>
        <v>0</v>
      </c>
      <c r="N28" s="6" t="str">
        <f>IF(O28="在家庭",300,VLOOKUP(P28,プルダウンデータ!$E$4:'プルダウンデータ'!$F$8,2,FALSE))</f>
        <v/>
      </c>
      <c r="O28" s="6">
        <f>履歴書!N67</f>
        <v>0</v>
      </c>
      <c r="P28" s="6" t="str">
        <f>履歴書!AI67</f>
        <v>必ず選択して下さい</v>
      </c>
      <c r="Q28" s="6" t="str">
        <f>履歴書!AN67</f>
        <v>選択して下さい</v>
      </c>
    </row>
    <row r="29" spans="1:17">
      <c r="A29" s="4" t="e">
        <f t="shared" si="4"/>
        <v>#VALUE!</v>
      </c>
      <c r="B29" s="9" t="str">
        <f>D56</f>
        <v>年月日</v>
      </c>
      <c r="D29" s="98" t="e">
        <f t="shared" ref="D29" si="14">D28+1</f>
        <v>#VALUE!</v>
      </c>
      <c r="E29" s="6"/>
      <c r="F29" s="7" t="e">
        <f t="shared" si="0"/>
        <v>#VALUE!</v>
      </c>
      <c r="G29" s="8" t="e">
        <f t="shared" si="1"/>
        <v>#VALUE!</v>
      </c>
      <c r="H29" s="8" t="e">
        <f t="shared" si="2"/>
        <v>#VALUE!</v>
      </c>
      <c r="I29" s="8" t="e">
        <f t="shared" si="3"/>
        <v>#VALUE!</v>
      </c>
      <c r="J29" s="8"/>
      <c r="K29" s="125" t="str">
        <f>TEXT(履歴書!B44&amp;履歴書!G44&amp;"年"&amp;履歴書!I44&amp;"月"&amp;履歴書!K44&amp;"日","ge.m.d")</f>
        <v>年月日</v>
      </c>
      <c r="M29" s="6">
        <f>COUNTIF(日付等!Q29,"*仙台市*")</f>
        <v>0</v>
      </c>
      <c r="N29" s="6" t="str">
        <f>IF(O29="在家庭",300,VLOOKUP(P29,プルダウンデータ!$E$4:'プルダウンデータ'!$F$8,2,FALSE))</f>
        <v/>
      </c>
      <c r="O29" s="6">
        <f>履歴書!N69</f>
        <v>0</v>
      </c>
      <c r="P29" s="6" t="str">
        <f>履歴書!AI69</f>
        <v>必ず選択して下さい</v>
      </c>
      <c r="Q29" s="6" t="str">
        <f>履歴書!AN69</f>
        <v>選択して下さい</v>
      </c>
    </row>
    <row r="30" spans="1:17">
      <c r="A30" s="4" t="e">
        <f t="shared" si="4"/>
        <v>#VALUE!</v>
      </c>
      <c r="B30" s="9" t="str">
        <f>D58</f>
        <v>年月日</v>
      </c>
      <c r="D30" s="98" t="str">
        <f>TEXT(履歴書!B44&amp;履歴書!G44&amp;"年"&amp;履歴書!I44&amp;"月"&amp;履歴書!K44&amp;"日","ge.m.d")</f>
        <v>年月日</v>
      </c>
      <c r="E30" s="9"/>
      <c r="F30" s="7" t="str">
        <f t="shared" si="0"/>
        <v>年月日</v>
      </c>
      <c r="G30" s="8" t="str">
        <f t="shared" si="1"/>
        <v>年月日</v>
      </c>
      <c r="H30" s="8" t="str">
        <f t="shared" si="2"/>
        <v>年月日</v>
      </c>
      <c r="I30" s="8" t="str">
        <f t="shared" si="3"/>
        <v>年月日</v>
      </c>
      <c r="J30" s="8"/>
      <c r="K30" s="125" t="str">
        <f>TEXT(履歴書!B45&amp;履歴書!G45&amp;"年"&amp;履歴書!I45&amp;"月"&amp;履歴書!K45&amp;"日","ge.m.d")</f>
        <v>年月日</v>
      </c>
      <c r="M30" s="6">
        <f>COUNTIF(日付等!Q30,"*仙台市*")</f>
        <v>0</v>
      </c>
      <c r="N30" s="6" t="str">
        <f>IF(O30="在家庭",300,VLOOKUP(P30,プルダウンデータ!$E$4:'プルダウンデータ'!$F$8,2,FALSE))</f>
        <v/>
      </c>
      <c r="O30" s="6">
        <f>履歴書!N71</f>
        <v>0</v>
      </c>
      <c r="P30" s="6" t="str">
        <f>履歴書!AI71</f>
        <v>必ず選択して下さい</v>
      </c>
      <c r="Q30" s="6" t="str">
        <f>履歴書!AN71</f>
        <v>選択して下さい</v>
      </c>
    </row>
    <row r="31" spans="1:17">
      <c r="A31" s="4" t="e">
        <f t="shared" si="4"/>
        <v>#VALUE!</v>
      </c>
      <c r="B31" s="9" t="str">
        <f>D60</f>
        <v>年月日</v>
      </c>
      <c r="D31" s="98" t="e">
        <f t="shared" ref="D31" si="15">D30+1</f>
        <v>#VALUE!</v>
      </c>
      <c r="E31" s="6"/>
      <c r="F31" s="7" t="e">
        <f t="shared" si="0"/>
        <v>#VALUE!</v>
      </c>
      <c r="G31" s="8" t="e">
        <f t="shared" si="1"/>
        <v>#VALUE!</v>
      </c>
      <c r="H31" s="8" t="e">
        <f t="shared" si="2"/>
        <v>#VALUE!</v>
      </c>
      <c r="I31" s="8" t="e">
        <f t="shared" si="3"/>
        <v>#VALUE!</v>
      </c>
      <c r="J31" s="8"/>
      <c r="K31" s="125" t="str">
        <f>TEXT(履歴書!B46&amp;履歴書!G46&amp;"年"&amp;履歴書!I46&amp;"月"&amp;履歴書!K46&amp;"日","ge.m.d")</f>
        <v>年月日</v>
      </c>
      <c r="M31" s="6">
        <f>COUNTIF(日付等!Q31,"*仙台市*")</f>
        <v>0</v>
      </c>
      <c r="N31" s="6" t="str">
        <f>IF(O31="在家庭",300,VLOOKUP(P31,プルダウンデータ!$E$4:'プルダウンデータ'!$F$8,2,FALSE))</f>
        <v/>
      </c>
      <c r="O31" s="6">
        <f>履歴書!N73</f>
        <v>0</v>
      </c>
      <c r="P31" s="6" t="str">
        <f>履歴書!AI73</f>
        <v>必ず選択して下さい</v>
      </c>
      <c r="Q31" s="6" t="str">
        <f>履歴書!AN73</f>
        <v>選択して下さい</v>
      </c>
    </row>
    <row r="32" spans="1:17">
      <c r="A32" s="4" t="e">
        <f t="shared" si="4"/>
        <v>#VALUE!</v>
      </c>
      <c r="B32" s="9" t="str">
        <f>D62</f>
        <v>年月日</v>
      </c>
      <c r="D32" s="98" t="str">
        <f>TEXT(履歴書!B46&amp;履歴書!G46&amp;"年"&amp;履歴書!I46&amp;"月"&amp;履歴書!K46&amp;"日","ge.m.d")</f>
        <v>年月日</v>
      </c>
      <c r="E32" s="9"/>
      <c r="F32" s="7" t="str">
        <f t="shared" si="0"/>
        <v>年月日</v>
      </c>
      <c r="G32" s="8" t="str">
        <f t="shared" si="1"/>
        <v>年月日</v>
      </c>
      <c r="H32" s="8" t="str">
        <f t="shared" si="2"/>
        <v>年月日</v>
      </c>
      <c r="I32" s="8" t="str">
        <f t="shared" si="3"/>
        <v>年月日</v>
      </c>
      <c r="J32" s="8"/>
      <c r="K32" s="125" t="str">
        <f>TEXT(履歴書!B47&amp;履歴書!G47&amp;"年"&amp;履歴書!I47&amp;"月"&amp;履歴書!K47&amp;"日","ge.m.d")</f>
        <v>年月日</v>
      </c>
      <c r="M32" s="6">
        <f>COUNTIF(日付等!Q32,"*仙台市*")</f>
        <v>0</v>
      </c>
      <c r="N32" s="6" t="str">
        <f>IF(O32="在家庭",300,VLOOKUP(P32,プルダウンデータ!$E$4:'プルダウンデータ'!$F$8,2,FALSE))</f>
        <v/>
      </c>
      <c r="O32" s="6">
        <f>履歴書!N75</f>
        <v>0</v>
      </c>
      <c r="P32" s="6" t="str">
        <f>履歴書!AI75</f>
        <v>必ず選択して下さい</v>
      </c>
      <c r="Q32" s="6" t="str">
        <f>履歴書!AN75</f>
        <v>選択して下さい</v>
      </c>
    </row>
    <row r="33" spans="1:17">
      <c r="A33" s="4" t="e">
        <f t="shared" si="4"/>
        <v>#VALUE!</v>
      </c>
      <c r="B33" s="9" t="str">
        <f>D64</f>
        <v>年月日</v>
      </c>
      <c r="D33" s="98" t="e">
        <f t="shared" ref="D33" si="16">D32+1</f>
        <v>#VALUE!</v>
      </c>
      <c r="E33" s="6"/>
      <c r="F33" s="7" t="e">
        <f t="shared" si="0"/>
        <v>#VALUE!</v>
      </c>
      <c r="G33" s="8" t="e">
        <f t="shared" si="1"/>
        <v>#VALUE!</v>
      </c>
      <c r="H33" s="8" t="e">
        <f t="shared" si="2"/>
        <v>#VALUE!</v>
      </c>
      <c r="I33" s="8" t="e">
        <f t="shared" si="3"/>
        <v>#VALUE!</v>
      </c>
      <c r="J33" s="8"/>
      <c r="K33" s="125" t="str">
        <f>TEXT(履歴書!B48&amp;履歴書!G48&amp;"年"&amp;履歴書!I48&amp;"月"&amp;履歴書!K48&amp;"日","ge.m.d")</f>
        <v>年月日</v>
      </c>
      <c r="M33" s="6">
        <f>COUNTIF(日付等!Q33,"*仙台市*")</f>
        <v>0</v>
      </c>
      <c r="N33" s="6" t="str">
        <f>IF(O33="在家庭",300,VLOOKUP(P33,プルダウンデータ!$E$4:'プルダウンデータ'!$F$8,2,FALSE))</f>
        <v/>
      </c>
      <c r="O33" s="6">
        <f>履歴書!N77</f>
        <v>0</v>
      </c>
      <c r="P33" s="6" t="str">
        <f>履歴書!AI77</f>
        <v>必ず選択して下さい</v>
      </c>
      <c r="Q33" s="6" t="str">
        <f>履歴書!AN77</f>
        <v>選択して下さい</v>
      </c>
    </row>
    <row r="34" spans="1:17">
      <c r="A34" s="4" t="e">
        <f t="shared" si="4"/>
        <v>#VALUE!</v>
      </c>
      <c r="B34" s="9" t="str">
        <f>D66</f>
        <v>年月日</v>
      </c>
      <c r="D34" s="98" t="str">
        <f>TEXT(履歴書!B48&amp;履歴書!G48&amp;"年"&amp;履歴書!I48&amp;"月"&amp;履歴書!K48&amp;"日","ge.m.d")</f>
        <v>年月日</v>
      </c>
      <c r="E34" s="9"/>
      <c r="F34" s="7" t="str">
        <f t="shared" si="0"/>
        <v>年月日</v>
      </c>
      <c r="G34" s="8" t="str">
        <f t="shared" si="1"/>
        <v>年月日</v>
      </c>
      <c r="H34" s="8" t="str">
        <f t="shared" si="2"/>
        <v>年月日</v>
      </c>
      <c r="I34" s="8" t="str">
        <f t="shared" si="3"/>
        <v>年月日</v>
      </c>
      <c r="J34" s="8"/>
      <c r="K34" s="125" t="str">
        <f>TEXT(履歴書!B49&amp;履歴書!G49&amp;"年"&amp;履歴書!I49&amp;"月"&amp;履歴書!K49&amp;"日","ge.m.d")</f>
        <v>年月日</v>
      </c>
      <c r="M34" s="6">
        <f>COUNTIF(日付等!Q34,"*仙台市*")</f>
        <v>0</v>
      </c>
      <c r="N34" s="6" t="str">
        <f>IF(O34="在家庭",300,VLOOKUP(P34,プルダウンデータ!$E$4:'プルダウンデータ'!$F$8,2,FALSE))</f>
        <v/>
      </c>
      <c r="O34" s="6">
        <f>履歴書!N79</f>
        <v>0</v>
      </c>
      <c r="P34" s="6" t="str">
        <f>履歴書!AI79</f>
        <v>必ず選択して下さい</v>
      </c>
      <c r="Q34" s="6" t="str">
        <f>履歴書!AN79</f>
        <v>選択して下さい</v>
      </c>
    </row>
    <row r="35" spans="1:17">
      <c r="A35" s="4" t="e">
        <f t="shared" si="4"/>
        <v>#VALUE!</v>
      </c>
      <c r="B35" s="9" t="str">
        <f>D68</f>
        <v>年月日</v>
      </c>
      <c r="D35" s="98" t="e">
        <f t="shared" ref="D35" si="17">D34+1</f>
        <v>#VALUE!</v>
      </c>
      <c r="E35" s="6"/>
      <c r="F35" s="7" t="e">
        <f t="shared" si="0"/>
        <v>#VALUE!</v>
      </c>
      <c r="G35" s="8" t="e">
        <f t="shared" si="1"/>
        <v>#VALUE!</v>
      </c>
      <c r="H35" s="8" t="e">
        <f t="shared" si="2"/>
        <v>#VALUE!</v>
      </c>
      <c r="I35" s="8" t="e">
        <f t="shared" si="3"/>
        <v>#VALUE!</v>
      </c>
      <c r="J35" s="8"/>
      <c r="K35" s="125" t="str">
        <f>TEXT(履歴書!B50&amp;履歴書!G50&amp;"年"&amp;履歴書!I50&amp;"月"&amp;履歴書!K50&amp;"日","ge.m.d")</f>
        <v>年月日</v>
      </c>
      <c r="M35" s="6">
        <f>COUNTIF(日付等!Q35,"*仙台市*")</f>
        <v>0</v>
      </c>
      <c r="N35" s="6" t="str">
        <f>IF(O35="在家庭",300,VLOOKUP(P35,プルダウンデータ!$E$4:'プルダウンデータ'!$F$8,2,FALSE))</f>
        <v/>
      </c>
      <c r="O35" s="6">
        <f>履歴書!N81</f>
        <v>0</v>
      </c>
      <c r="P35" s="118" t="str">
        <f>履歴書!AI81</f>
        <v>必ず選択して下さい</v>
      </c>
      <c r="Q35" s="6" t="str">
        <f>履歴書!AN81</f>
        <v>選択して下さい</v>
      </c>
    </row>
    <row r="36" spans="1:17">
      <c r="A36" s="4" t="e">
        <f t="shared" si="4"/>
        <v>#VALUE!</v>
      </c>
      <c r="B36" s="9" t="str">
        <f>D70</f>
        <v>年月日</v>
      </c>
      <c r="D36" s="98" t="str">
        <f>TEXT(履歴書!B50&amp;履歴書!G50&amp;"年"&amp;履歴書!I50&amp;"月"&amp;履歴書!K50&amp;"日","ge.m.d")</f>
        <v>年月日</v>
      </c>
      <c r="E36" s="9"/>
      <c r="F36" s="7" t="str">
        <f t="shared" si="0"/>
        <v>年月日</v>
      </c>
      <c r="G36" s="8" t="str">
        <f t="shared" si="1"/>
        <v>年月日</v>
      </c>
      <c r="H36" s="8" t="str">
        <f t="shared" si="2"/>
        <v>年月日</v>
      </c>
      <c r="I36" s="8" t="str">
        <f t="shared" si="3"/>
        <v>年月日</v>
      </c>
      <c r="J36" s="8"/>
      <c r="K36" s="125" t="str">
        <f>TEXT(履歴書!B51&amp;履歴書!G51&amp;"年"&amp;履歴書!I51&amp;"月"&amp;履歴書!K51&amp;"日","ge.m.d")</f>
        <v>年月日</v>
      </c>
      <c r="M36" s="6">
        <f>COUNTIF(日付等!Q36,"*仙台市*")</f>
        <v>0</v>
      </c>
      <c r="N36" s="6" t="str">
        <f>IF(O36="在家庭",300,VLOOKUP(P36,プルダウンデータ!$E$4:'プルダウンデータ'!$F$8,2,FALSE))</f>
        <v/>
      </c>
      <c r="O36" s="6">
        <f>履歴書!N83</f>
        <v>0</v>
      </c>
      <c r="P36" s="118" t="str">
        <f>履歴書!AI83</f>
        <v>必ず選択して下さい</v>
      </c>
      <c r="Q36" s="6" t="str">
        <f>履歴書!AN83</f>
        <v>選択して下さい</v>
      </c>
    </row>
    <row r="37" spans="1:17">
      <c r="A37" s="4" t="e">
        <f t="shared" si="4"/>
        <v>#VALUE!</v>
      </c>
      <c r="B37" s="9" t="str">
        <f>D72</f>
        <v>年月日</v>
      </c>
      <c r="D37" s="98" t="e">
        <f t="shared" ref="D37" si="18">D36+1</f>
        <v>#VALUE!</v>
      </c>
      <c r="E37" s="6"/>
      <c r="F37" s="7" t="e">
        <f t="shared" si="0"/>
        <v>#VALUE!</v>
      </c>
      <c r="G37" s="8" t="e">
        <f t="shared" si="1"/>
        <v>#VALUE!</v>
      </c>
      <c r="H37" s="8" t="e">
        <f t="shared" si="2"/>
        <v>#VALUE!</v>
      </c>
      <c r="I37" s="8" t="e">
        <f t="shared" si="3"/>
        <v>#VALUE!</v>
      </c>
      <c r="J37" s="8"/>
      <c r="K37" s="125" t="str">
        <f>TEXT(履歴書!B52&amp;履歴書!G52&amp;"年"&amp;履歴書!I52&amp;"月"&amp;履歴書!K52&amp;"日","ge.m.d")</f>
        <v>年月日</v>
      </c>
      <c r="M37" s="6">
        <f>COUNTIF(日付等!Q37,"*仙台市*")</f>
        <v>0</v>
      </c>
      <c r="N37" s="6" t="str">
        <f>IF(O37="在家庭",300,VLOOKUP(P37,プルダウンデータ!$E$4:'プルダウンデータ'!$F$8,2,FALSE))</f>
        <v/>
      </c>
      <c r="O37" s="118">
        <f>履歴書!N85</f>
        <v>0</v>
      </c>
      <c r="P37" s="118" t="str">
        <f>履歴書!AI85</f>
        <v>必ず選択して下さい</v>
      </c>
      <c r="Q37" s="118" t="str">
        <f>履歴書!AN85</f>
        <v>選択して下さい</v>
      </c>
    </row>
    <row r="38" spans="1:17">
      <c r="A38" s="4" t="e">
        <f t="shared" si="4"/>
        <v>#VALUE!</v>
      </c>
      <c r="B38" s="9" t="str">
        <f>D74</f>
        <v>年月日</v>
      </c>
      <c r="D38" s="98" t="str">
        <f>TEXT(履歴書!B52&amp;履歴書!G52&amp;"年"&amp;履歴書!I52&amp;"月"&amp;履歴書!K52&amp;"日","ge.m.d")</f>
        <v>年月日</v>
      </c>
      <c r="E38" s="9"/>
      <c r="F38" s="7" t="str">
        <f t="shared" si="0"/>
        <v>年月日</v>
      </c>
      <c r="G38" s="8" t="str">
        <f t="shared" si="1"/>
        <v>年月日</v>
      </c>
      <c r="H38" s="8" t="str">
        <f t="shared" si="2"/>
        <v>年月日</v>
      </c>
      <c r="I38" s="8" t="str">
        <f t="shared" si="3"/>
        <v>年月日</v>
      </c>
      <c r="J38" s="8"/>
      <c r="K38" s="125" t="str">
        <f>TEXT(履歴書!B53&amp;履歴書!G53&amp;"年"&amp;履歴書!I53&amp;"月"&amp;履歴書!K53&amp;"日","ge.m.d")</f>
        <v>年月日</v>
      </c>
      <c r="M38" s="6">
        <f>COUNTIF(日付等!Q38,"*仙台市*")</f>
        <v>0</v>
      </c>
      <c r="N38" s="6" t="str">
        <f>IF(O38="在家庭",300,VLOOKUP(P38,プルダウンデータ!$E$4:'プルダウンデータ'!$F$8,2,FALSE))</f>
        <v/>
      </c>
      <c r="O38" s="118">
        <f>履歴書!N87</f>
        <v>0</v>
      </c>
      <c r="P38" s="118" t="str">
        <f>履歴書!AI87</f>
        <v>必ず選択して下さい</v>
      </c>
      <c r="Q38" s="118" t="str">
        <f>履歴書!AN87</f>
        <v>選択して下さい</v>
      </c>
    </row>
    <row r="39" spans="1:17">
      <c r="A39" s="4" t="e">
        <f t="shared" si="4"/>
        <v>#VALUE!</v>
      </c>
      <c r="B39" s="9" t="str">
        <f>D76</f>
        <v>年月日</v>
      </c>
      <c r="D39" s="98" t="e">
        <f t="shared" ref="D39" si="19">D38+1</f>
        <v>#VALUE!</v>
      </c>
      <c r="E39" s="6"/>
      <c r="F39" s="7" t="e">
        <f t="shared" si="0"/>
        <v>#VALUE!</v>
      </c>
      <c r="G39" s="8" t="e">
        <f t="shared" si="1"/>
        <v>#VALUE!</v>
      </c>
      <c r="H39" s="8" t="e">
        <f t="shared" si="2"/>
        <v>#VALUE!</v>
      </c>
      <c r="I39" s="8" t="e">
        <f t="shared" si="3"/>
        <v>#VALUE!</v>
      </c>
      <c r="J39" s="8"/>
      <c r="K39" s="125" t="str">
        <f>TEXT(履歴書!B54&amp;履歴書!G54&amp;"年"&amp;履歴書!I54&amp;"月"&amp;履歴書!K54&amp;"日","ge.m.d")</f>
        <v>年月日</v>
      </c>
      <c r="M39" s="6">
        <f>COUNTIF(日付等!Q39,"*仙台市*")</f>
        <v>0</v>
      </c>
      <c r="N39" s="6" t="str">
        <f>IF(O39="在家庭",300,VLOOKUP(P39,プルダウンデータ!$E$4:'プルダウンデータ'!$F$8,2,FALSE))</f>
        <v/>
      </c>
      <c r="O39" s="118">
        <f>履歴書!N89</f>
        <v>0</v>
      </c>
      <c r="P39" s="118" t="str">
        <f>履歴書!AI89</f>
        <v>必ず選択して下さい</v>
      </c>
      <c r="Q39" s="118" t="str">
        <f>履歴書!AN89</f>
        <v>選択して下さい</v>
      </c>
    </row>
    <row r="40" spans="1:17">
      <c r="A40" s="4" t="e">
        <f t="shared" si="4"/>
        <v>#VALUE!</v>
      </c>
      <c r="B40" s="9" t="str">
        <f>D78</f>
        <v>年月日</v>
      </c>
      <c r="D40" s="98" t="str">
        <f>TEXT(履歴書!B54&amp;履歴書!G54&amp;"年"&amp;履歴書!I54&amp;"月"&amp;履歴書!K54&amp;"日","ge.m.d")</f>
        <v>年月日</v>
      </c>
      <c r="E40" s="9"/>
      <c r="F40" s="7" t="str">
        <f t="shared" si="0"/>
        <v>年月日</v>
      </c>
      <c r="G40" s="8" t="str">
        <f t="shared" si="1"/>
        <v>年月日</v>
      </c>
      <c r="H40" s="8" t="str">
        <f t="shared" si="2"/>
        <v>年月日</v>
      </c>
      <c r="I40" s="8" t="str">
        <f t="shared" si="3"/>
        <v>年月日</v>
      </c>
      <c r="J40" s="8"/>
      <c r="K40" s="125" t="str">
        <f>TEXT(履歴書!B55&amp;履歴書!G55&amp;"年"&amp;履歴書!I55&amp;"月"&amp;履歴書!K55&amp;"日","ge.m.d")</f>
        <v>年月日</v>
      </c>
      <c r="M40" s="6">
        <f>COUNTIF(日付等!Q40,"*仙台市*")</f>
        <v>0</v>
      </c>
      <c r="N40" s="6" t="str">
        <f>IF(O40="在家庭",300,VLOOKUP(P40,プルダウンデータ!$E$4:'プルダウンデータ'!$F$8,2,FALSE))</f>
        <v/>
      </c>
      <c r="O40" s="118">
        <f>履歴書!N91</f>
        <v>0</v>
      </c>
      <c r="P40" s="118" t="str">
        <f>履歴書!AI91</f>
        <v>必ず選択して下さい</v>
      </c>
      <c r="Q40" s="118" t="str">
        <f>履歴書!AN91</f>
        <v>選択して下さい</v>
      </c>
    </row>
    <row r="41" spans="1:17">
      <c r="A41" s="4" t="e">
        <f t="shared" si="4"/>
        <v>#VALUE!</v>
      </c>
      <c r="B41" s="9" t="str">
        <f>D80</f>
        <v>年月日</v>
      </c>
      <c r="D41" s="98" t="e">
        <f t="shared" ref="D41" si="20">D40+1</f>
        <v>#VALUE!</v>
      </c>
      <c r="E41" s="6"/>
      <c r="F41" s="7" t="e">
        <f t="shared" si="0"/>
        <v>#VALUE!</v>
      </c>
      <c r="G41" s="8" t="e">
        <f t="shared" si="1"/>
        <v>#VALUE!</v>
      </c>
      <c r="H41" s="8" t="e">
        <f t="shared" si="2"/>
        <v>#VALUE!</v>
      </c>
      <c r="I41" s="8" t="e">
        <f t="shared" si="3"/>
        <v>#VALUE!</v>
      </c>
      <c r="J41" s="8"/>
      <c r="K41" s="125" t="str">
        <f>TEXT(履歴書!B56&amp;履歴書!G56&amp;"年"&amp;履歴書!I56&amp;"月"&amp;履歴書!K56&amp;"日","ge.m.d")</f>
        <v>年月日</v>
      </c>
      <c r="M41" s="6">
        <f>COUNTIF(日付等!Q41,"*仙台市*")</f>
        <v>0</v>
      </c>
      <c r="N41" s="6" t="str">
        <f>IF(O41="在家庭",300,VLOOKUP(P41,プルダウンデータ!$E$4:'プルダウンデータ'!$F$8,2,FALSE))</f>
        <v/>
      </c>
      <c r="O41" s="118">
        <f>履歴書!N93</f>
        <v>0</v>
      </c>
      <c r="P41" s="118" t="str">
        <f>履歴書!AI93</f>
        <v>必ず選択して下さい</v>
      </c>
      <c r="Q41" s="118" t="str">
        <f>履歴書!AN93</f>
        <v>選択して下さい</v>
      </c>
    </row>
    <row r="42" spans="1:17">
      <c r="A42" s="4" t="e">
        <f t="shared" si="4"/>
        <v>#VALUE!</v>
      </c>
      <c r="B42" s="9" t="str">
        <f>D82</f>
        <v>年月日</v>
      </c>
      <c r="D42" s="98" t="str">
        <f>TEXT(履歴書!B56&amp;履歴書!G56&amp;"年"&amp;履歴書!I56&amp;"月"&amp;履歴書!K56&amp;"日","ge.m.d")</f>
        <v>年月日</v>
      </c>
      <c r="E42" s="9"/>
      <c r="F42" s="7" t="str">
        <f t="shared" si="0"/>
        <v>年月日</v>
      </c>
      <c r="G42" s="8" t="str">
        <f t="shared" si="1"/>
        <v>年月日</v>
      </c>
      <c r="H42" s="8" t="str">
        <f t="shared" si="2"/>
        <v>年月日</v>
      </c>
      <c r="I42" s="8" t="str">
        <f t="shared" si="3"/>
        <v>年月日</v>
      </c>
      <c r="J42" s="8"/>
      <c r="K42" s="125" t="str">
        <f>TEXT(履歴書!B57&amp;履歴書!G57&amp;"年"&amp;履歴書!I57&amp;"月"&amp;履歴書!K57&amp;"日","ge.m.d")</f>
        <v>年月日</v>
      </c>
      <c r="M42" s="6">
        <f>COUNTIF(日付等!Q42,"*仙台市*")</f>
        <v>0</v>
      </c>
      <c r="N42" s="6" t="str">
        <f>IF(O42="在家庭",300,VLOOKUP(P42,プルダウンデータ!$E$4:'プルダウンデータ'!$F$8,2,FALSE))</f>
        <v/>
      </c>
      <c r="O42" s="118">
        <f>履歴書!N95</f>
        <v>0</v>
      </c>
      <c r="P42" s="118" t="str">
        <f>履歴書!AI95</f>
        <v>必ず選択して下さい</v>
      </c>
      <c r="Q42" s="118" t="str">
        <f>履歴書!AN95</f>
        <v>選択して下さい</v>
      </c>
    </row>
    <row r="43" spans="1:17">
      <c r="A43" s="4" t="e">
        <f t="shared" si="4"/>
        <v>#VALUE!</v>
      </c>
      <c r="B43" s="9" t="str">
        <f>D84</f>
        <v>年月日</v>
      </c>
      <c r="D43" s="98" t="e">
        <f t="shared" ref="D43" si="21">D42+1</f>
        <v>#VALUE!</v>
      </c>
      <c r="E43" s="6"/>
      <c r="F43" s="7" t="e">
        <f t="shared" si="0"/>
        <v>#VALUE!</v>
      </c>
      <c r="G43" s="8" t="e">
        <f t="shared" si="1"/>
        <v>#VALUE!</v>
      </c>
      <c r="H43" s="8" t="e">
        <f t="shared" si="2"/>
        <v>#VALUE!</v>
      </c>
      <c r="I43" s="8" t="e">
        <f t="shared" si="3"/>
        <v>#VALUE!</v>
      </c>
      <c r="J43" s="8"/>
      <c r="K43" s="125" t="str">
        <f>TEXT(履歴書!B58&amp;履歴書!G58&amp;"年"&amp;履歴書!I58&amp;"月"&amp;履歴書!K58&amp;"日","ge.m.d")</f>
        <v>年月日</v>
      </c>
      <c r="M43" s="6">
        <f>COUNTIF(日付等!Q43,"*仙台市*")</f>
        <v>0</v>
      </c>
      <c r="N43" s="6" t="str">
        <f>IF(O43="在家庭",300,VLOOKUP(P43,プルダウンデータ!$E$4:'プルダウンデータ'!$F$8,2,FALSE))</f>
        <v/>
      </c>
      <c r="O43" s="118">
        <f>履歴書!N97</f>
        <v>0</v>
      </c>
      <c r="P43" s="118" t="str">
        <f>履歴書!AI97</f>
        <v>必ず選択して下さい</v>
      </c>
      <c r="Q43" s="118" t="str">
        <f>履歴書!AN97</f>
        <v>選択して下さい</v>
      </c>
    </row>
    <row r="44" spans="1:17">
      <c r="A44" s="4" t="e">
        <f t="shared" si="4"/>
        <v>#VALUE!</v>
      </c>
      <c r="B44" s="9" t="str">
        <f>D86</f>
        <v>年月日</v>
      </c>
      <c r="D44" s="98" t="str">
        <f>TEXT(履歴書!B58&amp;履歴書!G58&amp;"年"&amp;履歴書!I58&amp;"月"&amp;履歴書!K58&amp;"日","ge.m.d")</f>
        <v>年月日</v>
      </c>
      <c r="E44" s="9"/>
      <c r="F44" s="7" t="str">
        <f t="shared" si="0"/>
        <v>年月日</v>
      </c>
      <c r="G44" s="8" t="str">
        <f t="shared" si="1"/>
        <v>年月日</v>
      </c>
      <c r="H44" s="8" t="str">
        <f t="shared" si="2"/>
        <v>年月日</v>
      </c>
      <c r="I44" s="8" t="str">
        <f t="shared" si="3"/>
        <v>年月日</v>
      </c>
      <c r="J44" s="8"/>
      <c r="K44" s="125" t="str">
        <f>TEXT(履歴書!B59&amp;履歴書!G59&amp;"年"&amp;履歴書!I59&amp;"月"&amp;履歴書!K59&amp;"日","ge.m.d")</f>
        <v>年月日</v>
      </c>
      <c r="M44" s="6">
        <f>COUNTIF(日付等!Q44,"*仙台市*")</f>
        <v>0</v>
      </c>
      <c r="N44" s="6" t="str">
        <f>IF(O44="在家庭",300,VLOOKUP(P44,プルダウンデータ!$E$4:'プルダウンデータ'!$F$8,2,FALSE))</f>
        <v/>
      </c>
      <c r="O44" s="118">
        <f>履歴書!N99</f>
        <v>0</v>
      </c>
      <c r="P44" s="118" t="str">
        <f>履歴書!AI99</f>
        <v>必ず選択して下さい</v>
      </c>
      <c r="Q44" s="118" t="str">
        <f>履歴書!AN99</f>
        <v>選択して下さい</v>
      </c>
    </row>
    <row r="45" spans="1:17">
      <c r="A45" s="4" t="e">
        <f t="shared" si="4"/>
        <v>#VALUE!</v>
      </c>
      <c r="B45" s="9" t="str">
        <f>D88</f>
        <v>年月日</v>
      </c>
      <c r="D45" s="98" t="e">
        <f t="shared" ref="D45" si="22">D44+1</f>
        <v>#VALUE!</v>
      </c>
      <c r="E45" s="6"/>
      <c r="F45" s="7" t="e">
        <f t="shared" si="0"/>
        <v>#VALUE!</v>
      </c>
      <c r="G45" s="8" t="e">
        <f t="shared" si="1"/>
        <v>#VALUE!</v>
      </c>
      <c r="H45" s="8" t="e">
        <f t="shared" si="2"/>
        <v>#VALUE!</v>
      </c>
      <c r="I45" s="8" t="e">
        <f t="shared" si="3"/>
        <v>#VALUE!</v>
      </c>
      <c r="J45" s="8"/>
      <c r="K45" s="125" t="str">
        <f>TEXT(履歴書!B60&amp;履歴書!G60&amp;"年"&amp;履歴書!I60&amp;"月"&amp;履歴書!K60&amp;"日","ge.m.d")</f>
        <v>年月日</v>
      </c>
      <c r="M45" s="6">
        <f>COUNTIF(日付等!Q45,"*仙台市*")</f>
        <v>0</v>
      </c>
      <c r="N45" s="6" t="str">
        <f>IF(O45="在家庭",300,VLOOKUP(P45,プルダウンデータ!$E$4:'プルダウンデータ'!$F$8,2,FALSE))</f>
        <v/>
      </c>
      <c r="O45" s="118">
        <f>履歴書!N101</f>
        <v>0</v>
      </c>
      <c r="P45" s="118" t="str">
        <f>履歴書!AI101</f>
        <v>必ず選択して下さい</v>
      </c>
      <c r="Q45" s="118" t="str">
        <f>履歴書!AN101</f>
        <v>選択して下さい</v>
      </c>
    </row>
    <row r="46" spans="1:17">
      <c r="A46" s="4" t="e">
        <f t="shared" si="4"/>
        <v>#VALUE!</v>
      </c>
      <c r="B46" s="9" t="str">
        <f>D90</f>
        <v>年月日</v>
      </c>
      <c r="D46" s="98" t="str">
        <f>TEXT(履歴書!B60&amp;履歴書!G60&amp;"年"&amp;履歴書!I60&amp;"月"&amp;履歴書!K60&amp;"日","ge.m.d")</f>
        <v>年月日</v>
      </c>
      <c r="E46" s="9"/>
      <c r="F46" s="7" t="str">
        <f t="shared" si="0"/>
        <v>年月日</v>
      </c>
      <c r="G46" s="8" t="str">
        <f t="shared" si="1"/>
        <v>年月日</v>
      </c>
      <c r="H46" s="8" t="str">
        <f t="shared" si="2"/>
        <v>年月日</v>
      </c>
      <c r="I46" s="8" t="str">
        <f t="shared" si="3"/>
        <v>年月日</v>
      </c>
      <c r="J46" s="8"/>
      <c r="K46" s="125" t="str">
        <f>TEXT(履歴書!B61&amp;履歴書!G61&amp;"年"&amp;履歴書!I61&amp;"月"&amp;履歴書!K61&amp;"日","ge.m.d")</f>
        <v>年月日</v>
      </c>
      <c r="M46" s="6">
        <f>COUNTIF(日付等!Q46,"*仙台市*")</f>
        <v>0</v>
      </c>
      <c r="N46" s="6" t="str">
        <f>IF(O46="在家庭",300,VLOOKUP(P46,プルダウンデータ!$E$4:'プルダウンデータ'!$F$8,2,FALSE))</f>
        <v/>
      </c>
      <c r="O46" s="118">
        <f>履歴書!N103</f>
        <v>0</v>
      </c>
      <c r="P46" s="118" t="str">
        <f>履歴書!AI103</f>
        <v>必ず選択して下さい</v>
      </c>
      <c r="Q46" s="118" t="str">
        <f>履歴書!AN103</f>
        <v>選択して下さい</v>
      </c>
    </row>
    <row r="47" spans="1:17">
      <c r="A47" s="4" t="e">
        <f t="shared" si="4"/>
        <v>#VALUE!</v>
      </c>
      <c r="B47" s="9" t="str">
        <f>D92</f>
        <v>年月日</v>
      </c>
      <c r="D47" s="98" t="e">
        <f t="shared" ref="D47" si="23">D46+1</f>
        <v>#VALUE!</v>
      </c>
      <c r="E47" s="6"/>
      <c r="F47" s="7" t="e">
        <f t="shared" si="0"/>
        <v>#VALUE!</v>
      </c>
      <c r="G47" s="8" t="e">
        <f t="shared" si="1"/>
        <v>#VALUE!</v>
      </c>
      <c r="H47" s="8" t="e">
        <f t="shared" si="2"/>
        <v>#VALUE!</v>
      </c>
      <c r="I47" s="8" t="e">
        <f t="shared" si="3"/>
        <v>#VALUE!</v>
      </c>
      <c r="J47" s="8"/>
      <c r="K47" s="125" t="str">
        <f>TEXT(履歴書!B62&amp;履歴書!G62&amp;"年"&amp;履歴書!I62&amp;"月"&amp;履歴書!K62&amp;"日","ge.m.d")</f>
        <v>年月日</v>
      </c>
      <c r="M47" s="6">
        <f>COUNTIF(日付等!Q47,"*仙台市*")</f>
        <v>0</v>
      </c>
      <c r="N47" s="6" t="str">
        <f>IF(O47="在家庭",300,VLOOKUP(P47,プルダウンデータ!$E$4:'プルダウンデータ'!$F$8,2,FALSE))</f>
        <v/>
      </c>
      <c r="O47" s="118">
        <f>履歴書!N105</f>
        <v>0</v>
      </c>
      <c r="P47" s="118" t="str">
        <f>履歴書!AI105</f>
        <v>必ず選択して下さい</v>
      </c>
      <c r="Q47" s="118" t="str">
        <f>履歴書!AN105</f>
        <v>選択して下さい</v>
      </c>
    </row>
    <row r="48" spans="1:17">
      <c r="A48" s="4" t="e">
        <f t="shared" si="4"/>
        <v>#VALUE!</v>
      </c>
      <c r="B48" s="9" t="str">
        <f>D94</f>
        <v>年月日</v>
      </c>
      <c r="D48" s="98" t="str">
        <f>TEXT(履歴書!B62&amp;履歴書!G62&amp;"年"&amp;履歴書!I62&amp;"月"&amp;履歴書!K62&amp;"日","ge.m.d")</f>
        <v>年月日</v>
      </c>
      <c r="E48" s="9"/>
      <c r="F48" s="7" t="str">
        <f t="shared" si="0"/>
        <v>年月日</v>
      </c>
      <c r="G48" s="8" t="str">
        <f t="shared" si="1"/>
        <v>年月日</v>
      </c>
      <c r="H48" s="8" t="str">
        <f t="shared" si="2"/>
        <v>年月日</v>
      </c>
      <c r="I48" s="8" t="str">
        <f t="shared" si="3"/>
        <v>年月日</v>
      </c>
      <c r="J48" s="8"/>
      <c r="K48" s="125" t="str">
        <f>TEXT(履歴書!B63&amp;履歴書!G63&amp;"年"&amp;履歴書!I63&amp;"月"&amp;履歴書!K63&amp;"日","ge.m.d")</f>
        <v>年月日</v>
      </c>
      <c r="M48" s="6">
        <f>COUNTIF(日付等!Q48,"*仙台市*")</f>
        <v>0</v>
      </c>
      <c r="N48" s="6" t="str">
        <f>IF(O48="在家庭",300,VLOOKUP(P48,プルダウンデータ!$E$4:'プルダウンデータ'!$F$8,2,FALSE))</f>
        <v/>
      </c>
      <c r="O48" s="118">
        <f>履歴書!N107</f>
        <v>0</v>
      </c>
      <c r="P48" s="118" t="str">
        <f>履歴書!AI107</f>
        <v>必ず選択して下さい</v>
      </c>
      <c r="Q48" s="118" t="str">
        <f>履歴書!AN107</f>
        <v>選択して下さい</v>
      </c>
    </row>
    <row r="49" spans="1:17">
      <c r="A49" s="4" t="e">
        <f t="shared" si="4"/>
        <v>#VALUE!</v>
      </c>
      <c r="B49" s="9" t="str">
        <f>D96</f>
        <v>年月日</v>
      </c>
      <c r="D49" s="98" t="e">
        <f t="shared" ref="D49" si="24">D48+1</f>
        <v>#VALUE!</v>
      </c>
      <c r="E49" s="6"/>
      <c r="F49" s="7" t="e">
        <f t="shared" si="0"/>
        <v>#VALUE!</v>
      </c>
      <c r="G49" s="8" t="e">
        <f t="shared" si="1"/>
        <v>#VALUE!</v>
      </c>
      <c r="H49" s="8" t="e">
        <f t="shared" si="2"/>
        <v>#VALUE!</v>
      </c>
      <c r="I49" s="8" t="e">
        <f t="shared" si="3"/>
        <v>#VALUE!</v>
      </c>
      <c r="J49" s="8"/>
      <c r="K49" s="125" t="str">
        <f>TEXT(履歴書!B64&amp;履歴書!G64&amp;"年"&amp;履歴書!I64&amp;"月"&amp;履歴書!K64&amp;"日","ge.m.d")</f>
        <v>年月日</v>
      </c>
      <c r="M49" s="6">
        <f>COUNTIF(日付等!Q49,"*仙台市*")</f>
        <v>0</v>
      </c>
      <c r="N49" s="6" t="str">
        <f>IF(O49="在家庭",300,VLOOKUP(P49,プルダウンデータ!$E$4:'プルダウンデータ'!$F$8,2,FALSE))</f>
        <v/>
      </c>
      <c r="O49" s="118">
        <f>履歴書!N109</f>
        <v>0</v>
      </c>
      <c r="P49" s="118" t="str">
        <f>履歴書!AI109</f>
        <v>必ず選択して下さい</v>
      </c>
      <c r="Q49" s="118" t="str">
        <f>履歴書!AN109</f>
        <v>選択して下さい</v>
      </c>
    </row>
    <row r="50" spans="1:17">
      <c r="A50" s="4" t="e">
        <f t="shared" si="4"/>
        <v>#VALUE!</v>
      </c>
      <c r="B50" s="9" t="str">
        <f>D98</f>
        <v>年月日</v>
      </c>
      <c r="D50" s="98" t="str">
        <f>TEXT(履歴書!B64&amp;履歴書!G64&amp;"年"&amp;履歴書!I64&amp;"月"&amp;履歴書!K64&amp;"日","ge.m.d")</f>
        <v>年月日</v>
      </c>
      <c r="E50" s="9"/>
      <c r="F50" s="7" t="str">
        <f t="shared" si="0"/>
        <v>年月日</v>
      </c>
      <c r="G50" s="8" t="str">
        <f t="shared" si="1"/>
        <v>年月日</v>
      </c>
      <c r="H50" s="8" t="str">
        <f t="shared" si="2"/>
        <v>年月日</v>
      </c>
      <c r="I50" s="8" t="str">
        <f t="shared" si="3"/>
        <v>年月日</v>
      </c>
      <c r="J50" s="8"/>
      <c r="K50" s="125" t="str">
        <f>TEXT(履歴書!B65&amp;履歴書!G65&amp;"年"&amp;履歴書!I65&amp;"月"&amp;履歴書!K65&amp;"日","ge.m.d")</f>
        <v>年月日</v>
      </c>
      <c r="M50" s="6">
        <f>COUNTIF(日付等!Q50,"*仙台市*")</f>
        <v>0</v>
      </c>
      <c r="N50" s="6" t="str">
        <f>IF(O50="在家庭",300,VLOOKUP(P50,プルダウンデータ!$E$4:'プルダウンデータ'!$F$8,2,FALSE))</f>
        <v/>
      </c>
      <c r="O50" s="118">
        <f>履歴書!N111</f>
        <v>0</v>
      </c>
      <c r="P50" s="118" t="str">
        <f>履歴書!AI111</f>
        <v>必ず選択して下さい</v>
      </c>
      <c r="Q50" s="118" t="str">
        <f>履歴書!AN111</f>
        <v>選択して下さい</v>
      </c>
    </row>
    <row r="51" spans="1:17">
      <c r="A51" s="4" t="e">
        <f t="shared" si="4"/>
        <v>#VALUE!</v>
      </c>
      <c r="B51" s="9" t="str">
        <f>D100</f>
        <v>年月日</v>
      </c>
      <c r="D51" s="98" t="e">
        <f t="shared" ref="D51" si="25">D50+1</f>
        <v>#VALUE!</v>
      </c>
      <c r="E51" s="6"/>
      <c r="F51" s="7" t="e">
        <f t="shared" si="0"/>
        <v>#VALUE!</v>
      </c>
      <c r="G51" s="8" t="e">
        <f t="shared" si="1"/>
        <v>#VALUE!</v>
      </c>
      <c r="H51" s="8" t="e">
        <f t="shared" si="2"/>
        <v>#VALUE!</v>
      </c>
      <c r="I51" s="8" t="e">
        <f t="shared" si="3"/>
        <v>#VALUE!</v>
      </c>
      <c r="J51" s="8"/>
      <c r="K51" s="125" t="str">
        <f>TEXT(履歴書!B66&amp;履歴書!G66&amp;"年"&amp;履歴書!I66&amp;"月"&amp;履歴書!K66&amp;"日","ge.m.d")</f>
        <v>年月日</v>
      </c>
      <c r="M51" s="6">
        <f>COUNTIF(日付等!Q51,"*仙台市*")</f>
        <v>0</v>
      </c>
      <c r="N51" s="6" t="str">
        <f>IF(O51="在家庭",300,VLOOKUP(P51,プルダウンデータ!$E$4:'プルダウンデータ'!$F$8,2,FALSE))</f>
        <v/>
      </c>
      <c r="O51" s="118">
        <f>履歴書!N113</f>
        <v>0</v>
      </c>
      <c r="P51" s="118" t="str">
        <f>履歴書!AI113</f>
        <v>必ず選択して下さい</v>
      </c>
      <c r="Q51" s="118" t="str">
        <f>履歴書!AN113</f>
        <v>選択して下さい</v>
      </c>
    </row>
    <row r="52" spans="1:17">
      <c r="A52" s="4" t="e">
        <f t="shared" si="4"/>
        <v>#VALUE!</v>
      </c>
      <c r="B52" s="9" t="str">
        <f>D102</f>
        <v>年月日</v>
      </c>
      <c r="D52" s="98" t="str">
        <f>TEXT(履歴書!B66&amp;履歴書!G66&amp;"年"&amp;履歴書!I66&amp;"月"&amp;履歴書!K66&amp;"日","ge.m.d")</f>
        <v>年月日</v>
      </c>
      <c r="E52" s="9"/>
      <c r="F52" s="7" t="str">
        <f t="shared" si="0"/>
        <v>年月日</v>
      </c>
      <c r="G52" s="8" t="str">
        <f t="shared" si="1"/>
        <v>年月日</v>
      </c>
      <c r="H52" s="8" t="str">
        <f t="shared" si="2"/>
        <v>年月日</v>
      </c>
      <c r="I52" s="8" t="str">
        <f t="shared" si="3"/>
        <v>年月日</v>
      </c>
      <c r="J52" s="8"/>
      <c r="K52" s="125" t="str">
        <f>TEXT(履歴書!B67&amp;履歴書!G67&amp;"年"&amp;履歴書!I67&amp;"月"&amp;履歴書!K67&amp;"日","ge.m.d")</f>
        <v>年月日</v>
      </c>
      <c r="M52" s="6">
        <f>COUNTIF(日付等!Q52,"*仙台市*")</f>
        <v>0</v>
      </c>
      <c r="N52" s="6" t="str">
        <f>IF(O52="在家庭",300,VLOOKUP(P52,プルダウンデータ!$E$4:'プルダウンデータ'!$F$8,2,FALSE))</f>
        <v/>
      </c>
      <c r="O52" s="118">
        <f>履歴書!N115</f>
        <v>0</v>
      </c>
      <c r="P52" s="118" t="str">
        <f>履歴書!AI115</f>
        <v>必ず選択して下さい</v>
      </c>
      <c r="Q52" s="118" t="str">
        <f>履歴書!AN115</f>
        <v>選択して下さい</v>
      </c>
    </row>
    <row r="53" spans="1:17">
      <c r="A53" s="4" t="e">
        <f t="shared" si="4"/>
        <v>#VALUE!</v>
      </c>
      <c r="B53" s="9" t="str">
        <f>D104</f>
        <v>年月日</v>
      </c>
      <c r="D53" s="98" t="e">
        <f t="shared" ref="D53" si="26">D52+1</f>
        <v>#VALUE!</v>
      </c>
      <c r="E53" s="6"/>
      <c r="F53" s="7" t="e">
        <f t="shared" si="0"/>
        <v>#VALUE!</v>
      </c>
      <c r="G53" s="8" t="e">
        <f t="shared" si="1"/>
        <v>#VALUE!</v>
      </c>
      <c r="H53" s="8" t="e">
        <f t="shared" si="2"/>
        <v>#VALUE!</v>
      </c>
      <c r="I53" s="8" t="e">
        <f t="shared" si="3"/>
        <v>#VALUE!</v>
      </c>
      <c r="J53" s="8"/>
      <c r="K53" s="125" t="str">
        <f>TEXT(履歴書!B68&amp;履歴書!G68&amp;"年"&amp;履歴書!I68&amp;"月"&amp;履歴書!K68&amp;"日","ge.m.d")</f>
        <v>年月日</v>
      </c>
      <c r="M53" s="6">
        <f>COUNTIF(日付等!Q53,"*仙台市*")</f>
        <v>0</v>
      </c>
      <c r="N53" s="6" t="str">
        <f>IF(O53="在家庭",300,VLOOKUP(P53,プルダウンデータ!$E$4:'プルダウンデータ'!$F$8,2,FALSE))</f>
        <v/>
      </c>
      <c r="O53" s="118">
        <f>履歴書!N117</f>
        <v>0</v>
      </c>
      <c r="P53" s="118" t="str">
        <f>履歴書!AI117</f>
        <v>必ず選択して下さい</v>
      </c>
      <c r="Q53" s="118" t="str">
        <f>履歴書!AN117</f>
        <v>選択して下さい</v>
      </c>
    </row>
    <row r="54" spans="1:17">
      <c r="A54" s="4" t="e">
        <f t="shared" si="4"/>
        <v>#VALUE!</v>
      </c>
      <c r="B54" s="9" t="str">
        <f>D106</f>
        <v>年月日</v>
      </c>
      <c r="D54" s="98" t="str">
        <f>TEXT(履歴書!B68&amp;履歴書!G68&amp;"年"&amp;履歴書!I68&amp;"月"&amp;履歴書!K68&amp;"日","ge.m.d")</f>
        <v>年月日</v>
      </c>
      <c r="E54" s="9"/>
      <c r="F54" s="7" t="str">
        <f t="shared" si="0"/>
        <v>年月日</v>
      </c>
      <c r="G54" s="8" t="str">
        <f t="shared" si="1"/>
        <v>年月日</v>
      </c>
      <c r="H54" s="8" t="str">
        <f t="shared" si="2"/>
        <v>年月日</v>
      </c>
      <c r="I54" s="8" t="str">
        <f t="shared" si="3"/>
        <v>年月日</v>
      </c>
      <c r="J54" s="8"/>
      <c r="K54" s="125" t="str">
        <f>TEXT(履歴書!B69&amp;履歴書!G69&amp;"年"&amp;履歴書!I69&amp;"月"&amp;履歴書!K69&amp;"日","ge.m.d")</f>
        <v>年月日</v>
      </c>
      <c r="M54" s="6">
        <f>COUNTIF(日付等!Q54,"*仙台市*")</f>
        <v>0</v>
      </c>
      <c r="N54" s="6" t="str">
        <f>IF(O54="在家庭",300,VLOOKUP(P54,プルダウンデータ!$E$4:'プルダウンデータ'!$F$8,2,FALSE))</f>
        <v/>
      </c>
      <c r="O54" s="118">
        <f>履歴書!N119</f>
        <v>0</v>
      </c>
      <c r="P54" s="118" t="str">
        <f>履歴書!AI119</f>
        <v>必ず選択して下さい</v>
      </c>
      <c r="Q54" s="118" t="str">
        <f>履歴書!AN119</f>
        <v>選択して下さい</v>
      </c>
    </row>
    <row r="55" spans="1:17">
      <c r="A55" s="4" t="e">
        <f t="shared" si="4"/>
        <v>#VALUE!</v>
      </c>
      <c r="B55" s="9" t="str">
        <f>D108</f>
        <v>年月日</v>
      </c>
      <c r="D55" s="98" t="e">
        <f t="shared" ref="D55" si="27">D54+1</f>
        <v>#VALUE!</v>
      </c>
      <c r="E55" s="6"/>
      <c r="F55" s="7" t="e">
        <f t="shared" si="0"/>
        <v>#VALUE!</v>
      </c>
      <c r="G55" s="8" t="e">
        <f t="shared" si="1"/>
        <v>#VALUE!</v>
      </c>
      <c r="H55" s="8" t="e">
        <f t="shared" si="2"/>
        <v>#VALUE!</v>
      </c>
      <c r="I55" s="8" t="e">
        <f t="shared" si="3"/>
        <v>#VALUE!</v>
      </c>
      <c r="J55" s="8"/>
      <c r="K55" s="125" t="str">
        <f>TEXT(履歴書!B70&amp;履歴書!G70&amp;"年"&amp;履歴書!I70&amp;"月"&amp;履歴書!K70&amp;"日","ge.m.d")</f>
        <v>年月日</v>
      </c>
      <c r="M55" s="6">
        <f>COUNTIF(日付等!Q55,"*仙台市*")</f>
        <v>0</v>
      </c>
      <c r="N55" s="6" t="str">
        <f>IF(O55="在家庭",300,VLOOKUP(P55,プルダウンデータ!$E$4:'プルダウンデータ'!$F$8,2,FALSE))</f>
        <v/>
      </c>
      <c r="O55" s="118">
        <f>履歴書!N121</f>
        <v>0</v>
      </c>
      <c r="P55" s="118" t="str">
        <f>履歴書!AI121</f>
        <v>必ず選択して下さい</v>
      </c>
      <c r="Q55" s="118" t="str">
        <f>履歴書!AN121</f>
        <v>選択して下さい</v>
      </c>
    </row>
    <row r="56" spans="1:17">
      <c r="A56" s="4" t="e">
        <f t="shared" si="4"/>
        <v>#VALUE!</v>
      </c>
      <c r="B56" s="9" t="str">
        <f>D110</f>
        <v>年月日</v>
      </c>
      <c r="D56" s="98" t="str">
        <f>TEXT(履歴書!B70&amp;履歴書!G70&amp;"年"&amp;履歴書!I70&amp;"月"&amp;履歴書!K70&amp;"日","ge.m.d")</f>
        <v>年月日</v>
      </c>
      <c r="E56" s="9"/>
      <c r="F56" s="7" t="str">
        <f t="shared" si="0"/>
        <v>年月日</v>
      </c>
      <c r="G56" s="8" t="str">
        <f t="shared" si="1"/>
        <v>年月日</v>
      </c>
      <c r="H56" s="8" t="str">
        <f t="shared" si="2"/>
        <v>年月日</v>
      </c>
      <c r="I56" s="8" t="str">
        <f t="shared" si="3"/>
        <v>年月日</v>
      </c>
      <c r="J56" s="8"/>
      <c r="K56" s="125" t="str">
        <f>TEXT(履歴書!B71&amp;履歴書!G71&amp;"年"&amp;履歴書!I71&amp;"月"&amp;履歴書!K71&amp;"日","ge.m.d")</f>
        <v>年月日</v>
      </c>
      <c r="M56" s="6">
        <f>COUNTIF(日付等!Q56,"*仙台市*")</f>
        <v>0</v>
      </c>
      <c r="N56" s="6" t="str">
        <f>IF(O56="在家庭",300,VLOOKUP(P56,プルダウンデータ!$E$4:'プルダウンデータ'!$F$8,2,FALSE))</f>
        <v/>
      </c>
      <c r="O56" s="118">
        <f>履歴書!N123</f>
        <v>0</v>
      </c>
      <c r="P56" s="118" t="str">
        <f>履歴書!AI123</f>
        <v>必ず選択して下さい</v>
      </c>
      <c r="Q56" s="118" t="str">
        <f>履歴書!AN123</f>
        <v>選択して下さい</v>
      </c>
    </row>
    <row r="57" spans="1:17">
      <c r="A57" s="4" t="e">
        <f t="shared" si="4"/>
        <v>#VALUE!</v>
      </c>
      <c r="B57" s="9" t="str">
        <f>D112</f>
        <v>年月日</v>
      </c>
      <c r="D57" s="98" t="e">
        <f t="shared" ref="D57" si="28">D56+1</f>
        <v>#VALUE!</v>
      </c>
      <c r="E57" s="6"/>
      <c r="F57" s="7" t="e">
        <f t="shared" si="0"/>
        <v>#VALUE!</v>
      </c>
      <c r="G57" s="8" t="e">
        <f t="shared" si="1"/>
        <v>#VALUE!</v>
      </c>
      <c r="H57" s="8" t="e">
        <f t="shared" si="2"/>
        <v>#VALUE!</v>
      </c>
      <c r="I57" s="8" t="e">
        <f t="shared" si="3"/>
        <v>#VALUE!</v>
      </c>
      <c r="J57" s="8"/>
      <c r="K57" s="125" t="str">
        <f>TEXT(履歴書!B72&amp;履歴書!G72&amp;"年"&amp;履歴書!I72&amp;"月"&amp;履歴書!K72&amp;"日","ge.m.d")</f>
        <v>年月日</v>
      </c>
      <c r="M57" s="6">
        <f>COUNTIF(日付等!Q57,"*仙台市*")</f>
        <v>0</v>
      </c>
      <c r="N57" s="6" t="str">
        <f>IF(O57="在家庭",300,VLOOKUP(P57,プルダウンデータ!$E$4:'プルダウンデータ'!$F$8,2,FALSE))</f>
        <v/>
      </c>
      <c r="O57" s="118">
        <f>履歴書!N125</f>
        <v>0</v>
      </c>
      <c r="P57" s="118" t="str">
        <f>履歴書!AI125</f>
        <v>必ず選択して下さい</v>
      </c>
      <c r="Q57" s="118" t="str">
        <f>履歴書!AN125</f>
        <v>選択して下さい</v>
      </c>
    </row>
    <row r="58" spans="1:17">
      <c r="A58" s="4" t="e">
        <f t="shared" si="4"/>
        <v>#VALUE!</v>
      </c>
      <c r="B58" s="9" t="str">
        <f>D114</f>
        <v>年月日</v>
      </c>
      <c r="D58" s="98" t="str">
        <f>TEXT(履歴書!B72&amp;履歴書!G72&amp;"年"&amp;履歴書!I72&amp;"月"&amp;履歴書!K72&amp;"日","ge.m.d")</f>
        <v>年月日</v>
      </c>
      <c r="E58" s="9"/>
      <c r="F58" s="7" t="str">
        <f t="shared" si="0"/>
        <v>年月日</v>
      </c>
      <c r="G58" s="8" t="str">
        <f t="shared" si="1"/>
        <v>年月日</v>
      </c>
      <c r="H58" s="8" t="str">
        <f t="shared" si="2"/>
        <v>年月日</v>
      </c>
      <c r="I58" s="8" t="str">
        <f t="shared" si="3"/>
        <v>年月日</v>
      </c>
      <c r="J58" s="8"/>
      <c r="K58" s="125" t="str">
        <f>TEXT(履歴書!B73&amp;履歴書!G73&amp;"年"&amp;履歴書!I73&amp;"月"&amp;履歴書!K73&amp;"日","ge.m.d")</f>
        <v>年月日</v>
      </c>
      <c r="M58" s="6">
        <f>COUNTIF(日付等!Q58,"*仙台市*")</f>
        <v>0</v>
      </c>
      <c r="N58" s="6" t="str">
        <f>IF(O58="在家庭",300,VLOOKUP(P58,プルダウンデータ!$E$4:'プルダウンデータ'!$F$8,2,FALSE))</f>
        <v/>
      </c>
      <c r="O58" s="118">
        <f>履歴書!N127</f>
        <v>0</v>
      </c>
      <c r="P58" s="118" t="str">
        <f>履歴書!AI127</f>
        <v>必ず選択して下さい</v>
      </c>
      <c r="Q58" s="118" t="str">
        <f>履歴書!AN127</f>
        <v>選択して下さい</v>
      </c>
    </row>
    <row r="59" spans="1:17">
      <c r="A59" s="4" t="e">
        <f t="shared" si="4"/>
        <v>#VALUE!</v>
      </c>
      <c r="B59" s="9" t="str">
        <f>D116</f>
        <v>年月日</v>
      </c>
      <c r="D59" s="98" t="e">
        <f t="shared" ref="D59" si="29">D58+1</f>
        <v>#VALUE!</v>
      </c>
      <c r="E59" s="6"/>
      <c r="F59" s="7" t="e">
        <f t="shared" si="0"/>
        <v>#VALUE!</v>
      </c>
      <c r="G59" s="8" t="e">
        <f t="shared" si="1"/>
        <v>#VALUE!</v>
      </c>
      <c r="H59" s="8" t="e">
        <f t="shared" si="2"/>
        <v>#VALUE!</v>
      </c>
      <c r="I59" s="8" t="e">
        <f t="shared" si="3"/>
        <v>#VALUE!</v>
      </c>
      <c r="J59" s="8"/>
      <c r="K59" s="125" t="str">
        <f>TEXT(履歴書!B74&amp;履歴書!G74&amp;"年"&amp;履歴書!I74&amp;"月"&amp;履歴書!K74&amp;"日","ge.m.d")</f>
        <v>年月日</v>
      </c>
      <c r="M59" s="6">
        <f>COUNTIF(日付等!Q59,"*仙台市*")</f>
        <v>0</v>
      </c>
      <c r="N59" s="6" t="str">
        <f>IF(O59="在家庭",300,VLOOKUP(P59,プルダウンデータ!$E$4:'プルダウンデータ'!$F$8,2,FALSE))</f>
        <v/>
      </c>
      <c r="O59" s="118">
        <f>履歴書!N129</f>
        <v>0</v>
      </c>
      <c r="P59" s="118" t="str">
        <f>履歴書!AI129</f>
        <v>必ず選択して下さい</v>
      </c>
      <c r="Q59" s="118" t="str">
        <f>履歴書!AN129</f>
        <v>選択して下さい</v>
      </c>
    </row>
    <row r="60" spans="1:17">
      <c r="A60" s="4" t="e">
        <f t="shared" si="4"/>
        <v>#VALUE!</v>
      </c>
      <c r="B60" s="9" t="str">
        <f>D118</f>
        <v>年月日</v>
      </c>
      <c r="D60" s="98" t="str">
        <f>TEXT(履歴書!B74&amp;履歴書!G74&amp;"年"&amp;履歴書!I74&amp;"月"&amp;履歴書!K74&amp;"日","ge.m.d")</f>
        <v>年月日</v>
      </c>
      <c r="E60" s="9"/>
      <c r="F60" s="7" t="str">
        <f t="shared" si="0"/>
        <v>年月日</v>
      </c>
      <c r="G60" s="8" t="str">
        <f t="shared" si="1"/>
        <v>年月日</v>
      </c>
      <c r="H60" s="8" t="str">
        <f t="shared" si="2"/>
        <v>年月日</v>
      </c>
      <c r="I60" s="8" t="str">
        <f t="shared" si="3"/>
        <v>年月日</v>
      </c>
      <c r="J60" s="8"/>
      <c r="K60" s="125" t="str">
        <f>TEXT(履歴書!B75&amp;履歴書!G75&amp;"年"&amp;履歴書!I75&amp;"月"&amp;履歴書!K75&amp;"日","ge.m.d")</f>
        <v>年月日</v>
      </c>
      <c r="M60" s="6">
        <f>COUNTIF(日付等!Q60,"*仙台市*")</f>
        <v>0</v>
      </c>
      <c r="N60" s="6" t="str">
        <f>IF(O60="在家庭",300,VLOOKUP(P60,プルダウンデータ!$E$4:'プルダウンデータ'!$F$8,2,FALSE))</f>
        <v/>
      </c>
      <c r="O60" s="118">
        <f>履歴書!N131</f>
        <v>0</v>
      </c>
      <c r="P60" s="118" t="str">
        <f>履歴書!AI131</f>
        <v>必ず選択して下さい</v>
      </c>
      <c r="Q60" s="118" t="str">
        <f>履歴書!AN131</f>
        <v>選択して下さい</v>
      </c>
    </row>
    <row r="61" spans="1:17">
      <c r="A61" s="4" t="e">
        <f t="shared" si="4"/>
        <v>#VALUE!</v>
      </c>
      <c r="B61" s="9" t="str">
        <f>D120</f>
        <v>年月日</v>
      </c>
      <c r="D61" s="98" t="e">
        <f t="shared" ref="D61" si="30">D60+1</f>
        <v>#VALUE!</v>
      </c>
      <c r="E61" s="6"/>
      <c r="F61" s="7" t="e">
        <f t="shared" si="0"/>
        <v>#VALUE!</v>
      </c>
      <c r="G61" s="8" t="e">
        <f t="shared" si="1"/>
        <v>#VALUE!</v>
      </c>
      <c r="H61" s="8" t="e">
        <f t="shared" si="2"/>
        <v>#VALUE!</v>
      </c>
      <c r="I61" s="8" t="e">
        <f t="shared" si="3"/>
        <v>#VALUE!</v>
      </c>
      <c r="J61" s="8"/>
      <c r="K61" s="125" t="str">
        <f>TEXT(履歴書!B76&amp;履歴書!G76&amp;"年"&amp;履歴書!I76&amp;"月"&amp;履歴書!K76&amp;"日","ge.m.d")</f>
        <v>年月日</v>
      </c>
      <c r="M61" s="6">
        <f>COUNTIF(日付等!Q61,"*仙台市*")</f>
        <v>0</v>
      </c>
      <c r="N61" s="6" t="str">
        <f>IF(O61="在家庭",300,VLOOKUP(P61,プルダウンデータ!$E$4:'プルダウンデータ'!$F$8,2,FALSE))</f>
        <v/>
      </c>
      <c r="O61" s="118">
        <f>履歴書!N133</f>
        <v>0</v>
      </c>
      <c r="P61" s="118" t="str">
        <f>履歴書!AI133</f>
        <v>必ず選択して下さい</v>
      </c>
      <c r="Q61" s="118" t="str">
        <f>履歴書!AN133</f>
        <v>選択して下さい</v>
      </c>
    </row>
    <row r="62" spans="1:17">
      <c r="A62" s="4" t="e">
        <f t="shared" si="4"/>
        <v>#VALUE!</v>
      </c>
      <c r="B62" s="9" t="str">
        <f>D122</f>
        <v>年月日</v>
      </c>
      <c r="D62" s="98" t="str">
        <f>TEXT(履歴書!B76&amp;履歴書!G76&amp;"年"&amp;履歴書!I76&amp;"月"&amp;履歴書!K76&amp;"日","ge.m.d")</f>
        <v>年月日</v>
      </c>
      <c r="E62" s="9"/>
      <c r="F62" s="7" t="str">
        <f t="shared" si="0"/>
        <v>年月日</v>
      </c>
      <c r="G62" s="8" t="str">
        <f t="shared" si="1"/>
        <v>年月日</v>
      </c>
      <c r="H62" s="8" t="str">
        <f t="shared" si="2"/>
        <v>年月日</v>
      </c>
      <c r="I62" s="8" t="str">
        <f t="shared" si="3"/>
        <v>年月日</v>
      </c>
      <c r="J62" s="8"/>
      <c r="K62" s="125" t="str">
        <f>TEXT(履歴書!B77&amp;履歴書!G77&amp;"年"&amp;履歴書!I77&amp;"月"&amp;履歴書!K77&amp;"日","ge.m.d")</f>
        <v>年月日</v>
      </c>
      <c r="M62" s="6">
        <f>COUNTIF(日付等!Q62,"*仙台市*")</f>
        <v>0</v>
      </c>
      <c r="N62" s="6" t="str">
        <f>IF(O62="在家庭",300,VLOOKUP(P62,プルダウンデータ!$E$4:'プルダウンデータ'!$F$8,2,FALSE))</f>
        <v/>
      </c>
      <c r="O62" s="118">
        <f>履歴書!N135</f>
        <v>0</v>
      </c>
      <c r="P62" s="118" t="str">
        <f>履歴書!AI135</f>
        <v>必ず選択して下さい</v>
      </c>
      <c r="Q62" s="118" t="str">
        <f>履歴書!AN135</f>
        <v>選択して下さい</v>
      </c>
    </row>
    <row r="63" spans="1:17">
      <c r="A63" s="4" t="e">
        <f t="shared" si="4"/>
        <v>#VALUE!</v>
      </c>
      <c r="B63" s="9" t="str">
        <f>D124</f>
        <v>年月日</v>
      </c>
      <c r="D63" s="98" t="e">
        <f t="shared" ref="D63" si="31">D62+1</f>
        <v>#VALUE!</v>
      </c>
      <c r="E63" s="6"/>
      <c r="F63" s="7" t="e">
        <f t="shared" si="0"/>
        <v>#VALUE!</v>
      </c>
      <c r="G63" s="8" t="e">
        <f t="shared" si="1"/>
        <v>#VALUE!</v>
      </c>
      <c r="H63" s="8" t="e">
        <f t="shared" si="2"/>
        <v>#VALUE!</v>
      </c>
      <c r="I63" s="8" t="e">
        <f t="shared" si="3"/>
        <v>#VALUE!</v>
      </c>
      <c r="J63" s="8"/>
      <c r="K63" s="125" t="str">
        <f>TEXT(履歴書!B78&amp;履歴書!G78&amp;"年"&amp;履歴書!I78&amp;"月"&amp;履歴書!K78&amp;"日","ge.m.d")</f>
        <v>年月日</v>
      </c>
      <c r="M63" s="6">
        <f>COUNTIF(日付等!Q63,"*仙台市*")</f>
        <v>0</v>
      </c>
      <c r="N63" s="6" t="str">
        <f>IF(O63="在家庭",300,VLOOKUP(P63,プルダウンデータ!$E$4:'プルダウンデータ'!$F$8,2,FALSE))</f>
        <v/>
      </c>
      <c r="O63" s="118">
        <f>履歴書!N137</f>
        <v>0</v>
      </c>
      <c r="P63" s="118" t="str">
        <f>履歴書!AI137</f>
        <v>必ず選択して下さい</v>
      </c>
      <c r="Q63" s="118" t="str">
        <f>履歴書!AN137</f>
        <v>選択して下さい</v>
      </c>
    </row>
    <row r="64" spans="1:17">
      <c r="A64" s="4" t="e">
        <f t="shared" si="4"/>
        <v>#VALUE!</v>
      </c>
      <c r="B64" s="9" t="str">
        <f>D126</f>
        <v>年月日</v>
      </c>
      <c r="D64" s="98" t="str">
        <f>TEXT(履歴書!B78&amp;履歴書!G78&amp;"年"&amp;履歴書!I78&amp;"月"&amp;履歴書!K78&amp;"日","ge.m.d")</f>
        <v>年月日</v>
      </c>
      <c r="E64" s="9"/>
      <c r="F64" s="7" t="str">
        <f t="shared" si="0"/>
        <v>年月日</v>
      </c>
      <c r="G64" s="8" t="str">
        <f t="shared" si="1"/>
        <v>年月日</v>
      </c>
      <c r="H64" s="8" t="str">
        <f t="shared" si="2"/>
        <v>年月日</v>
      </c>
      <c r="I64" s="8" t="str">
        <f t="shared" si="3"/>
        <v>年月日</v>
      </c>
      <c r="J64" s="8"/>
      <c r="K64" s="125" t="str">
        <f>TEXT(履歴書!B79&amp;履歴書!G79&amp;"年"&amp;履歴書!I79&amp;"月"&amp;履歴書!K79&amp;"日","ge.m.d")</f>
        <v>年月日</v>
      </c>
      <c r="M64" s="6">
        <f>COUNTIF(日付等!Q64,"*仙台市*")</f>
        <v>0</v>
      </c>
      <c r="N64" s="6" t="str">
        <f>IF(O64="在家庭",300,VLOOKUP(P64,プルダウンデータ!$E$4:'プルダウンデータ'!$F$8,2,FALSE))</f>
        <v/>
      </c>
      <c r="O64" s="118">
        <f>履歴書!N139</f>
        <v>0</v>
      </c>
      <c r="P64" s="118" t="str">
        <f>履歴書!AI139</f>
        <v>必ず選択して下さい</v>
      </c>
      <c r="Q64" s="118" t="str">
        <f>履歴書!AN139</f>
        <v>選択して下さい</v>
      </c>
    </row>
    <row r="65" spans="1:17">
      <c r="A65" s="4" t="e">
        <f t="shared" si="4"/>
        <v>#VALUE!</v>
      </c>
      <c r="B65" s="9" t="str">
        <f>D128</f>
        <v>年月日</v>
      </c>
      <c r="D65" s="98" t="e">
        <f t="shared" ref="D65" si="32">D64+1</f>
        <v>#VALUE!</v>
      </c>
      <c r="E65" s="6"/>
      <c r="F65" s="7" t="e">
        <f t="shared" si="0"/>
        <v>#VALUE!</v>
      </c>
      <c r="G65" s="8" t="e">
        <f t="shared" si="1"/>
        <v>#VALUE!</v>
      </c>
      <c r="H65" s="8" t="e">
        <f t="shared" si="2"/>
        <v>#VALUE!</v>
      </c>
      <c r="I65" s="8" t="e">
        <f t="shared" si="3"/>
        <v>#VALUE!</v>
      </c>
      <c r="J65" s="8"/>
      <c r="K65" s="125" t="str">
        <f>TEXT(履歴書!B80&amp;履歴書!G80&amp;"年"&amp;履歴書!I80&amp;"月"&amp;履歴書!K80&amp;"日","ge.m.d")</f>
        <v>年月日</v>
      </c>
      <c r="M65" s="6">
        <f>COUNTIF(日付等!Q65,"*仙台市*")</f>
        <v>0</v>
      </c>
      <c r="N65" s="6" t="str">
        <f>IF(O65="在家庭",300,VLOOKUP(P65,プルダウンデータ!$E$4:'プルダウンデータ'!$F$8,2,FALSE))</f>
        <v/>
      </c>
      <c r="O65" s="118">
        <f>履歴書!N141</f>
        <v>0</v>
      </c>
      <c r="P65" s="118" t="str">
        <f>履歴書!AI141</f>
        <v>必ず選択して下さい</v>
      </c>
      <c r="Q65" s="118" t="str">
        <f>履歴書!AN141</f>
        <v>選択して下さい</v>
      </c>
    </row>
    <row r="66" spans="1:17">
      <c r="A66" s="4" t="e">
        <f t="shared" si="4"/>
        <v>#VALUE!</v>
      </c>
      <c r="B66" s="9" t="str">
        <f>D130</f>
        <v>年月日</v>
      </c>
      <c r="D66" s="98" t="str">
        <f>TEXT(履歴書!B80&amp;履歴書!G80&amp;"年"&amp;履歴書!I80&amp;"月"&amp;履歴書!K80&amp;"日","ge.m.d")</f>
        <v>年月日</v>
      </c>
      <c r="E66" s="9"/>
      <c r="F66" s="7" t="str">
        <f t="shared" si="0"/>
        <v>年月日</v>
      </c>
      <c r="G66" s="8" t="str">
        <f t="shared" si="1"/>
        <v>年月日</v>
      </c>
      <c r="H66" s="8" t="str">
        <f t="shared" si="2"/>
        <v>年月日</v>
      </c>
      <c r="I66" s="8" t="str">
        <f t="shared" si="3"/>
        <v>年月日</v>
      </c>
      <c r="J66" s="8"/>
      <c r="K66" s="125" t="e">
        <f>TEXT(履歴書!#REF!&amp;履歴書!#REF!&amp;"年"&amp;履歴書!#REF!&amp;"月"&amp;履歴書!#REF!&amp;"日","ge.m.d")</f>
        <v>#REF!</v>
      </c>
      <c r="M66" s="6">
        <f>COUNTIF(日付等!Q66,"*仙台市*")</f>
        <v>0</v>
      </c>
      <c r="N66" s="6" t="str">
        <f>IF(O66="在家庭",300,VLOOKUP(P66,プルダウンデータ!$E$4:'プルダウンデータ'!$F$8,2,FALSE))</f>
        <v/>
      </c>
      <c r="O66" s="118">
        <f>履歴書!N143</f>
        <v>0</v>
      </c>
      <c r="P66" s="118" t="str">
        <f>履歴書!AI143</f>
        <v>必ず選択して下さい</v>
      </c>
      <c r="Q66" s="118" t="str">
        <f>履歴書!AN143</f>
        <v>選択して下さい</v>
      </c>
    </row>
    <row r="67" spans="1:17">
      <c r="A67" s="4" t="e">
        <f t="shared" si="4"/>
        <v>#VALUE!</v>
      </c>
      <c r="B67" s="9" t="str">
        <f>D132</f>
        <v>年月日</v>
      </c>
      <c r="D67" s="98" t="e">
        <f t="shared" ref="D67" si="33">D66+1</f>
        <v>#VALUE!</v>
      </c>
      <c r="E67" s="6"/>
      <c r="F67" s="7" t="e">
        <f t="shared" si="0"/>
        <v>#VALUE!</v>
      </c>
      <c r="G67" s="8" t="e">
        <f t="shared" si="1"/>
        <v>#VALUE!</v>
      </c>
      <c r="H67" s="8" t="e">
        <f t="shared" si="2"/>
        <v>#VALUE!</v>
      </c>
      <c r="I67" s="8" t="e">
        <f t="shared" si="3"/>
        <v>#VALUE!</v>
      </c>
      <c r="J67" s="8"/>
      <c r="K67" s="125" t="e">
        <f>TEXT(履歴書!#REF!&amp;履歴書!#REF!&amp;"年"&amp;履歴書!#REF!&amp;"月"&amp;履歴書!#REF!&amp;"日","ge.m.d")</f>
        <v>#REF!</v>
      </c>
      <c r="M67" s="6">
        <f>COUNTIF(日付等!Q67,"*仙台市*")</f>
        <v>0</v>
      </c>
      <c r="N67" s="6" t="str">
        <f>IF(O67="在家庭",300,VLOOKUP(P67,プルダウンデータ!$E$4:'プルダウンデータ'!$F$8,2,FALSE))</f>
        <v/>
      </c>
      <c r="O67" s="118">
        <f>履歴書!N145</f>
        <v>0</v>
      </c>
      <c r="P67" s="118" t="str">
        <f>履歴書!AI145</f>
        <v>必ず選択して下さい</v>
      </c>
      <c r="Q67" s="118" t="str">
        <f>履歴書!AN145</f>
        <v>選択して下さい</v>
      </c>
    </row>
    <row r="68" spans="1:17">
      <c r="A68" s="4" t="e">
        <f t="shared" si="4"/>
        <v>#VALUE!</v>
      </c>
      <c r="B68" s="9" t="str">
        <f>D134</f>
        <v>年月日</v>
      </c>
      <c r="D68" s="98" t="str">
        <f>TEXT(履歴書!B82&amp;履歴書!G82&amp;"年"&amp;履歴書!I82&amp;"月"&amp;履歴書!K82&amp;"日","ge.m.d")</f>
        <v>年月日</v>
      </c>
      <c r="E68" s="9"/>
      <c r="F68" s="7" t="str">
        <f t="shared" ref="F68:F131" si="34">TEXT($D68,"ggg")</f>
        <v>年月日</v>
      </c>
      <c r="G68" s="8" t="str">
        <f t="shared" ref="G68:G131" si="35">TEXT($D68,"e")</f>
        <v>年月日</v>
      </c>
      <c r="H68" s="8" t="str">
        <f t="shared" ref="H68:H131" si="36">TEXT($D68,"m")</f>
        <v>年月日</v>
      </c>
      <c r="I68" s="8" t="str">
        <f t="shared" ref="I68:I131" si="37">TEXT($D68,"d")</f>
        <v>年月日</v>
      </c>
      <c r="J68" s="8"/>
      <c r="K68" s="125" t="e">
        <f>TEXT(履歴書!#REF!&amp;履歴書!#REF!&amp;"年"&amp;履歴書!#REF!&amp;"月"&amp;履歴書!#REF!&amp;"日","ge.m.d")</f>
        <v>#REF!</v>
      </c>
      <c r="M68" s="6">
        <f>COUNTIF(日付等!Q68,"*仙台市*")</f>
        <v>0</v>
      </c>
      <c r="N68" s="6" t="str">
        <f>IF(O68="在家庭",300,VLOOKUP(P68,プルダウンデータ!$E$4:'プルダウンデータ'!$F$8,2,FALSE))</f>
        <v/>
      </c>
      <c r="O68" s="118">
        <f>履歴書!N147</f>
        <v>0</v>
      </c>
      <c r="P68" s="118" t="str">
        <f>履歴書!AI147</f>
        <v>必ず選択して下さい</v>
      </c>
      <c r="Q68" s="118" t="str">
        <f>履歴書!AN147</f>
        <v>選択して下さい</v>
      </c>
    </row>
    <row r="69" spans="1:17">
      <c r="A69" s="4" t="e">
        <f t="shared" si="4"/>
        <v>#VALUE!</v>
      </c>
      <c r="B69" s="9" t="str">
        <f>D136</f>
        <v>年月日</v>
      </c>
      <c r="D69" s="98" t="e">
        <f t="shared" ref="D69" si="38">D68+1</f>
        <v>#VALUE!</v>
      </c>
      <c r="E69" s="6"/>
      <c r="F69" s="7" t="e">
        <f t="shared" si="34"/>
        <v>#VALUE!</v>
      </c>
      <c r="G69" s="8" t="e">
        <f t="shared" si="35"/>
        <v>#VALUE!</v>
      </c>
      <c r="H69" s="8" t="e">
        <f t="shared" si="36"/>
        <v>#VALUE!</v>
      </c>
      <c r="I69" s="8" t="e">
        <f t="shared" si="37"/>
        <v>#VALUE!</v>
      </c>
      <c r="J69" s="8"/>
      <c r="K69" s="125" t="e">
        <f>TEXT(履歴書!#REF!&amp;履歴書!#REF!&amp;"年"&amp;履歴書!#REF!&amp;"月"&amp;履歴書!#REF!&amp;"日","ge.m.d")</f>
        <v>#REF!</v>
      </c>
      <c r="M69" s="6">
        <f>COUNTIF(日付等!Q69,"*仙台市*")</f>
        <v>0</v>
      </c>
      <c r="N69" s="6" t="str">
        <f>IF(O69="在家庭",300,VLOOKUP(P69,プルダウンデータ!$E$4:'プルダウンデータ'!$F$8,2,FALSE))</f>
        <v/>
      </c>
      <c r="O69" s="118">
        <f>履歴書!N149</f>
        <v>0</v>
      </c>
      <c r="P69" s="118" t="str">
        <f>履歴書!AI149</f>
        <v>必ず選択して下さい</v>
      </c>
      <c r="Q69" s="118" t="str">
        <f>履歴書!AN149</f>
        <v>選択して下さい</v>
      </c>
    </row>
    <row r="70" spans="1:17">
      <c r="A70" s="4" t="e">
        <f t="shared" si="4"/>
        <v>#VALUE!</v>
      </c>
      <c r="B70" s="9" t="str">
        <f>D138</f>
        <v>年月日</v>
      </c>
      <c r="D70" s="98" t="str">
        <f>TEXT(履歴書!B84&amp;履歴書!G84&amp;"年"&amp;履歴書!I84&amp;"月"&amp;履歴書!K84&amp;"日","ge.m.d")</f>
        <v>年月日</v>
      </c>
      <c r="E70" s="9"/>
      <c r="F70" s="7" t="str">
        <f t="shared" si="34"/>
        <v>年月日</v>
      </c>
      <c r="G70" s="8" t="str">
        <f t="shared" si="35"/>
        <v>年月日</v>
      </c>
      <c r="H70" s="8" t="str">
        <f t="shared" si="36"/>
        <v>年月日</v>
      </c>
      <c r="I70" s="8" t="str">
        <f t="shared" si="37"/>
        <v>年月日</v>
      </c>
      <c r="J70" s="8"/>
      <c r="K70" s="125" t="e">
        <f>TEXT(履歴書!#REF!&amp;履歴書!#REF!&amp;"年"&amp;履歴書!#REF!&amp;"月"&amp;履歴書!#REF!&amp;"日","ge.m.d")</f>
        <v>#REF!</v>
      </c>
      <c r="M70" s="6">
        <f>COUNTIF(日付等!Q70,"*仙台市*")</f>
        <v>0</v>
      </c>
      <c r="N70" s="6" t="str">
        <f>IF(O70="在家庭",300,VLOOKUP(P70,プルダウンデータ!$E$4:'プルダウンデータ'!$F$8,2,FALSE))</f>
        <v/>
      </c>
      <c r="O70" s="118">
        <f>履歴書!N151</f>
        <v>0</v>
      </c>
      <c r="P70" s="118" t="str">
        <f>履歴書!AI151</f>
        <v>必ず選択して下さい</v>
      </c>
      <c r="Q70" s="118" t="str">
        <f>履歴書!AN151</f>
        <v>選択して下さい</v>
      </c>
    </row>
    <row r="71" spans="1:17">
      <c r="A71" s="4" t="e">
        <f t="shared" ref="A71:A89" si="39">B70+1</f>
        <v>#VALUE!</v>
      </c>
      <c r="B71" s="9" t="str">
        <f>D140</f>
        <v>年月日</v>
      </c>
      <c r="D71" s="98" t="e">
        <f t="shared" ref="D71" si="40">D70+1</f>
        <v>#VALUE!</v>
      </c>
      <c r="E71" s="6"/>
      <c r="F71" s="7" t="e">
        <f t="shared" si="34"/>
        <v>#VALUE!</v>
      </c>
      <c r="G71" s="8" t="e">
        <f t="shared" si="35"/>
        <v>#VALUE!</v>
      </c>
      <c r="H71" s="8" t="e">
        <f t="shared" si="36"/>
        <v>#VALUE!</v>
      </c>
      <c r="I71" s="8" t="e">
        <f t="shared" si="37"/>
        <v>#VALUE!</v>
      </c>
      <c r="J71" s="8"/>
      <c r="K71" s="125" t="e">
        <f>TEXT(履歴書!#REF!&amp;履歴書!#REF!&amp;"年"&amp;履歴書!#REF!&amp;"月"&amp;履歴書!#REF!&amp;"日","ge.m.d")</f>
        <v>#REF!</v>
      </c>
      <c r="M71" s="6">
        <f>COUNTIF(日付等!Q71,"*仙台市*")</f>
        <v>0</v>
      </c>
      <c r="N71" s="6" t="str">
        <f>IF(O71="在家庭",300,VLOOKUP(P71,プルダウンデータ!$E$4:'プルダウンデータ'!$F$8,2,FALSE))</f>
        <v/>
      </c>
      <c r="O71" s="118">
        <f>履歴書!N153</f>
        <v>0</v>
      </c>
      <c r="P71" s="118" t="str">
        <f>履歴書!AI153</f>
        <v>必ず選択して下さい</v>
      </c>
      <c r="Q71" s="118" t="str">
        <f>履歴書!AN153</f>
        <v>選択して下さい</v>
      </c>
    </row>
    <row r="72" spans="1:17">
      <c r="A72" s="4" t="e">
        <f t="shared" si="39"/>
        <v>#VALUE!</v>
      </c>
      <c r="B72" s="9" t="str">
        <f>D142</f>
        <v>年月日</v>
      </c>
      <c r="D72" s="98" t="str">
        <f>TEXT(履歴書!B86&amp;履歴書!G86&amp;"年"&amp;履歴書!I86&amp;"月"&amp;履歴書!K86&amp;"日","ge.m.d")</f>
        <v>年月日</v>
      </c>
      <c r="E72" s="9"/>
      <c r="F72" s="7" t="str">
        <f t="shared" si="34"/>
        <v>年月日</v>
      </c>
      <c r="G72" s="8" t="str">
        <f t="shared" si="35"/>
        <v>年月日</v>
      </c>
      <c r="H72" s="8" t="str">
        <f t="shared" si="36"/>
        <v>年月日</v>
      </c>
      <c r="I72" s="8" t="str">
        <f t="shared" si="37"/>
        <v>年月日</v>
      </c>
      <c r="J72" s="8"/>
      <c r="K72" s="125" t="e">
        <f>TEXT(履歴書!#REF!&amp;履歴書!#REF!&amp;"年"&amp;履歴書!#REF!&amp;"月"&amp;履歴書!#REF!&amp;"日","ge.m.d")</f>
        <v>#REF!</v>
      </c>
      <c r="M72" s="6">
        <f>COUNTIF(日付等!Q72,"*仙台市*")</f>
        <v>0</v>
      </c>
      <c r="N72" s="6" t="str">
        <f>IF(O72="在家庭",300,VLOOKUP(P72,プルダウンデータ!$E$4:'プルダウンデータ'!$F$8,2,FALSE))</f>
        <v/>
      </c>
      <c r="O72" s="118">
        <f>履歴書!N155</f>
        <v>0</v>
      </c>
      <c r="P72" s="118" t="str">
        <f>履歴書!AI155</f>
        <v>必ず選択して下さい</v>
      </c>
      <c r="Q72" s="118" t="str">
        <f>履歴書!AN155</f>
        <v>選択して下さい</v>
      </c>
    </row>
    <row r="73" spans="1:17">
      <c r="A73" s="4" t="e">
        <f t="shared" si="39"/>
        <v>#VALUE!</v>
      </c>
      <c r="B73" s="9" t="str">
        <f>D144</f>
        <v>年月日</v>
      </c>
      <c r="D73" s="98" t="e">
        <f t="shared" ref="D73" si="41">D72+1</f>
        <v>#VALUE!</v>
      </c>
      <c r="E73" s="6"/>
      <c r="F73" s="7" t="e">
        <f t="shared" si="34"/>
        <v>#VALUE!</v>
      </c>
      <c r="G73" s="8" t="e">
        <f t="shared" si="35"/>
        <v>#VALUE!</v>
      </c>
      <c r="H73" s="8" t="e">
        <f t="shared" si="36"/>
        <v>#VALUE!</v>
      </c>
      <c r="I73" s="8" t="e">
        <f t="shared" si="37"/>
        <v>#VALUE!</v>
      </c>
      <c r="J73" s="8"/>
      <c r="K73" s="125" t="e">
        <f>TEXT(履歴書!#REF!&amp;履歴書!#REF!&amp;"年"&amp;履歴書!#REF!&amp;"月"&amp;履歴書!#REF!&amp;"日","ge.m.d")</f>
        <v>#REF!</v>
      </c>
      <c r="M73" s="6">
        <f>COUNTIF(日付等!Q73,"*仙台市*")</f>
        <v>0</v>
      </c>
      <c r="N73" s="6" t="str">
        <f>IF(O73="在家庭",300,VLOOKUP(P73,プルダウンデータ!$E$4:'プルダウンデータ'!$F$8,2,FALSE))</f>
        <v/>
      </c>
      <c r="O73" s="118">
        <f>履歴書!N157</f>
        <v>0</v>
      </c>
      <c r="P73" s="118" t="str">
        <f>履歴書!AI157</f>
        <v>必ず選択して下さい</v>
      </c>
      <c r="Q73" s="118" t="str">
        <f>履歴書!AN157</f>
        <v>選択して下さい</v>
      </c>
    </row>
    <row r="74" spans="1:17">
      <c r="A74" s="4" t="e">
        <f t="shared" si="39"/>
        <v>#VALUE!</v>
      </c>
      <c r="B74" s="9" t="str">
        <f>D146</f>
        <v>年月日</v>
      </c>
      <c r="D74" s="98" t="str">
        <f>TEXT(履歴書!B88&amp;履歴書!G88&amp;"年"&amp;履歴書!I88&amp;"月"&amp;履歴書!K88&amp;"日","ge.m.d")</f>
        <v>年月日</v>
      </c>
      <c r="E74" s="9"/>
      <c r="F74" s="7" t="str">
        <f t="shared" si="34"/>
        <v>年月日</v>
      </c>
      <c r="G74" s="8" t="str">
        <f t="shared" si="35"/>
        <v>年月日</v>
      </c>
      <c r="H74" s="8" t="str">
        <f t="shared" si="36"/>
        <v>年月日</v>
      </c>
      <c r="I74" s="8" t="str">
        <f t="shared" si="37"/>
        <v>年月日</v>
      </c>
      <c r="J74" s="8"/>
      <c r="K74" s="125" t="e">
        <f>TEXT(履歴書!#REF!&amp;履歴書!#REF!&amp;"年"&amp;履歴書!#REF!&amp;"月"&amp;履歴書!#REF!&amp;"日","ge.m.d")</f>
        <v>#REF!</v>
      </c>
      <c r="M74" s="6">
        <f>COUNTIF(日付等!Q74,"*仙台市*")</f>
        <v>0</v>
      </c>
      <c r="N74" s="6" t="str">
        <f>IF(O74="在家庭",300,VLOOKUP(P74,プルダウンデータ!$E$4:'プルダウンデータ'!$F$8,2,FALSE))</f>
        <v/>
      </c>
      <c r="O74" s="118">
        <f>履歴書!N159</f>
        <v>0</v>
      </c>
      <c r="P74" s="118" t="str">
        <f>履歴書!AI159</f>
        <v>必ず選択して下さい</v>
      </c>
      <c r="Q74" s="118" t="str">
        <f>履歴書!AN159</f>
        <v>選択して下さい</v>
      </c>
    </row>
    <row r="75" spans="1:17">
      <c r="A75" s="4" t="e">
        <f t="shared" si="39"/>
        <v>#VALUE!</v>
      </c>
      <c r="B75" s="9" t="str">
        <f>D148</f>
        <v>年月日</v>
      </c>
      <c r="D75" s="98" t="e">
        <f t="shared" ref="D75" si="42">D74+1</f>
        <v>#VALUE!</v>
      </c>
      <c r="E75" s="6"/>
      <c r="F75" s="7" t="e">
        <f t="shared" si="34"/>
        <v>#VALUE!</v>
      </c>
      <c r="G75" s="8" t="e">
        <f t="shared" si="35"/>
        <v>#VALUE!</v>
      </c>
      <c r="H75" s="8" t="e">
        <f t="shared" si="36"/>
        <v>#VALUE!</v>
      </c>
      <c r="I75" s="8" t="e">
        <f t="shared" si="37"/>
        <v>#VALUE!</v>
      </c>
      <c r="J75" s="8"/>
      <c r="K75" s="125" t="e">
        <f>TEXT(履歴書!#REF!&amp;履歴書!#REF!&amp;"年"&amp;履歴書!#REF!&amp;"月"&amp;履歴書!#REF!&amp;"日","ge.m.d")</f>
        <v>#REF!</v>
      </c>
      <c r="M75" s="6">
        <f>COUNTIF(日付等!Q75,"*仙台市*")</f>
        <v>0</v>
      </c>
      <c r="N75" s="6" t="str">
        <f>IF(O75="在家庭",300,VLOOKUP(P75,プルダウンデータ!$E$4:'プルダウンデータ'!$F$8,2,FALSE))</f>
        <v/>
      </c>
      <c r="O75" s="118">
        <f>履歴書!N161</f>
        <v>0</v>
      </c>
      <c r="P75" s="118" t="str">
        <f>履歴書!AI161</f>
        <v>必ず選択して下さい</v>
      </c>
      <c r="Q75" s="118" t="str">
        <f>履歴書!AN161</f>
        <v>選択して下さい</v>
      </c>
    </row>
    <row r="76" spans="1:17">
      <c r="A76" s="4" t="e">
        <f t="shared" si="39"/>
        <v>#VALUE!</v>
      </c>
      <c r="B76" s="9" t="str">
        <f>D150</f>
        <v>年月日</v>
      </c>
      <c r="D76" s="98" t="str">
        <f>TEXT(履歴書!B90&amp;履歴書!G90&amp;"年"&amp;履歴書!I90&amp;"月"&amp;履歴書!K90&amp;"日","ge.m.d")</f>
        <v>年月日</v>
      </c>
      <c r="E76" s="9"/>
      <c r="F76" s="7" t="str">
        <f t="shared" si="34"/>
        <v>年月日</v>
      </c>
      <c r="G76" s="8" t="str">
        <f t="shared" si="35"/>
        <v>年月日</v>
      </c>
      <c r="H76" s="8" t="str">
        <f t="shared" si="36"/>
        <v>年月日</v>
      </c>
      <c r="I76" s="8" t="str">
        <f t="shared" si="37"/>
        <v>年月日</v>
      </c>
      <c r="J76" s="8"/>
      <c r="K76" s="125" t="e">
        <f>TEXT(履歴書!#REF!&amp;履歴書!#REF!&amp;"年"&amp;履歴書!#REF!&amp;"月"&amp;履歴書!#REF!&amp;"日","ge.m.d")</f>
        <v>#REF!</v>
      </c>
      <c r="M76" s="6">
        <f>COUNTIF(日付等!Q76,"*仙台市*")</f>
        <v>0</v>
      </c>
      <c r="N76" s="6" t="str">
        <f>IF(O76="在家庭",300,VLOOKUP(P76,プルダウンデータ!$E$4:'プルダウンデータ'!$F$8,2,FALSE))</f>
        <v/>
      </c>
      <c r="O76" s="118">
        <f>履歴書!N163</f>
        <v>0</v>
      </c>
      <c r="P76" s="118" t="str">
        <f>履歴書!AI163</f>
        <v>必ず選択して下さい</v>
      </c>
      <c r="Q76" s="118" t="str">
        <f>履歴書!AN163</f>
        <v>選択して下さい</v>
      </c>
    </row>
    <row r="77" spans="1:17">
      <c r="A77" s="4" t="e">
        <f t="shared" si="39"/>
        <v>#VALUE!</v>
      </c>
      <c r="B77" s="9" t="str">
        <f>D152</f>
        <v>年月日</v>
      </c>
      <c r="D77" s="98" t="e">
        <f t="shared" ref="D77" si="43">D76+1</f>
        <v>#VALUE!</v>
      </c>
      <c r="E77" s="6"/>
      <c r="F77" s="7" t="e">
        <f t="shared" si="34"/>
        <v>#VALUE!</v>
      </c>
      <c r="G77" s="8" t="e">
        <f t="shared" si="35"/>
        <v>#VALUE!</v>
      </c>
      <c r="H77" s="8" t="e">
        <f t="shared" si="36"/>
        <v>#VALUE!</v>
      </c>
      <c r="I77" s="8" t="e">
        <f t="shared" si="37"/>
        <v>#VALUE!</v>
      </c>
      <c r="J77" s="8"/>
      <c r="K77" s="125" t="e">
        <f>TEXT(履歴書!#REF!&amp;履歴書!#REF!&amp;"年"&amp;履歴書!#REF!&amp;"月"&amp;履歴書!#REF!&amp;"日","ge.m.d")</f>
        <v>#REF!</v>
      </c>
      <c r="M77" s="6">
        <f>COUNTIF(日付等!Q77,"*仙台市*")</f>
        <v>0</v>
      </c>
      <c r="N77" s="6" t="str">
        <f>IF(O77="在家庭",300,VLOOKUP(P77,プルダウンデータ!$E$4:'プルダウンデータ'!$F$8,2,FALSE))</f>
        <v/>
      </c>
      <c r="O77" s="118">
        <f>履歴書!N165</f>
        <v>0</v>
      </c>
      <c r="P77" s="118" t="str">
        <f>履歴書!AI165</f>
        <v>必ず選択して下さい</v>
      </c>
      <c r="Q77" s="118" t="str">
        <f>履歴書!AN165</f>
        <v>選択して下さい</v>
      </c>
    </row>
    <row r="78" spans="1:17">
      <c r="A78" s="4" t="e">
        <f t="shared" si="39"/>
        <v>#VALUE!</v>
      </c>
      <c r="B78" s="9" t="str">
        <f>D154</f>
        <v>年月日</v>
      </c>
      <c r="D78" s="98" t="str">
        <f>TEXT(履歴書!B92&amp;履歴書!G92&amp;"年"&amp;履歴書!I92&amp;"月"&amp;履歴書!K92&amp;"日","ge.m.d")</f>
        <v>年月日</v>
      </c>
      <c r="E78" s="9"/>
      <c r="F78" s="7" t="str">
        <f t="shared" si="34"/>
        <v>年月日</v>
      </c>
      <c r="G78" s="8" t="str">
        <f t="shared" si="35"/>
        <v>年月日</v>
      </c>
      <c r="H78" s="8" t="str">
        <f t="shared" si="36"/>
        <v>年月日</v>
      </c>
      <c r="I78" s="8" t="str">
        <f t="shared" si="37"/>
        <v>年月日</v>
      </c>
      <c r="J78" s="8"/>
      <c r="K78" s="125" t="str">
        <f>TEXT(履歴書!B197&amp;履歴書!G197&amp;"年"&amp;履歴書!I197&amp;"月"&amp;履歴書!K197&amp;"日","ge.m.d")</f>
        <v>年月日</v>
      </c>
      <c r="M78" s="6">
        <f>COUNTIF(日付等!Q78,"*仙台市*")</f>
        <v>0</v>
      </c>
      <c r="N78" s="6" t="str">
        <f>IF(O78="在家庭",300,VLOOKUP(P78,プルダウンデータ!$E$4:'プルダウンデータ'!$F$8,2,FALSE))</f>
        <v/>
      </c>
      <c r="O78" s="118">
        <f>履歴書!N167</f>
        <v>0</v>
      </c>
      <c r="P78" s="118" t="str">
        <f>履歴書!AI167</f>
        <v>必ず選択して下さい</v>
      </c>
      <c r="Q78" s="118" t="str">
        <f>履歴書!AN167</f>
        <v>選択して下さい</v>
      </c>
    </row>
    <row r="79" spans="1:17">
      <c r="A79" s="4" t="e">
        <f t="shared" si="39"/>
        <v>#VALUE!</v>
      </c>
      <c r="B79" s="9" t="str">
        <f>D156</f>
        <v>年月日</v>
      </c>
      <c r="D79" s="98" t="e">
        <f t="shared" ref="D79" si="44">D78+1</f>
        <v>#VALUE!</v>
      </c>
      <c r="E79" s="6"/>
      <c r="F79" s="7" t="e">
        <f t="shared" si="34"/>
        <v>#VALUE!</v>
      </c>
      <c r="G79" s="8" t="e">
        <f t="shared" si="35"/>
        <v>#VALUE!</v>
      </c>
      <c r="H79" s="8" t="e">
        <f t="shared" si="36"/>
        <v>#VALUE!</v>
      </c>
      <c r="I79" s="8" t="e">
        <f t="shared" si="37"/>
        <v>#VALUE!</v>
      </c>
      <c r="J79" s="8"/>
      <c r="K79" s="125" t="str">
        <f>TEXT(履歴書!B198&amp;履歴書!G198&amp;"年"&amp;履歴書!I198&amp;"月"&amp;履歴書!K198&amp;"日","ge.m.d")</f>
        <v>年月日</v>
      </c>
      <c r="M79" s="6">
        <f>COUNTIF(日付等!Q79,"*仙台市*")</f>
        <v>0</v>
      </c>
      <c r="N79" s="6" t="str">
        <f>IF(O79="在家庭",300,VLOOKUP(P79,プルダウンデータ!$E$4:'プルダウンデータ'!$F$8,2,FALSE))</f>
        <v/>
      </c>
      <c r="O79" s="118">
        <f>履歴書!N169</f>
        <v>0</v>
      </c>
      <c r="P79" s="118" t="str">
        <f>履歴書!AI169</f>
        <v>必ず選択して下さい</v>
      </c>
      <c r="Q79" s="118" t="str">
        <f>履歴書!AN169</f>
        <v>選択して下さい</v>
      </c>
    </row>
    <row r="80" spans="1:17">
      <c r="A80" s="4" t="e">
        <f t="shared" si="39"/>
        <v>#VALUE!</v>
      </c>
      <c r="B80" s="9" t="str">
        <f>D158</f>
        <v>年月日</v>
      </c>
      <c r="D80" s="98" t="str">
        <f>TEXT(履歴書!B94&amp;履歴書!G94&amp;"年"&amp;履歴書!I94&amp;"月"&amp;履歴書!K94&amp;"日","ge.m.d")</f>
        <v>年月日</v>
      </c>
      <c r="E80" s="9"/>
      <c r="F80" s="7" t="str">
        <f t="shared" si="34"/>
        <v>年月日</v>
      </c>
      <c r="G80" s="8" t="str">
        <f t="shared" si="35"/>
        <v>年月日</v>
      </c>
      <c r="H80" s="8" t="str">
        <f t="shared" si="36"/>
        <v>年月日</v>
      </c>
      <c r="I80" s="8" t="str">
        <f t="shared" si="37"/>
        <v>年月日</v>
      </c>
      <c r="J80" s="8"/>
      <c r="K80" s="125" t="str">
        <f>TEXT(履歴書!B199&amp;履歴書!G199&amp;"年"&amp;履歴書!I199&amp;"月"&amp;履歴書!K199&amp;"日","ge.m.d")</f>
        <v>年月日</v>
      </c>
      <c r="M80" s="6">
        <f>COUNTIF(日付等!Q80,"*仙台市*")</f>
        <v>0</v>
      </c>
      <c r="N80" s="6" t="str">
        <f>IF(O80="在家庭",300,VLOOKUP(P80,プルダウンデータ!$E$4:'プルダウンデータ'!$F$8,2,FALSE))</f>
        <v/>
      </c>
      <c r="O80" s="118">
        <f>履歴書!N171</f>
        <v>0</v>
      </c>
      <c r="P80" s="118" t="str">
        <f>履歴書!AI171</f>
        <v>必ず選択して下さい</v>
      </c>
      <c r="Q80" s="118" t="str">
        <f>履歴書!AN171</f>
        <v>選択して下さい</v>
      </c>
    </row>
    <row r="81" spans="1:17">
      <c r="A81" s="4" t="e">
        <f t="shared" si="39"/>
        <v>#VALUE!</v>
      </c>
      <c r="B81" s="9" t="str">
        <f>D160</f>
        <v>年月日</v>
      </c>
      <c r="D81" s="98" t="e">
        <f t="shared" ref="D81" si="45">D80+1</f>
        <v>#VALUE!</v>
      </c>
      <c r="E81" s="6"/>
      <c r="F81" s="7" t="e">
        <f t="shared" si="34"/>
        <v>#VALUE!</v>
      </c>
      <c r="G81" s="8" t="e">
        <f t="shared" si="35"/>
        <v>#VALUE!</v>
      </c>
      <c r="H81" s="8" t="e">
        <f t="shared" si="36"/>
        <v>#VALUE!</v>
      </c>
      <c r="I81" s="8" t="e">
        <f t="shared" si="37"/>
        <v>#VALUE!</v>
      </c>
      <c r="J81" s="8"/>
      <c r="K81" s="125" t="str">
        <f>TEXT(履歴書!B200&amp;履歴書!G200&amp;"年"&amp;履歴書!I200&amp;"月"&amp;履歴書!K200&amp;"日","ge.m.d")</f>
        <v>年月日</v>
      </c>
      <c r="M81" s="6">
        <f>COUNTIF(日付等!Q81,"*仙台市*")</f>
        <v>0</v>
      </c>
      <c r="N81" s="6" t="str">
        <f>IF(O81="在家庭",300,VLOOKUP(P81,プルダウンデータ!$E$4:'プルダウンデータ'!$F$8,2,FALSE))</f>
        <v/>
      </c>
      <c r="O81" s="118">
        <f>履歴書!N173</f>
        <v>0</v>
      </c>
      <c r="P81" s="118" t="str">
        <f>履歴書!AI173</f>
        <v>必ず選択して下さい</v>
      </c>
      <c r="Q81" s="118" t="str">
        <f>履歴書!AN173</f>
        <v>選択して下さい</v>
      </c>
    </row>
    <row r="82" spans="1:17">
      <c r="A82" s="4" t="e">
        <f t="shared" si="39"/>
        <v>#VALUE!</v>
      </c>
      <c r="B82" s="9" t="str">
        <f>D162</f>
        <v>年月日</v>
      </c>
      <c r="D82" s="98" t="str">
        <f>TEXT(履歴書!B96&amp;履歴書!G96&amp;"年"&amp;履歴書!I96&amp;"月"&amp;履歴書!K96&amp;"日","ge.m.d")</f>
        <v>年月日</v>
      </c>
      <c r="E82" s="9"/>
      <c r="F82" s="7" t="str">
        <f t="shared" si="34"/>
        <v>年月日</v>
      </c>
      <c r="G82" s="8" t="str">
        <f t="shared" si="35"/>
        <v>年月日</v>
      </c>
      <c r="H82" s="8" t="str">
        <f t="shared" si="36"/>
        <v>年月日</v>
      </c>
      <c r="I82" s="8" t="str">
        <f t="shared" si="37"/>
        <v>年月日</v>
      </c>
      <c r="J82" s="8"/>
      <c r="K82" s="125" t="str">
        <f>TEXT(履歴書!B201&amp;履歴書!G201&amp;"年"&amp;履歴書!I201&amp;"月"&amp;履歴書!K201&amp;"日","ge.m.d")</f>
        <v>年月日</v>
      </c>
      <c r="M82" s="6">
        <f>COUNTIF(日付等!Q82,"*仙台市*")</f>
        <v>0</v>
      </c>
      <c r="N82" s="6" t="str">
        <f>IF(O82="在家庭",300,VLOOKUP(P82,プルダウンデータ!$E$4:'プルダウンデータ'!$F$8,2,FALSE))</f>
        <v/>
      </c>
      <c r="O82" s="118">
        <f>履歴書!N175</f>
        <v>0</v>
      </c>
      <c r="P82" s="118" t="str">
        <f>履歴書!AI175</f>
        <v>必ず選択して下さい</v>
      </c>
      <c r="Q82" s="118" t="str">
        <f>履歴書!AN175</f>
        <v>選択して下さい</v>
      </c>
    </row>
    <row r="83" spans="1:17">
      <c r="A83" s="4" t="e">
        <f t="shared" si="39"/>
        <v>#VALUE!</v>
      </c>
      <c r="B83" s="9" t="str">
        <f>D164</f>
        <v>年月日</v>
      </c>
      <c r="D83" s="98" t="e">
        <f t="shared" ref="D83" si="46">D82+1</f>
        <v>#VALUE!</v>
      </c>
      <c r="E83" s="6"/>
      <c r="F83" s="7" t="e">
        <f t="shared" si="34"/>
        <v>#VALUE!</v>
      </c>
      <c r="G83" s="8" t="e">
        <f t="shared" si="35"/>
        <v>#VALUE!</v>
      </c>
      <c r="H83" s="8" t="e">
        <f t="shared" si="36"/>
        <v>#VALUE!</v>
      </c>
      <c r="I83" s="8" t="e">
        <f t="shared" si="37"/>
        <v>#VALUE!</v>
      </c>
      <c r="J83" s="8"/>
      <c r="K83" s="125" t="str">
        <f>TEXT(履歴書!B202&amp;履歴書!G202&amp;"年"&amp;履歴書!I202&amp;"月"&amp;履歴書!K202&amp;"日","ge.m.d")</f>
        <v>年月日</v>
      </c>
      <c r="M83" s="6">
        <f>COUNTIF(日付等!Q83,"*仙台市*")</f>
        <v>0</v>
      </c>
      <c r="N83" s="6" t="str">
        <f>IF(O83="在家庭",300,VLOOKUP(P83,プルダウンデータ!$E$4:'プルダウンデータ'!$F$8,2,FALSE))</f>
        <v/>
      </c>
      <c r="O83" s="118">
        <f>履歴書!N177</f>
        <v>0</v>
      </c>
      <c r="P83" s="118" t="str">
        <f>履歴書!AI177</f>
        <v>必ず選択して下さい</v>
      </c>
      <c r="Q83" s="118" t="str">
        <f>履歴書!AN177</f>
        <v>選択して下さい</v>
      </c>
    </row>
    <row r="84" spans="1:17">
      <c r="A84" s="4" t="e">
        <f t="shared" si="39"/>
        <v>#VALUE!</v>
      </c>
      <c r="B84" s="9" t="str">
        <f>D166</f>
        <v>年月日</v>
      </c>
      <c r="D84" s="98" t="str">
        <f>TEXT(履歴書!B98&amp;履歴書!G98&amp;"年"&amp;履歴書!I98&amp;"月"&amp;履歴書!K98&amp;"日","ge.m.d")</f>
        <v>年月日</v>
      </c>
      <c r="E84" s="9"/>
      <c r="F84" s="7" t="str">
        <f t="shared" si="34"/>
        <v>年月日</v>
      </c>
      <c r="G84" s="8" t="str">
        <f t="shared" si="35"/>
        <v>年月日</v>
      </c>
      <c r="H84" s="8" t="str">
        <f t="shared" si="36"/>
        <v>年月日</v>
      </c>
      <c r="I84" s="8" t="str">
        <f t="shared" si="37"/>
        <v>年月日</v>
      </c>
      <c r="J84" s="8"/>
      <c r="K84" s="125" t="str">
        <f>TEXT(履歴書!B203&amp;履歴書!G203&amp;"年"&amp;履歴書!I203&amp;"月"&amp;履歴書!K203&amp;"日","ge.m.d")</f>
        <v>年月日</v>
      </c>
      <c r="M84" s="6">
        <f>COUNTIF(日付等!Q84,"*仙台市*")</f>
        <v>0</v>
      </c>
      <c r="N84" s="6" t="str">
        <f>IF(O84="在家庭",300,VLOOKUP(P84,プルダウンデータ!$E$4:'プルダウンデータ'!$F$8,2,FALSE))</f>
        <v/>
      </c>
      <c r="O84" s="118">
        <f>履歴書!N179</f>
        <v>0</v>
      </c>
      <c r="P84" s="118" t="str">
        <f>履歴書!AI179</f>
        <v>必ず選択して下さい</v>
      </c>
      <c r="Q84" s="118" t="str">
        <f>履歴書!AN179</f>
        <v>選択して下さい</v>
      </c>
    </row>
    <row r="85" spans="1:17">
      <c r="A85" s="4" t="e">
        <f t="shared" si="39"/>
        <v>#VALUE!</v>
      </c>
      <c r="B85" s="9" t="str">
        <f>D168</f>
        <v>年月日</v>
      </c>
      <c r="D85" s="98" t="e">
        <f t="shared" ref="D85" si="47">D84+1</f>
        <v>#VALUE!</v>
      </c>
      <c r="E85" s="6"/>
      <c r="F85" s="7" t="e">
        <f t="shared" si="34"/>
        <v>#VALUE!</v>
      </c>
      <c r="G85" s="8" t="e">
        <f t="shared" si="35"/>
        <v>#VALUE!</v>
      </c>
      <c r="H85" s="8" t="e">
        <f t="shared" si="36"/>
        <v>#VALUE!</v>
      </c>
      <c r="I85" s="8" t="e">
        <f t="shared" si="37"/>
        <v>#VALUE!</v>
      </c>
      <c r="J85" s="8"/>
      <c r="K85" s="125" t="str">
        <f>TEXT(履歴書!B204&amp;履歴書!G204&amp;"年"&amp;履歴書!I204&amp;"月"&amp;履歴書!K204&amp;"日","ge.m.d")</f>
        <v>年月日</v>
      </c>
      <c r="M85" s="6">
        <f>COUNTIF(日付等!Q85,"*仙台市*")</f>
        <v>0</v>
      </c>
      <c r="N85" s="6" t="str">
        <f>IF(O85="在家庭",300,VLOOKUP(P85,プルダウンデータ!$E$4:'プルダウンデータ'!$F$8,2,FALSE))</f>
        <v/>
      </c>
      <c r="O85" s="118">
        <f>履歴書!N181</f>
        <v>0</v>
      </c>
      <c r="P85" s="118" t="str">
        <f>履歴書!AI181</f>
        <v>必ず選択して下さい</v>
      </c>
      <c r="Q85" s="118" t="str">
        <f>履歴書!AN181</f>
        <v>選択して下さい</v>
      </c>
    </row>
    <row r="86" spans="1:17">
      <c r="A86" s="4" t="e">
        <f t="shared" si="39"/>
        <v>#VALUE!</v>
      </c>
      <c r="B86" s="9" t="str">
        <f>D170</f>
        <v>年月日</v>
      </c>
      <c r="D86" s="98" t="str">
        <f>TEXT(履歴書!B100&amp;履歴書!G100&amp;"年"&amp;履歴書!I100&amp;"月"&amp;履歴書!K100&amp;"日","ge.m.d")</f>
        <v>年月日</v>
      </c>
      <c r="E86" s="9"/>
      <c r="F86" s="7" t="str">
        <f t="shared" si="34"/>
        <v>年月日</v>
      </c>
      <c r="G86" s="8" t="str">
        <f t="shared" si="35"/>
        <v>年月日</v>
      </c>
      <c r="H86" s="8" t="str">
        <f t="shared" si="36"/>
        <v>年月日</v>
      </c>
      <c r="I86" s="8" t="str">
        <f t="shared" si="37"/>
        <v>年月日</v>
      </c>
      <c r="J86" s="8"/>
      <c r="K86" s="125" t="str">
        <f>TEXT(履歴書!B205&amp;履歴書!G205&amp;"年"&amp;履歴書!I205&amp;"月"&amp;履歴書!K205&amp;"日","ge.m.d")</f>
        <v>年月日</v>
      </c>
      <c r="M86" s="6">
        <f>COUNTIF(日付等!Q86,"*仙台市*")</f>
        <v>0</v>
      </c>
      <c r="N86" s="6" t="str">
        <f>IF(O86="在家庭",300,VLOOKUP(P86,プルダウンデータ!$E$4:'プルダウンデータ'!$F$8,2,FALSE))</f>
        <v/>
      </c>
      <c r="O86" s="118">
        <f>履歴書!N183</f>
        <v>0</v>
      </c>
      <c r="P86" s="118" t="str">
        <f>履歴書!AI183</f>
        <v>必ず選択して下さい</v>
      </c>
      <c r="Q86" s="118" t="str">
        <f>履歴書!AN183</f>
        <v>選択して下さい</v>
      </c>
    </row>
    <row r="87" spans="1:17">
      <c r="A87" s="4" t="e">
        <f t="shared" si="39"/>
        <v>#VALUE!</v>
      </c>
      <c r="B87" s="9" t="str">
        <f>D172</f>
        <v>年月日</v>
      </c>
      <c r="D87" s="98" t="e">
        <f t="shared" ref="D87" si="48">D86+1</f>
        <v>#VALUE!</v>
      </c>
      <c r="E87" s="6"/>
      <c r="F87" s="7" t="e">
        <f t="shared" si="34"/>
        <v>#VALUE!</v>
      </c>
      <c r="G87" s="8" t="e">
        <f t="shared" si="35"/>
        <v>#VALUE!</v>
      </c>
      <c r="H87" s="8" t="e">
        <f t="shared" si="36"/>
        <v>#VALUE!</v>
      </c>
      <c r="I87" s="8" t="e">
        <f t="shared" si="37"/>
        <v>#VALUE!</v>
      </c>
      <c r="J87" s="8"/>
      <c r="K87" s="125" t="str">
        <f>TEXT(履歴書!B206&amp;履歴書!G206&amp;"年"&amp;履歴書!I206&amp;"月"&amp;履歴書!K206&amp;"日","ge.m.d")</f>
        <v>年月日</v>
      </c>
      <c r="M87" s="6">
        <f>COUNTIF(日付等!Q87,"*仙台市*")</f>
        <v>0</v>
      </c>
      <c r="N87" s="6" t="str">
        <f>IF(O87="在家庭",300,VLOOKUP(P87,プルダウンデータ!$E$4:'プルダウンデータ'!$F$8,2,FALSE))</f>
        <v/>
      </c>
      <c r="O87" s="118">
        <f>履歴書!N185</f>
        <v>0</v>
      </c>
      <c r="P87" s="118" t="str">
        <f>履歴書!AI185</f>
        <v>必ず選択して下さい</v>
      </c>
      <c r="Q87" s="118" t="str">
        <f>履歴書!AN185</f>
        <v>選択して下さい</v>
      </c>
    </row>
    <row r="88" spans="1:17">
      <c r="A88" s="4" t="e">
        <f t="shared" si="39"/>
        <v>#VALUE!</v>
      </c>
      <c r="B88" s="9" t="str">
        <f>D174</f>
        <v>年月日</v>
      </c>
      <c r="D88" s="98" t="str">
        <f>TEXT(履歴書!B102&amp;履歴書!G102&amp;"年"&amp;履歴書!I102&amp;"月"&amp;履歴書!K102&amp;"日","ge.m.d")</f>
        <v>年月日</v>
      </c>
      <c r="E88" s="9"/>
      <c r="F88" s="7" t="str">
        <f t="shared" si="34"/>
        <v>年月日</v>
      </c>
      <c r="G88" s="8" t="str">
        <f t="shared" si="35"/>
        <v>年月日</v>
      </c>
      <c r="H88" s="8" t="str">
        <f t="shared" si="36"/>
        <v>年月日</v>
      </c>
      <c r="I88" s="8" t="str">
        <f t="shared" si="37"/>
        <v>年月日</v>
      </c>
      <c r="J88" s="8"/>
      <c r="K88" s="125" t="str">
        <f>TEXT(履歴書!B207&amp;履歴書!G207&amp;"年"&amp;履歴書!I207&amp;"月"&amp;履歴書!K207&amp;"日","ge.m.d")</f>
        <v>年月日</v>
      </c>
      <c r="M88" s="6">
        <f>COUNTIF(日付等!Q88,"*仙台市*")</f>
        <v>0</v>
      </c>
      <c r="N88" s="6" t="str">
        <f>IF(O88="在家庭",300,VLOOKUP(P88,プルダウンデータ!$E$4:'プルダウンデータ'!$F$8,2,FALSE))</f>
        <v/>
      </c>
      <c r="O88" s="118">
        <f>履歴書!N187</f>
        <v>0</v>
      </c>
      <c r="P88" s="118" t="str">
        <f>履歴書!AI187</f>
        <v>必ず選択して下さい</v>
      </c>
      <c r="Q88" s="118" t="str">
        <f>履歴書!AN187</f>
        <v>選択して下さい</v>
      </c>
    </row>
    <row r="89" spans="1:17">
      <c r="A89" s="4" t="e">
        <f t="shared" si="39"/>
        <v>#VALUE!</v>
      </c>
      <c r="B89" s="9" t="str">
        <f>D176</f>
        <v>年月日</v>
      </c>
      <c r="D89" s="98" t="e">
        <f t="shared" ref="D89" si="49">D88+1</f>
        <v>#VALUE!</v>
      </c>
      <c r="E89" s="6"/>
      <c r="F89" s="7" t="e">
        <f t="shared" si="34"/>
        <v>#VALUE!</v>
      </c>
      <c r="G89" s="8" t="e">
        <f t="shared" si="35"/>
        <v>#VALUE!</v>
      </c>
      <c r="H89" s="8" t="e">
        <f t="shared" si="36"/>
        <v>#VALUE!</v>
      </c>
      <c r="I89" s="8" t="e">
        <f t="shared" si="37"/>
        <v>#VALUE!</v>
      </c>
      <c r="J89" s="8"/>
      <c r="K89" s="125" t="str">
        <f>TEXT(履歴書!B208&amp;履歴書!G208&amp;"年"&amp;履歴書!I208&amp;"月"&amp;履歴書!K208&amp;"日","ge.m.d")</f>
        <v>年月日</v>
      </c>
      <c r="M89" s="6">
        <f>COUNTIF(日付等!Q89,"*仙台市*")</f>
        <v>0</v>
      </c>
      <c r="N89" s="6" t="str">
        <f>IF(O89="在家庭",300,VLOOKUP(P89,プルダウンデータ!$E$4:'プルダウンデータ'!$F$8,2,FALSE))</f>
        <v/>
      </c>
      <c r="O89" s="118">
        <f>履歴書!N189</f>
        <v>0</v>
      </c>
      <c r="P89" s="118" t="str">
        <f>履歴書!AI189</f>
        <v>必ず選択して下さい</v>
      </c>
      <c r="Q89" s="118" t="str">
        <f>履歴書!AN189</f>
        <v>選択して下さい</v>
      </c>
    </row>
    <row r="90" spans="1:17">
      <c r="A90" s="4" t="e">
        <f t="shared" ref="A90:A153" si="50">B89+1</f>
        <v>#VALUE!</v>
      </c>
      <c r="B90" s="117" t="str">
        <f>D178</f>
        <v>年月日</v>
      </c>
      <c r="C90" s="3"/>
      <c r="D90" s="98" t="str">
        <f>TEXT(履歴書!B104&amp;履歴書!G104&amp;"年"&amp;履歴書!I104&amp;"月"&amp;履歴書!K104&amp;"日","ge.m.d")</f>
        <v>年月日</v>
      </c>
      <c r="E90" s="9"/>
      <c r="F90" s="7" t="str">
        <f t="shared" si="34"/>
        <v>年月日</v>
      </c>
      <c r="G90" s="8" t="str">
        <f t="shared" si="35"/>
        <v>年月日</v>
      </c>
      <c r="H90" s="8" t="str">
        <f t="shared" si="36"/>
        <v>年月日</v>
      </c>
      <c r="I90" s="8" t="str">
        <f t="shared" si="37"/>
        <v>年月日</v>
      </c>
      <c r="J90" s="8"/>
      <c r="K90" s="125" t="str">
        <f>TEXT(履歴書!B209&amp;履歴書!G209&amp;"年"&amp;履歴書!I209&amp;"月"&amp;履歴書!K209&amp;"日","ge.m.d")</f>
        <v>年月日</v>
      </c>
      <c r="M90" s="6">
        <f>COUNTIF(日付等!Q90,"*仙台市*")</f>
        <v>0</v>
      </c>
      <c r="N90" s="6" t="str">
        <f>IF(O90="在家庭",300,VLOOKUP(P90,プルダウンデータ!$E$4:'プルダウンデータ'!$F$8,2,FALSE))</f>
        <v/>
      </c>
      <c r="O90" s="118">
        <f>履歴書!N191</f>
        <v>0</v>
      </c>
      <c r="P90" s="118" t="str">
        <f>履歴書!AI191</f>
        <v>必ず選択して下さい</v>
      </c>
      <c r="Q90" s="119" t="str">
        <f>履歴書!AN191</f>
        <v>選択して下さい</v>
      </c>
    </row>
    <row r="91" spans="1:17">
      <c r="A91" s="4" t="e">
        <f t="shared" si="50"/>
        <v>#VALUE!</v>
      </c>
      <c r="B91" s="117" t="str">
        <f>D180</f>
        <v>年月日</v>
      </c>
      <c r="D91" s="98" t="e">
        <f t="shared" ref="D91" si="51">D90+1</f>
        <v>#VALUE!</v>
      </c>
      <c r="E91" s="6"/>
      <c r="F91" s="7" t="e">
        <f t="shared" si="34"/>
        <v>#VALUE!</v>
      </c>
      <c r="G91" s="8" t="e">
        <f t="shared" si="35"/>
        <v>#VALUE!</v>
      </c>
      <c r="H91" s="8" t="e">
        <f t="shared" si="36"/>
        <v>#VALUE!</v>
      </c>
      <c r="I91" s="8" t="e">
        <f t="shared" si="37"/>
        <v>#VALUE!</v>
      </c>
      <c r="J91" s="8"/>
      <c r="K91" s="125" t="str">
        <f>TEXT(履歴書!B210&amp;履歴書!G210&amp;"年"&amp;履歴書!I210&amp;"月"&amp;履歴書!K210&amp;"日","ge.m.d")</f>
        <v>年月日</v>
      </c>
      <c r="M91" s="6">
        <f>COUNTIF(日付等!Q91,"*仙台市*")</f>
        <v>0</v>
      </c>
      <c r="N91" s="6" t="str">
        <f>IF(O91="在家庭",300,VLOOKUP(P91,プルダウンデータ!$E$4:'プルダウンデータ'!$F$8,2,FALSE))</f>
        <v/>
      </c>
      <c r="O91" s="118">
        <f>履歴書!N193</f>
        <v>0</v>
      </c>
      <c r="P91" s="118" t="str">
        <f>履歴書!AI193</f>
        <v>必ず選択して下さい</v>
      </c>
      <c r="Q91" s="119" t="str">
        <f>履歴書!AN193</f>
        <v>選択して下さい</v>
      </c>
    </row>
    <row r="92" spans="1:17">
      <c r="A92" s="4" t="e">
        <f t="shared" si="50"/>
        <v>#VALUE!</v>
      </c>
      <c r="B92" s="117" t="str">
        <f>D182</f>
        <v>年月日</v>
      </c>
      <c r="D92" s="98" t="str">
        <f>TEXT(履歴書!B106&amp;履歴書!G106&amp;"年"&amp;履歴書!I106&amp;"月"&amp;履歴書!K106&amp;"日","ge.m.d")</f>
        <v>年月日</v>
      </c>
      <c r="E92" s="9"/>
      <c r="F92" s="7" t="str">
        <f t="shared" si="34"/>
        <v>年月日</v>
      </c>
      <c r="G92" s="8" t="str">
        <f t="shared" si="35"/>
        <v>年月日</v>
      </c>
      <c r="H92" s="8" t="str">
        <f t="shared" si="36"/>
        <v>年月日</v>
      </c>
      <c r="I92" s="8" t="str">
        <f t="shared" si="37"/>
        <v>年月日</v>
      </c>
      <c r="J92" s="8"/>
      <c r="K92" s="125" t="str">
        <f>TEXT(履歴書!B211&amp;履歴書!G211&amp;"年"&amp;履歴書!I211&amp;"月"&amp;履歴書!K211&amp;"日","ge.m.d")</f>
        <v>年月日</v>
      </c>
      <c r="M92" s="6">
        <f>COUNTIF(日付等!Q92,"*仙台市*")</f>
        <v>0</v>
      </c>
      <c r="N92" s="6" t="str">
        <f>IF(O92="在家庭",300,VLOOKUP(P92,プルダウンデータ!$E$4:'プルダウンデータ'!$F$8,2,FALSE))</f>
        <v/>
      </c>
      <c r="O92" s="118">
        <f>履歴書!N195</f>
        <v>0</v>
      </c>
      <c r="P92" s="118" t="str">
        <f>履歴書!AI195</f>
        <v>必ず選択して下さい</v>
      </c>
      <c r="Q92" s="119" t="str">
        <f>履歴書!AN195</f>
        <v>選択して下さい</v>
      </c>
    </row>
    <row r="93" spans="1:17">
      <c r="A93" s="4" t="e">
        <f t="shared" si="50"/>
        <v>#VALUE!</v>
      </c>
      <c r="B93" s="117" t="str">
        <f>D184</f>
        <v>年月日</v>
      </c>
      <c r="D93" s="98" t="e">
        <f t="shared" ref="D93" si="52">D92+1</f>
        <v>#VALUE!</v>
      </c>
      <c r="E93" s="6"/>
      <c r="F93" s="7" t="e">
        <f t="shared" si="34"/>
        <v>#VALUE!</v>
      </c>
      <c r="G93" s="8" t="e">
        <f t="shared" si="35"/>
        <v>#VALUE!</v>
      </c>
      <c r="H93" s="8" t="e">
        <f t="shared" si="36"/>
        <v>#VALUE!</v>
      </c>
      <c r="I93" s="8" t="e">
        <f t="shared" si="37"/>
        <v>#VALUE!</v>
      </c>
      <c r="J93" s="8"/>
      <c r="K93" s="125" t="str">
        <f>TEXT(履歴書!B212&amp;履歴書!G212&amp;"年"&amp;履歴書!I212&amp;"月"&amp;履歴書!K212&amp;"日","ge.m.d")</f>
        <v>年月日</v>
      </c>
      <c r="M93" s="6">
        <f>COUNTIF(日付等!Q93,"*仙台市*")</f>
        <v>0</v>
      </c>
      <c r="N93" s="6" t="str">
        <f>IF(O93="在家庭",300,VLOOKUP(P93,プルダウンデータ!$E$4:'プルダウンデータ'!$F$8,2,FALSE))</f>
        <v/>
      </c>
      <c r="O93" s="118">
        <f>履歴書!N197</f>
        <v>0</v>
      </c>
      <c r="P93" s="118" t="str">
        <f>履歴書!AI197</f>
        <v>必ず選択して下さい</v>
      </c>
      <c r="Q93" s="119" t="str">
        <f>履歴書!AN197</f>
        <v>選択して下さい</v>
      </c>
    </row>
    <row r="94" spans="1:17">
      <c r="A94" s="4" t="e">
        <f t="shared" si="50"/>
        <v>#VALUE!</v>
      </c>
      <c r="B94" s="117" t="str">
        <f>D186</f>
        <v>年月日</v>
      </c>
      <c r="D94" s="98" t="str">
        <f>TEXT(履歴書!B108&amp;履歴書!G108&amp;"年"&amp;履歴書!I108&amp;"月"&amp;履歴書!K108&amp;"日","ge.m.d")</f>
        <v>年月日</v>
      </c>
      <c r="E94" s="9"/>
      <c r="F94" s="7" t="str">
        <f t="shared" si="34"/>
        <v>年月日</v>
      </c>
      <c r="G94" s="8" t="str">
        <f t="shared" si="35"/>
        <v>年月日</v>
      </c>
      <c r="H94" s="8" t="str">
        <f t="shared" si="36"/>
        <v>年月日</v>
      </c>
      <c r="I94" s="8" t="str">
        <f t="shared" si="37"/>
        <v>年月日</v>
      </c>
      <c r="J94" s="8"/>
      <c r="K94" s="125" t="str">
        <f>TEXT(履歴書!B213&amp;履歴書!G213&amp;"年"&amp;履歴書!I213&amp;"月"&amp;履歴書!K213&amp;"日","ge.m.d")</f>
        <v>年月日</v>
      </c>
      <c r="M94" s="6">
        <f>COUNTIF(日付等!Q94,"*仙台市*")</f>
        <v>0</v>
      </c>
      <c r="N94" s="6" t="str">
        <f>IF(O94="在家庭",300,VLOOKUP(P94,プルダウンデータ!$E$4:'プルダウンデータ'!$F$8,2,FALSE))</f>
        <v/>
      </c>
      <c r="O94" s="118">
        <f>履歴書!N199</f>
        <v>0</v>
      </c>
      <c r="P94" s="118" t="str">
        <f>履歴書!AI199</f>
        <v>必ず選択して下さい</v>
      </c>
      <c r="Q94" s="119" t="str">
        <f>履歴書!AN199</f>
        <v>選択して下さい</v>
      </c>
    </row>
    <row r="95" spans="1:17">
      <c r="A95" s="4" t="e">
        <f t="shared" si="50"/>
        <v>#VALUE!</v>
      </c>
      <c r="B95" s="117" t="str">
        <f>D188</f>
        <v>年月日</v>
      </c>
      <c r="D95" s="98" t="e">
        <f t="shared" ref="D95" si="53">D94+1</f>
        <v>#VALUE!</v>
      </c>
      <c r="E95" s="6"/>
      <c r="F95" s="7" t="e">
        <f t="shared" si="34"/>
        <v>#VALUE!</v>
      </c>
      <c r="G95" s="8" t="e">
        <f t="shared" si="35"/>
        <v>#VALUE!</v>
      </c>
      <c r="H95" s="8" t="e">
        <f t="shared" si="36"/>
        <v>#VALUE!</v>
      </c>
      <c r="I95" s="8" t="e">
        <f t="shared" si="37"/>
        <v>#VALUE!</v>
      </c>
      <c r="J95" s="8"/>
      <c r="K95" s="125" t="str">
        <f>TEXT(履歴書!B214&amp;履歴書!G214&amp;"年"&amp;履歴書!I214&amp;"月"&amp;履歴書!K214&amp;"日","ge.m.d")</f>
        <v>年月日</v>
      </c>
      <c r="M95" s="6">
        <f>COUNTIF(日付等!Q95,"*仙台市*")</f>
        <v>0</v>
      </c>
      <c r="N95" s="6" t="str">
        <f>IF(O95="在家庭",300,VLOOKUP(P95,プルダウンデータ!$E$4:'プルダウンデータ'!$F$8,2,FALSE))</f>
        <v/>
      </c>
      <c r="O95" s="118">
        <f>履歴書!N201</f>
        <v>0</v>
      </c>
      <c r="P95" s="118" t="str">
        <f>履歴書!AI201</f>
        <v>必ず選択して下さい</v>
      </c>
      <c r="Q95" s="119" t="str">
        <f>履歴書!AN201</f>
        <v>選択して下さい</v>
      </c>
    </row>
    <row r="96" spans="1:17">
      <c r="A96" s="4" t="e">
        <f t="shared" si="50"/>
        <v>#VALUE!</v>
      </c>
      <c r="B96" s="117" t="str">
        <f>D190</f>
        <v>年月日</v>
      </c>
      <c r="D96" s="98" t="str">
        <f>TEXT(履歴書!B110&amp;履歴書!G110&amp;"年"&amp;履歴書!I110&amp;"月"&amp;履歴書!K110&amp;"日","ge.m.d")</f>
        <v>年月日</v>
      </c>
      <c r="E96" s="9"/>
      <c r="F96" s="7" t="str">
        <f t="shared" si="34"/>
        <v>年月日</v>
      </c>
      <c r="G96" s="8" t="str">
        <f t="shared" si="35"/>
        <v>年月日</v>
      </c>
      <c r="H96" s="8" t="str">
        <f t="shared" si="36"/>
        <v>年月日</v>
      </c>
      <c r="I96" s="8" t="str">
        <f t="shared" si="37"/>
        <v>年月日</v>
      </c>
      <c r="J96" s="8"/>
      <c r="K96" s="125" t="str">
        <f>TEXT(履歴書!B215&amp;履歴書!G215&amp;"年"&amp;履歴書!I215&amp;"月"&amp;履歴書!K215&amp;"日","ge.m.d")</f>
        <v>年月日</v>
      </c>
      <c r="M96" s="6">
        <f>COUNTIF(日付等!Q96,"*仙台市*")</f>
        <v>0</v>
      </c>
      <c r="N96" s="6" t="str">
        <f>IF(O96="在家庭",300,VLOOKUP(P96,プルダウンデータ!$E$4:'プルダウンデータ'!$F$8,2,FALSE))</f>
        <v/>
      </c>
      <c r="O96" s="118">
        <f>履歴書!N203</f>
        <v>0</v>
      </c>
      <c r="P96" s="118" t="str">
        <f>履歴書!AI203</f>
        <v>必ず選択して下さい</v>
      </c>
      <c r="Q96" s="119" t="str">
        <f>履歴書!AN203</f>
        <v>選択して下さい</v>
      </c>
    </row>
    <row r="97" spans="1:17">
      <c r="A97" s="4" t="e">
        <f t="shared" si="50"/>
        <v>#VALUE!</v>
      </c>
      <c r="B97" s="117" t="str">
        <f>D192</f>
        <v>年月日</v>
      </c>
      <c r="D97" s="98" t="e">
        <f t="shared" ref="D97" si="54">D96+1</f>
        <v>#VALUE!</v>
      </c>
      <c r="E97" s="6"/>
      <c r="F97" s="7" t="e">
        <f t="shared" si="34"/>
        <v>#VALUE!</v>
      </c>
      <c r="G97" s="8" t="e">
        <f t="shared" si="35"/>
        <v>#VALUE!</v>
      </c>
      <c r="H97" s="8" t="e">
        <f t="shared" si="36"/>
        <v>#VALUE!</v>
      </c>
      <c r="I97" s="8" t="e">
        <f t="shared" si="37"/>
        <v>#VALUE!</v>
      </c>
      <c r="J97" s="8"/>
      <c r="K97" s="125" t="str">
        <f>TEXT(履歴書!B216&amp;履歴書!G216&amp;"年"&amp;履歴書!I216&amp;"月"&amp;履歴書!K216&amp;"日","ge.m.d")</f>
        <v>年月日</v>
      </c>
      <c r="M97" s="6">
        <f>COUNTIF(日付等!Q97,"*仙台市*")</f>
        <v>0</v>
      </c>
      <c r="N97" s="6" t="str">
        <f>IF(O97="在家庭",300,VLOOKUP(P97,プルダウンデータ!$E$4:'プルダウンデータ'!$F$8,2,FALSE))</f>
        <v/>
      </c>
      <c r="O97" s="118">
        <f>履歴書!N205</f>
        <v>0</v>
      </c>
      <c r="P97" s="118" t="str">
        <f>履歴書!AI205</f>
        <v>必ず選択して下さい</v>
      </c>
      <c r="Q97" s="119" t="str">
        <f>履歴書!AN205</f>
        <v>選択して下さい</v>
      </c>
    </row>
    <row r="98" spans="1:17">
      <c r="A98" s="4" t="e">
        <f t="shared" si="50"/>
        <v>#VALUE!</v>
      </c>
      <c r="B98" s="117" t="str">
        <f>D194</f>
        <v>年月日</v>
      </c>
      <c r="D98" s="98" t="str">
        <f>TEXT(履歴書!B112&amp;履歴書!G112&amp;"年"&amp;履歴書!I112&amp;"月"&amp;履歴書!K112&amp;"日","ge.m.d")</f>
        <v>年月日</v>
      </c>
      <c r="E98" s="9"/>
      <c r="F98" s="7" t="str">
        <f t="shared" si="34"/>
        <v>年月日</v>
      </c>
      <c r="G98" s="8" t="str">
        <f t="shared" si="35"/>
        <v>年月日</v>
      </c>
      <c r="H98" s="8" t="str">
        <f t="shared" si="36"/>
        <v>年月日</v>
      </c>
      <c r="I98" s="8" t="str">
        <f t="shared" si="37"/>
        <v>年月日</v>
      </c>
      <c r="J98" s="8"/>
      <c r="K98" s="125" t="str">
        <f>TEXT(履歴書!B217&amp;履歴書!G217&amp;"年"&amp;履歴書!I217&amp;"月"&amp;履歴書!K217&amp;"日","ge.m.d")</f>
        <v>年月日</v>
      </c>
      <c r="M98" s="6">
        <f>COUNTIF(日付等!Q98,"*仙台市*")</f>
        <v>0</v>
      </c>
      <c r="N98" s="6" t="str">
        <f>IF(O98="在家庭",300,VLOOKUP(P98,プルダウンデータ!$E$4:'プルダウンデータ'!$F$8,2,FALSE))</f>
        <v/>
      </c>
      <c r="O98" s="118">
        <f>履歴書!N207</f>
        <v>0</v>
      </c>
      <c r="P98" s="118" t="str">
        <f>履歴書!AI207</f>
        <v>必ず選択して下さい</v>
      </c>
      <c r="Q98" s="119" t="str">
        <f>履歴書!AN207</f>
        <v>選択して下さい</v>
      </c>
    </row>
    <row r="99" spans="1:17">
      <c r="A99" s="4" t="e">
        <f t="shared" si="50"/>
        <v>#VALUE!</v>
      </c>
      <c r="B99" s="117" t="str">
        <f>D196</f>
        <v>年月日</v>
      </c>
      <c r="D99" s="98" t="e">
        <f t="shared" ref="D99" si="55">D98+1</f>
        <v>#VALUE!</v>
      </c>
      <c r="E99" s="6"/>
      <c r="F99" s="7" t="e">
        <f t="shared" si="34"/>
        <v>#VALUE!</v>
      </c>
      <c r="G99" s="8" t="e">
        <f t="shared" si="35"/>
        <v>#VALUE!</v>
      </c>
      <c r="H99" s="8" t="e">
        <f t="shared" si="36"/>
        <v>#VALUE!</v>
      </c>
      <c r="I99" s="8" t="e">
        <f t="shared" si="37"/>
        <v>#VALUE!</v>
      </c>
      <c r="J99" s="8"/>
      <c r="K99" s="125" t="str">
        <f>TEXT(履歴書!B218&amp;履歴書!G218&amp;"年"&amp;履歴書!I218&amp;"月"&amp;履歴書!K218&amp;"日","ge.m.d")</f>
        <v>年月日</v>
      </c>
      <c r="M99" s="6">
        <f>COUNTIF(日付等!Q99,"*仙台市*")</f>
        <v>0</v>
      </c>
      <c r="N99" s="6" t="str">
        <f>IF(O99="在家庭",300,VLOOKUP(P99,プルダウンデータ!$E$4:'プルダウンデータ'!$F$8,2,FALSE))</f>
        <v/>
      </c>
      <c r="O99" s="118">
        <f>履歴書!N209</f>
        <v>0</v>
      </c>
      <c r="P99" s="118" t="str">
        <f>履歴書!AI209</f>
        <v>必ず選択して下さい</v>
      </c>
      <c r="Q99" s="119" t="str">
        <f>履歴書!AN209</f>
        <v>選択して下さい</v>
      </c>
    </row>
    <row r="100" spans="1:17">
      <c r="A100" s="4" t="e">
        <f t="shared" si="50"/>
        <v>#VALUE!</v>
      </c>
      <c r="B100" s="117" t="str">
        <f>D198</f>
        <v>年月日</v>
      </c>
      <c r="D100" s="98" t="str">
        <f>TEXT(履歴書!B114&amp;履歴書!G114&amp;"年"&amp;履歴書!I114&amp;"月"&amp;履歴書!K114&amp;"日","ge.m.d")</f>
        <v>年月日</v>
      </c>
      <c r="E100" s="9"/>
      <c r="F100" s="7" t="str">
        <f t="shared" si="34"/>
        <v>年月日</v>
      </c>
      <c r="G100" s="8" t="str">
        <f t="shared" si="35"/>
        <v>年月日</v>
      </c>
      <c r="H100" s="8" t="str">
        <f t="shared" si="36"/>
        <v>年月日</v>
      </c>
      <c r="I100" s="8" t="str">
        <f t="shared" si="37"/>
        <v>年月日</v>
      </c>
      <c r="J100" s="8"/>
      <c r="K100" s="125" t="str">
        <f>TEXT(履歴書!B219&amp;履歴書!G219&amp;"年"&amp;履歴書!I219&amp;"月"&amp;履歴書!K219&amp;"日","ge.m.d")</f>
        <v>年月日</v>
      </c>
      <c r="M100" s="6">
        <f>COUNTIF(日付等!Q100,"*仙台市*")</f>
        <v>0</v>
      </c>
      <c r="N100" s="6" t="str">
        <f>IF(O100="在家庭",300,VLOOKUP(P100,プルダウンデータ!$E$4:'プルダウンデータ'!$F$8,2,FALSE))</f>
        <v/>
      </c>
      <c r="O100" s="118">
        <f>履歴書!N211</f>
        <v>0</v>
      </c>
      <c r="P100" s="118" t="str">
        <f>履歴書!AI211</f>
        <v>必ず選択して下さい</v>
      </c>
      <c r="Q100" s="119" t="str">
        <f>履歴書!AN211</f>
        <v>選択して下さい</v>
      </c>
    </row>
    <row r="101" spans="1:17">
      <c r="A101" s="4" t="e">
        <f t="shared" si="50"/>
        <v>#VALUE!</v>
      </c>
      <c r="B101" s="117" t="str">
        <f>D200</f>
        <v>年月日</v>
      </c>
      <c r="D101" s="98" t="e">
        <f t="shared" ref="D101" si="56">D100+1</f>
        <v>#VALUE!</v>
      </c>
      <c r="E101" s="6"/>
      <c r="F101" s="7" t="e">
        <f t="shared" si="34"/>
        <v>#VALUE!</v>
      </c>
      <c r="G101" s="8" t="e">
        <f t="shared" si="35"/>
        <v>#VALUE!</v>
      </c>
      <c r="H101" s="8" t="e">
        <f t="shared" si="36"/>
        <v>#VALUE!</v>
      </c>
      <c r="I101" s="8" t="e">
        <f t="shared" si="37"/>
        <v>#VALUE!</v>
      </c>
      <c r="J101" s="8"/>
      <c r="K101" s="125" t="str">
        <f>TEXT(履歴書!B220&amp;履歴書!G220&amp;"年"&amp;履歴書!I220&amp;"月"&amp;履歴書!K220&amp;"日","ge.m.d")</f>
        <v>年月日</v>
      </c>
      <c r="M101" s="6">
        <f>COUNTIF(日付等!Q101,"*仙台市*")</f>
        <v>0</v>
      </c>
      <c r="N101" s="6" t="str">
        <f>IF(O101="在家庭",300,VLOOKUP(P101,プルダウンデータ!$E$4:'プルダウンデータ'!$F$8,2,FALSE))</f>
        <v/>
      </c>
      <c r="O101" s="118">
        <f>履歴書!N213</f>
        <v>0</v>
      </c>
      <c r="P101" s="118" t="str">
        <f>履歴書!AI213</f>
        <v>必ず選択して下さい</v>
      </c>
      <c r="Q101" s="119" t="str">
        <f>履歴書!AN213</f>
        <v>選択して下さい</v>
      </c>
    </row>
    <row r="102" spans="1:17">
      <c r="A102" s="4" t="e">
        <f t="shared" si="50"/>
        <v>#VALUE!</v>
      </c>
      <c r="B102" s="117" t="str">
        <f>D202</f>
        <v>年月日</v>
      </c>
      <c r="D102" s="98" t="str">
        <f>TEXT(履歴書!B116&amp;履歴書!G116&amp;"年"&amp;履歴書!I116&amp;"月"&amp;履歴書!K116&amp;"日","ge.m.d")</f>
        <v>年月日</v>
      </c>
      <c r="E102" s="9"/>
      <c r="F102" s="7" t="str">
        <f t="shared" si="34"/>
        <v>年月日</v>
      </c>
      <c r="G102" s="8" t="str">
        <f t="shared" si="35"/>
        <v>年月日</v>
      </c>
      <c r="H102" s="8" t="str">
        <f t="shared" si="36"/>
        <v>年月日</v>
      </c>
      <c r="I102" s="8" t="str">
        <f t="shared" si="37"/>
        <v>年月日</v>
      </c>
      <c r="J102" s="8"/>
      <c r="K102" s="125" t="str">
        <f>TEXT(履歴書!B221&amp;履歴書!G221&amp;"年"&amp;履歴書!I221&amp;"月"&amp;履歴書!K221&amp;"日","ge.m.d")</f>
        <v>年月日</v>
      </c>
      <c r="M102" s="6">
        <f>COUNTIF(日付等!Q102,"*仙台市*")</f>
        <v>0</v>
      </c>
      <c r="N102" s="6" t="str">
        <f>IF(O102="在家庭",300,VLOOKUP(P102,プルダウンデータ!$E$4:'プルダウンデータ'!$F$8,2,FALSE))</f>
        <v/>
      </c>
      <c r="O102" s="118">
        <f>履歴書!N215</f>
        <v>0</v>
      </c>
      <c r="P102" s="118" t="str">
        <f>履歴書!AI215</f>
        <v>必ず選択して下さい</v>
      </c>
      <c r="Q102" s="119" t="str">
        <f>履歴書!AN215</f>
        <v>選択して下さい</v>
      </c>
    </row>
    <row r="103" spans="1:17">
      <c r="A103" s="4" t="e">
        <f t="shared" si="50"/>
        <v>#VALUE!</v>
      </c>
      <c r="B103" s="117" t="str">
        <f>D204</f>
        <v>年月日</v>
      </c>
      <c r="D103" s="98" t="e">
        <f t="shared" ref="D103" si="57">D102+1</f>
        <v>#VALUE!</v>
      </c>
      <c r="E103" s="6"/>
      <c r="F103" s="7" t="e">
        <f t="shared" si="34"/>
        <v>#VALUE!</v>
      </c>
      <c r="G103" s="8" t="e">
        <f t="shared" si="35"/>
        <v>#VALUE!</v>
      </c>
      <c r="H103" s="8" t="e">
        <f t="shared" si="36"/>
        <v>#VALUE!</v>
      </c>
      <c r="I103" s="8" t="e">
        <f t="shared" si="37"/>
        <v>#VALUE!</v>
      </c>
      <c r="J103" s="8"/>
      <c r="K103" s="125" t="str">
        <f>TEXT(履歴書!B222&amp;履歴書!G222&amp;"年"&amp;履歴書!I222&amp;"月"&amp;履歴書!K222&amp;"日","ge.m.d")</f>
        <v>年月日</v>
      </c>
      <c r="M103" s="6">
        <f>COUNTIF(日付等!Q103,"*仙台市*")</f>
        <v>0</v>
      </c>
      <c r="N103" s="6" t="str">
        <f>IF(O103="在家庭",300,VLOOKUP(P103,プルダウンデータ!$E$4:'プルダウンデータ'!$F$8,2,FALSE))</f>
        <v/>
      </c>
      <c r="O103" s="118">
        <f>履歴書!N217</f>
        <v>0</v>
      </c>
      <c r="P103" s="118" t="str">
        <f>履歴書!AI217</f>
        <v>必ず選択して下さい</v>
      </c>
      <c r="Q103" s="119" t="str">
        <f>履歴書!AN217</f>
        <v>選択して下さい</v>
      </c>
    </row>
    <row r="104" spans="1:17">
      <c r="A104" s="4" t="e">
        <f t="shared" si="50"/>
        <v>#VALUE!</v>
      </c>
      <c r="B104" s="117" t="str">
        <f>D206</f>
        <v>年月日</v>
      </c>
      <c r="D104" s="98" t="str">
        <f>TEXT(履歴書!B118&amp;履歴書!G118&amp;"年"&amp;履歴書!I118&amp;"月"&amp;履歴書!K118&amp;"日","ge.m.d")</f>
        <v>年月日</v>
      </c>
      <c r="E104" s="9"/>
      <c r="F104" s="7" t="str">
        <f t="shared" si="34"/>
        <v>年月日</v>
      </c>
      <c r="G104" s="8" t="str">
        <f t="shared" si="35"/>
        <v>年月日</v>
      </c>
      <c r="H104" s="8" t="str">
        <f t="shared" si="36"/>
        <v>年月日</v>
      </c>
      <c r="I104" s="8" t="str">
        <f t="shared" si="37"/>
        <v>年月日</v>
      </c>
      <c r="J104" s="8"/>
      <c r="K104" s="125" t="str">
        <f>TEXT(履歴書!B223&amp;履歴書!G223&amp;"年"&amp;履歴書!I223&amp;"月"&amp;履歴書!K223&amp;"日","ge.m.d")</f>
        <v>年月日</v>
      </c>
      <c r="M104" s="6">
        <f>COUNTIF(日付等!Q104,"*仙台市*")</f>
        <v>0</v>
      </c>
      <c r="N104" s="6" t="e">
        <f>IF(O104="在家庭",300,VLOOKUP(P104,プルダウンデータ!$E$4:'プルダウンデータ'!$F$8,2,FALSE))</f>
        <v>#N/A</v>
      </c>
      <c r="O104" s="118">
        <f>履歴書!N219</f>
        <v>0</v>
      </c>
      <c r="P104" s="118">
        <f>履歴書!AI219</f>
        <v>0</v>
      </c>
      <c r="Q104" s="119">
        <f>履歴書!AN219</f>
        <v>0</v>
      </c>
    </row>
    <row r="105" spans="1:17">
      <c r="A105" s="4" t="e">
        <f t="shared" si="50"/>
        <v>#VALUE!</v>
      </c>
      <c r="B105" s="117" t="str">
        <f>D208</f>
        <v>年月日</v>
      </c>
      <c r="D105" s="98" t="e">
        <f t="shared" ref="D105" si="58">D104+1</f>
        <v>#VALUE!</v>
      </c>
      <c r="E105" s="6"/>
      <c r="F105" s="7" t="e">
        <f t="shared" si="34"/>
        <v>#VALUE!</v>
      </c>
      <c r="G105" s="8" t="e">
        <f t="shared" si="35"/>
        <v>#VALUE!</v>
      </c>
      <c r="H105" s="8" t="e">
        <f t="shared" si="36"/>
        <v>#VALUE!</v>
      </c>
      <c r="I105" s="8" t="e">
        <f t="shared" si="37"/>
        <v>#VALUE!</v>
      </c>
      <c r="J105" s="8"/>
      <c r="K105" s="125" t="str">
        <f>TEXT(履歴書!B224&amp;履歴書!G224&amp;"年"&amp;履歴書!I224&amp;"月"&amp;履歴書!K224&amp;"日","ge.m.d")</f>
        <v>年月日</v>
      </c>
      <c r="M105" s="6">
        <f>COUNTIF(日付等!Q105,"*仙台市*")</f>
        <v>0</v>
      </c>
      <c r="N105" s="6" t="e">
        <f>IF(O105="在家庭",300,VLOOKUP(P105,プルダウンデータ!$E$4:'プルダウンデータ'!$F$8,2,FALSE))</f>
        <v>#N/A</v>
      </c>
      <c r="O105" s="118">
        <f>履歴書!N221</f>
        <v>0</v>
      </c>
      <c r="P105" s="118">
        <f>履歴書!AI221</f>
        <v>0</v>
      </c>
      <c r="Q105" s="119">
        <f>履歴書!AN221</f>
        <v>0</v>
      </c>
    </row>
    <row r="106" spans="1:17">
      <c r="A106" s="4" t="e">
        <f t="shared" si="50"/>
        <v>#VALUE!</v>
      </c>
      <c r="B106" s="117" t="str">
        <f>D210</f>
        <v>年月日</v>
      </c>
      <c r="D106" s="98" t="str">
        <f>TEXT(履歴書!B120&amp;履歴書!G120&amp;"年"&amp;履歴書!I120&amp;"月"&amp;履歴書!K120&amp;"日","ge.m.d")</f>
        <v>年月日</v>
      </c>
      <c r="E106" s="9"/>
      <c r="F106" s="7" t="str">
        <f t="shared" si="34"/>
        <v>年月日</v>
      </c>
      <c r="G106" s="8" t="str">
        <f t="shared" si="35"/>
        <v>年月日</v>
      </c>
      <c r="H106" s="8" t="str">
        <f t="shared" si="36"/>
        <v>年月日</v>
      </c>
      <c r="I106" s="8" t="str">
        <f t="shared" si="37"/>
        <v>年月日</v>
      </c>
      <c r="J106" s="8"/>
      <c r="K106" s="125" t="str">
        <f>TEXT(履歴書!B225&amp;履歴書!G225&amp;"年"&amp;履歴書!I225&amp;"月"&amp;履歴書!K225&amp;"日","ge.m.d")</f>
        <v>年月日</v>
      </c>
      <c r="M106" s="6">
        <f>COUNTIF(日付等!Q106,"*仙台市*")</f>
        <v>0</v>
      </c>
      <c r="N106" s="6" t="e">
        <f>IF(O106="在家庭",300,VLOOKUP(P106,プルダウンデータ!$E$4:'プルダウンデータ'!$F$8,2,FALSE))</f>
        <v>#N/A</v>
      </c>
      <c r="O106" s="118">
        <f>履歴書!N223</f>
        <v>0</v>
      </c>
      <c r="P106" s="118">
        <f>履歴書!AI223</f>
        <v>0</v>
      </c>
      <c r="Q106" s="119">
        <f>履歴書!AN223</f>
        <v>0</v>
      </c>
    </row>
    <row r="107" spans="1:17">
      <c r="A107" s="4" t="e">
        <f t="shared" si="50"/>
        <v>#VALUE!</v>
      </c>
      <c r="B107" s="117" t="str">
        <f>D212</f>
        <v>年月日</v>
      </c>
      <c r="D107" s="98" t="e">
        <f t="shared" ref="D107" si="59">D106+1</f>
        <v>#VALUE!</v>
      </c>
      <c r="E107" s="6"/>
      <c r="F107" s="7" t="e">
        <f t="shared" si="34"/>
        <v>#VALUE!</v>
      </c>
      <c r="G107" s="8" t="e">
        <f t="shared" si="35"/>
        <v>#VALUE!</v>
      </c>
      <c r="H107" s="8" t="e">
        <f t="shared" si="36"/>
        <v>#VALUE!</v>
      </c>
      <c r="I107" s="8" t="e">
        <f t="shared" si="37"/>
        <v>#VALUE!</v>
      </c>
      <c r="J107" s="8"/>
      <c r="K107" s="125" t="str">
        <f>TEXT(履歴書!B226&amp;履歴書!G226&amp;"年"&amp;履歴書!I226&amp;"月"&amp;履歴書!K226&amp;"日","ge.m.d")</f>
        <v>年月日</v>
      </c>
      <c r="M107" s="6">
        <f>COUNTIF(日付等!Q107,"*仙台市*")</f>
        <v>0</v>
      </c>
      <c r="N107" s="6" t="e">
        <f>IF(O107="在家庭",300,VLOOKUP(P107,プルダウンデータ!$E$4:'プルダウンデータ'!$F$8,2,FALSE))</f>
        <v>#N/A</v>
      </c>
      <c r="O107" s="118">
        <f>履歴書!N225</f>
        <v>0</v>
      </c>
      <c r="P107" s="118">
        <f>履歴書!AI225</f>
        <v>0</v>
      </c>
      <c r="Q107" s="119">
        <f>履歴書!AN225</f>
        <v>0</v>
      </c>
    </row>
    <row r="108" spans="1:17">
      <c r="A108" s="4" t="e">
        <f t="shared" si="50"/>
        <v>#VALUE!</v>
      </c>
      <c r="B108" s="117" t="str">
        <f>D214</f>
        <v>年月日</v>
      </c>
      <c r="D108" s="98" t="str">
        <f>TEXT(履歴書!B122&amp;履歴書!G122&amp;"年"&amp;履歴書!I122&amp;"月"&amp;履歴書!K122&amp;"日","ge.m.d")</f>
        <v>年月日</v>
      </c>
      <c r="E108" s="9"/>
      <c r="F108" s="7" t="str">
        <f t="shared" si="34"/>
        <v>年月日</v>
      </c>
      <c r="G108" s="8" t="str">
        <f t="shared" si="35"/>
        <v>年月日</v>
      </c>
      <c r="H108" s="8" t="str">
        <f t="shared" si="36"/>
        <v>年月日</v>
      </c>
      <c r="I108" s="8" t="str">
        <f t="shared" si="37"/>
        <v>年月日</v>
      </c>
      <c r="J108" s="8"/>
      <c r="K108" s="125" t="str">
        <f>TEXT(履歴書!B227&amp;履歴書!G227&amp;"年"&amp;履歴書!I227&amp;"月"&amp;履歴書!K227&amp;"日","ge.m.d")</f>
        <v>年月日</v>
      </c>
      <c r="M108" s="6">
        <f>COUNTIF(日付等!Q108,"*仙台市*")</f>
        <v>0</v>
      </c>
      <c r="N108" s="6" t="e">
        <f>IF(O108="在家庭",300,VLOOKUP(P108,プルダウンデータ!$E$4:'プルダウンデータ'!$F$8,2,FALSE))</f>
        <v>#N/A</v>
      </c>
      <c r="O108" s="118">
        <f>履歴書!N227</f>
        <v>0</v>
      </c>
      <c r="P108" s="118">
        <f>履歴書!AI227</f>
        <v>0</v>
      </c>
      <c r="Q108" s="119">
        <f>履歴書!AN227</f>
        <v>0</v>
      </c>
    </row>
    <row r="109" spans="1:17">
      <c r="A109" s="4" t="e">
        <f t="shared" si="50"/>
        <v>#VALUE!</v>
      </c>
      <c r="B109" s="117" t="str">
        <f>D216</f>
        <v>年月日</v>
      </c>
      <c r="D109" s="98" t="e">
        <f t="shared" ref="D109" si="60">D108+1</f>
        <v>#VALUE!</v>
      </c>
      <c r="E109" s="6"/>
      <c r="F109" s="7" t="e">
        <f t="shared" si="34"/>
        <v>#VALUE!</v>
      </c>
      <c r="G109" s="8" t="e">
        <f t="shared" si="35"/>
        <v>#VALUE!</v>
      </c>
      <c r="H109" s="8" t="e">
        <f t="shared" si="36"/>
        <v>#VALUE!</v>
      </c>
      <c r="I109" s="8" t="e">
        <f t="shared" si="37"/>
        <v>#VALUE!</v>
      </c>
      <c r="J109" s="8"/>
      <c r="K109" s="125" t="str">
        <f>TEXT(履歴書!B228&amp;履歴書!G228&amp;"年"&amp;履歴書!I228&amp;"月"&amp;履歴書!K228&amp;"日","ge.m.d")</f>
        <v>年月日</v>
      </c>
      <c r="M109" s="6">
        <f>COUNTIF(日付等!Q109,"*仙台市*")</f>
        <v>0</v>
      </c>
      <c r="N109" s="6" t="e">
        <f>IF(O109="在家庭",300,VLOOKUP(P109,プルダウンデータ!$E$4:'プルダウンデータ'!$F$8,2,FALSE))</f>
        <v>#N/A</v>
      </c>
      <c r="O109" s="118">
        <f>履歴書!N229</f>
        <v>0</v>
      </c>
      <c r="P109" s="118">
        <f>履歴書!AI229</f>
        <v>0</v>
      </c>
      <c r="Q109" s="119">
        <f>履歴書!AN229</f>
        <v>0</v>
      </c>
    </row>
    <row r="110" spans="1:17">
      <c r="A110" s="4" t="e">
        <f t="shared" si="50"/>
        <v>#VALUE!</v>
      </c>
      <c r="B110" s="117" t="str">
        <f>D218</f>
        <v>年月日</v>
      </c>
      <c r="D110" s="98" t="str">
        <f>TEXT(履歴書!B124&amp;履歴書!G124&amp;"年"&amp;履歴書!I124&amp;"月"&amp;履歴書!K124&amp;"日","ge.m.d")</f>
        <v>年月日</v>
      </c>
      <c r="E110" s="9"/>
      <c r="F110" s="7" t="str">
        <f t="shared" si="34"/>
        <v>年月日</v>
      </c>
      <c r="G110" s="8" t="str">
        <f t="shared" si="35"/>
        <v>年月日</v>
      </c>
      <c r="H110" s="8" t="str">
        <f t="shared" si="36"/>
        <v>年月日</v>
      </c>
      <c r="I110" s="8" t="str">
        <f t="shared" si="37"/>
        <v>年月日</v>
      </c>
      <c r="J110" s="8"/>
      <c r="K110" s="125" t="str">
        <f>TEXT(履歴書!B229&amp;履歴書!G229&amp;"年"&amp;履歴書!I229&amp;"月"&amp;履歴書!K229&amp;"日","ge.m.d")</f>
        <v>年月日</v>
      </c>
      <c r="M110" s="6">
        <f>COUNTIF(日付等!Q110,"*仙台市*")</f>
        <v>0</v>
      </c>
      <c r="N110" s="6" t="e">
        <f>IF(O110="在家庭",300,VLOOKUP(P110,プルダウンデータ!$E$4:'プルダウンデータ'!$F$8,2,FALSE))</f>
        <v>#N/A</v>
      </c>
      <c r="O110" s="118">
        <f>履歴書!N231</f>
        <v>0</v>
      </c>
      <c r="P110" s="118">
        <f>履歴書!AI231</f>
        <v>0</v>
      </c>
      <c r="Q110" s="119">
        <f>履歴書!AN231</f>
        <v>0</v>
      </c>
    </row>
    <row r="111" spans="1:17">
      <c r="A111" s="4" t="e">
        <f t="shared" si="50"/>
        <v>#VALUE!</v>
      </c>
      <c r="B111" s="117" t="str">
        <f>D220</f>
        <v>年月日</v>
      </c>
      <c r="D111" s="98" t="e">
        <f t="shared" ref="D111" si="61">D110+1</f>
        <v>#VALUE!</v>
      </c>
      <c r="E111" s="6"/>
      <c r="F111" s="7" t="e">
        <f t="shared" si="34"/>
        <v>#VALUE!</v>
      </c>
      <c r="G111" s="8" t="e">
        <f t="shared" si="35"/>
        <v>#VALUE!</v>
      </c>
      <c r="H111" s="8" t="e">
        <f t="shared" si="36"/>
        <v>#VALUE!</v>
      </c>
      <c r="I111" s="8" t="e">
        <f t="shared" si="37"/>
        <v>#VALUE!</v>
      </c>
      <c r="J111" s="8"/>
      <c r="K111" s="125" t="str">
        <f>TEXT(履歴書!B230&amp;履歴書!G230&amp;"年"&amp;履歴書!I230&amp;"月"&amp;履歴書!K230&amp;"日","ge.m.d")</f>
        <v>年月日</v>
      </c>
      <c r="M111" s="6">
        <f>COUNTIF(日付等!Q111,"*仙台市*")</f>
        <v>0</v>
      </c>
      <c r="N111" s="6" t="e">
        <f>IF(O111="在家庭",300,VLOOKUP(P111,プルダウンデータ!$E$4:'プルダウンデータ'!$F$8,2,FALSE))</f>
        <v>#N/A</v>
      </c>
      <c r="O111" s="118">
        <f>履歴書!N233</f>
        <v>0</v>
      </c>
      <c r="P111" s="118">
        <f>履歴書!AI233</f>
        <v>0</v>
      </c>
      <c r="Q111" s="119">
        <f>履歴書!AN233</f>
        <v>0</v>
      </c>
    </row>
    <row r="112" spans="1:17">
      <c r="A112" s="4" t="e">
        <f t="shared" si="50"/>
        <v>#VALUE!</v>
      </c>
      <c r="B112" s="117" t="str">
        <f>D222</f>
        <v>年月日</v>
      </c>
      <c r="D112" s="98" t="str">
        <f>TEXT(履歴書!B126&amp;履歴書!G126&amp;"年"&amp;履歴書!I126&amp;"月"&amp;履歴書!K126&amp;"日","ge.m.d")</f>
        <v>年月日</v>
      </c>
      <c r="E112" s="9"/>
      <c r="F112" s="7" t="str">
        <f t="shared" si="34"/>
        <v>年月日</v>
      </c>
      <c r="G112" s="8" t="str">
        <f t="shared" si="35"/>
        <v>年月日</v>
      </c>
      <c r="H112" s="8" t="str">
        <f t="shared" si="36"/>
        <v>年月日</v>
      </c>
      <c r="I112" s="8" t="str">
        <f t="shared" si="37"/>
        <v>年月日</v>
      </c>
      <c r="J112" s="8"/>
      <c r="K112" s="125" t="str">
        <f>TEXT(履歴書!B231&amp;履歴書!G231&amp;"年"&amp;履歴書!I231&amp;"月"&amp;履歴書!K231&amp;"日","ge.m.d")</f>
        <v>年月日</v>
      </c>
      <c r="M112" s="6">
        <f>COUNTIF(日付等!Q112,"*仙台市*")</f>
        <v>0</v>
      </c>
      <c r="N112" s="6" t="e">
        <f>IF(O112="在家庭",300,VLOOKUP(P112,プルダウンデータ!$E$4:'プルダウンデータ'!$F$8,2,FALSE))</f>
        <v>#N/A</v>
      </c>
      <c r="O112" s="118">
        <f>履歴書!N235</f>
        <v>0</v>
      </c>
      <c r="P112" s="118">
        <f>履歴書!AI235</f>
        <v>0</v>
      </c>
      <c r="Q112" s="119">
        <f>履歴書!AN235</f>
        <v>0</v>
      </c>
    </row>
    <row r="113" spans="1:17">
      <c r="A113" s="4" t="e">
        <f t="shared" si="50"/>
        <v>#VALUE!</v>
      </c>
      <c r="B113" s="117" t="str">
        <f>D224</f>
        <v>年月日</v>
      </c>
      <c r="D113" s="98" t="e">
        <f t="shared" ref="D113" si="62">D112+1</f>
        <v>#VALUE!</v>
      </c>
      <c r="E113" s="6"/>
      <c r="F113" s="7" t="e">
        <f t="shared" si="34"/>
        <v>#VALUE!</v>
      </c>
      <c r="G113" s="8" t="e">
        <f t="shared" si="35"/>
        <v>#VALUE!</v>
      </c>
      <c r="H113" s="8" t="e">
        <f t="shared" si="36"/>
        <v>#VALUE!</v>
      </c>
      <c r="I113" s="8" t="e">
        <f t="shared" si="37"/>
        <v>#VALUE!</v>
      </c>
      <c r="J113" s="8"/>
      <c r="K113" s="125" t="str">
        <f>TEXT(履歴書!B232&amp;履歴書!G232&amp;"年"&amp;履歴書!I232&amp;"月"&amp;履歴書!K232&amp;"日","ge.m.d")</f>
        <v>年月日</v>
      </c>
      <c r="M113" s="6">
        <f>COUNTIF(日付等!Q113,"*仙台市*")</f>
        <v>0</v>
      </c>
      <c r="N113" s="6" t="e">
        <f>IF(O113="在家庭",300,VLOOKUP(P113,プルダウンデータ!$E$4:'プルダウンデータ'!$F$8,2,FALSE))</f>
        <v>#N/A</v>
      </c>
      <c r="O113" s="118">
        <f>履歴書!N237</f>
        <v>0</v>
      </c>
      <c r="P113" s="118">
        <f>履歴書!AI237</f>
        <v>0</v>
      </c>
      <c r="Q113" s="119">
        <f>履歴書!AN237</f>
        <v>0</v>
      </c>
    </row>
    <row r="114" spans="1:17">
      <c r="A114" s="4" t="e">
        <f t="shared" si="50"/>
        <v>#VALUE!</v>
      </c>
      <c r="B114" s="117" t="str">
        <f>D226</f>
        <v>年月日</v>
      </c>
      <c r="D114" s="98" t="str">
        <f>TEXT(履歴書!B128&amp;履歴書!G128&amp;"年"&amp;履歴書!I128&amp;"月"&amp;履歴書!K128&amp;"日","ge.m.d")</f>
        <v>年月日</v>
      </c>
      <c r="E114" s="9"/>
      <c r="F114" s="7" t="str">
        <f t="shared" si="34"/>
        <v>年月日</v>
      </c>
      <c r="G114" s="8" t="str">
        <f t="shared" si="35"/>
        <v>年月日</v>
      </c>
      <c r="H114" s="8" t="str">
        <f t="shared" si="36"/>
        <v>年月日</v>
      </c>
      <c r="I114" s="8" t="str">
        <f t="shared" si="37"/>
        <v>年月日</v>
      </c>
      <c r="J114" s="8"/>
      <c r="K114" s="125" t="str">
        <f>TEXT(履歴書!B233&amp;履歴書!G233&amp;"年"&amp;履歴書!I233&amp;"月"&amp;履歴書!K233&amp;"日","ge.m.d")</f>
        <v>年月日</v>
      </c>
      <c r="M114" s="6">
        <f>COUNTIF(日付等!Q114,"*仙台市*")</f>
        <v>0</v>
      </c>
      <c r="N114" s="6" t="e">
        <f>IF(O114="在家庭",300,VLOOKUP(P114,プルダウンデータ!$E$4:'プルダウンデータ'!$F$8,2,FALSE))</f>
        <v>#N/A</v>
      </c>
      <c r="O114" s="118">
        <f>履歴書!N239</f>
        <v>0</v>
      </c>
      <c r="P114" s="118">
        <f>履歴書!AI239</f>
        <v>0</v>
      </c>
      <c r="Q114" s="119">
        <f>履歴書!AN239</f>
        <v>0</v>
      </c>
    </row>
    <row r="115" spans="1:17">
      <c r="A115" s="4" t="e">
        <f t="shared" si="50"/>
        <v>#VALUE!</v>
      </c>
      <c r="B115" s="117" t="str">
        <f>D228</f>
        <v>年月日</v>
      </c>
      <c r="D115" s="98" t="e">
        <f t="shared" ref="D115" si="63">D114+1</f>
        <v>#VALUE!</v>
      </c>
      <c r="E115" s="6"/>
      <c r="F115" s="7" t="e">
        <f t="shared" si="34"/>
        <v>#VALUE!</v>
      </c>
      <c r="G115" s="8" t="e">
        <f t="shared" si="35"/>
        <v>#VALUE!</v>
      </c>
      <c r="H115" s="8" t="e">
        <f t="shared" si="36"/>
        <v>#VALUE!</v>
      </c>
      <c r="I115" s="8" t="e">
        <f t="shared" si="37"/>
        <v>#VALUE!</v>
      </c>
      <c r="J115" s="8"/>
      <c r="K115" s="125" t="str">
        <f>TEXT(履歴書!B234&amp;履歴書!G234&amp;"年"&amp;履歴書!I234&amp;"月"&amp;履歴書!K234&amp;"日","ge.m.d")</f>
        <v>年月日</v>
      </c>
      <c r="M115" s="6">
        <f>COUNTIF(日付等!Q115,"*仙台市*")</f>
        <v>0</v>
      </c>
      <c r="N115" s="6" t="e">
        <f>IF(O115="在家庭",300,VLOOKUP(P115,プルダウンデータ!$E$4:'プルダウンデータ'!$F$8,2,FALSE))</f>
        <v>#N/A</v>
      </c>
      <c r="O115" s="118">
        <f>履歴書!N241</f>
        <v>0</v>
      </c>
      <c r="P115" s="118">
        <f>履歴書!AI241</f>
        <v>0</v>
      </c>
      <c r="Q115" s="119">
        <f>履歴書!AN241</f>
        <v>0</v>
      </c>
    </row>
    <row r="116" spans="1:17">
      <c r="A116" s="4" t="e">
        <f t="shared" si="50"/>
        <v>#VALUE!</v>
      </c>
      <c r="B116" s="117" t="str">
        <f>D230</f>
        <v>年月日</v>
      </c>
      <c r="D116" s="98" t="str">
        <f>TEXT(履歴書!B130&amp;履歴書!G130&amp;"年"&amp;履歴書!I130&amp;"月"&amp;履歴書!K130&amp;"日","ge.m.d")</f>
        <v>年月日</v>
      </c>
      <c r="E116" s="9"/>
      <c r="F116" s="7" t="str">
        <f t="shared" si="34"/>
        <v>年月日</v>
      </c>
      <c r="G116" s="8" t="str">
        <f t="shared" si="35"/>
        <v>年月日</v>
      </c>
      <c r="H116" s="8" t="str">
        <f t="shared" si="36"/>
        <v>年月日</v>
      </c>
      <c r="I116" s="8" t="str">
        <f t="shared" si="37"/>
        <v>年月日</v>
      </c>
      <c r="J116" s="8"/>
      <c r="K116" s="125" t="str">
        <f>TEXT(履歴書!B235&amp;履歴書!G235&amp;"年"&amp;履歴書!I235&amp;"月"&amp;履歴書!K235&amp;"日","ge.m.d")</f>
        <v>年月日</v>
      </c>
      <c r="M116" s="6">
        <f>COUNTIF(日付等!Q116,"*仙台市*")</f>
        <v>0</v>
      </c>
      <c r="N116" s="6" t="e">
        <f>IF(O116="在家庭",300,VLOOKUP(P116,プルダウンデータ!$E$4:'プルダウンデータ'!$F$8,2,FALSE))</f>
        <v>#N/A</v>
      </c>
      <c r="O116" s="118">
        <f>履歴書!N243</f>
        <v>0</v>
      </c>
      <c r="P116" s="118">
        <f>履歴書!AI243</f>
        <v>0</v>
      </c>
      <c r="Q116" s="119">
        <f>履歴書!AN243</f>
        <v>0</v>
      </c>
    </row>
    <row r="117" spans="1:17">
      <c r="A117" s="4" t="e">
        <f t="shared" si="50"/>
        <v>#VALUE!</v>
      </c>
      <c r="B117" s="117" t="str">
        <f>D232</f>
        <v>年月日</v>
      </c>
      <c r="D117" s="98" t="e">
        <f t="shared" ref="D117" si="64">D116+1</f>
        <v>#VALUE!</v>
      </c>
      <c r="E117" s="6"/>
      <c r="F117" s="7" t="e">
        <f t="shared" si="34"/>
        <v>#VALUE!</v>
      </c>
      <c r="G117" s="8" t="e">
        <f t="shared" si="35"/>
        <v>#VALUE!</v>
      </c>
      <c r="H117" s="8" t="e">
        <f t="shared" si="36"/>
        <v>#VALUE!</v>
      </c>
      <c r="I117" s="8" t="e">
        <f t="shared" si="37"/>
        <v>#VALUE!</v>
      </c>
      <c r="J117" s="8"/>
      <c r="K117" s="125" t="str">
        <f>TEXT(履歴書!B236&amp;履歴書!G236&amp;"年"&amp;履歴書!I236&amp;"月"&amp;履歴書!K236&amp;"日","ge.m.d")</f>
        <v>年月日</v>
      </c>
      <c r="M117" s="6">
        <f>COUNTIF(日付等!Q117,"*仙台市*")</f>
        <v>0</v>
      </c>
      <c r="N117" s="6" t="e">
        <f>IF(O117="在家庭",300,VLOOKUP(P117,プルダウンデータ!$E$4:'プルダウンデータ'!$F$8,2,FALSE))</f>
        <v>#N/A</v>
      </c>
      <c r="O117" s="118">
        <f>履歴書!N245</f>
        <v>0</v>
      </c>
      <c r="P117" s="118">
        <f>履歴書!AI245</f>
        <v>0</v>
      </c>
      <c r="Q117" s="119">
        <f>履歴書!AN245</f>
        <v>0</v>
      </c>
    </row>
    <row r="118" spans="1:17">
      <c r="A118" s="4" t="e">
        <f t="shared" si="50"/>
        <v>#VALUE!</v>
      </c>
      <c r="B118" s="117" t="str">
        <f>D234</f>
        <v>年月日</v>
      </c>
      <c r="D118" s="98" t="str">
        <f>TEXT(履歴書!B132&amp;履歴書!G132&amp;"年"&amp;履歴書!I132&amp;"月"&amp;履歴書!K132&amp;"日","ge.m.d")</f>
        <v>年月日</v>
      </c>
      <c r="E118" s="9"/>
      <c r="F118" s="7" t="str">
        <f t="shared" si="34"/>
        <v>年月日</v>
      </c>
      <c r="G118" s="8" t="str">
        <f t="shared" si="35"/>
        <v>年月日</v>
      </c>
      <c r="H118" s="8" t="str">
        <f t="shared" si="36"/>
        <v>年月日</v>
      </c>
      <c r="I118" s="8" t="str">
        <f t="shared" si="37"/>
        <v>年月日</v>
      </c>
      <c r="J118" s="8"/>
      <c r="K118" s="125" t="str">
        <f>TEXT(履歴書!B237&amp;履歴書!G237&amp;"年"&amp;履歴書!I237&amp;"月"&amp;履歴書!K237&amp;"日","ge.m.d")</f>
        <v>年月日</v>
      </c>
      <c r="M118" s="6">
        <f>COUNTIF(日付等!Q118,"*仙台市*")</f>
        <v>0</v>
      </c>
      <c r="N118" s="6" t="e">
        <f>IF(O118="在家庭",300,VLOOKUP(P118,プルダウンデータ!$E$4:'プルダウンデータ'!$F$8,2,FALSE))</f>
        <v>#N/A</v>
      </c>
      <c r="O118" s="118">
        <f>履歴書!N247</f>
        <v>0</v>
      </c>
      <c r="P118" s="118">
        <f>履歴書!AI247</f>
        <v>0</v>
      </c>
      <c r="Q118" s="119">
        <f>履歴書!AN247</f>
        <v>0</v>
      </c>
    </row>
    <row r="119" spans="1:17">
      <c r="A119" s="4" t="e">
        <f t="shared" si="50"/>
        <v>#VALUE!</v>
      </c>
      <c r="B119" s="117" t="str">
        <f>D236</f>
        <v>年月日</v>
      </c>
      <c r="D119" s="98" t="e">
        <f t="shared" ref="D119" si="65">D118+1</f>
        <v>#VALUE!</v>
      </c>
      <c r="E119" s="6"/>
      <c r="F119" s="7" t="e">
        <f t="shared" si="34"/>
        <v>#VALUE!</v>
      </c>
      <c r="G119" s="8" t="e">
        <f t="shared" si="35"/>
        <v>#VALUE!</v>
      </c>
      <c r="H119" s="8" t="e">
        <f t="shared" si="36"/>
        <v>#VALUE!</v>
      </c>
      <c r="I119" s="8" t="e">
        <f t="shared" si="37"/>
        <v>#VALUE!</v>
      </c>
      <c r="J119" s="8"/>
      <c r="K119" s="125" t="str">
        <f>TEXT(履歴書!B238&amp;履歴書!G238&amp;"年"&amp;履歴書!I238&amp;"月"&amp;履歴書!K238&amp;"日","ge.m.d")</f>
        <v>年月日</v>
      </c>
      <c r="M119" s="6">
        <f>COUNTIF(日付等!Q119,"*仙台市*")</f>
        <v>0</v>
      </c>
      <c r="N119" s="6" t="e">
        <f>IF(O119="在家庭",300,VLOOKUP(P119,プルダウンデータ!$E$4:'プルダウンデータ'!$F$8,2,FALSE))</f>
        <v>#N/A</v>
      </c>
      <c r="O119" s="118">
        <f>履歴書!N249</f>
        <v>0</v>
      </c>
      <c r="P119" s="118">
        <f>履歴書!AI249</f>
        <v>0</v>
      </c>
      <c r="Q119" s="119">
        <f>履歴書!AN249</f>
        <v>0</v>
      </c>
    </row>
    <row r="120" spans="1:17">
      <c r="A120" s="4" t="e">
        <f t="shared" si="50"/>
        <v>#VALUE!</v>
      </c>
      <c r="B120" s="117" t="str">
        <f>D238</f>
        <v>年月日</v>
      </c>
      <c r="D120" s="98" t="str">
        <f>TEXT(履歴書!B134&amp;履歴書!G134&amp;"年"&amp;履歴書!I134&amp;"月"&amp;履歴書!K134&amp;"日","ge.m.d")</f>
        <v>年月日</v>
      </c>
      <c r="E120" s="9"/>
      <c r="F120" s="7" t="str">
        <f t="shared" si="34"/>
        <v>年月日</v>
      </c>
      <c r="G120" s="8" t="str">
        <f t="shared" si="35"/>
        <v>年月日</v>
      </c>
      <c r="H120" s="8" t="str">
        <f t="shared" si="36"/>
        <v>年月日</v>
      </c>
      <c r="I120" s="8" t="str">
        <f t="shared" si="37"/>
        <v>年月日</v>
      </c>
      <c r="J120" s="8"/>
      <c r="K120" s="125" t="str">
        <f>TEXT(履歴書!B239&amp;履歴書!G239&amp;"年"&amp;履歴書!I239&amp;"月"&amp;履歴書!K239&amp;"日","ge.m.d")</f>
        <v>年月日</v>
      </c>
      <c r="M120" s="6">
        <f>COUNTIF(日付等!Q120,"*仙台市*")</f>
        <v>0</v>
      </c>
      <c r="N120" s="6" t="e">
        <f>IF(O120="在家庭",300,VLOOKUP(P120,プルダウンデータ!$E$4:'プルダウンデータ'!$F$8,2,FALSE))</f>
        <v>#N/A</v>
      </c>
      <c r="O120" s="118">
        <f>履歴書!N251</f>
        <v>0</v>
      </c>
      <c r="P120" s="118">
        <f>履歴書!AI251</f>
        <v>0</v>
      </c>
      <c r="Q120" s="119">
        <f>履歴書!AN251</f>
        <v>0</v>
      </c>
    </row>
    <row r="121" spans="1:17">
      <c r="A121" s="4" t="e">
        <f t="shared" si="50"/>
        <v>#VALUE!</v>
      </c>
      <c r="B121" s="117" t="str">
        <f>D240</f>
        <v>年月日</v>
      </c>
      <c r="D121" s="98" t="e">
        <f t="shared" ref="D121" si="66">D120+1</f>
        <v>#VALUE!</v>
      </c>
      <c r="E121" s="6"/>
      <c r="F121" s="7" t="e">
        <f t="shared" si="34"/>
        <v>#VALUE!</v>
      </c>
      <c r="G121" s="8" t="e">
        <f t="shared" si="35"/>
        <v>#VALUE!</v>
      </c>
      <c r="H121" s="8" t="e">
        <f t="shared" si="36"/>
        <v>#VALUE!</v>
      </c>
      <c r="I121" s="8" t="e">
        <f t="shared" si="37"/>
        <v>#VALUE!</v>
      </c>
      <c r="J121" s="8"/>
      <c r="K121" s="125" t="str">
        <f>TEXT(履歴書!B240&amp;履歴書!G240&amp;"年"&amp;履歴書!I240&amp;"月"&amp;履歴書!K240&amp;"日","ge.m.d")</f>
        <v>年月日</v>
      </c>
      <c r="M121" s="6">
        <f>COUNTIF(日付等!Q121,"*仙台市*")</f>
        <v>0</v>
      </c>
      <c r="N121" s="6" t="e">
        <f>IF(O121="在家庭",300,VLOOKUP(P121,プルダウンデータ!$E$4:'プルダウンデータ'!$F$8,2,FALSE))</f>
        <v>#N/A</v>
      </c>
      <c r="O121" s="118">
        <f>履歴書!N253</f>
        <v>0</v>
      </c>
      <c r="P121" s="118">
        <f>履歴書!AI253</f>
        <v>0</v>
      </c>
      <c r="Q121" s="119">
        <f>履歴書!AN253</f>
        <v>0</v>
      </c>
    </row>
    <row r="122" spans="1:17">
      <c r="A122" s="4" t="e">
        <f t="shared" si="50"/>
        <v>#VALUE!</v>
      </c>
      <c r="B122" s="117" t="str">
        <f>D242</f>
        <v>年月日</v>
      </c>
      <c r="D122" s="98" t="str">
        <f>TEXT(履歴書!B136&amp;履歴書!G136&amp;"年"&amp;履歴書!I136&amp;"月"&amp;履歴書!K136&amp;"日","ge.m.d")</f>
        <v>年月日</v>
      </c>
      <c r="E122" s="9"/>
      <c r="F122" s="7" t="str">
        <f t="shared" si="34"/>
        <v>年月日</v>
      </c>
      <c r="G122" s="8" t="str">
        <f t="shared" si="35"/>
        <v>年月日</v>
      </c>
      <c r="H122" s="8" t="str">
        <f t="shared" si="36"/>
        <v>年月日</v>
      </c>
      <c r="I122" s="8" t="str">
        <f t="shared" si="37"/>
        <v>年月日</v>
      </c>
      <c r="J122" s="8"/>
      <c r="K122" s="125" t="str">
        <f>TEXT(履歴書!B241&amp;履歴書!G241&amp;"年"&amp;履歴書!I241&amp;"月"&amp;履歴書!K241&amp;"日","ge.m.d")</f>
        <v>年月日</v>
      </c>
      <c r="M122" s="6">
        <f>COUNTIF(日付等!Q122,"*仙台市*")</f>
        <v>0</v>
      </c>
      <c r="N122" s="6" t="e">
        <f>IF(O122="在家庭",300,VLOOKUP(P122,プルダウンデータ!$E$4:'プルダウンデータ'!$F$8,2,FALSE))</f>
        <v>#N/A</v>
      </c>
      <c r="O122" s="118">
        <f>履歴書!N255</f>
        <v>0</v>
      </c>
      <c r="P122" s="118">
        <f>履歴書!AI255</f>
        <v>0</v>
      </c>
      <c r="Q122" s="119">
        <f>履歴書!AN255</f>
        <v>0</v>
      </c>
    </row>
    <row r="123" spans="1:17">
      <c r="A123" s="4" t="e">
        <f t="shared" si="50"/>
        <v>#VALUE!</v>
      </c>
      <c r="B123" s="117" t="str">
        <f>D244</f>
        <v>年月日</v>
      </c>
      <c r="D123" s="98" t="e">
        <f t="shared" ref="D123" si="67">D122+1</f>
        <v>#VALUE!</v>
      </c>
      <c r="E123" s="6"/>
      <c r="F123" s="7" t="e">
        <f t="shared" si="34"/>
        <v>#VALUE!</v>
      </c>
      <c r="G123" s="8" t="e">
        <f t="shared" si="35"/>
        <v>#VALUE!</v>
      </c>
      <c r="H123" s="8" t="e">
        <f t="shared" si="36"/>
        <v>#VALUE!</v>
      </c>
      <c r="I123" s="8" t="e">
        <f t="shared" si="37"/>
        <v>#VALUE!</v>
      </c>
      <c r="J123" s="8"/>
      <c r="K123" s="125" t="str">
        <f>TEXT(履歴書!B242&amp;履歴書!G242&amp;"年"&amp;履歴書!I242&amp;"月"&amp;履歴書!K242&amp;"日","ge.m.d")</f>
        <v>年月日</v>
      </c>
      <c r="M123" s="6">
        <f>COUNTIF(日付等!Q123,"*仙台市*")</f>
        <v>0</v>
      </c>
      <c r="N123" s="6" t="e">
        <f>IF(O123="在家庭",300,VLOOKUP(P123,プルダウンデータ!$E$4:'プルダウンデータ'!$F$8,2,FALSE))</f>
        <v>#N/A</v>
      </c>
      <c r="O123" s="118">
        <f>履歴書!N257</f>
        <v>0</v>
      </c>
      <c r="P123" s="118">
        <f>履歴書!AI257</f>
        <v>0</v>
      </c>
      <c r="Q123" s="119">
        <f>履歴書!AN257</f>
        <v>0</v>
      </c>
    </row>
    <row r="124" spans="1:17">
      <c r="A124" s="4" t="e">
        <f t="shared" si="50"/>
        <v>#VALUE!</v>
      </c>
      <c r="B124" s="117" t="str">
        <f>D246</f>
        <v>年月日</v>
      </c>
      <c r="D124" s="98" t="str">
        <f>TEXT(履歴書!B138&amp;履歴書!G138&amp;"年"&amp;履歴書!I138&amp;"月"&amp;履歴書!K138&amp;"日","ge.m.d")</f>
        <v>年月日</v>
      </c>
      <c r="E124" s="9"/>
      <c r="F124" s="7" t="str">
        <f t="shared" si="34"/>
        <v>年月日</v>
      </c>
      <c r="G124" s="8" t="str">
        <f t="shared" si="35"/>
        <v>年月日</v>
      </c>
      <c r="H124" s="8" t="str">
        <f t="shared" si="36"/>
        <v>年月日</v>
      </c>
      <c r="I124" s="8" t="str">
        <f t="shared" si="37"/>
        <v>年月日</v>
      </c>
      <c r="J124" s="8"/>
      <c r="K124" s="125" t="str">
        <f>TEXT(履歴書!B243&amp;履歴書!G243&amp;"年"&amp;履歴書!I243&amp;"月"&amp;履歴書!K243&amp;"日","ge.m.d")</f>
        <v>年月日</v>
      </c>
      <c r="M124" s="6">
        <f>COUNTIF(日付等!Q124,"*仙台市*")</f>
        <v>0</v>
      </c>
      <c r="N124" s="6" t="e">
        <f>IF(O124="在家庭",300,VLOOKUP(P124,プルダウンデータ!$E$4:'プルダウンデータ'!$F$8,2,FALSE))</f>
        <v>#N/A</v>
      </c>
      <c r="O124" s="118">
        <f>履歴書!N259</f>
        <v>0</v>
      </c>
      <c r="P124" s="118">
        <f>履歴書!AI259</f>
        <v>0</v>
      </c>
      <c r="Q124" s="119">
        <f>履歴書!AN259</f>
        <v>0</v>
      </c>
    </row>
    <row r="125" spans="1:17">
      <c r="A125" s="4" t="e">
        <f t="shared" si="50"/>
        <v>#VALUE!</v>
      </c>
      <c r="B125" s="117" t="str">
        <f>D248</f>
        <v>年月日</v>
      </c>
      <c r="D125" s="98" t="e">
        <f t="shared" ref="D125" si="68">D124+1</f>
        <v>#VALUE!</v>
      </c>
      <c r="E125" s="6"/>
      <c r="F125" s="7" t="e">
        <f t="shared" si="34"/>
        <v>#VALUE!</v>
      </c>
      <c r="G125" s="8" t="e">
        <f t="shared" si="35"/>
        <v>#VALUE!</v>
      </c>
      <c r="H125" s="8" t="e">
        <f t="shared" si="36"/>
        <v>#VALUE!</v>
      </c>
      <c r="I125" s="8" t="e">
        <f t="shared" si="37"/>
        <v>#VALUE!</v>
      </c>
      <c r="J125" s="8"/>
      <c r="K125" s="125" t="str">
        <f>TEXT(履歴書!B244&amp;履歴書!G244&amp;"年"&amp;履歴書!I244&amp;"月"&amp;履歴書!K244&amp;"日","ge.m.d")</f>
        <v>年月日</v>
      </c>
      <c r="M125" s="6">
        <f>COUNTIF(日付等!Q125,"*仙台市*")</f>
        <v>0</v>
      </c>
      <c r="N125" s="6" t="e">
        <f>IF(O125="在家庭",300,VLOOKUP(P125,プルダウンデータ!$E$4:'プルダウンデータ'!$F$8,2,FALSE))</f>
        <v>#N/A</v>
      </c>
      <c r="O125" s="118">
        <f>履歴書!N261</f>
        <v>0</v>
      </c>
      <c r="P125" s="118">
        <f>履歴書!AI261</f>
        <v>0</v>
      </c>
      <c r="Q125" s="119">
        <f>履歴書!AN261</f>
        <v>0</v>
      </c>
    </row>
    <row r="126" spans="1:17">
      <c r="A126" s="4" t="e">
        <f t="shared" si="50"/>
        <v>#VALUE!</v>
      </c>
      <c r="B126" s="117" t="str">
        <f>D250</f>
        <v>年月日</v>
      </c>
      <c r="D126" s="116" t="str">
        <f>TEXT(履歴書!B140&amp;履歴書!G140&amp;"年"&amp;履歴書!I140&amp;"月"&amp;履歴書!K140&amp;"日","ge.m.d")</f>
        <v>年月日</v>
      </c>
      <c r="E126" s="9"/>
      <c r="F126" s="7" t="str">
        <f t="shared" si="34"/>
        <v>年月日</v>
      </c>
      <c r="G126" s="8" t="str">
        <f t="shared" si="35"/>
        <v>年月日</v>
      </c>
      <c r="H126" s="8" t="str">
        <f t="shared" si="36"/>
        <v>年月日</v>
      </c>
      <c r="I126" s="8" t="str">
        <f t="shared" si="37"/>
        <v>年月日</v>
      </c>
      <c r="J126" s="8"/>
      <c r="K126" s="125" t="str">
        <f>TEXT(履歴書!B245&amp;履歴書!G245&amp;"年"&amp;履歴書!I245&amp;"月"&amp;履歴書!K245&amp;"日","ge.m.d")</f>
        <v>年月日</v>
      </c>
      <c r="M126" s="6">
        <f>COUNTIF(日付等!Q126,"*仙台市*")</f>
        <v>0</v>
      </c>
      <c r="N126" s="6" t="e">
        <f>IF(O126="在家庭",300,VLOOKUP(P126,プルダウンデータ!$E$4:'プルダウンデータ'!$F$8,2,FALSE))</f>
        <v>#N/A</v>
      </c>
      <c r="O126" s="118">
        <f>履歴書!N263</f>
        <v>0</v>
      </c>
      <c r="P126" s="118">
        <f>履歴書!AI263</f>
        <v>0</v>
      </c>
      <c r="Q126" s="119">
        <f>履歴書!AN263</f>
        <v>0</v>
      </c>
    </row>
    <row r="127" spans="1:17">
      <c r="A127" s="4" t="e">
        <f t="shared" si="50"/>
        <v>#VALUE!</v>
      </c>
      <c r="B127" s="117" t="str">
        <f>D252</f>
        <v>年月日</v>
      </c>
      <c r="D127" s="98" t="e">
        <f t="shared" ref="D127" si="69">D126+1</f>
        <v>#VALUE!</v>
      </c>
      <c r="E127" s="6"/>
      <c r="F127" s="7" t="e">
        <f t="shared" si="34"/>
        <v>#VALUE!</v>
      </c>
      <c r="G127" s="8" t="e">
        <f t="shared" si="35"/>
        <v>#VALUE!</v>
      </c>
      <c r="H127" s="8" t="e">
        <f t="shared" si="36"/>
        <v>#VALUE!</v>
      </c>
      <c r="I127" s="8" t="e">
        <f t="shared" si="37"/>
        <v>#VALUE!</v>
      </c>
      <c r="J127" s="8"/>
      <c r="K127" s="125" t="str">
        <f>TEXT(履歴書!B246&amp;履歴書!G246&amp;"年"&amp;履歴書!I246&amp;"月"&amp;履歴書!K246&amp;"日","ge.m.d")</f>
        <v>年月日</v>
      </c>
      <c r="M127" s="6">
        <f>COUNTIF(日付等!Q127,"*仙台市*")</f>
        <v>0</v>
      </c>
      <c r="N127" s="6" t="e">
        <f>IF(O127="在家庭",300,VLOOKUP(P127,プルダウンデータ!$E$4:'プルダウンデータ'!$F$8,2,FALSE))</f>
        <v>#N/A</v>
      </c>
      <c r="O127" s="118">
        <f>履歴書!N265</f>
        <v>0</v>
      </c>
      <c r="P127" s="118">
        <f>履歴書!AI265</f>
        <v>0</v>
      </c>
      <c r="Q127" s="119">
        <f>履歴書!AN265</f>
        <v>0</v>
      </c>
    </row>
    <row r="128" spans="1:17">
      <c r="A128" s="4" t="e">
        <f t="shared" si="50"/>
        <v>#VALUE!</v>
      </c>
      <c r="B128" s="117" t="str">
        <f>D254</f>
        <v>年月日</v>
      </c>
      <c r="D128" s="116" t="str">
        <f>TEXT(履歴書!B142&amp;履歴書!G142&amp;"年"&amp;履歴書!I142&amp;"月"&amp;履歴書!K142&amp;"日","ge.m.d")</f>
        <v>年月日</v>
      </c>
      <c r="E128" s="9"/>
      <c r="F128" s="7" t="str">
        <f t="shared" si="34"/>
        <v>年月日</v>
      </c>
      <c r="G128" s="8" t="str">
        <f t="shared" si="35"/>
        <v>年月日</v>
      </c>
      <c r="H128" s="8" t="str">
        <f t="shared" si="36"/>
        <v>年月日</v>
      </c>
      <c r="I128" s="8" t="str">
        <f t="shared" si="37"/>
        <v>年月日</v>
      </c>
      <c r="J128" s="8"/>
      <c r="K128" s="125" t="str">
        <f>TEXT(履歴書!B247&amp;履歴書!G247&amp;"年"&amp;履歴書!I247&amp;"月"&amp;履歴書!K247&amp;"日","ge.m.d")</f>
        <v>年月日</v>
      </c>
      <c r="M128" s="6">
        <f>COUNTIF(日付等!Q128,"*仙台市*")</f>
        <v>0</v>
      </c>
      <c r="N128" s="6" t="e">
        <f>IF(O128="在家庭",300,VLOOKUP(P128,プルダウンデータ!$E$4:'プルダウンデータ'!$F$8,2,FALSE))</f>
        <v>#N/A</v>
      </c>
      <c r="O128" s="118">
        <f>履歴書!N267</f>
        <v>0</v>
      </c>
      <c r="P128" s="118">
        <f>履歴書!AI267</f>
        <v>0</v>
      </c>
      <c r="Q128" s="119">
        <f>履歴書!AN267</f>
        <v>0</v>
      </c>
    </row>
    <row r="129" spans="1:17">
      <c r="A129" s="4" t="e">
        <f t="shared" si="50"/>
        <v>#VALUE!</v>
      </c>
      <c r="B129" s="117" t="str">
        <f>D256</f>
        <v>年月日</v>
      </c>
      <c r="D129" s="98" t="e">
        <f t="shared" ref="D129" si="70">D128+1</f>
        <v>#VALUE!</v>
      </c>
      <c r="E129" s="6"/>
      <c r="F129" s="7" t="e">
        <f t="shared" si="34"/>
        <v>#VALUE!</v>
      </c>
      <c r="G129" s="8" t="e">
        <f t="shared" si="35"/>
        <v>#VALUE!</v>
      </c>
      <c r="H129" s="8" t="e">
        <f t="shared" si="36"/>
        <v>#VALUE!</v>
      </c>
      <c r="I129" s="8" t="e">
        <f t="shared" si="37"/>
        <v>#VALUE!</v>
      </c>
      <c r="J129" s="8"/>
      <c r="K129" s="125" t="str">
        <f>TEXT(履歴書!B248&amp;履歴書!G248&amp;"年"&amp;履歴書!I248&amp;"月"&amp;履歴書!K248&amp;"日","ge.m.d")</f>
        <v>年月日</v>
      </c>
      <c r="M129" s="6">
        <f>COUNTIF(日付等!Q129,"*仙台市*")</f>
        <v>0</v>
      </c>
      <c r="N129" s="6" t="e">
        <f>IF(O129="在家庭",300,VLOOKUP(P129,プルダウンデータ!$E$4:'プルダウンデータ'!$F$8,2,FALSE))</f>
        <v>#N/A</v>
      </c>
      <c r="O129" s="118">
        <f>履歴書!N269</f>
        <v>0</v>
      </c>
      <c r="P129" s="118">
        <f>履歴書!AI269</f>
        <v>0</v>
      </c>
      <c r="Q129" s="119">
        <f>履歴書!AN269</f>
        <v>0</v>
      </c>
    </row>
    <row r="130" spans="1:17">
      <c r="A130" s="4" t="e">
        <f t="shared" si="50"/>
        <v>#VALUE!</v>
      </c>
      <c r="B130" s="117" t="str">
        <f>D258</f>
        <v>年月日</v>
      </c>
      <c r="D130" s="116" t="str">
        <f>TEXT(履歴書!B144&amp;履歴書!G144&amp;"年"&amp;履歴書!I144&amp;"月"&amp;履歴書!K144&amp;"日","ge.m.d")</f>
        <v>年月日</v>
      </c>
      <c r="E130" s="9"/>
      <c r="F130" s="7" t="str">
        <f t="shared" si="34"/>
        <v>年月日</v>
      </c>
      <c r="G130" s="8" t="str">
        <f t="shared" si="35"/>
        <v>年月日</v>
      </c>
      <c r="H130" s="8" t="str">
        <f t="shared" si="36"/>
        <v>年月日</v>
      </c>
      <c r="I130" s="8" t="str">
        <f t="shared" si="37"/>
        <v>年月日</v>
      </c>
      <c r="J130" s="8"/>
      <c r="K130" s="125" t="str">
        <f>TEXT(履歴書!B249&amp;履歴書!G249&amp;"年"&amp;履歴書!I249&amp;"月"&amp;履歴書!K249&amp;"日","ge.m.d")</f>
        <v>年月日</v>
      </c>
      <c r="M130" s="6">
        <f>COUNTIF(日付等!Q130,"*仙台市*")</f>
        <v>0</v>
      </c>
      <c r="N130" s="6" t="e">
        <f>IF(O130="在家庭",300,VLOOKUP(P130,プルダウンデータ!$E$4:'プルダウンデータ'!$F$8,2,FALSE))</f>
        <v>#N/A</v>
      </c>
      <c r="O130" s="118">
        <f>履歴書!N271</f>
        <v>0</v>
      </c>
      <c r="P130" s="118">
        <f>履歴書!AI271</f>
        <v>0</v>
      </c>
      <c r="Q130" s="119">
        <f>履歴書!AN271</f>
        <v>0</v>
      </c>
    </row>
    <row r="131" spans="1:17">
      <c r="A131" s="4" t="e">
        <f t="shared" si="50"/>
        <v>#VALUE!</v>
      </c>
      <c r="B131" s="117" t="str">
        <f>D260</f>
        <v>年月日</v>
      </c>
      <c r="D131" s="98" t="e">
        <f t="shared" ref="D131" si="71">D130+1</f>
        <v>#VALUE!</v>
      </c>
      <c r="E131" s="6"/>
      <c r="F131" s="7" t="e">
        <f t="shared" si="34"/>
        <v>#VALUE!</v>
      </c>
      <c r="G131" s="8" t="e">
        <f t="shared" si="35"/>
        <v>#VALUE!</v>
      </c>
      <c r="H131" s="8" t="e">
        <f t="shared" si="36"/>
        <v>#VALUE!</v>
      </c>
      <c r="I131" s="8" t="e">
        <f t="shared" si="37"/>
        <v>#VALUE!</v>
      </c>
      <c r="J131" s="8"/>
      <c r="K131" s="125" t="str">
        <f>TEXT(履歴書!B250&amp;履歴書!G250&amp;"年"&amp;履歴書!I250&amp;"月"&amp;履歴書!K250&amp;"日","ge.m.d")</f>
        <v>年月日</v>
      </c>
      <c r="M131" s="6">
        <f>COUNTIF(日付等!Q131,"*仙台市*")</f>
        <v>0</v>
      </c>
      <c r="N131" s="6" t="e">
        <f>IF(O131="在家庭",300,VLOOKUP(P131,プルダウンデータ!$E$4:'プルダウンデータ'!$F$8,2,FALSE))</f>
        <v>#N/A</v>
      </c>
      <c r="O131" s="118">
        <f>履歴書!N273</f>
        <v>0</v>
      </c>
      <c r="P131" s="118">
        <f>履歴書!AI273</f>
        <v>0</v>
      </c>
      <c r="Q131" s="119">
        <f>履歴書!AN273</f>
        <v>0</v>
      </c>
    </row>
    <row r="132" spans="1:17">
      <c r="A132" s="4" t="e">
        <f t="shared" si="50"/>
        <v>#VALUE!</v>
      </c>
      <c r="B132" s="117" t="str">
        <f>D262</f>
        <v>年月日</v>
      </c>
      <c r="D132" s="116" t="str">
        <f>TEXT(履歴書!B146&amp;履歴書!G146&amp;"年"&amp;履歴書!I146&amp;"月"&amp;履歴書!K146&amp;"日","ge.m.d")</f>
        <v>年月日</v>
      </c>
      <c r="E132" s="9"/>
      <c r="F132" s="7" t="str">
        <f t="shared" ref="F132:F195" si="72">TEXT($D132,"ggg")</f>
        <v>年月日</v>
      </c>
      <c r="G132" s="8" t="str">
        <f t="shared" ref="G132:G195" si="73">TEXT($D132,"e")</f>
        <v>年月日</v>
      </c>
      <c r="H132" s="8" t="str">
        <f t="shared" ref="H132:H195" si="74">TEXT($D132,"m")</f>
        <v>年月日</v>
      </c>
      <c r="I132" s="8" t="str">
        <f t="shared" ref="I132:I195" si="75">TEXT($D132,"d")</f>
        <v>年月日</v>
      </c>
      <c r="J132" s="8"/>
      <c r="K132" s="125" t="str">
        <f>TEXT(履歴書!B251&amp;履歴書!G251&amp;"年"&amp;履歴書!I251&amp;"月"&amp;履歴書!K251&amp;"日","ge.m.d")</f>
        <v>年月日</v>
      </c>
      <c r="M132" s="6">
        <f>COUNTIF(日付等!Q132,"*仙台市*")</f>
        <v>0</v>
      </c>
      <c r="N132" s="6" t="e">
        <f>IF(O132="在家庭",300,VLOOKUP(P132,プルダウンデータ!$E$4:'プルダウンデータ'!$F$8,2,FALSE))</f>
        <v>#N/A</v>
      </c>
      <c r="O132" s="118">
        <f>履歴書!N275</f>
        <v>0</v>
      </c>
      <c r="P132" s="118">
        <f>履歴書!AI275</f>
        <v>0</v>
      </c>
      <c r="Q132" s="119">
        <f>履歴書!AN275</f>
        <v>0</v>
      </c>
    </row>
    <row r="133" spans="1:17">
      <c r="A133" s="4" t="e">
        <f t="shared" si="50"/>
        <v>#VALUE!</v>
      </c>
      <c r="B133" s="117" t="str">
        <f>D264</f>
        <v>年月日</v>
      </c>
      <c r="D133" s="98" t="e">
        <f t="shared" ref="D133:D195" si="76">D132+1</f>
        <v>#VALUE!</v>
      </c>
      <c r="E133" s="6"/>
      <c r="F133" s="7" t="e">
        <f t="shared" si="72"/>
        <v>#VALUE!</v>
      </c>
      <c r="G133" s="8" t="e">
        <f t="shared" si="73"/>
        <v>#VALUE!</v>
      </c>
      <c r="H133" s="8" t="e">
        <f t="shared" si="74"/>
        <v>#VALUE!</v>
      </c>
      <c r="I133" s="8" t="e">
        <f t="shared" si="75"/>
        <v>#VALUE!</v>
      </c>
      <c r="J133" s="8"/>
      <c r="K133" s="125" t="str">
        <f>TEXT(履歴書!B252&amp;履歴書!G252&amp;"年"&amp;履歴書!I252&amp;"月"&amp;履歴書!K252&amp;"日","ge.m.d")</f>
        <v>年月日</v>
      </c>
      <c r="M133" s="6">
        <f>COUNTIF(日付等!Q133,"*仙台市*")</f>
        <v>0</v>
      </c>
      <c r="N133" s="6" t="e">
        <f>IF(O133="在家庭",300,VLOOKUP(P133,プルダウンデータ!$E$4:'プルダウンデータ'!$F$8,2,FALSE))</f>
        <v>#N/A</v>
      </c>
      <c r="O133" s="118">
        <f>履歴書!N277</f>
        <v>0</v>
      </c>
      <c r="P133" s="118">
        <f>履歴書!AI277</f>
        <v>0</v>
      </c>
      <c r="Q133" s="119">
        <f>履歴書!AN277</f>
        <v>0</v>
      </c>
    </row>
    <row r="134" spans="1:17">
      <c r="A134" s="4" t="e">
        <f t="shared" si="50"/>
        <v>#VALUE!</v>
      </c>
      <c r="B134" s="117" t="str">
        <f>D266</f>
        <v>年月日</v>
      </c>
      <c r="D134" s="116" t="str">
        <f>TEXT(履歴書!B148&amp;履歴書!G148&amp;"年"&amp;履歴書!I148&amp;"月"&amp;履歴書!K148&amp;"日","ge.m.d")</f>
        <v>年月日</v>
      </c>
      <c r="E134" s="9"/>
      <c r="F134" s="7" t="str">
        <f t="shared" si="72"/>
        <v>年月日</v>
      </c>
      <c r="G134" s="8" t="str">
        <f t="shared" si="73"/>
        <v>年月日</v>
      </c>
      <c r="H134" s="8" t="str">
        <f t="shared" si="74"/>
        <v>年月日</v>
      </c>
      <c r="I134" s="8" t="str">
        <f t="shared" si="75"/>
        <v>年月日</v>
      </c>
      <c r="J134" s="8"/>
      <c r="K134" s="125" t="str">
        <f>TEXT(履歴書!B253&amp;履歴書!G253&amp;"年"&amp;履歴書!I253&amp;"月"&amp;履歴書!K253&amp;"日","ge.m.d")</f>
        <v>年月日</v>
      </c>
      <c r="M134" s="6">
        <f>COUNTIF(日付等!Q134,"*仙台市*")</f>
        <v>0</v>
      </c>
      <c r="N134" s="6" t="e">
        <f>IF(O134="在家庭",300,VLOOKUP(P134,プルダウンデータ!$E$4:'プルダウンデータ'!$F$8,2,FALSE))</f>
        <v>#N/A</v>
      </c>
      <c r="O134" s="118">
        <f>履歴書!N279</f>
        <v>0</v>
      </c>
      <c r="P134" s="118">
        <f>履歴書!AI279</f>
        <v>0</v>
      </c>
      <c r="Q134" s="119">
        <f>履歴書!AN279</f>
        <v>0</v>
      </c>
    </row>
    <row r="135" spans="1:17">
      <c r="A135" s="4" t="e">
        <f t="shared" si="50"/>
        <v>#VALUE!</v>
      </c>
      <c r="B135" s="117" t="str">
        <f>D268</f>
        <v>年月日</v>
      </c>
      <c r="D135" s="98" t="e">
        <f t="shared" si="76"/>
        <v>#VALUE!</v>
      </c>
      <c r="E135" s="6"/>
      <c r="F135" s="7" t="e">
        <f t="shared" si="72"/>
        <v>#VALUE!</v>
      </c>
      <c r="G135" s="8" t="e">
        <f t="shared" si="73"/>
        <v>#VALUE!</v>
      </c>
      <c r="H135" s="8" t="e">
        <f t="shared" si="74"/>
        <v>#VALUE!</v>
      </c>
      <c r="I135" s="8" t="e">
        <f t="shared" si="75"/>
        <v>#VALUE!</v>
      </c>
      <c r="J135" s="8"/>
      <c r="K135" s="125" t="str">
        <f>TEXT(履歴書!B254&amp;履歴書!G254&amp;"年"&amp;履歴書!I254&amp;"月"&amp;履歴書!K254&amp;"日","ge.m.d")</f>
        <v>年月日</v>
      </c>
      <c r="M135" s="6">
        <f>COUNTIF(日付等!Q135,"*仙台市*")</f>
        <v>0</v>
      </c>
      <c r="N135" s="6" t="e">
        <f>IF(O135="在家庭",300,VLOOKUP(P135,プルダウンデータ!$E$4:'プルダウンデータ'!$F$8,2,FALSE))</f>
        <v>#N/A</v>
      </c>
      <c r="O135" s="118">
        <f>履歴書!N281</f>
        <v>0</v>
      </c>
      <c r="P135" s="118">
        <f>履歴書!AI281</f>
        <v>0</v>
      </c>
      <c r="Q135" s="119">
        <f>履歴書!AN281</f>
        <v>0</v>
      </c>
    </row>
    <row r="136" spans="1:17">
      <c r="A136" s="4" t="e">
        <f t="shared" si="50"/>
        <v>#VALUE!</v>
      </c>
      <c r="B136" s="117" t="str">
        <f>D270</f>
        <v>年月日</v>
      </c>
      <c r="D136" s="116" t="str">
        <f>TEXT(履歴書!B150&amp;履歴書!G150&amp;"年"&amp;履歴書!I150&amp;"月"&amp;履歴書!K150&amp;"日","ge.m.d")</f>
        <v>年月日</v>
      </c>
      <c r="E136" s="9"/>
      <c r="F136" s="7" t="str">
        <f t="shared" si="72"/>
        <v>年月日</v>
      </c>
      <c r="G136" s="8" t="str">
        <f t="shared" si="73"/>
        <v>年月日</v>
      </c>
      <c r="H136" s="8" t="str">
        <f t="shared" si="74"/>
        <v>年月日</v>
      </c>
      <c r="I136" s="8" t="str">
        <f t="shared" si="75"/>
        <v>年月日</v>
      </c>
      <c r="J136" s="8"/>
      <c r="K136" s="125" t="str">
        <f>TEXT(履歴書!B255&amp;履歴書!G255&amp;"年"&amp;履歴書!I255&amp;"月"&amp;履歴書!K255&amp;"日","ge.m.d")</f>
        <v>年月日</v>
      </c>
      <c r="M136" s="6">
        <f>COUNTIF(日付等!Q136,"*仙台市*")</f>
        <v>0</v>
      </c>
      <c r="N136" s="6" t="e">
        <f>IF(O136="在家庭",300,VLOOKUP(P136,プルダウンデータ!$E$4:'プルダウンデータ'!$F$8,2,FALSE))</f>
        <v>#N/A</v>
      </c>
      <c r="O136" s="118">
        <f>履歴書!N283</f>
        <v>0</v>
      </c>
      <c r="P136" s="118">
        <f>履歴書!AI283</f>
        <v>0</v>
      </c>
      <c r="Q136" s="119">
        <f>履歴書!AN283</f>
        <v>0</v>
      </c>
    </row>
    <row r="137" spans="1:17">
      <c r="A137" s="4" t="e">
        <f t="shared" si="50"/>
        <v>#VALUE!</v>
      </c>
      <c r="B137" s="117" t="str">
        <f>D272</f>
        <v>年月日</v>
      </c>
      <c r="D137" s="98" t="e">
        <f t="shared" si="76"/>
        <v>#VALUE!</v>
      </c>
      <c r="E137" s="6"/>
      <c r="F137" s="7" t="e">
        <f t="shared" si="72"/>
        <v>#VALUE!</v>
      </c>
      <c r="G137" s="8" t="e">
        <f t="shared" si="73"/>
        <v>#VALUE!</v>
      </c>
      <c r="H137" s="8" t="e">
        <f t="shared" si="74"/>
        <v>#VALUE!</v>
      </c>
      <c r="I137" s="8" t="e">
        <f t="shared" si="75"/>
        <v>#VALUE!</v>
      </c>
      <c r="J137" s="8"/>
      <c r="K137" s="125" t="str">
        <f>TEXT(履歴書!B256&amp;履歴書!G256&amp;"年"&amp;履歴書!I256&amp;"月"&amp;履歴書!K256&amp;"日","ge.m.d")</f>
        <v>年月日</v>
      </c>
      <c r="M137" s="6">
        <f>COUNTIF(日付等!Q137,"*仙台市*")</f>
        <v>0</v>
      </c>
      <c r="N137" s="6" t="e">
        <f>IF(O137="在家庭",300,VLOOKUP(P137,プルダウンデータ!$E$4:'プルダウンデータ'!$F$8,2,FALSE))</f>
        <v>#N/A</v>
      </c>
      <c r="O137" s="118">
        <f>履歴書!N285</f>
        <v>0</v>
      </c>
      <c r="P137" s="118">
        <f>履歴書!AI285</f>
        <v>0</v>
      </c>
      <c r="Q137" s="119">
        <f>履歴書!AN285</f>
        <v>0</v>
      </c>
    </row>
    <row r="138" spans="1:17">
      <c r="A138" s="4" t="e">
        <f t="shared" si="50"/>
        <v>#VALUE!</v>
      </c>
      <c r="B138" s="117" t="str">
        <f>D274</f>
        <v>年月日</v>
      </c>
      <c r="D138" s="116" t="str">
        <f>TEXT(履歴書!B152&amp;履歴書!G152&amp;"年"&amp;履歴書!I152&amp;"月"&amp;履歴書!K152&amp;"日","ge.m.d")</f>
        <v>年月日</v>
      </c>
      <c r="E138" s="9"/>
      <c r="F138" s="7" t="str">
        <f t="shared" si="72"/>
        <v>年月日</v>
      </c>
      <c r="G138" s="8" t="str">
        <f t="shared" si="73"/>
        <v>年月日</v>
      </c>
      <c r="H138" s="8" t="str">
        <f t="shared" si="74"/>
        <v>年月日</v>
      </c>
      <c r="I138" s="8" t="str">
        <f t="shared" si="75"/>
        <v>年月日</v>
      </c>
      <c r="J138" s="8"/>
      <c r="K138" s="125" t="str">
        <f>TEXT(履歴書!B257&amp;履歴書!G257&amp;"年"&amp;履歴書!I257&amp;"月"&amp;履歴書!K257&amp;"日","ge.m.d")</f>
        <v>年月日</v>
      </c>
      <c r="M138" s="6">
        <f>COUNTIF(日付等!Q138,"*仙台市*")</f>
        <v>0</v>
      </c>
      <c r="N138" s="6" t="e">
        <f>IF(O138="在家庭",300,VLOOKUP(P138,プルダウンデータ!$E$4:'プルダウンデータ'!$F$8,2,FALSE))</f>
        <v>#N/A</v>
      </c>
      <c r="O138" s="118">
        <f>履歴書!N287</f>
        <v>0</v>
      </c>
      <c r="P138" s="118">
        <f>履歴書!AI287</f>
        <v>0</v>
      </c>
      <c r="Q138" s="119">
        <f>履歴書!AN287</f>
        <v>0</v>
      </c>
    </row>
    <row r="139" spans="1:17">
      <c r="A139" s="4" t="e">
        <f t="shared" si="50"/>
        <v>#VALUE!</v>
      </c>
      <c r="B139" s="117" t="str">
        <f>D276</f>
        <v>年月日</v>
      </c>
      <c r="D139" s="98" t="e">
        <f t="shared" si="76"/>
        <v>#VALUE!</v>
      </c>
      <c r="E139" s="6"/>
      <c r="F139" s="7" t="e">
        <f t="shared" si="72"/>
        <v>#VALUE!</v>
      </c>
      <c r="G139" s="8" t="e">
        <f t="shared" si="73"/>
        <v>#VALUE!</v>
      </c>
      <c r="H139" s="8" t="e">
        <f t="shared" si="74"/>
        <v>#VALUE!</v>
      </c>
      <c r="I139" s="8" t="e">
        <f t="shared" si="75"/>
        <v>#VALUE!</v>
      </c>
      <c r="J139" s="8"/>
      <c r="K139" s="125" t="str">
        <f>TEXT(履歴書!B258&amp;履歴書!G258&amp;"年"&amp;履歴書!I258&amp;"月"&amp;履歴書!K258&amp;"日","ge.m.d")</f>
        <v>年月日</v>
      </c>
      <c r="M139" s="6">
        <f>COUNTIF(日付等!Q139,"*仙台市*")</f>
        <v>0</v>
      </c>
      <c r="N139" s="6" t="e">
        <f>IF(O139="在家庭",300,VLOOKUP(P139,プルダウンデータ!$E$4:'プルダウンデータ'!$F$8,2,FALSE))</f>
        <v>#N/A</v>
      </c>
      <c r="O139" s="118">
        <f>履歴書!N289</f>
        <v>0</v>
      </c>
      <c r="P139" s="118">
        <f>履歴書!AI289</f>
        <v>0</v>
      </c>
      <c r="Q139" s="119">
        <f>履歴書!AN289</f>
        <v>0</v>
      </c>
    </row>
    <row r="140" spans="1:17">
      <c r="A140" s="4" t="e">
        <f t="shared" si="50"/>
        <v>#VALUE!</v>
      </c>
      <c r="B140" s="117" t="str">
        <f>D278</f>
        <v>年月日</v>
      </c>
      <c r="D140" s="116" t="str">
        <f>TEXT(履歴書!B154&amp;履歴書!G154&amp;"年"&amp;履歴書!I154&amp;"月"&amp;履歴書!K154&amp;"日","ge.m.d")</f>
        <v>年月日</v>
      </c>
      <c r="E140" s="9"/>
      <c r="F140" s="7" t="str">
        <f t="shared" si="72"/>
        <v>年月日</v>
      </c>
      <c r="G140" s="8" t="str">
        <f t="shared" si="73"/>
        <v>年月日</v>
      </c>
      <c r="H140" s="8" t="str">
        <f t="shared" si="74"/>
        <v>年月日</v>
      </c>
      <c r="I140" s="8" t="str">
        <f t="shared" si="75"/>
        <v>年月日</v>
      </c>
      <c r="J140" s="8"/>
      <c r="K140" s="125" t="str">
        <f>TEXT(履歴書!B259&amp;履歴書!G259&amp;"年"&amp;履歴書!I259&amp;"月"&amp;履歴書!K259&amp;"日","ge.m.d")</f>
        <v>年月日</v>
      </c>
      <c r="M140" s="6">
        <f>COUNTIF(日付等!Q140,"*仙台市*")</f>
        <v>0</v>
      </c>
      <c r="N140" s="6" t="e">
        <f>IF(O140="在家庭",300,VLOOKUP(P140,プルダウンデータ!$E$4:'プルダウンデータ'!$F$8,2,FALSE))</f>
        <v>#N/A</v>
      </c>
      <c r="O140" s="118">
        <f>履歴書!N291</f>
        <v>0</v>
      </c>
      <c r="P140" s="118">
        <f>履歴書!AI291</f>
        <v>0</v>
      </c>
      <c r="Q140" s="119">
        <f>履歴書!AN291</f>
        <v>0</v>
      </c>
    </row>
    <row r="141" spans="1:17">
      <c r="A141" s="4" t="e">
        <f t="shared" si="50"/>
        <v>#VALUE!</v>
      </c>
      <c r="B141" s="117" t="str">
        <f>D280</f>
        <v>年月日</v>
      </c>
      <c r="D141" s="98" t="e">
        <f t="shared" si="76"/>
        <v>#VALUE!</v>
      </c>
      <c r="E141" s="6"/>
      <c r="F141" s="7" t="e">
        <f t="shared" si="72"/>
        <v>#VALUE!</v>
      </c>
      <c r="G141" s="8" t="e">
        <f t="shared" si="73"/>
        <v>#VALUE!</v>
      </c>
      <c r="H141" s="8" t="e">
        <f t="shared" si="74"/>
        <v>#VALUE!</v>
      </c>
      <c r="I141" s="8" t="e">
        <f t="shared" si="75"/>
        <v>#VALUE!</v>
      </c>
      <c r="J141" s="8"/>
      <c r="K141" s="125" t="str">
        <f>TEXT(履歴書!B260&amp;履歴書!G260&amp;"年"&amp;履歴書!I260&amp;"月"&amp;履歴書!K260&amp;"日","ge.m.d")</f>
        <v>年月日</v>
      </c>
      <c r="M141" s="6">
        <f>COUNTIF(日付等!Q141,"*仙台市*")</f>
        <v>0</v>
      </c>
      <c r="N141" s="6" t="e">
        <f>IF(O141="在家庭",300,VLOOKUP(P141,プルダウンデータ!$E$4:'プルダウンデータ'!$F$8,2,FALSE))</f>
        <v>#N/A</v>
      </c>
      <c r="O141" s="118">
        <f>履歴書!N293</f>
        <v>0</v>
      </c>
      <c r="P141" s="118">
        <f>履歴書!AI293</f>
        <v>0</v>
      </c>
      <c r="Q141" s="119">
        <f>履歴書!AN293</f>
        <v>0</v>
      </c>
    </row>
    <row r="142" spans="1:17">
      <c r="A142" s="4" t="e">
        <f t="shared" si="50"/>
        <v>#VALUE!</v>
      </c>
      <c r="B142" s="117" t="str">
        <f>D282</f>
        <v>年月日</v>
      </c>
      <c r="D142" s="116" t="str">
        <f>TEXT(履歴書!B156&amp;履歴書!G156&amp;"年"&amp;履歴書!I156&amp;"月"&amp;履歴書!K156&amp;"日","ge.m.d")</f>
        <v>年月日</v>
      </c>
      <c r="E142" s="9"/>
      <c r="F142" s="7" t="str">
        <f t="shared" si="72"/>
        <v>年月日</v>
      </c>
      <c r="G142" s="8" t="str">
        <f t="shared" si="73"/>
        <v>年月日</v>
      </c>
      <c r="H142" s="8" t="str">
        <f t="shared" si="74"/>
        <v>年月日</v>
      </c>
      <c r="I142" s="8" t="str">
        <f t="shared" si="75"/>
        <v>年月日</v>
      </c>
      <c r="J142" s="8"/>
      <c r="K142" s="125" t="str">
        <f>TEXT(履歴書!B261&amp;履歴書!G261&amp;"年"&amp;履歴書!I261&amp;"月"&amp;履歴書!K261&amp;"日","ge.m.d")</f>
        <v>年月日</v>
      </c>
      <c r="M142" s="6">
        <f>COUNTIF(日付等!Q142,"*仙台市*")</f>
        <v>0</v>
      </c>
      <c r="N142" s="6" t="e">
        <f>IF(O142="在家庭",300,VLOOKUP(P142,プルダウンデータ!$E$4:'プルダウンデータ'!$F$8,2,FALSE))</f>
        <v>#N/A</v>
      </c>
      <c r="O142" s="118">
        <f>履歴書!N295</f>
        <v>0</v>
      </c>
      <c r="P142" s="118">
        <f>履歴書!AI295</f>
        <v>0</v>
      </c>
      <c r="Q142" s="119">
        <f>履歴書!AN295</f>
        <v>0</v>
      </c>
    </row>
    <row r="143" spans="1:17">
      <c r="A143" s="4" t="e">
        <f t="shared" si="50"/>
        <v>#VALUE!</v>
      </c>
      <c r="B143" s="117" t="str">
        <f>D284</f>
        <v>年月日</v>
      </c>
      <c r="D143" s="98" t="e">
        <f t="shared" si="76"/>
        <v>#VALUE!</v>
      </c>
      <c r="E143" s="6"/>
      <c r="F143" s="7" t="e">
        <f t="shared" si="72"/>
        <v>#VALUE!</v>
      </c>
      <c r="G143" s="8" t="e">
        <f t="shared" si="73"/>
        <v>#VALUE!</v>
      </c>
      <c r="H143" s="8" t="e">
        <f t="shared" si="74"/>
        <v>#VALUE!</v>
      </c>
      <c r="I143" s="8" t="e">
        <f t="shared" si="75"/>
        <v>#VALUE!</v>
      </c>
      <c r="J143" s="8"/>
      <c r="K143" s="125" t="str">
        <f>TEXT(履歴書!B262&amp;履歴書!G262&amp;"年"&amp;履歴書!I262&amp;"月"&amp;履歴書!K262&amp;"日","ge.m.d")</f>
        <v>年月日</v>
      </c>
      <c r="M143" s="6">
        <f>COUNTIF(日付等!Q143,"*仙台市*")</f>
        <v>0</v>
      </c>
      <c r="N143" s="6" t="e">
        <f>IF(O143="在家庭",300,VLOOKUP(P143,プルダウンデータ!$E$4:'プルダウンデータ'!$F$8,2,FALSE))</f>
        <v>#N/A</v>
      </c>
      <c r="O143" s="118">
        <f>履歴書!N297</f>
        <v>0</v>
      </c>
      <c r="P143" s="118">
        <f>履歴書!AI297</f>
        <v>0</v>
      </c>
      <c r="Q143" s="119">
        <f>履歴書!AN297</f>
        <v>0</v>
      </c>
    </row>
    <row r="144" spans="1:17">
      <c r="A144" s="4" t="e">
        <f t="shared" si="50"/>
        <v>#VALUE!</v>
      </c>
      <c r="B144" s="117" t="str">
        <f>D286</f>
        <v>年月日</v>
      </c>
      <c r="D144" s="116" t="str">
        <f>TEXT(履歴書!B158&amp;履歴書!G158&amp;"年"&amp;履歴書!I158&amp;"月"&amp;履歴書!K158&amp;"日","ge.m.d")</f>
        <v>年月日</v>
      </c>
      <c r="E144" s="9"/>
      <c r="F144" s="7" t="str">
        <f t="shared" si="72"/>
        <v>年月日</v>
      </c>
      <c r="G144" s="8" t="str">
        <f t="shared" si="73"/>
        <v>年月日</v>
      </c>
      <c r="H144" s="8" t="str">
        <f t="shared" si="74"/>
        <v>年月日</v>
      </c>
      <c r="I144" s="8" t="str">
        <f t="shared" si="75"/>
        <v>年月日</v>
      </c>
      <c r="J144" s="8"/>
      <c r="K144" s="125" t="str">
        <f>TEXT(履歴書!B263&amp;履歴書!G263&amp;"年"&amp;履歴書!I263&amp;"月"&amp;履歴書!K263&amp;"日","ge.m.d")</f>
        <v>年月日</v>
      </c>
      <c r="M144" s="6">
        <f>COUNTIF(日付等!Q144,"*仙台市*")</f>
        <v>0</v>
      </c>
      <c r="N144" s="6" t="e">
        <f>IF(O144="在家庭",300,VLOOKUP(P144,プルダウンデータ!$E$4:'プルダウンデータ'!$F$8,2,FALSE))</f>
        <v>#N/A</v>
      </c>
      <c r="O144" s="118">
        <f>履歴書!N299</f>
        <v>0</v>
      </c>
      <c r="P144" s="118">
        <f>履歴書!AI299</f>
        <v>0</v>
      </c>
      <c r="Q144" s="119">
        <f>履歴書!AN299</f>
        <v>0</v>
      </c>
    </row>
    <row r="145" spans="1:17">
      <c r="A145" s="4" t="e">
        <f t="shared" si="50"/>
        <v>#VALUE!</v>
      </c>
      <c r="B145" s="117" t="str">
        <f>D288</f>
        <v>年月日</v>
      </c>
      <c r="D145" s="98" t="e">
        <f t="shared" si="76"/>
        <v>#VALUE!</v>
      </c>
      <c r="E145" s="6"/>
      <c r="F145" s="7" t="e">
        <f t="shared" si="72"/>
        <v>#VALUE!</v>
      </c>
      <c r="G145" s="8" t="e">
        <f t="shared" si="73"/>
        <v>#VALUE!</v>
      </c>
      <c r="H145" s="8" t="e">
        <f t="shared" si="74"/>
        <v>#VALUE!</v>
      </c>
      <c r="I145" s="8" t="e">
        <f t="shared" si="75"/>
        <v>#VALUE!</v>
      </c>
      <c r="J145" s="8"/>
      <c r="K145" s="125" t="str">
        <f>TEXT(履歴書!B264&amp;履歴書!G264&amp;"年"&amp;履歴書!I264&amp;"月"&amp;履歴書!K264&amp;"日","ge.m.d")</f>
        <v>年月日</v>
      </c>
      <c r="M145" s="6">
        <f>COUNTIF(日付等!Q145,"*仙台市*")</f>
        <v>0</v>
      </c>
      <c r="N145" s="6" t="e">
        <f>IF(O145="在家庭",300,VLOOKUP(P145,プルダウンデータ!$E$4:'プルダウンデータ'!$F$8,2,FALSE))</f>
        <v>#N/A</v>
      </c>
      <c r="O145" s="118">
        <f>履歴書!N301</f>
        <v>0</v>
      </c>
      <c r="P145" s="118">
        <f>履歴書!AI301</f>
        <v>0</v>
      </c>
      <c r="Q145" s="119">
        <f>履歴書!AN301</f>
        <v>0</v>
      </c>
    </row>
    <row r="146" spans="1:17">
      <c r="A146" s="4" t="e">
        <f t="shared" si="50"/>
        <v>#VALUE!</v>
      </c>
      <c r="B146" s="117" t="str">
        <f>D290</f>
        <v>年月日</v>
      </c>
      <c r="D146" s="116" t="str">
        <f>TEXT(履歴書!B160&amp;履歴書!G160&amp;"年"&amp;履歴書!I160&amp;"月"&amp;履歴書!K160&amp;"日","ge.m.d")</f>
        <v>年月日</v>
      </c>
      <c r="E146" s="9"/>
      <c r="F146" s="7" t="str">
        <f t="shared" si="72"/>
        <v>年月日</v>
      </c>
      <c r="G146" s="8" t="str">
        <f t="shared" si="73"/>
        <v>年月日</v>
      </c>
      <c r="H146" s="8" t="str">
        <f t="shared" si="74"/>
        <v>年月日</v>
      </c>
      <c r="I146" s="8" t="str">
        <f t="shared" si="75"/>
        <v>年月日</v>
      </c>
      <c r="J146" s="8"/>
      <c r="K146" s="125" t="str">
        <f>TEXT(履歴書!B265&amp;履歴書!G265&amp;"年"&amp;履歴書!I265&amp;"月"&amp;履歴書!K265&amp;"日","ge.m.d")</f>
        <v>年月日</v>
      </c>
      <c r="M146" s="6">
        <f>COUNTIF(日付等!Q146,"*仙台市*")</f>
        <v>0</v>
      </c>
      <c r="N146" s="6" t="e">
        <f>IF(O146="在家庭",300,VLOOKUP(P146,プルダウンデータ!$E$4:'プルダウンデータ'!$F$8,2,FALSE))</f>
        <v>#N/A</v>
      </c>
      <c r="O146" s="118">
        <f>履歴書!N303</f>
        <v>0</v>
      </c>
      <c r="P146" s="118">
        <f>履歴書!AI303</f>
        <v>0</v>
      </c>
      <c r="Q146" s="119">
        <f>履歴書!AN303</f>
        <v>0</v>
      </c>
    </row>
    <row r="147" spans="1:17">
      <c r="A147" s="4" t="e">
        <f t="shared" si="50"/>
        <v>#VALUE!</v>
      </c>
      <c r="B147" s="117" t="str">
        <f>D292</f>
        <v>年月日</v>
      </c>
      <c r="D147" s="98" t="e">
        <f t="shared" si="76"/>
        <v>#VALUE!</v>
      </c>
      <c r="E147" s="6"/>
      <c r="F147" s="7" t="e">
        <f t="shared" si="72"/>
        <v>#VALUE!</v>
      </c>
      <c r="G147" s="8" t="e">
        <f t="shared" si="73"/>
        <v>#VALUE!</v>
      </c>
      <c r="H147" s="8" t="e">
        <f t="shared" si="74"/>
        <v>#VALUE!</v>
      </c>
      <c r="I147" s="8" t="e">
        <f t="shared" si="75"/>
        <v>#VALUE!</v>
      </c>
      <c r="J147" s="8"/>
      <c r="K147" s="125" t="str">
        <f>TEXT(履歴書!B266&amp;履歴書!G266&amp;"年"&amp;履歴書!I266&amp;"月"&amp;履歴書!K266&amp;"日","ge.m.d")</f>
        <v>年月日</v>
      </c>
      <c r="M147" s="6">
        <f>COUNTIF(日付等!Q147,"*仙台市*")</f>
        <v>0</v>
      </c>
      <c r="N147" s="6" t="e">
        <f>IF(O147="在家庭",300,VLOOKUP(P147,プルダウンデータ!$E$4:'プルダウンデータ'!$F$8,2,FALSE))</f>
        <v>#N/A</v>
      </c>
      <c r="O147" s="118">
        <f>履歴書!N305</f>
        <v>0</v>
      </c>
      <c r="P147" s="118">
        <f>履歴書!AI305</f>
        <v>0</v>
      </c>
      <c r="Q147" s="119">
        <f>履歴書!AN305</f>
        <v>0</v>
      </c>
    </row>
    <row r="148" spans="1:17">
      <c r="A148" s="4" t="e">
        <f t="shared" si="50"/>
        <v>#VALUE!</v>
      </c>
      <c r="B148" s="117" t="str">
        <f>D294</f>
        <v>年月日</v>
      </c>
      <c r="D148" s="116" t="str">
        <f>TEXT(履歴書!B162&amp;履歴書!G162&amp;"年"&amp;履歴書!I162&amp;"月"&amp;履歴書!K162&amp;"日","ge.m.d")</f>
        <v>年月日</v>
      </c>
      <c r="E148" s="9"/>
      <c r="F148" s="7" t="str">
        <f t="shared" si="72"/>
        <v>年月日</v>
      </c>
      <c r="G148" s="8" t="str">
        <f t="shared" si="73"/>
        <v>年月日</v>
      </c>
      <c r="H148" s="8" t="str">
        <f t="shared" si="74"/>
        <v>年月日</v>
      </c>
      <c r="I148" s="8" t="str">
        <f t="shared" si="75"/>
        <v>年月日</v>
      </c>
      <c r="J148" s="8"/>
      <c r="K148" s="125" t="str">
        <f>TEXT(履歴書!B267&amp;履歴書!G267&amp;"年"&amp;履歴書!I267&amp;"月"&amp;履歴書!K267&amp;"日","ge.m.d")</f>
        <v>年月日</v>
      </c>
      <c r="M148" s="6">
        <f>COUNTIF(日付等!Q148,"*仙台市*")</f>
        <v>0</v>
      </c>
      <c r="N148" s="6" t="e">
        <f>IF(O148="在家庭",300,VLOOKUP(P148,プルダウンデータ!$E$4:'プルダウンデータ'!$F$8,2,FALSE))</f>
        <v>#N/A</v>
      </c>
      <c r="O148" s="118">
        <f>履歴書!N307</f>
        <v>0</v>
      </c>
      <c r="P148" s="118">
        <f>履歴書!AI307</f>
        <v>0</v>
      </c>
      <c r="Q148" s="119">
        <f>履歴書!AN307</f>
        <v>0</v>
      </c>
    </row>
    <row r="149" spans="1:17">
      <c r="A149" s="4" t="e">
        <f t="shared" si="50"/>
        <v>#VALUE!</v>
      </c>
      <c r="B149" s="117" t="str">
        <f>D296</f>
        <v>年月日</v>
      </c>
      <c r="D149" s="98" t="e">
        <f t="shared" si="76"/>
        <v>#VALUE!</v>
      </c>
      <c r="E149" s="6"/>
      <c r="F149" s="7" t="e">
        <f t="shared" si="72"/>
        <v>#VALUE!</v>
      </c>
      <c r="G149" s="8" t="e">
        <f t="shared" si="73"/>
        <v>#VALUE!</v>
      </c>
      <c r="H149" s="8" t="e">
        <f t="shared" si="74"/>
        <v>#VALUE!</v>
      </c>
      <c r="I149" s="8" t="e">
        <f t="shared" si="75"/>
        <v>#VALUE!</v>
      </c>
      <c r="J149" s="8"/>
      <c r="K149" s="125" t="str">
        <f>TEXT(履歴書!B268&amp;履歴書!G268&amp;"年"&amp;履歴書!I268&amp;"月"&amp;履歴書!K268&amp;"日","ge.m.d")</f>
        <v>年月日</v>
      </c>
      <c r="M149" s="6">
        <f>COUNTIF(日付等!Q149,"*仙台市*")</f>
        <v>0</v>
      </c>
      <c r="N149" s="6" t="e">
        <f>IF(O149="在家庭",300,VLOOKUP(P149,プルダウンデータ!$E$4:'プルダウンデータ'!$F$8,2,FALSE))</f>
        <v>#N/A</v>
      </c>
      <c r="O149" s="118">
        <f>履歴書!N309</f>
        <v>0</v>
      </c>
      <c r="P149" s="118">
        <f>履歴書!AI309</f>
        <v>0</v>
      </c>
      <c r="Q149" s="119">
        <f>履歴書!AN309</f>
        <v>0</v>
      </c>
    </row>
    <row r="150" spans="1:17">
      <c r="A150" s="4" t="e">
        <f t="shared" si="50"/>
        <v>#VALUE!</v>
      </c>
      <c r="B150" s="117" t="str">
        <f>D298</f>
        <v>年月日</v>
      </c>
      <c r="D150" s="116" t="str">
        <f>TEXT(履歴書!B164&amp;履歴書!G164&amp;"年"&amp;履歴書!I164&amp;"月"&amp;履歴書!K164&amp;"日","ge.m.d")</f>
        <v>年月日</v>
      </c>
      <c r="E150" s="9"/>
      <c r="F150" s="7" t="str">
        <f t="shared" si="72"/>
        <v>年月日</v>
      </c>
      <c r="G150" s="8" t="str">
        <f t="shared" si="73"/>
        <v>年月日</v>
      </c>
      <c r="H150" s="8" t="str">
        <f t="shared" si="74"/>
        <v>年月日</v>
      </c>
      <c r="I150" s="8" t="str">
        <f t="shared" si="75"/>
        <v>年月日</v>
      </c>
      <c r="J150" s="8"/>
      <c r="K150" s="125" t="str">
        <f>TEXT(履歴書!B269&amp;履歴書!G269&amp;"年"&amp;履歴書!I269&amp;"月"&amp;履歴書!K269&amp;"日","ge.m.d")</f>
        <v>年月日</v>
      </c>
      <c r="M150" s="6">
        <f>COUNTIF(日付等!Q150,"*仙台市*")</f>
        <v>0</v>
      </c>
      <c r="N150" s="6" t="e">
        <f>IF(O150="在家庭",300,VLOOKUP(P150,プルダウンデータ!$E$4:'プルダウンデータ'!$F$8,2,FALSE))</f>
        <v>#N/A</v>
      </c>
      <c r="O150" s="118">
        <f>履歴書!N311</f>
        <v>0</v>
      </c>
      <c r="P150" s="118">
        <f>履歴書!AI311</f>
        <v>0</v>
      </c>
      <c r="Q150" s="119">
        <f>履歴書!AN311</f>
        <v>0</v>
      </c>
    </row>
    <row r="151" spans="1:17">
      <c r="A151" s="4" t="e">
        <f t="shared" si="50"/>
        <v>#VALUE!</v>
      </c>
      <c r="B151" s="117" t="str">
        <f>D300</f>
        <v>年月日</v>
      </c>
      <c r="D151" s="98" t="e">
        <f t="shared" si="76"/>
        <v>#VALUE!</v>
      </c>
      <c r="E151" s="6"/>
      <c r="F151" s="7" t="e">
        <f t="shared" si="72"/>
        <v>#VALUE!</v>
      </c>
      <c r="G151" s="8" t="e">
        <f t="shared" si="73"/>
        <v>#VALUE!</v>
      </c>
      <c r="H151" s="8" t="e">
        <f t="shared" si="74"/>
        <v>#VALUE!</v>
      </c>
      <c r="I151" s="8" t="e">
        <f t="shared" si="75"/>
        <v>#VALUE!</v>
      </c>
      <c r="J151" s="8"/>
      <c r="K151" s="125" t="str">
        <f>TEXT(履歴書!B270&amp;履歴書!G270&amp;"年"&amp;履歴書!I270&amp;"月"&amp;履歴書!K270&amp;"日","ge.m.d")</f>
        <v>年月日</v>
      </c>
      <c r="M151" s="6">
        <f>COUNTIF(日付等!Q151,"*仙台市*")</f>
        <v>0</v>
      </c>
      <c r="N151" s="6" t="e">
        <f>IF(O151="在家庭",300,VLOOKUP(P151,プルダウンデータ!$E$4:'プルダウンデータ'!$F$8,2,FALSE))</f>
        <v>#N/A</v>
      </c>
      <c r="O151" s="118">
        <f>履歴書!N313</f>
        <v>0</v>
      </c>
      <c r="P151" s="118">
        <f>履歴書!AI313</f>
        <v>0</v>
      </c>
      <c r="Q151" s="119">
        <f>履歴書!AN313</f>
        <v>0</v>
      </c>
    </row>
    <row r="152" spans="1:17">
      <c r="A152" s="4" t="e">
        <f t="shared" si="50"/>
        <v>#VALUE!</v>
      </c>
      <c r="B152" s="117" t="str">
        <f>D302</f>
        <v>年月日</v>
      </c>
      <c r="D152" s="116" t="str">
        <f>TEXT(履歴書!B166&amp;履歴書!G166&amp;"年"&amp;履歴書!I166&amp;"月"&amp;履歴書!K166&amp;"日","ge.m.d")</f>
        <v>年月日</v>
      </c>
      <c r="E152" s="9"/>
      <c r="F152" s="7" t="str">
        <f t="shared" si="72"/>
        <v>年月日</v>
      </c>
      <c r="G152" s="8" t="str">
        <f t="shared" si="73"/>
        <v>年月日</v>
      </c>
      <c r="H152" s="8" t="str">
        <f t="shared" si="74"/>
        <v>年月日</v>
      </c>
      <c r="I152" s="8" t="str">
        <f t="shared" si="75"/>
        <v>年月日</v>
      </c>
      <c r="J152" s="8"/>
      <c r="K152" s="125" t="str">
        <f>TEXT(履歴書!B271&amp;履歴書!G271&amp;"年"&amp;履歴書!I271&amp;"月"&amp;履歴書!K271&amp;"日","ge.m.d")</f>
        <v>年月日</v>
      </c>
      <c r="M152" s="6">
        <f>COUNTIF(日付等!Q152,"*仙台市*")</f>
        <v>0</v>
      </c>
      <c r="N152" s="6" t="e">
        <f>IF(O152="在家庭",300,VLOOKUP(P152,プルダウンデータ!$E$4:'プルダウンデータ'!$F$8,2,FALSE))</f>
        <v>#N/A</v>
      </c>
      <c r="O152" s="118">
        <f>履歴書!N315</f>
        <v>0</v>
      </c>
      <c r="P152" s="118">
        <f>履歴書!AI315</f>
        <v>0</v>
      </c>
      <c r="Q152" s="119">
        <f>履歴書!AN315</f>
        <v>0</v>
      </c>
    </row>
    <row r="153" spans="1:17">
      <c r="A153" s="4" t="e">
        <f t="shared" si="50"/>
        <v>#VALUE!</v>
      </c>
      <c r="B153" s="117" t="str">
        <f>D304</f>
        <v>年月日</v>
      </c>
      <c r="D153" s="98" t="e">
        <f t="shared" si="76"/>
        <v>#VALUE!</v>
      </c>
      <c r="E153" s="6"/>
      <c r="F153" s="7" t="e">
        <f t="shared" si="72"/>
        <v>#VALUE!</v>
      </c>
      <c r="G153" s="8" t="e">
        <f t="shared" si="73"/>
        <v>#VALUE!</v>
      </c>
      <c r="H153" s="8" t="e">
        <f t="shared" si="74"/>
        <v>#VALUE!</v>
      </c>
      <c r="I153" s="8" t="e">
        <f t="shared" si="75"/>
        <v>#VALUE!</v>
      </c>
      <c r="J153" s="8"/>
      <c r="K153" s="125" t="str">
        <f>TEXT(履歴書!B272&amp;履歴書!G272&amp;"年"&amp;履歴書!I272&amp;"月"&amp;履歴書!K272&amp;"日","ge.m.d")</f>
        <v>年月日</v>
      </c>
      <c r="M153" s="6">
        <f>COUNTIF(日付等!Q153,"*仙台市*")</f>
        <v>0</v>
      </c>
      <c r="N153" s="6" t="e">
        <f>IF(O153="在家庭",300,VLOOKUP(P153,プルダウンデータ!$E$4:'プルダウンデータ'!$F$8,2,FALSE))</f>
        <v>#N/A</v>
      </c>
      <c r="O153" s="118">
        <f>履歴書!N317</f>
        <v>0</v>
      </c>
      <c r="P153" s="118">
        <f>履歴書!AI317</f>
        <v>0</v>
      </c>
      <c r="Q153" s="119">
        <f>履歴書!AN317</f>
        <v>0</v>
      </c>
    </row>
    <row r="154" spans="1:17">
      <c r="A154" s="4" t="e">
        <f t="shared" ref="A154:A217" si="77">B153+1</f>
        <v>#VALUE!</v>
      </c>
      <c r="B154" s="117" t="str">
        <f>D306</f>
        <v>年月日</v>
      </c>
      <c r="D154" s="116" t="str">
        <f>TEXT(履歴書!B168&amp;履歴書!G168&amp;"年"&amp;履歴書!I168&amp;"月"&amp;履歴書!K168&amp;"日","ge.m.d")</f>
        <v>年月日</v>
      </c>
      <c r="E154" s="9"/>
      <c r="F154" s="7" t="str">
        <f t="shared" si="72"/>
        <v>年月日</v>
      </c>
      <c r="G154" s="8" t="str">
        <f t="shared" si="73"/>
        <v>年月日</v>
      </c>
      <c r="H154" s="8" t="str">
        <f t="shared" si="74"/>
        <v>年月日</v>
      </c>
      <c r="I154" s="8" t="str">
        <f t="shared" si="75"/>
        <v>年月日</v>
      </c>
      <c r="J154" s="8"/>
      <c r="K154" s="125" t="str">
        <f>TEXT(履歴書!B273&amp;履歴書!G273&amp;"年"&amp;履歴書!I273&amp;"月"&amp;履歴書!K273&amp;"日","ge.m.d")</f>
        <v>年月日</v>
      </c>
      <c r="M154" s="6">
        <f>COUNTIF(日付等!Q154,"*仙台市*")</f>
        <v>0</v>
      </c>
      <c r="N154" s="6" t="e">
        <f>IF(O154="在家庭",300,VLOOKUP(P154,プルダウンデータ!$E$4:'プルダウンデータ'!$F$8,2,FALSE))</f>
        <v>#N/A</v>
      </c>
      <c r="O154" s="118">
        <f>履歴書!N319</f>
        <v>0</v>
      </c>
      <c r="P154" s="118">
        <f>履歴書!AI319</f>
        <v>0</v>
      </c>
      <c r="Q154" s="119">
        <f>履歴書!AN319</f>
        <v>0</v>
      </c>
    </row>
    <row r="155" spans="1:17">
      <c r="A155" s="4" t="e">
        <f t="shared" si="77"/>
        <v>#VALUE!</v>
      </c>
      <c r="B155" s="117" t="str">
        <f>D308</f>
        <v>年月日</v>
      </c>
      <c r="D155" s="98" t="e">
        <f t="shared" si="76"/>
        <v>#VALUE!</v>
      </c>
      <c r="E155" s="6"/>
      <c r="F155" s="7" t="e">
        <f t="shared" si="72"/>
        <v>#VALUE!</v>
      </c>
      <c r="G155" s="8" t="e">
        <f t="shared" si="73"/>
        <v>#VALUE!</v>
      </c>
      <c r="H155" s="8" t="e">
        <f t="shared" si="74"/>
        <v>#VALUE!</v>
      </c>
      <c r="I155" s="8" t="e">
        <f t="shared" si="75"/>
        <v>#VALUE!</v>
      </c>
      <c r="J155" s="8"/>
      <c r="K155" s="125" t="str">
        <f>TEXT(履歴書!B274&amp;履歴書!G274&amp;"年"&amp;履歴書!I274&amp;"月"&amp;履歴書!K274&amp;"日","ge.m.d")</f>
        <v>年月日</v>
      </c>
      <c r="M155" s="6">
        <f>COUNTIF(日付等!Q155,"*仙台市*")</f>
        <v>0</v>
      </c>
      <c r="N155" s="6" t="e">
        <f>IF(O155="在家庭",300,VLOOKUP(P155,プルダウンデータ!$E$4:'プルダウンデータ'!$F$8,2,FALSE))</f>
        <v>#N/A</v>
      </c>
      <c r="O155" s="118">
        <f>履歴書!N321</f>
        <v>0</v>
      </c>
      <c r="P155" s="118">
        <f>履歴書!AI321</f>
        <v>0</v>
      </c>
      <c r="Q155" s="119">
        <f>履歴書!AN321</f>
        <v>0</v>
      </c>
    </row>
    <row r="156" spans="1:17">
      <c r="A156" s="4" t="e">
        <f t="shared" si="77"/>
        <v>#VALUE!</v>
      </c>
      <c r="B156" s="117" t="str">
        <f>D310</f>
        <v>年月日</v>
      </c>
      <c r="D156" s="116" t="str">
        <f>TEXT(履歴書!B170&amp;履歴書!G170&amp;"年"&amp;履歴書!I170&amp;"月"&amp;履歴書!K170&amp;"日","ge.m.d")</f>
        <v>年月日</v>
      </c>
      <c r="E156" s="9"/>
      <c r="F156" s="7" t="str">
        <f t="shared" si="72"/>
        <v>年月日</v>
      </c>
      <c r="G156" s="8" t="str">
        <f t="shared" si="73"/>
        <v>年月日</v>
      </c>
      <c r="H156" s="8" t="str">
        <f t="shared" si="74"/>
        <v>年月日</v>
      </c>
      <c r="I156" s="8" t="str">
        <f t="shared" si="75"/>
        <v>年月日</v>
      </c>
      <c r="J156" s="8"/>
      <c r="K156" s="125" t="str">
        <f>TEXT(履歴書!B275&amp;履歴書!G275&amp;"年"&amp;履歴書!I275&amp;"月"&amp;履歴書!K275&amp;"日","ge.m.d")</f>
        <v>年月日</v>
      </c>
      <c r="M156" s="6">
        <f>COUNTIF(日付等!Q156,"*仙台市*")</f>
        <v>0</v>
      </c>
      <c r="N156" s="6" t="e">
        <f>IF(O156="在家庭",300,VLOOKUP(P156,プルダウンデータ!$E$4:'プルダウンデータ'!$F$8,2,FALSE))</f>
        <v>#N/A</v>
      </c>
      <c r="O156" s="118">
        <f>履歴書!N323</f>
        <v>0</v>
      </c>
      <c r="P156" s="118">
        <f>履歴書!AI323</f>
        <v>0</v>
      </c>
      <c r="Q156" s="119">
        <f>履歴書!AN323</f>
        <v>0</v>
      </c>
    </row>
    <row r="157" spans="1:17">
      <c r="A157" s="4" t="e">
        <f t="shared" si="77"/>
        <v>#VALUE!</v>
      </c>
      <c r="B157" s="117" t="str">
        <f>D312</f>
        <v>年月日</v>
      </c>
      <c r="D157" s="98" t="e">
        <f t="shared" si="76"/>
        <v>#VALUE!</v>
      </c>
      <c r="E157" s="6"/>
      <c r="F157" s="7" t="e">
        <f t="shared" si="72"/>
        <v>#VALUE!</v>
      </c>
      <c r="G157" s="8" t="e">
        <f t="shared" si="73"/>
        <v>#VALUE!</v>
      </c>
      <c r="H157" s="8" t="e">
        <f t="shared" si="74"/>
        <v>#VALUE!</v>
      </c>
      <c r="I157" s="8" t="e">
        <f t="shared" si="75"/>
        <v>#VALUE!</v>
      </c>
      <c r="J157" s="8"/>
      <c r="K157" s="125" t="str">
        <f>TEXT(履歴書!B276&amp;履歴書!G276&amp;"年"&amp;履歴書!I276&amp;"月"&amp;履歴書!K276&amp;"日","ge.m.d")</f>
        <v>年月日</v>
      </c>
      <c r="M157" s="6">
        <f>COUNTIF(日付等!Q157,"*仙台市*")</f>
        <v>0</v>
      </c>
      <c r="N157" s="6" t="e">
        <f>IF(O157="在家庭",300,VLOOKUP(P157,プルダウンデータ!$E$4:'プルダウンデータ'!$F$8,2,FALSE))</f>
        <v>#N/A</v>
      </c>
      <c r="O157" s="118">
        <f>履歴書!N325</f>
        <v>0</v>
      </c>
      <c r="P157" s="118">
        <f>履歴書!AI325</f>
        <v>0</v>
      </c>
      <c r="Q157" s="119">
        <f>履歴書!AN325</f>
        <v>0</v>
      </c>
    </row>
    <row r="158" spans="1:17">
      <c r="A158" s="4" t="e">
        <f t="shared" si="77"/>
        <v>#VALUE!</v>
      </c>
      <c r="B158" s="117" t="str">
        <f>D314</f>
        <v>年月日</v>
      </c>
      <c r="D158" s="116" t="str">
        <f>TEXT(履歴書!B172&amp;履歴書!G172&amp;"年"&amp;履歴書!I172&amp;"月"&amp;履歴書!K172&amp;"日","ge.m.d")</f>
        <v>年月日</v>
      </c>
      <c r="E158" s="9"/>
      <c r="F158" s="7" t="str">
        <f t="shared" si="72"/>
        <v>年月日</v>
      </c>
      <c r="G158" s="8" t="str">
        <f t="shared" si="73"/>
        <v>年月日</v>
      </c>
      <c r="H158" s="8" t="str">
        <f t="shared" si="74"/>
        <v>年月日</v>
      </c>
      <c r="I158" s="8" t="str">
        <f t="shared" si="75"/>
        <v>年月日</v>
      </c>
      <c r="J158" s="8"/>
      <c r="K158" s="125" t="str">
        <f>TEXT(履歴書!B277&amp;履歴書!G277&amp;"年"&amp;履歴書!I277&amp;"月"&amp;履歴書!K277&amp;"日","ge.m.d")</f>
        <v>年月日</v>
      </c>
      <c r="M158" s="6">
        <f>COUNTIF(日付等!Q158,"*仙台市*")</f>
        <v>0</v>
      </c>
      <c r="N158" s="6" t="e">
        <f>IF(O158="在家庭",300,VLOOKUP(P158,プルダウンデータ!$E$4:'プルダウンデータ'!$F$8,2,FALSE))</f>
        <v>#N/A</v>
      </c>
      <c r="O158" s="118">
        <f>履歴書!N327</f>
        <v>0</v>
      </c>
      <c r="P158" s="118">
        <f>履歴書!AI327</f>
        <v>0</v>
      </c>
      <c r="Q158" s="119">
        <f>履歴書!AN327</f>
        <v>0</v>
      </c>
    </row>
    <row r="159" spans="1:17">
      <c r="A159" s="4" t="e">
        <f t="shared" si="77"/>
        <v>#VALUE!</v>
      </c>
      <c r="B159" s="117" t="str">
        <f>D316</f>
        <v>年月日</v>
      </c>
      <c r="D159" s="98" t="e">
        <f t="shared" si="76"/>
        <v>#VALUE!</v>
      </c>
      <c r="E159" s="6"/>
      <c r="F159" s="7" t="e">
        <f t="shared" si="72"/>
        <v>#VALUE!</v>
      </c>
      <c r="G159" s="8" t="e">
        <f t="shared" si="73"/>
        <v>#VALUE!</v>
      </c>
      <c r="H159" s="8" t="e">
        <f t="shared" si="74"/>
        <v>#VALUE!</v>
      </c>
      <c r="I159" s="8" t="e">
        <f t="shared" si="75"/>
        <v>#VALUE!</v>
      </c>
      <c r="J159" s="8"/>
      <c r="K159" s="125" t="str">
        <f>TEXT(履歴書!B278&amp;履歴書!G278&amp;"年"&amp;履歴書!I278&amp;"月"&amp;履歴書!K278&amp;"日","ge.m.d")</f>
        <v>年月日</v>
      </c>
      <c r="M159" s="6">
        <f>COUNTIF(日付等!Q159,"*仙台市*")</f>
        <v>0</v>
      </c>
      <c r="N159" s="6" t="e">
        <f>IF(O159="在家庭",300,VLOOKUP(P159,プルダウンデータ!$E$4:'プルダウンデータ'!$F$8,2,FALSE))</f>
        <v>#N/A</v>
      </c>
      <c r="O159" s="118">
        <f>履歴書!N329</f>
        <v>0</v>
      </c>
      <c r="P159" s="118">
        <f>履歴書!AI329</f>
        <v>0</v>
      </c>
      <c r="Q159" s="119">
        <f>履歴書!AN329</f>
        <v>0</v>
      </c>
    </row>
    <row r="160" spans="1:17">
      <c r="A160" s="4" t="e">
        <f t="shared" si="77"/>
        <v>#VALUE!</v>
      </c>
      <c r="B160" s="117" t="str">
        <f>D318</f>
        <v>年月日</v>
      </c>
      <c r="D160" s="116" t="str">
        <f>TEXT(履歴書!B174&amp;履歴書!G174&amp;"年"&amp;履歴書!I174&amp;"月"&amp;履歴書!K174&amp;"日","ge.m.d")</f>
        <v>年月日</v>
      </c>
      <c r="E160" s="9"/>
      <c r="F160" s="7" t="str">
        <f t="shared" si="72"/>
        <v>年月日</v>
      </c>
      <c r="G160" s="8" t="str">
        <f t="shared" si="73"/>
        <v>年月日</v>
      </c>
      <c r="H160" s="8" t="str">
        <f t="shared" si="74"/>
        <v>年月日</v>
      </c>
      <c r="I160" s="8" t="str">
        <f t="shared" si="75"/>
        <v>年月日</v>
      </c>
      <c r="J160" s="8"/>
      <c r="K160" s="125" t="str">
        <f>TEXT(履歴書!B279&amp;履歴書!G279&amp;"年"&amp;履歴書!I279&amp;"月"&amp;履歴書!K279&amp;"日","ge.m.d")</f>
        <v>年月日</v>
      </c>
      <c r="M160" s="6">
        <f>COUNTIF(日付等!Q160,"*仙台市*")</f>
        <v>0</v>
      </c>
      <c r="N160" s="6" t="e">
        <f>IF(O160="在家庭",300,VLOOKUP(P160,プルダウンデータ!$E$4:'プルダウンデータ'!$F$8,2,FALSE))</f>
        <v>#N/A</v>
      </c>
      <c r="O160" s="118">
        <f>履歴書!N331</f>
        <v>0</v>
      </c>
      <c r="P160" s="118">
        <f>履歴書!AI331</f>
        <v>0</v>
      </c>
      <c r="Q160" s="119">
        <f>履歴書!AN331</f>
        <v>0</v>
      </c>
    </row>
    <row r="161" spans="1:17">
      <c r="A161" s="4" t="e">
        <f t="shared" si="77"/>
        <v>#VALUE!</v>
      </c>
      <c r="B161" s="117" t="str">
        <f>D320</f>
        <v>年月日</v>
      </c>
      <c r="D161" s="98" t="e">
        <f t="shared" si="76"/>
        <v>#VALUE!</v>
      </c>
      <c r="E161" s="6"/>
      <c r="F161" s="7" t="e">
        <f t="shared" si="72"/>
        <v>#VALUE!</v>
      </c>
      <c r="G161" s="8" t="e">
        <f t="shared" si="73"/>
        <v>#VALUE!</v>
      </c>
      <c r="H161" s="8" t="e">
        <f t="shared" si="74"/>
        <v>#VALUE!</v>
      </c>
      <c r="I161" s="8" t="e">
        <f t="shared" si="75"/>
        <v>#VALUE!</v>
      </c>
      <c r="J161" s="8"/>
      <c r="K161" s="125" t="str">
        <f>TEXT(履歴書!B280&amp;履歴書!G280&amp;"年"&amp;履歴書!I280&amp;"月"&amp;履歴書!K280&amp;"日","ge.m.d")</f>
        <v>年月日</v>
      </c>
      <c r="M161" s="6">
        <f>COUNTIF(日付等!Q161,"*仙台市*")</f>
        <v>0</v>
      </c>
      <c r="N161" s="6" t="e">
        <f>IF(O161="在家庭",300,VLOOKUP(P161,プルダウンデータ!$E$4:'プルダウンデータ'!$F$8,2,FALSE))</f>
        <v>#N/A</v>
      </c>
      <c r="O161" s="118">
        <f>履歴書!N333</f>
        <v>0</v>
      </c>
      <c r="P161" s="118">
        <f>履歴書!AI333</f>
        <v>0</v>
      </c>
      <c r="Q161" s="119">
        <f>履歴書!AN333</f>
        <v>0</v>
      </c>
    </row>
    <row r="162" spans="1:17">
      <c r="A162" s="4" t="e">
        <f t="shared" si="77"/>
        <v>#VALUE!</v>
      </c>
      <c r="B162" s="117" t="str">
        <f>D322</f>
        <v>年月日</v>
      </c>
      <c r="D162" s="116" t="str">
        <f>TEXT(履歴書!B176&amp;履歴書!G176&amp;"年"&amp;履歴書!I176&amp;"月"&amp;履歴書!K176&amp;"日","ge.m.d")</f>
        <v>年月日</v>
      </c>
      <c r="E162" s="9"/>
      <c r="F162" s="7" t="str">
        <f t="shared" si="72"/>
        <v>年月日</v>
      </c>
      <c r="G162" s="8" t="str">
        <f t="shared" si="73"/>
        <v>年月日</v>
      </c>
      <c r="H162" s="8" t="str">
        <f t="shared" si="74"/>
        <v>年月日</v>
      </c>
      <c r="I162" s="8" t="str">
        <f t="shared" si="75"/>
        <v>年月日</v>
      </c>
      <c r="J162" s="8"/>
      <c r="K162" s="125" t="str">
        <f>TEXT(履歴書!B281&amp;履歴書!G281&amp;"年"&amp;履歴書!I281&amp;"月"&amp;履歴書!K281&amp;"日","ge.m.d")</f>
        <v>年月日</v>
      </c>
      <c r="M162" s="6">
        <f>COUNTIF(日付等!Q162,"*仙台市*")</f>
        <v>0</v>
      </c>
      <c r="N162" s="6" t="e">
        <f>IF(O162="在家庭",300,VLOOKUP(P162,プルダウンデータ!$E$4:'プルダウンデータ'!$F$8,2,FALSE))</f>
        <v>#N/A</v>
      </c>
      <c r="O162" s="118">
        <f>履歴書!N335</f>
        <v>0</v>
      </c>
      <c r="P162" s="118">
        <f>履歴書!AI335</f>
        <v>0</v>
      </c>
      <c r="Q162" s="119">
        <f>履歴書!AN335</f>
        <v>0</v>
      </c>
    </row>
    <row r="163" spans="1:17">
      <c r="A163" s="4" t="e">
        <f t="shared" si="77"/>
        <v>#VALUE!</v>
      </c>
      <c r="B163" s="117" t="str">
        <f>D324</f>
        <v>年月日</v>
      </c>
      <c r="D163" s="98" t="e">
        <f t="shared" si="76"/>
        <v>#VALUE!</v>
      </c>
      <c r="E163" s="6"/>
      <c r="F163" s="7" t="e">
        <f t="shared" si="72"/>
        <v>#VALUE!</v>
      </c>
      <c r="G163" s="8" t="e">
        <f t="shared" si="73"/>
        <v>#VALUE!</v>
      </c>
      <c r="H163" s="8" t="e">
        <f t="shared" si="74"/>
        <v>#VALUE!</v>
      </c>
      <c r="I163" s="8" t="e">
        <f t="shared" si="75"/>
        <v>#VALUE!</v>
      </c>
      <c r="J163" s="8"/>
      <c r="K163" s="125" t="str">
        <f>TEXT(履歴書!B282&amp;履歴書!G282&amp;"年"&amp;履歴書!I282&amp;"月"&amp;履歴書!K282&amp;"日","ge.m.d")</f>
        <v>年月日</v>
      </c>
      <c r="M163" s="6">
        <f>COUNTIF(日付等!Q163,"*仙台市*")</f>
        <v>0</v>
      </c>
      <c r="N163" s="6" t="e">
        <f>IF(O163="在家庭",300,VLOOKUP(P163,プルダウンデータ!$E$4:'プルダウンデータ'!$F$8,2,FALSE))</f>
        <v>#N/A</v>
      </c>
      <c r="O163" s="118">
        <f>履歴書!N337</f>
        <v>0</v>
      </c>
      <c r="P163" s="118">
        <f>履歴書!AI337</f>
        <v>0</v>
      </c>
      <c r="Q163" s="119">
        <f>履歴書!AN337</f>
        <v>0</v>
      </c>
    </row>
    <row r="164" spans="1:17">
      <c r="A164" s="4" t="e">
        <f t="shared" si="77"/>
        <v>#VALUE!</v>
      </c>
      <c r="B164" s="117" t="str">
        <f>D326</f>
        <v>年月日</v>
      </c>
      <c r="D164" s="116" t="str">
        <f>TEXT(履歴書!B178&amp;履歴書!G178&amp;"年"&amp;履歴書!I178&amp;"月"&amp;履歴書!K178&amp;"日","ge.m.d")</f>
        <v>年月日</v>
      </c>
      <c r="E164" s="9"/>
      <c r="F164" s="7" t="str">
        <f t="shared" si="72"/>
        <v>年月日</v>
      </c>
      <c r="G164" s="8" t="str">
        <f t="shared" si="73"/>
        <v>年月日</v>
      </c>
      <c r="H164" s="8" t="str">
        <f t="shared" si="74"/>
        <v>年月日</v>
      </c>
      <c r="I164" s="8" t="str">
        <f t="shared" si="75"/>
        <v>年月日</v>
      </c>
      <c r="J164" s="8"/>
      <c r="K164" s="125" t="str">
        <f>TEXT(履歴書!B283&amp;履歴書!G283&amp;"年"&amp;履歴書!I283&amp;"月"&amp;履歴書!K283&amp;"日","ge.m.d")</f>
        <v>年月日</v>
      </c>
      <c r="M164" s="6">
        <f>COUNTIF(日付等!Q164,"*仙台市*")</f>
        <v>0</v>
      </c>
      <c r="N164" s="6" t="e">
        <f>IF(O164="在家庭",300,VLOOKUP(P164,プルダウンデータ!$E$4:'プルダウンデータ'!$F$8,2,FALSE))</f>
        <v>#N/A</v>
      </c>
      <c r="O164" s="118">
        <f>履歴書!N339</f>
        <v>0</v>
      </c>
      <c r="P164" s="118">
        <f>履歴書!AI339</f>
        <v>0</v>
      </c>
      <c r="Q164" s="119">
        <f>履歴書!AN339</f>
        <v>0</v>
      </c>
    </row>
    <row r="165" spans="1:17">
      <c r="A165" s="4" t="e">
        <f t="shared" si="77"/>
        <v>#VALUE!</v>
      </c>
      <c r="B165" s="117" t="str">
        <f>D328</f>
        <v>年月日</v>
      </c>
      <c r="D165" s="98" t="e">
        <f t="shared" si="76"/>
        <v>#VALUE!</v>
      </c>
      <c r="E165" s="6"/>
      <c r="F165" s="7" t="e">
        <f t="shared" si="72"/>
        <v>#VALUE!</v>
      </c>
      <c r="G165" s="8" t="e">
        <f t="shared" si="73"/>
        <v>#VALUE!</v>
      </c>
      <c r="H165" s="8" t="e">
        <f t="shared" si="74"/>
        <v>#VALUE!</v>
      </c>
      <c r="I165" s="8" t="e">
        <f t="shared" si="75"/>
        <v>#VALUE!</v>
      </c>
      <c r="J165" s="8"/>
      <c r="K165" s="125" t="str">
        <f>TEXT(履歴書!B284&amp;履歴書!G284&amp;"年"&amp;履歴書!I284&amp;"月"&amp;履歴書!K284&amp;"日","ge.m.d")</f>
        <v>年月日</v>
      </c>
      <c r="M165" s="6">
        <f>COUNTIF(日付等!Q165,"*仙台市*")</f>
        <v>0</v>
      </c>
      <c r="N165" s="6" t="e">
        <f>IF(O165="在家庭",300,VLOOKUP(P165,プルダウンデータ!$E$4:'プルダウンデータ'!$F$8,2,FALSE))</f>
        <v>#N/A</v>
      </c>
      <c r="O165" s="118">
        <f>履歴書!N341</f>
        <v>0</v>
      </c>
      <c r="P165" s="118">
        <f>履歴書!AI341</f>
        <v>0</v>
      </c>
      <c r="Q165" s="119">
        <f>履歴書!AN341</f>
        <v>0</v>
      </c>
    </row>
    <row r="166" spans="1:17">
      <c r="A166" s="4" t="e">
        <f t="shared" si="77"/>
        <v>#VALUE!</v>
      </c>
      <c r="B166" s="117" t="str">
        <f>D330</f>
        <v>年月日</v>
      </c>
      <c r="D166" s="116" t="str">
        <f>TEXT(履歴書!B180&amp;履歴書!G180&amp;"年"&amp;履歴書!I180&amp;"月"&amp;履歴書!K180&amp;"日","ge.m.d")</f>
        <v>年月日</v>
      </c>
      <c r="E166" s="9"/>
      <c r="F166" s="7" t="str">
        <f t="shared" si="72"/>
        <v>年月日</v>
      </c>
      <c r="G166" s="8" t="str">
        <f t="shared" si="73"/>
        <v>年月日</v>
      </c>
      <c r="H166" s="8" t="str">
        <f t="shared" si="74"/>
        <v>年月日</v>
      </c>
      <c r="I166" s="8" t="str">
        <f t="shared" si="75"/>
        <v>年月日</v>
      </c>
      <c r="J166" s="8"/>
      <c r="K166" s="125" t="str">
        <f>TEXT(履歴書!B285&amp;履歴書!G285&amp;"年"&amp;履歴書!I285&amp;"月"&amp;履歴書!K285&amp;"日","ge.m.d")</f>
        <v>年月日</v>
      </c>
      <c r="M166" s="6">
        <f>COUNTIF(日付等!Q166,"*仙台市*")</f>
        <v>0</v>
      </c>
      <c r="N166" s="6" t="e">
        <f>IF(O166="在家庭",300,VLOOKUP(P166,プルダウンデータ!$E$4:'プルダウンデータ'!$F$8,2,FALSE))</f>
        <v>#N/A</v>
      </c>
      <c r="O166" s="118">
        <f>履歴書!N343</f>
        <v>0</v>
      </c>
      <c r="P166" s="118">
        <f>履歴書!AI343</f>
        <v>0</v>
      </c>
      <c r="Q166" s="119">
        <f>履歴書!AN343</f>
        <v>0</v>
      </c>
    </row>
    <row r="167" spans="1:17">
      <c r="A167" s="4" t="e">
        <f t="shared" si="77"/>
        <v>#VALUE!</v>
      </c>
      <c r="B167" s="117" t="str">
        <f>D332</f>
        <v>年月日</v>
      </c>
      <c r="D167" s="98" t="e">
        <f t="shared" si="76"/>
        <v>#VALUE!</v>
      </c>
      <c r="E167" s="6"/>
      <c r="F167" s="7" t="e">
        <f t="shared" si="72"/>
        <v>#VALUE!</v>
      </c>
      <c r="G167" s="8" t="e">
        <f t="shared" si="73"/>
        <v>#VALUE!</v>
      </c>
      <c r="H167" s="8" t="e">
        <f t="shared" si="74"/>
        <v>#VALUE!</v>
      </c>
      <c r="I167" s="8" t="e">
        <f t="shared" si="75"/>
        <v>#VALUE!</v>
      </c>
      <c r="J167" s="8"/>
      <c r="K167" s="125" t="str">
        <f>TEXT(履歴書!B286&amp;履歴書!G286&amp;"年"&amp;履歴書!I286&amp;"月"&amp;履歴書!K286&amp;"日","ge.m.d")</f>
        <v>年月日</v>
      </c>
      <c r="M167" s="6">
        <f>COUNTIF(日付等!Q167,"*仙台市*")</f>
        <v>0</v>
      </c>
      <c r="N167" s="6" t="e">
        <f>IF(O167="在家庭",300,VLOOKUP(P167,プルダウンデータ!$E$4:'プルダウンデータ'!$F$8,2,FALSE))</f>
        <v>#N/A</v>
      </c>
      <c r="O167" s="118">
        <f>履歴書!N345</f>
        <v>0</v>
      </c>
      <c r="P167" s="118">
        <f>履歴書!AI345</f>
        <v>0</v>
      </c>
      <c r="Q167" s="119">
        <f>履歴書!AN345</f>
        <v>0</v>
      </c>
    </row>
    <row r="168" spans="1:17">
      <c r="A168" s="4" t="e">
        <f t="shared" si="77"/>
        <v>#VALUE!</v>
      </c>
      <c r="B168" s="117" t="str">
        <f>D334</f>
        <v>年月日</v>
      </c>
      <c r="D168" s="116" t="str">
        <f>TEXT(履歴書!B182&amp;履歴書!G182&amp;"年"&amp;履歴書!I182&amp;"月"&amp;履歴書!K182&amp;"日","ge.m.d")</f>
        <v>年月日</v>
      </c>
      <c r="E168" s="9"/>
      <c r="F168" s="7" t="str">
        <f t="shared" si="72"/>
        <v>年月日</v>
      </c>
      <c r="G168" s="8" t="str">
        <f t="shared" si="73"/>
        <v>年月日</v>
      </c>
      <c r="H168" s="8" t="str">
        <f t="shared" si="74"/>
        <v>年月日</v>
      </c>
      <c r="I168" s="8" t="str">
        <f t="shared" si="75"/>
        <v>年月日</v>
      </c>
      <c r="J168" s="8"/>
      <c r="K168" s="125" t="str">
        <f>TEXT(履歴書!B287&amp;履歴書!G287&amp;"年"&amp;履歴書!I287&amp;"月"&amp;履歴書!K287&amp;"日","ge.m.d")</f>
        <v>年月日</v>
      </c>
      <c r="M168" s="6">
        <f>COUNTIF(日付等!Q168,"*仙台市*")</f>
        <v>0</v>
      </c>
      <c r="N168" s="6" t="e">
        <f>IF(O168="在家庭",300,VLOOKUP(P168,プルダウンデータ!$E$4:'プルダウンデータ'!$F$8,2,FALSE))</f>
        <v>#N/A</v>
      </c>
      <c r="O168" s="118">
        <f>履歴書!N347</f>
        <v>0</v>
      </c>
      <c r="P168" s="118">
        <f>履歴書!AI347</f>
        <v>0</v>
      </c>
      <c r="Q168" s="119">
        <f>履歴書!AN347</f>
        <v>0</v>
      </c>
    </row>
    <row r="169" spans="1:17">
      <c r="A169" s="4" t="e">
        <f t="shared" si="77"/>
        <v>#VALUE!</v>
      </c>
      <c r="B169" s="117" t="str">
        <f>D336</f>
        <v>年月日</v>
      </c>
      <c r="D169" s="98" t="e">
        <f t="shared" si="76"/>
        <v>#VALUE!</v>
      </c>
      <c r="E169" s="6"/>
      <c r="F169" s="7" t="e">
        <f t="shared" si="72"/>
        <v>#VALUE!</v>
      </c>
      <c r="G169" s="8" t="e">
        <f t="shared" si="73"/>
        <v>#VALUE!</v>
      </c>
      <c r="H169" s="8" t="e">
        <f t="shared" si="74"/>
        <v>#VALUE!</v>
      </c>
      <c r="I169" s="8" t="e">
        <f t="shared" si="75"/>
        <v>#VALUE!</v>
      </c>
      <c r="J169" s="8"/>
      <c r="K169" s="125" t="str">
        <f>TEXT(履歴書!B288&amp;履歴書!G288&amp;"年"&amp;履歴書!I288&amp;"月"&amp;履歴書!K288&amp;"日","ge.m.d")</f>
        <v>年月日</v>
      </c>
      <c r="M169" s="6">
        <f>COUNTIF(日付等!Q169,"*仙台市*")</f>
        <v>0</v>
      </c>
      <c r="N169" s="6" t="e">
        <f>IF(O169="在家庭",300,VLOOKUP(P169,プルダウンデータ!$E$4:'プルダウンデータ'!$F$8,2,FALSE))</f>
        <v>#N/A</v>
      </c>
      <c r="O169" s="118">
        <f>履歴書!N349</f>
        <v>0</v>
      </c>
      <c r="P169" s="118">
        <f>履歴書!AI349</f>
        <v>0</v>
      </c>
      <c r="Q169" s="119">
        <f>履歴書!AN349</f>
        <v>0</v>
      </c>
    </row>
    <row r="170" spans="1:17">
      <c r="A170" s="4" t="e">
        <f t="shared" si="77"/>
        <v>#VALUE!</v>
      </c>
      <c r="B170" s="117" t="str">
        <f>D338</f>
        <v>年月日</v>
      </c>
      <c r="D170" s="116" t="str">
        <f>TEXT(履歴書!B184&amp;履歴書!G184&amp;"年"&amp;履歴書!I184&amp;"月"&amp;履歴書!K184&amp;"日","ge.m.d")</f>
        <v>年月日</v>
      </c>
      <c r="E170" s="9"/>
      <c r="F170" s="7" t="str">
        <f t="shared" si="72"/>
        <v>年月日</v>
      </c>
      <c r="G170" s="8" t="str">
        <f t="shared" si="73"/>
        <v>年月日</v>
      </c>
      <c r="H170" s="8" t="str">
        <f t="shared" si="74"/>
        <v>年月日</v>
      </c>
      <c r="I170" s="8" t="str">
        <f t="shared" si="75"/>
        <v>年月日</v>
      </c>
      <c r="J170" s="8"/>
      <c r="K170" s="125" t="str">
        <f>TEXT(履歴書!B289&amp;履歴書!G289&amp;"年"&amp;履歴書!I289&amp;"月"&amp;履歴書!K289&amp;"日","ge.m.d")</f>
        <v>年月日</v>
      </c>
      <c r="M170" s="6">
        <f>COUNTIF(日付等!Q170,"*仙台市*")</f>
        <v>0</v>
      </c>
      <c r="N170" s="6" t="e">
        <f>IF(O170="在家庭",300,VLOOKUP(P170,プルダウンデータ!$E$4:'プルダウンデータ'!$F$8,2,FALSE))</f>
        <v>#N/A</v>
      </c>
      <c r="O170" s="118">
        <f>履歴書!N351</f>
        <v>0</v>
      </c>
      <c r="P170" s="118">
        <f>履歴書!AI351</f>
        <v>0</v>
      </c>
      <c r="Q170" s="119">
        <f>履歴書!AN351</f>
        <v>0</v>
      </c>
    </row>
    <row r="171" spans="1:17">
      <c r="A171" s="4" t="e">
        <f t="shared" si="77"/>
        <v>#VALUE!</v>
      </c>
      <c r="B171" s="117" t="str">
        <f>D340</f>
        <v>年月日</v>
      </c>
      <c r="D171" s="98" t="e">
        <f t="shared" si="76"/>
        <v>#VALUE!</v>
      </c>
      <c r="E171" s="6"/>
      <c r="F171" s="7" t="e">
        <f t="shared" si="72"/>
        <v>#VALUE!</v>
      </c>
      <c r="G171" s="8" t="e">
        <f t="shared" si="73"/>
        <v>#VALUE!</v>
      </c>
      <c r="H171" s="8" t="e">
        <f t="shared" si="74"/>
        <v>#VALUE!</v>
      </c>
      <c r="I171" s="8" t="e">
        <f t="shared" si="75"/>
        <v>#VALUE!</v>
      </c>
      <c r="J171" s="8"/>
      <c r="K171" s="125" t="str">
        <f>TEXT(履歴書!B290&amp;履歴書!G290&amp;"年"&amp;履歴書!I290&amp;"月"&amp;履歴書!K290&amp;"日","ge.m.d")</f>
        <v>年月日</v>
      </c>
      <c r="M171" s="6">
        <f>COUNTIF(日付等!Q171,"*仙台市*")</f>
        <v>0</v>
      </c>
      <c r="N171" s="6" t="e">
        <f>IF(O171="在家庭",300,VLOOKUP(P171,プルダウンデータ!$E$4:'プルダウンデータ'!$F$8,2,FALSE))</f>
        <v>#N/A</v>
      </c>
      <c r="O171" s="118">
        <f>履歴書!N353</f>
        <v>0</v>
      </c>
      <c r="P171" s="118">
        <f>履歴書!AI353</f>
        <v>0</v>
      </c>
      <c r="Q171" s="119">
        <f>履歴書!AN353</f>
        <v>0</v>
      </c>
    </row>
    <row r="172" spans="1:17">
      <c r="A172" s="4" t="e">
        <f t="shared" si="77"/>
        <v>#VALUE!</v>
      </c>
      <c r="B172" s="117" t="str">
        <f>D342</f>
        <v>年月日</v>
      </c>
      <c r="D172" s="116" t="str">
        <f>TEXT(履歴書!B186&amp;履歴書!G186&amp;"年"&amp;履歴書!I186&amp;"月"&amp;履歴書!K186&amp;"日","ge.m.d")</f>
        <v>年月日</v>
      </c>
      <c r="E172" s="9"/>
      <c r="F172" s="7" t="str">
        <f t="shared" si="72"/>
        <v>年月日</v>
      </c>
      <c r="G172" s="8" t="str">
        <f t="shared" si="73"/>
        <v>年月日</v>
      </c>
      <c r="H172" s="8" t="str">
        <f t="shared" si="74"/>
        <v>年月日</v>
      </c>
      <c r="I172" s="8" t="str">
        <f t="shared" si="75"/>
        <v>年月日</v>
      </c>
      <c r="J172" s="8"/>
      <c r="K172" s="125" t="str">
        <f>TEXT(履歴書!B291&amp;履歴書!G291&amp;"年"&amp;履歴書!I291&amp;"月"&amp;履歴書!K291&amp;"日","ge.m.d")</f>
        <v>年月日</v>
      </c>
      <c r="M172" s="6">
        <f>COUNTIF(日付等!Q172,"*仙台市*")</f>
        <v>0</v>
      </c>
      <c r="N172" s="6" t="e">
        <f>IF(O172="在家庭",300,VLOOKUP(P172,プルダウンデータ!$E$4:'プルダウンデータ'!$F$8,2,FALSE))</f>
        <v>#N/A</v>
      </c>
      <c r="O172" s="118">
        <f>履歴書!N355</f>
        <v>0</v>
      </c>
      <c r="P172" s="118">
        <f>履歴書!AI355</f>
        <v>0</v>
      </c>
      <c r="Q172" s="119">
        <f>履歴書!AN355</f>
        <v>0</v>
      </c>
    </row>
    <row r="173" spans="1:17">
      <c r="A173" s="4" t="e">
        <f t="shared" si="77"/>
        <v>#VALUE!</v>
      </c>
      <c r="B173" s="117" t="str">
        <f>D344</f>
        <v>年月日</v>
      </c>
      <c r="D173" s="98" t="e">
        <f t="shared" si="76"/>
        <v>#VALUE!</v>
      </c>
      <c r="E173" s="6"/>
      <c r="F173" s="7" t="e">
        <f t="shared" si="72"/>
        <v>#VALUE!</v>
      </c>
      <c r="G173" s="8" t="e">
        <f t="shared" si="73"/>
        <v>#VALUE!</v>
      </c>
      <c r="H173" s="8" t="e">
        <f t="shared" si="74"/>
        <v>#VALUE!</v>
      </c>
      <c r="I173" s="8" t="e">
        <f t="shared" si="75"/>
        <v>#VALUE!</v>
      </c>
      <c r="J173" s="8"/>
      <c r="K173" s="125" t="str">
        <f>TEXT(履歴書!B292&amp;履歴書!G292&amp;"年"&amp;履歴書!I292&amp;"月"&amp;履歴書!K292&amp;"日","ge.m.d")</f>
        <v>年月日</v>
      </c>
      <c r="M173" s="6">
        <f>COUNTIF(日付等!Q173,"*仙台市*")</f>
        <v>0</v>
      </c>
      <c r="N173" s="6" t="e">
        <f>IF(O173="在家庭",300,VLOOKUP(P173,プルダウンデータ!$E$4:'プルダウンデータ'!$F$8,2,FALSE))</f>
        <v>#N/A</v>
      </c>
      <c r="O173" s="118">
        <f>履歴書!N357</f>
        <v>0</v>
      </c>
      <c r="P173" s="118">
        <f>履歴書!AI357</f>
        <v>0</v>
      </c>
      <c r="Q173" s="119">
        <f>履歴書!AN357</f>
        <v>0</v>
      </c>
    </row>
    <row r="174" spans="1:17">
      <c r="A174" s="4" t="e">
        <f t="shared" si="77"/>
        <v>#VALUE!</v>
      </c>
      <c r="B174" s="117" t="str">
        <f>D346</f>
        <v>年月日</v>
      </c>
      <c r="D174" s="116" t="str">
        <f>TEXT(履歴書!B188&amp;履歴書!G188&amp;"年"&amp;履歴書!I188&amp;"月"&amp;履歴書!K188&amp;"日","ge.m.d")</f>
        <v>年月日</v>
      </c>
      <c r="E174" s="9"/>
      <c r="F174" s="7" t="str">
        <f t="shared" si="72"/>
        <v>年月日</v>
      </c>
      <c r="G174" s="8" t="str">
        <f t="shared" si="73"/>
        <v>年月日</v>
      </c>
      <c r="H174" s="8" t="str">
        <f t="shared" si="74"/>
        <v>年月日</v>
      </c>
      <c r="I174" s="8" t="str">
        <f t="shared" si="75"/>
        <v>年月日</v>
      </c>
      <c r="J174" s="8"/>
      <c r="K174" s="125" t="str">
        <f>TEXT(履歴書!B293&amp;履歴書!G293&amp;"年"&amp;履歴書!I293&amp;"月"&amp;履歴書!K293&amp;"日","ge.m.d")</f>
        <v>年月日</v>
      </c>
      <c r="M174" s="6">
        <f>COUNTIF(日付等!Q174,"*仙台市*")</f>
        <v>0</v>
      </c>
      <c r="N174" s="6" t="e">
        <f>IF(O174="在家庭",300,VLOOKUP(P174,プルダウンデータ!$E$4:'プルダウンデータ'!$F$8,2,FALSE))</f>
        <v>#N/A</v>
      </c>
      <c r="O174" s="118">
        <f>履歴書!N359</f>
        <v>0</v>
      </c>
      <c r="P174" s="118">
        <f>履歴書!AI359</f>
        <v>0</v>
      </c>
      <c r="Q174" s="119">
        <f>履歴書!AN359</f>
        <v>0</v>
      </c>
    </row>
    <row r="175" spans="1:17">
      <c r="A175" s="4" t="e">
        <f t="shared" si="77"/>
        <v>#VALUE!</v>
      </c>
      <c r="B175" s="117" t="str">
        <f>D348</f>
        <v>年月日</v>
      </c>
      <c r="D175" s="98" t="e">
        <f t="shared" si="76"/>
        <v>#VALUE!</v>
      </c>
      <c r="E175" s="6"/>
      <c r="F175" s="7" t="e">
        <f t="shared" si="72"/>
        <v>#VALUE!</v>
      </c>
      <c r="G175" s="8" t="e">
        <f t="shared" si="73"/>
        <v>#VALUE!</v>
      </c>
      <c r="H175" s="8" t="e">
        <f t="shared" si="74"/>
        <v>#VALUE!</v>
      </c>
      <c r="I175" s="8" t="e">
        <f t="shared" si="75"/>
        <v>#VALUE!</v>
      </c>
      <c r="J175" s="8"/>
      <c r="K175" s="125" t="str">
        <f>TEXT(履歴書!B294&amp;履歴書!G294&amp;"年"&amp;履歴書!I294&amp;"月"&amp;履歴書!K294&amp;"日","ge.m.d")</f>
        <v>年月日</v>
      </c>
      <c r="M175" s="6">
        <f>COUNTIF(日付等!Q175,"*仙台市*")</f>
        <v>0</v>
      </c>
      <c r="N175" s="6" t="e">
        <f>IF(O175="在家庭",300,VLOOKUP(P175,プルダウンデータ!$E$4:'プルダウンデータ'!$F$8,2,FALSE))</f>
        <v>#N/A</v>
      </c>
      <c r="O175" s="118">
        <f>履歴書!N361</f>
        <v>0</v>
      </c>
      <c r="P175" s="118">
        <f>履歴書!AI361</f>
        <v>0</v>
      </c>
      <c r="Q175" s="119">
        <f>履歴書!AN361</f>
        <v>0</v>
      </c>
    </row>
    <row r="176" spans="1:17">
      <c r="A176" s="4" t="e">
        <f t="shared" si="77"/>
        <v>#VALUE!</v>
      </c>
      <c r="B176" s="117" t="str">
        <f>D350</f>
        <v>年月日</v>
      </c>
      <c r="D176" s="116" t="str">
        <f>TEXT(履歴書!B190&amp;履歴書!G190&amp;"年"&amp;履歴書!I190&amp;"月"&amp;履歴書!K190&amp;"日","ge.m.d")</f>
        <v>年月日</v>
      </c>
      <c r="E176" s="9"/>
      <c r="F176" s="7" t="str">
        <f t="shared" si="72"/>
        <v>年月日</v>
      </c>
      <c r="G176" s="8" t="str">
        <f t="shared" si="73"/>
        <v>年月日</v>
      </c>
      <c r="H176" s="8" t="str">
        <f t="shared" si="74"/>
        <v>年月日</v>
      </c>
      <c r="I176" s="8" t="str">
        <f t="shared" si="75"/>
        <v>年月日</v>
      </c>
      <c r="J176" s="8"/>
      <c r="K176" s="125" t="str">
        <f>TEXT(履歴書!B295&amp;履歴書!G295&amp;"年"&amp;履歴書!I295&amp;"月"&amp;履歴書!K295&amp;"日","ge.m.d")</f>
        <v>年月日</v>
      </c>
      <c r="M176" s="6">
        <f>COUNTIF(日付等!Q176,"*仙台市*")</f>
        <v>0</v>
      </c>
      <c r="N176" s="6" t="e">
        <f>IF(O176="在家庭",300,VLOOKUP(P176,プルダウンデータ!$E$4:'プルダウンデータ'!$F$8,2,FALSE))</f>
        <v>#N/A</v>
      </c>
      <c r="O176" s="118">
        <f>履歴書!N363</f>
        <v>0</v>
      </c>
      <c r="P176" s="118">
        <f>履歴書!AI363</f>
        <v>0</v>
      </c>
      <c r="Q176" s="119">
        <f>履歴書!AN363</f>
        <v>0</v>
      </c>
    </row>
    <row r="177" spans="1:17">
      <c r="A177" s="4" t="e">
        <f t="shared" si="77"/>
        <v>#VALUE!</v>
      </c>
      <c r="B177" s="117" t="str">
        <f>D352</f>
        <v>年月日</v>
      </c>
      <c r="D177" s="98" t="e">
        <f t="shared" si="76"/>
        <v>#VALUE!</v>
      </c>
      <c r="E177" s="6"/>
      <c r="F177" s="7" t="e">
        <f t="shared" si="72"/>
        <v>#VALUE!</v>
      </c>
      <c r="G177" s="8" t="e">
        <f t="shared" si="73"/>
        <v>#VALUE!</v>
      </c>
      <c r="H177" s="8" t="e">
        <f t="shared" si="74"/>
        <v>#VALUE!</v>
      </c>
      <c r="I177" s="8" t="e">
        <f t="shared" si="75"/>
        <v>#VALUE!</v>
      </c>
      <c r="J177" s="8"/>
      <c r="K177" s="125" t="str">
        <f>TEXT(履歴書!B296&amp;履歴書!G296&amp;"年"&amp;履歴書!I296&amp;"月"&amp;履歴書!K296&amp;"日","ge.m.d")</f>
        <v>年月日</v>
      </c>
      <c r="M177" s="6">
        <f>COUNTIF(日付等!Q177,"*仙台市*")</f>
        <v>0</v>
      </c>
      <c r="N177" s="6" t="e">
        <f>IF(O177="在家庭",300,VLOOKUP(P177,プルダウンデータ!$E$4:'プルダウンデータ'!$F$8,2,FALSE))</f>
        <v>#N/A</v>
      </c>
      <c r="O177" s="118">
        <f>履歴書!N365</f>
        <v>0</v>
      </c>
      <c r="P177" s="118">
        <f>履歴書!AI365</f>
        <v>0</v>
      </c>
      <c r="Q177" s="119">
        <f>履歴書!AN365</f>
        <v>0</v>
      </c>
    </row>
    <row r="178" spans="1:17">
      <c r="A178" s="4" t="e">
        <f t="shared" si="77"/>
        <v>#VALUE!</v>
      </c>
      <c r="B178" s="117" t="str">
        <f>D354</f>
        <v>年月日</v>
      </c>
      <c r="D178" s="116" t="str">
        <f>TEXT(履歴書!B192&amp;履歴書!G192&amp;"年"&amp;履歴書!I192&amp;"月"&amp;履歴書!K192&amp;"日","ge.m.d")</f>
        <v>年月日</v>
      </c>
      <c r="E178" s="9"/>
      <c r="F178" s="7" t="str">
        <f t="shared" si="72"/>
        <v>年月日</v>
      </c>
      <c r="G178" s="8" t="str">
        <f t="shared" si="73"/>
        <v>年月日</v>
      </c>
      <c r="H178" s="8" t="str">
        <f t="shared" si="74"/>
        <v>年月日</v>
      </c>
      <c r="I178" s="8" t="str">
        <f t="shared" si="75"/>
        <v>年月日</v>
      </c>
      <c r="J178" s="8"/>
      <c r="K178" s="125" t="str">
        <f>TEXT(履歴書!B297&amp;履歴書!G297&amp;"年"&amp;履歴書!I297&amp;"月"&amp;履歴書!K297&amp;"日","ge.m.d")</f>
        <v>年月日</v>
      </c>
      <c r="M178" s="6">
        <f>COUNTIF(日付等!Q178,"*仙台市*")</f>
        <v>0</v>
      </c>
      <c r="N178" s="6" t="e">
        <f>IF(O178="在家庭",300,VLOOKUP(P178,プルダウンデータ!$E$4:'プルダウンデータ'!$F$8,2,FALSE))</f>
        <v>#N/A</v>
      </c>
      <c r="O178" s="118">
        <f>履歴書!N367</f>
        <v>0</v>
      </c>
      <c r="P178" s="118">
        <f>履歴書!AI367</f>
        <v>0</v>
      </c>
      <c r="Q178" s="119">
        <f>履歴書!AN367</f>
        <v>0</v>
      </c>
    </row>
    <row r="179" spans="1:17">
      <c r="A179" s="4" t="e">
        <f t="shared" si="77"/>
        <v>#VALUE!</v>
      </c>
      <c r="B179" s="117" t="str">
        <f>D356</f>
        <v>年月日</v>
      </c>
      <c r="D179" s="98" t="e">
        <f t="shared" si="76"/>
        <v>#VALUE!</v>
      </c>
      <c r="E179" s="6"/>
      <c r="F179" s="7" t="e">
        <f t="shared" si="72"/>
        <v>#VALUE!</v>
      </c>
      <c r="G179" s="8" t="e">
        <f t="shared" si="73"/>
        <v>#VALUE!</v>
      </c>
      <c r="H179" s="8" t="e">
        <f t="shared" si="74"/>
        <v>#VALUE!</v>
      </c>
      <c r="I179" s="8" t="e">
        <f t="shared" si="75"/>
        <v>#VALUE!</v>
      </c>
      <c r="J179" s="8"/>
      <c r="K179" s="125" t="str">
        <f>TEXT(履歴書!B298&amp;履歴書!G298&amp;"年"&amp;履歴書!I298&amp;"月"&amp;履歴書!K298&amp;"日","ge.m.d")</f>
        <v>年月日</v>
      </c>
      <c r="M179" s="6">
        <f>COUNTIF(日付等!Q179,"*仙台市*")</f>
        <v>0</v>
      </c>
      <c r="N179" s="6" t="e">
        <f>IF(O179="在家庭",300,VLOOKUP(P179,プルダウンデータ!$E$4:'プルダウンデータ'!$F$8,2,FALSE))</f>
        <v>#N/A</v>
      </c>
      <c r="O179" s="118">
        <f>履歴書!N369</f>
        <v>0</v>
      </c>
      <c r="P179" s="118">
        <f>履歴書!AI369</f>
        <v>0</v>
      </c>
      <c r="Q179" s="119">
        <f>履歴書!AN369</f>
        <v>0</v>
      </c>
    </row>
    <row r="180" spans="1:17">
      <c r="A180" s="4" t="e">
        <f t="shared" si="77"/>
        <v>#VALUE!</v>
      </c>
      <c r="B180" s="117" t="str">
        <f>D358</f>
        <v>年月日</v>
      </c>
      <c r="D180" s="116" t="str">
        <f>TEXT(履歴書!B194&amp;履歴書!G194&amp;"年"&amp;履歴書!I194&amp;"月"&amp;履歴書!K194&amp;"日","ge.m.d")</f>
        <v>年月日</v>
      </c>
      <c r="E180" s="9"/>
      <c r="F180" s="7" t="str">
        <f t="shared" si="72"/>
        <v>年月日</v>
      </c>
      <c r="G180" s="8" t="str">
        <f t="shared" si="73"/>
        <v>年月日</v>
      </c>
      <c r="H180" s="8" t="str">
        <f t="shared" si="74"/>
        <v>年月日</v>
      </c>
      <c r="I180" s="8" t="str">
        <f t="shared" si="75"/>
        <v>年月日</v>
      </c>
      <c r="J180" s="8"/>
      <c r="K180" s="125" t="str">
        <f>TEXT(履歴書!B299&amp;履歴書!G299&amp;"年"&amp;履歴書!I299&amp;"月"&amp;履歴書!K299&amp;"日","ge.m.d")</f>
        <v>年月日</v>
      </c>
      <c r="M180" s="6">
        <f>COUNTIF(日付等!Q180,"*仙台市*")</f>
        <v>0</v>
      </c>
      <c r="N180" s="6" t="e">
        <f>IF(O180="在家庭",300,VLOOKUP(P180,プルダウンデータ!$E$4:'プルダウンデータ'!$F$8,2,FALSE))</f>
        <v>#N/A</v>
      </c>
      <c r="O180" s="118">
        <f>履歴書!N371</f>
        <v>0</v>
      </c>
      <c r="P180" s="118">
        <f>履歴書!AI371</f>
        <v>0</v>
      </c>
      <c r="Q180" s="119">
        <f>履歴書!AN371</f>
        <v>0</v>
      </c>
    </row>
    <row r="181" spans="1:17">
      <c r="A181" s="4" t="e">
        <f t="shared" si="77"/>
        <v>#VALUE!</v>
      </c>
      <c r="B181" s="117" t="str">
        <f>D360</f>
        <v>年月日</v>
      </c>
      <c r="D181" s="98" t="e">
        <f t="shared" si="76"/>
        <v>#VALUE!</v>
      </c>
      <c r="E181" s="6"/>
      <c r="F181" s="7" t="e">
        <f t="shared" si="72"/>
        <v>#VALUE!</v>
      </c>
      <c r="G181" s="8" t="e">
        <f t="shared" si="73"/>
        <v>#VALUE!</v>
      </c>
      <c r="H181" s="8" t="e">
        <f t="shared" si="74"/>
        <v>#VALUE!</v>
      </c>
      <c r="I181" s="8" t="e">
        <f t="shared" si="75"/>
        <v>#VALUE!</v>
      </c>
      <c r="J181" s="8"/>
      <c r="K181" s="125" t="str">
        <f>TEXT(履歴書!B300&amp;履歴書!G300&amp;"年"&amp;履歴書!I300&amp;"月"&amp;履歴書!K300&amp;"日","ge.m.d")</f>
        <v>年月日</v>
      </c>
      <c r="M181" s="6">
        <f>COUNTIF(日付等!Q181,"*仙台市*")</f>
        <v>0</v>
      </c>
      <c r="N181" s="6" t="e">
        <f>IF(O181="在家庭",300,VLOOKUP(P181,プルダウンデータ!$E$4:'プルダウンデータ'!$F$8,2,FALSE))</f>
        <v>#N/A</v>
      </c>
      <c r="O181" s="118">
        <f>履歴書!N373</f>
        <v>0</v>
      </c>
      <c r="P181" s="118">
        <f>履歴書!AI373</f>
        <v>0</v>
      </c>
      <c r="Q181" s="119">
        <f>履歴書!AN373</f>
        <v>0</v>
      </c>
    </row>
    <row r="182" spans="1:17">
      <c r="A182" s="4" t="e">
        <f t="shared" si="77"/>
        <v>#VALUE!</v>
      </c>
      <c r="B182" s="117" t="str">
        <f>D362</f>
        <v>年月日</v>
      </c>
      <c r="D182" s="116" t="str">
        <f>TEXT(履歴書!B196&amp;履歴書!G196&amp;"年"&amp;履歴書!I196&amp;"月"&amp;履歴書!K196&amp;"日","ge.m.d")</f>
        <v>年月日</v>
      </c>
      <c r="E182" s="9"/>
      <c r="F182" s="7" t="str">
        <f t="shared" si="72"/>
        <v>年月日</v>
      </c>
      <c r="G182" s="8" t="str">
        <f t="shared" si="73"/>
        <v>年月日</v>
      </c>
      <c r="H182" s="8" t="str">
        <f t="shared" si="74"/>
        <v>年月日</v>
      </c>
      <c r="I182" s="8" t="str">
        <f t="shared" si="75"/>
        <v>年月日</v>
      </c>
      <c r="J182" s="8"/>
      <c r="K182" s="125" t="str">
        <f>TEXT(履歴書!B301&amp;履歴書!G301&amp;"年"&amp;履歴書!I301&amp;"月"&amp;履歴書!K301&amp;"日","ge.m.d")</f>
        <v>年月日</v>
      </c>
      <c r="M182" s="6">
        <f>COUNTIF(日付等!Q182,"*仙台市*")</f>
        <v>0</v>
      </c>
      <c r="N182" s="6" t="e">
        <f>IF(O182="在家庭",300,VLOOKUP(P182,プルダウンデータ!$E$4:'プルダウンデータ'!$F$8,2,FALSE))</f>
        <v>#N/A</v>
      </c>
      <c r="O182" s="118">
        <f>履歴書!N375</f>
        <v>0</v>
      </c>
      <c r="P182" s="118">
        <f>履歴書!AI375</f>
        <v>0</v>
      </c>
      <c r="Q182" s="119">
        <f>履歴書!AN375</f>
        <v>0</v>
      </c>
    </row>
    <row r="183" spans="1:17">
      <c r="A183" s="4" t="e">
        <f t="shared" si="77"/>
        <v>#VALUE!</v>
      </c>
      <c r="B183" s="117" t="str">
        <f>D364</f>
        <v>年月日</v>
      </c>
      <c r="D183" s="98" t="e">
        <f t="shared" si="76"/>
        <v>#VALUE!</v>
      </c>
      <c r="E183" s="6"/>
      <c r="F183" s="7" t="e">
        <f t="shared" si="72"/>
        <v>#VALUE!</v>
      </c>
      <c r="G183" s="8" t="e">
        <f t="shared" si="73"/>
        <v>#VALUE!</v>
      </c>
      <c r="H183" s="8" t="e">
        <f t="shared" si="74"/>
        <v>#VALUE!</v>
      </c>
      <c r="I183" s="8" t="e">
        <f t="shared" si="75"/>
        <v>#VALUE!</v>
      </c>
      <c r="J183" s="8"/>
      <c r="K183" s="125" t="str">
        <f>TEXT(履歴書!B302&amp;履歴書!G302&amp;"年"&amp;履歴書!I302&amp;"月"&amp;履歴書!K302&amp;"日","ge.m.d")</f>
        <v>年月日</v>
      </c>
      <c r="M183" s="6">
        <f>COUNTIF(日付等!Q183,"*仙台市*")</f>
        <v>0</v>
      </c>
      <c r="N183" s="6" t="e">
        <f>IF(O183="在家庭",300,VLOOKUP(P183,プルダウンデータ!$E$4:'プルダウンデータ'!$F$8,2,FALSE))</f>
        <v>#N/A</v>
      </c>
      <c r="O183" s="118">
        <f>履歴書!N377</f>
        <v>0</v>
      </c>
      <c r="P183" s="118">
        <f>履歴書!AI377</f>
        <v>0</v>
      </c>
      <c r="Q183" s="119">
        <f>履歴書!AN377</f>
        <v>0</v>
      </c>
    </row>
    <row r="184" spans="1:17">
      <c r="A184" s="4" t="e">
        <f t="shared" si="77"/>
        <v>#VALUE!</v>
      </c>
      <c r="B184" s="117" t="str">
        <f>D366</f>
        <v>年月日</v>
      </c>
      <c r="D184" s="116" t="str">
        <f>TEXT(履歴書!B198&amp;履歴書!G198&amp;"年"&amp;履歴書!I198&amp;"月"&amp;履歴書!K198&amp;"日","ge.m.d")</f>
        <v>年月日</v>
      </c>
      <c r="E184" s="9"/>
      <c r="F184" s="7" t="str">
        <f t="shared" si="72"/>
        <v>年月日</v>
      </c>
      <c r="G184" s="8" t="str">
        <f t="shared" si="73"/>
        <v>年月日</v>
      </c>
      <c r="H184" s="8" t="str">
        <f t="shared" si="74"/>
        <v>年月日</v>
      </c>
      <c r="I184" s="8" t="str">
        <f t="shared" si="75"/>
        <v>年月日</v>
      </c>
      <c r="J184" s="8"/>
      <c r="K184" s="125" t="str">
        <f>TEXT(履歴書!B303&amp;履歴書!G303&amp;"年"&amp;履歴書!I303&amp;"月"&amp;履歴書!K303&amp;"日","ge.m.d")</f>
        <v>年月日</v>
      </c>
      <c r="M184" s="6">
        <f>COUNTIF(日付等!Q184,"*仙台市*")</f>
        <v>0</v>
      </c>
      <c r="N184" s="6" t="e">
        <f>IF(O184="在家庭",300,VLOOKUP(P184,プルダウンデータ!$E$4:'プルダウンデータ'!$F$8,2,FALSE))</f>
        <v>#N/A</v>
      </c>
      <c r="O184" s="118">
        <f>履歴書!N379</f>
        <v>0</v>
      </c>
      <c r="P184" s="118">
        <f>履歴書!AI379</f>
        <v>0</v>
      </c>
      <c r="Q184" s="119">
        <f>履歴書!AN379</f>
        <v>0</v>
      </c>
    </row>
    <row r="185" spans="1:17">
      <c r="A185" s="4" t="e">
        <f t="shared" si="77"/>
        <v>#VALUE!</v>
      </c>
      <c r="B185" s="117" t="str">
        <f>D368</f>
        <v>年月日</v>
      </c>
      <c r="D185" s="98" t="e">
        <f t="shared" si="76"/>
        <v>#VALUE!</v>
      </c>
      <c r="E185" s="6"/>
      <c r="F185" s="7" t="e">
        <f t="shared" si="72"/>
        <v>#VALUE!</v>
      </c>
      <c r="G185" s="8" t="e">
        <f t="shared" si="73"/>
        <v>#VALUE!</v>
      </c>
      <c r="H185" s="8" t="e">
        <f t="shared" si="74"/>
        <v>#VALUE!</v>
      </c>
      <c r="I185" s="8" t="e">
        <f t="shared" si="75"/>
        <v>#VALUE!</v>
      </c>
      <c r="J185" s="8"/>
      <c r="K185" s="125" t="str">
        <f>TEXT(履歴書!B304&amp;履歴書!G304&amp;"年"&amp;履歴書!I304&amp;"月"&amp;履歴書!K304&amp;"日","ge.m.d")</f>
        <v>年月日</v>
      </c>
      <c r="M185" s="6">
        <f>COUNTIF(日付等!Q185,"*仙台市*")</f>
        <v>0</v>
      </c>
      <c r="N185" s="6" t="e">
        <f>IF(O185="在家庭",300,VLOOKUP(P185,プルダウンデータ!$E$4:'プルダウンデータ'!$F$8,2,FALSE))</f>
        <v>#N/A</v>
      </c>
      <c r="O185" s="118">
        <f>履歴書!N381</f>
        <v>0</v>
      </c>
      <c r="P185" s="118">
        <f>履歴書!AI381</f>
        <v>0</v>
      </c>
      <c r="Q185" s="119">
        <f>履歴書!AN381</f>
        <v>0</v>
      </c>
    </row>
    <row r="186" spans="1:17">
      <c r="A186" s="4" t="e">
        <f t="shared" si="77"/>
        <v>#VALUE!</v>
      </c>
      <c r="B186" s="117" t="str">
        <f>D370</f>
        <v>年月日</v>
      </c>
      <c r="D186" s="116" t="str">
        <f>TEXT(履歴書!B200&amp;履歴書!G200&amp;"年"&amp;履歴書!I200&amp;"月"&amp;履歴書!K200&amp;"日","ge.m.d")</f>
        <v>年月日</v>
      </c>
      <c r="E186" s="9"/>
      <c r="F186" s="7" t="str">
        <f t="shared" si="72"/>
        <v>年月日</v>
      </c>
      <c r="G186" s="8" t="str">
        <f t="shared" si="73"/>
        <v>年月日</v>
      </c>
      <c r="H186" s="8" t="str">
        <f t="shared" si="74"/>
        <v>年月日</v>
      </c>
      <c r="I186" s="8" t="str">
        <f t="shared" si="75"/>
        <v>年月日</v>
      </c>
      <c r="J186" s="8"/>
      <c r="K186" s="125" t="str">
        <f>TEXT(履歴書!B305&amp;履歴書!G305&amp;"年"&amp;履歴書!I305&amp;"月"&amp;履歴書!K305&amp;"日","ge.m.d")</f>
        <v>年月日</v>
      </c>
      <c r="M186" s="6">
        <f>COUNTIF(日付等!Q186,"*仙台市*")</f>
        <v>0</v>
      </c>
      <c r="N186" s="6" t="e">
        <f>IF(O186="在家庭",300,VLOOKUP(P186,プルダウンデータ!$E$4:'プルダウンデータ'!$F$8,2,FALSE))</f>
        <v>#N/A</v>
      </c>
      <c r="O186" s="118">
        <f>履歴書!N383</f>
        <v>0</v>
      </c>
      <c r="P186" s="118">
        <f>履歴書!AI383</f>
        <v>0</v>
      </c>
      <c r="Q186" s="119">
        <f>履歴書!AN383</f>
        <v>0</v>
      </c>
    </row>
    <row r="187" spans="1:17">
      <c r="A187" s="4" t="e">
        <f t="shared" si="77"/>
        <v>#VALUE!</v>
      </c>
      <c r="B187" s="117" t="str">
        <f>D372</f>
        <v>年月日</v>
      </c>
      <c r="D187" s="98" t="e">
        <f t="shared" si="76"/>
        <v>#VALUE!</v>
      </c>
      <c r="E187" s="6"/>
      <c r="F187" s="7" t="e">
        <f t="shared" si="72"/>
        <v>#VALUE!</v>
      </c>
      <c r="G187" s="8" t="e">
        <f t="shared" si="73"/>
        <v>#VALUE!</v>
      </c>
      <c r="H187" s="8" t="e">
        <f t="shared" si="74"/>
        <v>#VALUE!</v>
      </c>
      <c r="I187" s="8" t="e">
        <f t="shared" si="75"/>
        <v>#VALUE!</v>
      </c>
      <c r="J187" s="8"/>
      <c r="K187" s="125" t="str">
        <f>TEXT(履歴書!B306&amp;履歴書!G306&amp;"年"&amp;履歴書!I306&amp;"月"&amp;履歴書!K306&amp;"日","ge.m.d")</f>
        <v>年月日</v>
      </c>
      <c r="M187" s="6">
        <f>COUNTIF(日付等!Q187,"*仙台市*")</f>
        <v>0</v>
      </c>
      <c r="N187" s="6" t="e">
        <f>IF(O187="在家庭",300,VLOOKUP(P187,プルダウンデータ!$E$4:'プルダウンデータ'!$F$8,2,FALSE))</f>
        <v>#N/A</v>
      </c>
      <c r="O187" s="118">
        <f>履歴書!N385</f>
        <v>0</v>
      </c>
      <c r="P187" s="118">
        <f>履歴書!AI385</f>
        <v>0</v>
      </c>
      <c r="Q187" s="119">
        <f>履歴書!AN385</f>
        <v>0</v>
      </c>
    </row>
    <row r="188" spans="1:17">
      <c r="A188" s="4" t="e">
        <f t="shared" si="77"/>
        <v>#VALUE!</v>
      </c>
      <c r="B188" s="117" t="str">
        <f>D374</f>
        <v>年月日</v>
      </c>
      <c r="D188" s="116" t="str">
        <f>TEXT(履歴書!B202&amp;履歴書!G202&amp;"年"&amp;履歴書!I202&amp;"月"&amp;履歴書!K202&amp;"日","ge.m.d")</f>
        <v>年月日</v>
      </c>
      <c r="E188" s="9"/>
      <c r="F188" s="7" t="str">
        <f t="shared" si="72"/>
        <v>年月日</v>
      </c>
      <c r="G188" s="8" t="str">
        <f t="shared" si="73"/>
        <v>年月日</v>
      </c>
      <c r="H188" s="8" t="str">
        <f t="shared" si="74"/>
        <v>年月日</v>
      </c>
      <c r="I188" s="8" t="str">
        <f t="shared" si="75"/>
        <v>年月日</v>
      </c>
      <c r="J188" s="8"/>
      <c r="K188" s="125" t="str">
        <f>TEXT(履歴書!B307&amp;履歴書!G307&amp;"年"&amp;履歴書!I307&amp;"月"&amp;履歴書!K307&amp;"日","ge.m.d")</f>
        <v>年月日</v>
      </c>
      <c r="M188" s="6">
        <f>COUNTIF(日付等!Q188,"*仙台市*")</f>
        <v>0</v>
      </c>
      <c r="N188" s="6" t="e">
        <f>IF(O188="在家庭",300,VLOOKUP(P188,プルダウンデータ!$E$4:'プルダウンデータ'!$F$8,2,FALSE))</f>
        <v>#N/A</v>
      </c>
      <c r="O188" s="118">
        <f>履歴書!N387</f>
        <v>0</v>
      </c>
      <c r="P188" s="118">
        <f>履歴書!AI387</f>
        <v>0</v>
      </c>
      <c r="Q188" s="119">
        <f>履歴書!AN387</f>
        <v>0</v>
      </c>
    </row>
    <row r="189" spans="1:17">
      <c r="A189" s="4" t="e">
        <f t="shared" si="77"/>
        <v>#VALUE!</v>
      </c>
      <c r="B189" s="117" t="str">
        <f>D376</f>
        <v>年月日</v>
      </c>
      <c r="D189" s="98" t="e">
        <f t="shared" si="76"/>
        <v>#VALUE!</v>
      </c>
      <c r="E189" s="6"/>
      <c r="F189" s="7" t="e">
        <f t="shared" si="72"/>
        <v>#VALUE!</v>
      </c>
      <c r="G189" s="8" t="e">
        <f t="shared" si="73"/>
        <v>#VALUE!</v>
      </c>
      <c r="H189" s="8" t="e">
        <f t="shared" si="74"/>
        <v>#VALUE!</v>
      </c>
      <c r="I189" s="8" t="e">
        <f t="shared" si="75"/>
        <v>#VALUE!</v>
      </c>
      <c r="J189" s="8"/>
      <c r="K189" s="125" t="str">
        <f>TEXT(履歴書!B308&amp;履歴書!G308&amp;"年"&amp;履歴書!I308&amp;"月"&amp;履歴書!K308&amp;"日","ge.m.d")</f>
        <v>年月日</v>
      </c>
      <c r="M189" s="6">
        <f>COUNTIF(日付等!Q189,"*仙台市*")</f>
        <v>0</v>
      </c>
      <c r="N189" s="6" t="e">
        <f>IF(O189="在家庭",300,VLOOKUP(P189,プルダウンデータ!$E$4:'プルダウンデータ'!$F$8,2,FALSE))</f>
        <v>#N/A</v>
      </c>
      <c r="O189" s="118">
        <f>履歴書!N389</f>
        <v>0</v>
      </c>
      <c r="P189" s="118">
        <f>履歴書!AI389</f>
        <v>0</v>
      </c>
      <c r="Q189" s="119">
        <f>履歴書!AN389</f>
        <v>0</v>
      </c>
    </row>
    <row r="190" spans="1:17">
      <c r="A190" s="4" t="e">
        <f t="shared" si="77"/>
        <v>#VALUE!</v>
      </c>
      <c r="B190" s="117" t="str">
        <f>D378</f>
        <v>年月日</v>
      </c>
      <c r="D190" s="116" t="str">
        <f>TEXT(履歴書!B204&amp;履歴書!G204&amp;"年"&amp;履歴書!I204&amp;"月"&amp;履歴書!K204&amp;"日","ge.m.d")</f>
        <v>年月日</v>
      </c>
      <c r="E190" s="9"/>
      <c r="F190" s="7" t="str">
        <f t="shared" si="72"/>
        <v>年月日</v>
      </c>
      <c r="G190" s="8" t="str">
        <f t="shared" si="73"/>
        <v>年月日</v>
      </c>
      <c r="H190" s="8" t="str">
        <f t="shared" si="74"/>
        <v>年月日</v>
      </c>
      <c r="I190" s="8" t="str">
        <f t="shared" si="75"/>
        <v>年月日</v>
      </c>
      <c r="J190" s="8"/>
      <c r="K190" s="125" t="str">
        <f>TEXT(履歴書!B309&amp;履歴書!G309&amp;"年"&amp;履歴書!I309&amp;"月"&amp;履歴書!K309&amp;"日","ge.m.d")</f>
        <v>年月日</v>
      </c>
      <c r="M190" s="6">
        <f>COUNTIF(日付等!Q190,"*仙台市*")</f>
        <v>0</v>
      </c>
      <c r="N190" s="6" t="e">
        <f>IF(O190="在家庭",300,VLOOKUP(P190,プルダウンデータ!$E$4:'プルダウンデータ'!$F$8,2,FALSE))</f>
        <v>#N/A</v>
      </c>
      <c r="O190" s="118">
        <f>履歴書!N391</f>
        <v>0</v>
      </c>
      <c r="P190" s="118">
        <f>履歴書!AI391</f>
        <v>0</v>
      </c>
      <c r="Q190" s="119">
        <f>履歴書!AN391</f>
        <v>0</v>
      </c>
    </row>
    <row r="191" spans="1:17">
      <c r="A191" s="4" t="e">
        <f t="shared" si="77"/>
        <v>#VALUE!</v>
      </c>
      <c r="B191" s="117" t="str">
        <f>D380</f>
        <v>年月日</v>
      </c>
      <c r="D191" s="98" t="e">
        <f t="shared" si="76"/>
        <v>#VALUE!</v>
      </c>
      <c r="E191" s="6"/>
      <c r="F191" s="7" t="e">
        <f t="shared" si="72"/>
        <v>#VALUE!</v>
      </c>
      <c r="G191" s="8" t="e">
        <f t="shared" si="73"/>
        <v>#VALUE!</v>
      </c>
      <c r="H191" s="8" t="e">
        <f t="shared" si="74"/>
        <v>#VALUE!</v>
      </c>
      <c r="I191" s="8" t="e">
        <f t="shared" si="75"/>
        <v>#VALUE!</v>
      </c>
      <c r="J191" s="8"/>
      <c r="K191" s="125" t="str">
        <f>TEXT(履歴書!B310&amp;履歴書!G310&amp;"年"&amp;履歴書!I310&amp;"月"&amp;履歴書!K310&amp;"日","ge.m.d")</f>
        <v>年月日</v>
      </c>
      <c r="M191" s="6">
        <f>COUNTIF(日付等!Q191,"*仙台市*")</f>
        <v>0</v>
      </c>
      <c r="N191" s="6" t="e">
        <f>IF(O191="在家庭",300,VLOOKUP(P191,プルダウンデータ!$E$4:'プルダウンデータ'!$F$8,2,FALSE))</f>
        <v>#N/A</v>
      </c>
      <c r="O191" s="118">
        <f>履歴書!N393</f>
        <v>0</v>
      </c>
      <c r="P191" s="118">
        <f>履歴書!AI393</f>
        <v>0</v>
      </c>
      <c r="Q191" s="119">
        <f>履歴書!AN393</f>
        <v>0</v>
      </c>
    </row>
    <row r="192" spans="1:17">
      <c r="A192" s="4" t="e">
        <f t="shared" si="77"/>
        <v>#VALUE!</v>
      </c>
      <c r="B192" s="117" t="str">
        <f>D382</f>
        <v>年月日</v>
      </c>
      <c r="D192" s="116" t="str">
        <f>TEXT(履歴書!B206&amp;履歴書!G206&amp;"年"&amp;履歴書!I206&amp;"月"&amp;履歴書!K206&amp;"日","ge.m.d")</f>
        <v>年月日</v>
      </c>
      <c r="E192" s="9"/>
      <c r="F192" s="7" t="str">
        <f t="shared" si="72"/>
        <v>年月日</v>
      </c>
      <c r="G192" s="8" t="str">
        <f t="shared" si="73"/>
        <v>年月日</v>
      </c>
      <c r="H192" s="8" t="str">
        <f t="shared" si="74"/>
        <v>年月日</v>
      </c>
      <c r="I192" s="8" t="str">
        <f t="shared" si="75"/>
        <v>年月日</v>
      </c>
      <c r="J192" s="8"/>
      <c r="K192" s="125" t="str">
        <f>TEXT(履歴書!B311&amp;履歴書!G311&amp;"年"&amp;履歴書!I311&amp;"月"&amp;履歴書!K311&amp;"日","ge.m.d")</f>
        <v>年月日</v>
      </c>
      <c r="M192" s="6">
        <f>COUNTIF(日付等!Q192,"*仙台市*")</f>
        <v>0</v>
      </c>
      <c r="N192" s="6" t="e">
        <f>IF(O192="在家庭",300,VLOOKUP(P192,プルダウンデータ!$E$4:'プルダウンデータ'!$F$8,2,FALSE))</f>
        <v>#N/A</v>
      </c>
      <c r="O192" s="118">
        <f>履歴書!N395</f>
        <v>0</v>
      </c>
      <c r="P192" s="118">
        <f>履歴書!AI395</f>
        <v>0</v>
      </c>
      <c r="Q192" s="119">
        <f>履歴書!AN395</f>
        <v>0</v>
      </c>
    </row>
    <row r="193" spans="1:17">
      <c r="A193" s="4" t="e">
        <f t="shared" si="77"/>
        <v>#VALUE!</v>
      </c>
      <c r="B193" s="117" t="str">
        <f>D384</f>
        <v>年月日</v>
      </c>
      <c r="D193" s="98" t="e">
        <f t="shared" si="76"/>
        <v>#VALUE!</v>
      </c>
      <c r="E193" s="6"/>
      <c r="F193" s="7" t="e">
        <f t="shared" si="72"/>
        <v>#VALUE!</v>
      </c>
      <c r="G193" s="8" t="e">
        <f t="shared" si="73"/>
        <v>#VALUE!</v>
      </c>
      <c r="H193" s="8" t="e">
        <f t="shared" si="74"/>
        <v>#VALUE!</v>
      </c>
      <c r="I193" s="8" t="e">
        <f t="shared" si="75"/>
        <v>#VALUE!</v>
      </c>
      <c r="J193" s="8"/>
      <c r="K193" s="125" t="str">
        <f>TEXT(履歴書!B312&amp;履歴書!G312&amp;"年"&amp;履歴書!I312&amp;"月"&amp;履歴書!K312&amp;"日","ge.m.d")</f>
        <v>年月日</v>
      </c>
      <c r="M193" s="6">
        <f>COUNTIF(日付等!Q193,"*仙台市*")</f>
        <v>0</v>
      </c>
      <c r="N193" s="6" t="e">
        <f>IF(O193="在家庭",300,VLOOKUP(P193,プルダウンデータ!$E$4:'プルダウンデータ'!$F$8,2,FALSE))</f>
        <v>#N/A</v>
      </c>
      <c r="O193" s="118">
        <f>履歴書!N397</f>
        <v>0</v>
      </c>
      <c r="P193" s="118">
        <f>履歴書!AI397</f>
        <v>0</v>
      </c>
      <c r="Q193" s="119">
        <f>履歴書!AN397</f>
        <v>0</v>
      </c>
    </row>
    <row r="194" spans="1:17">
      <c r="A194" s="4" t="e">
        <f t="shared" si="77"/>
        <v>#VALUE!</v>
      </c>
      <c r="B194" s="117" t="str">
        <f>D386</f>
        <v>年月日</v>
      </c>
      <c r="D194" s="116" t="str">
        <f>TEXT(履歴書!B208&amp;履歴書!G208&amp;"年"&amp;履歴書!I208&amp;"月"&amp;履歴書!K208&amp;"日","ge.m.d")</f>
        <v>年月日</v>
      </c>
      <c r="E194" s="9"/>
      <c r="F194" s="7" t="str">
        <f t="shared" si="72"/>
        <v>年月日</v>
      </c>
      <c r="G194" s="8" t="str">
        <f t="shared" si="73"/>
        <v>年月日</v>
      </c>
      <c r="H194" s="8" t="str">
        <f t="shared" si="74"/>
        <v>年月日</v>
      </c>
      <c r="I194" s="8" t="str">
        <f t="shared" si="75"/>
        <v>年月日</v>
      </c>
      <c r="J194" s="8"/>
      <c r="K194" s="125" t="str">
        <f>TEXT(履歴書!B313&amp;履歴書!G313&amp;"年"&amp;履歴書!I313&amp;"月"&amp;履歴書!K313&amp;"日","ge.m.d")</f>
        <v>年月日</v>
      </c>
      <c r="M194" s="6">
        <f>COUNTIF(日付等!Q194,"*仙台市*")</f>
        <v>0</v>
      </c>
      <c r="N194" s="6" t="e">
        <f>IF(O194="在家庭",300,VLOOKUP(P194,プルダウンデータ!$E$4:'プルダウンデータ'!$F$8,2,FALSE))</f>
        <v>#N/A</v>
      </c>
      <c r="O194" s="118">
        <f>履歴書!N399</f>
        <v>0</v>
      </c>
      <c r="P194" s="118">
        <f>履歴書!AI399</f>
        <v>0</v>
      </c>
      <c r="Q194" s="119">
        <f>履歴書!AN399</f>
        <v>0</v>
      </c>
    </row>
    <row r="195" spans="1:17">
      <c r="A195" s="4" t="e">
        <f t="shared" si="77"/>
        <v>#VALUE!</v>
      </c>
      <c r="B195" s="117" t="str">
        <f>D388</f>
        <v>年月日</v>
      </c>
      <c r="D195" s="98" t="e">
        <f t="shared" si="76"/>
        <v>#VALUE!</v>
      </c>
      <c r="E195" s="6"/>
      <c r="F195" s="7" t="e">
        <f t="shared" si="72"/>
        <v>#VALUE!</v>
      </c>
      <c r="G195" s="8" t="e">
        <f t="shared" si="73"/>
        <v>#VALUE!</v>
      </c>
      <c r="H195" s="8" t="e">
        <f t="shared" si="74"/>
        <v>#VALUE!</v>
      </c>
      <c r="I195" s="8" t="e">
        <f t="shared" si="75"/>
        <v>#VALUE!</v>
      </c>
      <c r="J195" s="8"/>
      <c r="K195" s="125" t="str">
        <f>TEXT(履歴書!B314&amp;履歴書!G314&amp;"年"&amp;履歴書!I314&amp;"月"&amp;履歴書!K314&amp;"日","ge.m.d")</f>
        <v>年月日</v>
      </c>
      <c r="M195" s="6">
        <f>COUNTIF(日付等!Q195,"*仙台市*")</f>
        <v>0</v>
      </c>
      <c r="N195" s="6" t="e">
        <f>IF(O195="在家庭",300,VLOOKUP(P195,プルダウンデータ!$E$4:'プルダウンデータ'!$F$8,2,FALSE))</f>
        <v>#N/A</v>
      </c>
      <c r="O195" s="118">
        <f>履歴書!N401</f>
        <v>0</v>
      </c>
      <c r="P195" s="118">
        <f>履歴書!AI401</f>
        <v>0</v>
      </c>
      <c r="Q195" s="119">
        <f>履歴書!AN401</f>
        <v>0</v>
      </c>
    </row>
    <row r="196" spans="1:17">
      <c r="A196" s="4" t="e">
        <f t="shared" si="77"/>
        <v>#VALUE!</v>
      </c>
      <c r="B196" s="117" t="str">
        <f>D390</f>
        <v>年月日</v>
      </c>
      <c r="D196" s="116" t="str">
        <f>TEXT(履歴書!B210&amp;履歴書!G210&amp;"年"&amp;履歴書!I210&amp;"月"&amp;履歴書!K210&amp;"日","ge.m.d")</f>
        <v>年月日</v>
      </c>
      <c r="E196" s="9"/>
      <c r="F196" s="7" t="str">
        <f t="shared" ref="F196:F259" si="78">TEXT($D196,"ggg")</f>
        <v>年月日</v>
      </c>
      <c r="G196" s="8" t="str">
        <f t="shared" ref="G196:G259" si="79">TEXT($D196,"e")</f>
        <v>年月日</v>
      </c>
      <c r="H196" s="8" t="str">
        <f t="shared" ref="H196:H259" si="80">TEXT($D196,"m")</f>
        <v>年月日</v>
      </c>
      <c r="I196" s="8" t="str">
        <f t="shared" ref="I196:I259" si="81">TEXT($D196,"d")</f>
        <v>年月日</v>
      </c>
      <c r="J196" s="8"/>
      <c r="K196" s="125" t="str">
        <f>TEXT(履歴書!B315&amp;履歴書!G315&amp;"年"&amp;履歴書!I315&amp;"月"&amp;履歴書!K315&amp;"日","ge.m.d")</f>
        <v>年月日</v>
      </c>
      <c r="M196" s="6">
        <f>COUNTIF(日付等!Q196,"*仙台市*")</f>
        <v>0</v>
      </c>
      <c r="N196" s="6" t="e">
        <f>IF(O196="在家庭",300,VLOOKUP(P196,プルダウンデータ!$E$4:'プルダウンデータ'!$F$8,2,FALSE))</f>
        <v>#N/A</v>
      </c>
      <c r="O196" s="118">
        <f>履歴書!N403</f>
        <v>0</v>
      </c>
      <c r="P196" s="118">
        <f>履歴書!AI403</f>
        <v>0</v>
      </c>
      <c r="Q196" s="119">
        <f>履歴書!AN403</f>
        <v>0</v>
      </c>
    </row>
    <row r="197" spans="1:17">
      <c r="A197" s="4" t="e">
        <f t="shared" si="77"/>
        <v>#VALUE!</v>
      </c>
      <c r="B197" s="117" t="str">
        <f>D392</f>
        <v>年月日</v>
      </c>
      <c r="D197" s="98" t="e">
        <f t="shared" ref="D197:D259" si="82">D196+1</f>
        <v>#VALUE!</v>
      </c>
      <c r="E197" s="6"/>
      <c r="F197" s="7" t="e">
        <f t="shared" si="78"/>
        <v>#VALUE!</v>
      </c>
      <c r="G197" s="8" t="e">
        <f t="shared" si="79"/>
        <v>#VALUE!</v>
      </c>
      <c r="H197" s="8" t="e">
        <f t="shared" si="80"/>
        <v>#VALUE!</v>
      </c>
      <c r="I197" s="8" t="e">
        <f t="shared" si="81"/>
        <v>#VALUE!</v>
      </c>
      <c r="J197" s="8"/>
      <c r="K197" s="125" t="str">
        <f>TEXT(履歴書!B316&amp;履歴書!G316&amp;"年"&amp;履歴書!I316&amp;"月"&amp;履歴書!K316&amp;"日","ge.m.d")</f>
        <v>年月日</v>
      </c>
      <c r="M197" s="6">
        <f>COUNTIF(日付等!Q197,"*仙台市*")</f>
        <v>0</v>
      </c>
      <c r="N197" s="6" t="e">
        <f>IF(O197="在家庭",300,VLOOKUP(P197,プルダウンデータ!$E$4:'プルダウンデータ'!$F$8,2,FALSE))</f>
        <v>#N/A</v>
      </c>
      <c r="O197" s="118">
        <f>履歴書!N405</f>
        <v>0</v>
      </c>
      <c r="P197" s="118">
        <f>履歴書!AI405</f>
        <v>0</v>
      </c>
      <c r="Q197" s="119">
        <f>履歴書!AN405</f>
        <v>0</v>
      </c>
    </row>
    <row r="198" spans="1:17">
      <c r="A198" s="4" t="e">
        <f t="shared" si="77"/>
        <v>#VALUE!</v>
      </c>
      <c r="B198" s="117" t="str">
        <f>D394</f>
        <v>年月日</v>
      </c>
      <c r="D198" s="116" t="str">
        <f>TEXT(履歴書!B212&amp;履歴書!G212&amp;"年"&amp;履歴書!I212&amp;"月"&amp;履歴書!K212&amp;"日","ge.m.d")</f>
        <v>年月日</v>
      </c>
      <c r="E198" s="9"/>
      <c r="F198" s="7" t="str">
        <f t="shared" si="78"/>
        <v>年月日</v>
      </c>
      <c r="G198" s="8" t="str">
        <f t="shared" si="79"/>
        <v>年月日</v>
      </c>
      <c r="H198" s="8" t="str">
        <f t="shared" si="80"/>
        <v>年月日</v>
      </c>
      <c r="I198" s="8" t="str">
        <f t="shared" si="81"/>
        <v>年月日</v>
      </c>
      <c r="J198" s="8"/>
      <c r="K198" s="125" t="str">
        <f>TEXT(履歴書!B317&amp;履歴書!G317&amp;"年"&amp;履歴書!I317&amp;"月"&amp;履歴書!K317&amp;"日","ge.m.d")</f>
        <v>年月日</v>
      </c>
      <c r="M198" s="6">
        <f>COUNTIF(日付等!Q198,"*仙台市*")</f>
        <v>0</v>
      </c>
      <c r="N198" s="6" t="e">
        <f>IF(O198="在家庭",300,VLOOKUP(P198,プルダウンデータ!$E$4:'プルダウンデータ'!$F$8,2,FALSE))</f>
        <v>#N/A</v>
      </c>
      <c r="O198" s="118">
        <f>履歴書!N407</f>
        <v>0</v>
      </c>
      <c r="P198" s="118">
        <f>履歴書!AI407</f>
        <v>0</v>
      </c>
      <c r="Q198" s="119">
        <f>履歴書!AN407</f>
        <v>0</v>
      </c>
    </row>
    <row r="199" spans="1:17">
      <c r="A199" s="4" t="e">
        <f t="shared" si="77"/>
        <v>#VALUE!</v>
      </c>
      <c r="B199" s="117" t="str">
        <f>D396</f>
        <v>年月日</v>
      </c>
      <c r="D199" s="98" t="e">
        <f t="shared" si="82"/>
        <v>#VALUE!</v>
      </c>
      <c r="E199" s="6"/>
      <c r="F199" s="7" t="e">
        <f t="shared" si="78"/>
        <v>#VALUE!</v>
      </c>
      <c r="G199" s="8" t="e">
        <f t="shared" si="79"/>
        <v>#VALUE!</v>
      </c>
      <c r="H199" s="8" t="e">
        <f t="shared" si="80"/>
        <v>#VALUE!</v>
      </c>
      <c r="I199" s="8" t="e">
        <f t="shared" si="81"/>
        <v>#VALUE!</v>
      </c>
      <c r="J199" s="8"/>
      <c r="K199" s="125" t="str">
        <f>TEXT(履歴書!B318&amp;履歴書!G318&amp;"年"&amp;履歴書!I318&amp;"月"&amp;履歴書!K318&amp;"日","ge.m.d")</f>
        <v>年月日</v>
      </c>
      <c r="M199" s="6">
        <f>COUNTIF(日付等!Q199,"*仙台市*")</f>
        <v>0</v>
      </c>
      <c r="N199" s="6" t="e">
        <f>IF(O199="在家庭",300,VLOOKUP(P199,プルダウンデータ!$E$4:'プルダウンデータ'!$F$8,2,FALSE))</f>
        <v>#N/A</v>
      </c>
      <c r="O199" s="118">
        <f>履歴書!N409</f>
        <v>0</v>
      </c>
      <c r="P199" s="118">
        <f>履歴書!AI409</f>
        <v>0</v>
      </c>
      <c r="Q199" s="119">
        <f>履歴書!AN409</f>
        <v>0</v>
      </c>
    </row>
    <row r="200" spans="1:17">
      <c r="A200" s="4" t="e">
        <f t="shared" si="77"/>
        <v>#VALUE!</v>
      </c>
      <c r="B200" s="117" t="str">
        <f>D398</f>
        <v>年月日</v>
      </c>
      <c r="D200" s="116" t="str">
        <f>TEXT(履歴書!B214&amp;履歴書!G214&amp;"年"&amp;履歴書!I214&amp;"月"&amp;履歴書!K214&amp;"日","ge.m.d")</f>
        <v>年月日</v>
      </c>
      <c r="E200" s="9"/>
      <c r="F200" s="7" t="str">
        <f t="shared" si="78"/>
        <v>年月日</v>
      </c>
      <c r="G200" s="8" t="str">
        <f t="shared" si="79"/>
        <v>年月日</v>
      </c>
      <c r="H200" s="8" t="str">
        <f t="shared" si="80"/>
        <v>年月日</v>
      </c>
      <c r="I200" s="8" t="str">
        <f t="shared" si="81"/>
        <v>年月日</v>
      </c>
      <c r="J200" s="8"/>
      <c r="K200" s="125" t="str">
        <f>TEXT(履歴書!B319&amp;履歴書!G319&amp;"年"&amp;履歴書!I319&amp;"月"&amp;履歴書!K319&amp;"日","ge.m.d")</f>
        <v>年月日</v>
      </c>
      <c r="M200" s="6">
        <f>COUNTIF(日付等!Q200,"*仙台市*")</f>
        <v>0</v>
      </c>
      <c r="N200" s="6" t="e">
        <f>IF(O200="在家庭",300,VLOOKUP(P200,プルダウンデータ!$E$4:'プルダウンデータ'!$F$8,2,FALSE))</f>
        <v>#N/A</v>
      </c>
      <c r="O200" s="118">
        <f>履歴書!N411</f>
        <v>0</v>
      </c>
      <c r="P200" s="118">
        <f>履歴書!AI411</f>
        <v>0</v>
      </c>
      <c r="Q200" s="119">
        <f>履歴書!AN411</f>
        <v>0</v>
      </c>
    </row>
    <row r="201" spans="1:17">
      <c r="A201" s="4" t="e">
        <f t="shared" si="77"/>
        <v>#VALUE!</v>
      </c>
      <c r="B201" s="117" t="str">
        <f>D400</f>
        <v>年月日</v>
      </c>
      <c r="D201" s="98" t="e">
        <f t="shared" si="82"/>
        <v>#VALUE!</v>
      </c>
      <c r="E201" s="6"/>
      <c r="F201" s="7" t="e">
        <f t="shared" si="78"/>
        <v>#VALUE!</v>
      </c>
      <c r="G201" s="8" t="e">
        <f t="shared" si="79"/>
        <v>#VALUE!</v>
      </c>
      <c r="H201" s="8" t="e">
        <f t="shared" si="80"/>
        <v>#VALUE!</v>
      </c>
      <c r="I201" s="8" t="e">
        <f t="shared" si="81"/>
        <v>#VALUE!</v>
      </c>
      <c r="J201" s="8"/>
      <c r="K201" s="125" t="str">
        <f>TEXT(履歴書!B320&amp;履歴書!G320&amp;"年"&amp;履歴書!I320&amp;"月"&amp;履歴書!K320&amp;"日","ge.m.d")</f>
        <v>年月日</v>
      </c>
      <c r="M201" s="6">
        <f>COUNTIF(日付等!Q201,"*仙台市*")</f>
        <v>0</v>
      </c>
      <c r="N201" s="6" t="e">
        <f>IF(O201="在家庭",300,VLOOKUP(P201,プルダウンデータ!$E$4:'プルダウンデータ'!$F$8,2,FALSE))</f>
        <v>#N/A</v>
      </c>
      <c r="O201" s="118">
        <f>履歴書!N413</f>
        <v>0</v>
      </c>
      <c r="P201" s="118">
        <f>履歴書!AI413</f>
        <v>0</v>
      </c>
      <c r="Q201" s="119">
        <f>履歴書!AN413</f>
        <v>0</v>
      </c>
    </row>
    <row r="202" spans="1:17">
      <c r="A202" s="4" t="e">
        <f t="shared" si="77"/>
        <v>#VALUE!</v>
      </c>
      <c r="B202" s="117" t="str">
        <f>D402</f>
        <v>年月日</v>
      </c>
      <c r="D202" s="116" t="str">
        <f>TEXT(履歴書!B216&amp;履歴書!G216&amp;"年"&amp;履歴書!I216&amp;"月"&amp;履歴書!K216&amp;"日","ge.m.d")</f>
        <v>年月日</v>
      </c>
      <c r="E202" s="9"/>
      <c r="F202" s="7" t="str">
        <f t="shared" si="78"/>
        <v>年月日</v>
      </c>
      <c r="G202" s="8" t="str">
        <f t="shared" si="79"/>
        <v>年月日</v>
      </c>
      <c r="H202" s="8" t="str">
        <f t="shared" si="80"/>
        <v>年月日</v>
      </c>
      <c r="I202" s="8" t="str">
        <f t="shared" si="81"/>
        <v>年月日</v>
      </c>
      <c r="J202" s="8"/>
      <c r="K202" s="125" t="str">
        <f>TEXT(履歴書!B321&amp;履歴書!G321&amp;"年"&amp;履歴書!I321&amp;"月"&amp;履歴書!K321&amp;"日","ge.m.d")</f>
        <v>年月日</v>
      </c>
      <c r="M202" s="6">
        <f>COUNTIF(日付等!Q202,"*仙台市*")</f>
        <v>0</v>
      </c>
      <c r="N202" s="6" t="e">
        <f>IF(O202="在家庭",300,VLOOKUP(P202,プルダウンデータ!$E$4:'プルダウンデータ'!$F$8,2,FALSE))</f>
        <v>#N/A</v>
      </c>
      <c r="O202" s="118">
        <f>履歴書!N415</f>
        <v>0</v>
      </c>
      <c r="P202" s="118">
        <f>履歴書!AI415</f>
        <v>0</v>
      </c>
      <c r="Q202" s="119">
        <f>履歴書!AN415</f>
        <v>0</v>
      </c>
    </row>
    <row r="203" spans="1:17">
      <c r="A203" s="4" t="e">
        <f t="shared" si="77"/>
        <v>#VALUE!</v>
      </c>
      <c r="B203" s="117" t="str">
        <f>D404</f>
        <v>年月日</v>
      </c>
      <c r="D203" s="98" t="e">
        <f t="shared" si="82"/>
        <v>#VALUE!</v>
      </c>
      <c r="E203" s="6"/>
      <c r="F203" s="7" t="e">
        <f t="shared" si="78"/>
        <v>#VALUE!</v>
      </c>
      <c r="G203" s="8" t="e">
        <f t="shared" si="79"/>
        <v>#VALUE!</v>
      </c>
      <c r="H203" s="8" t="e">
        <f t="shared" si="80"/>
        <v>#VALUE!</v>
      </c>
      <c r="I203" s="8" t="e">
        <f t="shared" si="81"/>
        <v>#VALUE!</v>
      </c>
      <c r="J203" s="8"/>
      <c r="K203" s="125" t="str">
        <f>TEXT(履歴書!B322&amp;履歴書!G322&amp;"年"&amp;履歴書!I322&amp;"月"&amp;履歴書!K322&amp;"日","ge.m.d")</f>
        <v>年月日</v>
      </c>
      <c r="M203" s="6">
        <f>COUNTIF(日付等!Q203,"*仙台市*")</f>
        <v>0</v>
      </c>
      <c r="N203" s="6" t="e">
        <f>IF(O203="在家庭",300,VLOOKUP(P203,プルダウンデータ!$E$4:'プルダウンデータ'!$F$8,2,FALSE))</f>
        <v>#N/A</v>
      </c>
      <c r="O203" s="118">
        <f>履歴書!N417</f>
        <v>0</v>
      </c>
      <c r="P203" s="118">
        <f>履歴書!AI417</f>
        <v>0</v>
      </c>
      <c r="Q203" s="119">
        <f>履歴書!AN417</f>
        <v>0</v>
      </c>
    </row>
    <row r="204" spans="1:17">
      <c r="A204" s="4" t="e">
        <f t="shared" si="77"/>
        <v>#VALUE!</v>
      </c>
      <c r="B204" s="117" t="str">
        <f>D406</f>
        <v>年月日</v>
      </c>
      <c r="D204" s="116" t="str">
        <f>TEXT(履歴書!B218&amp;履歴書!G218&amp;"年"&amp;履歴書!I218&amp;"月"&amp;履歴書!K218&amp;"日","ge.m.d")</f>
        <v>年月日</v>
      </c>
      <c r="E204" s="9"/>
      <c r="F204" s="7" t="str">
        <f t="shared" si="78"/>
        <v>年月日</v>
      </c>
      <c r="G204" s="8" t="str">
        <f t="shared" si="79"/>
        <v>年月日</v>
      </c>
      <c r="H204" s="8" t="str">
        <f t="shared" si="80"/>
        <v>年月日</v>
      </c>
      <c r="I204" s="8" t="str">
        <f t="shared" si="81"/>
        <v>年月日</v>
      </c>
      <c r="J204" s="8"/>
      <c r="K204" s="125" t="str">
        <f>TEXT(履歴書!B323&amp;履歴書!G323&amp;"年"&amp;履歴書!I323&amp;"月"&amp;履歴書!K323&amp;"日","ge.m.d")</f>
        <v>年月日</v>
      </c>
      <c r="M204" s="6">
        <f>COUNTIF(日付等!Q204,"*仙台市*")</f>
        <v>0</v>
      </c>
      <c r="N204" s="6" t="e">
        <f>IF(O204="在家庭",300,VLOOKUP(P204,プルダウンデータ!$E$4:'プルダウンデータ'!$F$8,2,FALSE))</f>
        <v>#N/A</v>
      </c>
      <c r="O204" s="118">
        <f>履歴書!N419</f>
        <v>0</v>
      </c>
      <c r="P204" s="118">
        <f>履歴書!AI419</f>
        <v>0</v>
      </c>
      <c r="Q204" s="119">
        <f>履歴書!AN419</f>
        <v>0</v>
      </c>
    </row>
    <row r="205" spans="1:17">
      <c r="A205" s="4" t="e">
        <f t="shared" si="77"/>
        <v>#VALUE!</v>
      </c>
      <c r="B205" s="117" t="str">
        <f>D408</f>
        <v>年月日</v>
      </c>
      <c r="D205" s="98" t="e">
        <f t="shared" si="82"/>
        <v>#VALUE!</v>
      </c>
      <c r="E205" s="6"/>
      <c r="F205" s="7" t="e">
        <f t="shared" si="78"/>
        <v>#VALUE!</v>
      </c>
      <c r="G205" s="8" t="e">
        <f t="shared" si="79"/>
        <v>#VALUE!</v>
      </c>
      <c r="H205" s="8" t="e">
        <f t="shared" si="80"/>
        <v>#VALUE!</v>
      </c>
      <c r="I205" s="8" t="e">
        <f t="shared" si="81"/>
        <v>#VALUE!</v>
      </c>
      <c r="J205" s="8"/>
      <c r="K205" s="125" t="str">
        <f>TEXT(履歴書!B324&amp;履歴書!G324&amp;"年"&amp;履歴書!I324&amp;"月"&amp;履歴書!K324&amp;"日","ge.m.d")</f>
        <v>年月日</v>
      </c>
      <c r="M205" s="6">
        <f>COUNTIF(日付等!Q205,"*仙台市*")</f>
        <v>0</v>
      </c>
      <c r="N205" s="6" t="e">
        <f>IF(O205="在家庭",300,VLOOKUP(P205,プルダウンデータ!$E$4:'プルダウンデータ'!$F$8,2,FALSE))</f>
        <v>#N/A</v>
      </c>
      <c r="O205" s="118">
        <f>履歴書!N421</f>
        <v>0</v>
      </c>
      <c r="P205" s="118">
        <f>履歴書!AI421</f>
        <v>0</v>
      </c>
      <c r="Q205" s="119">
        <f>履歴書!AN421</f>
        <v>0</v>
      </c>
    </row>
    <row r="206" spans="1:17">
      <c r="A206" s="4" t="e">
        <f t="shared" si="77"/>
        <v>#VALUE!</v>
      </c>
      <c r="B206" s="117" t="str">
        <f>D410</f>
        <v>年月日</v>
      </c>
      <c r="D206" s="116" t="str">
        <f>TEXT(履歴書!B220&amp;履歴書!G220&amp;"年"&amp;履歴書!I220&amp;"月"&amp;履歴書!K220&amp;"日","ge.m.d")</f>
        <v>年月日</v>
      </c>
      <c r="E206" s="9"/>
      <c r="F206" s="7" t="str">
        <f t="shared" si="78"/>
        <v>年月日</v>
      </c>
      <c r="G206" s="8" t="str">
        <f t="shared" si="79"/>
        <v>年月日</v>
      </c>
      <c r="H206" s="8" t="str">
        <f t="shared" si="80"/>
        <v>年月日</v>
      </c>
      <c r="I206" s="8" t="str">
        <f t="shared" si="81"/>
        <v>年月日</v>
      </c>
      <c r="J206" s="8"/>
      <c r="K206" s="125" t="str">
        <f>TEXT(履歴書!B325&amp;履歴書!G325&amp;"年"&amp;履歴書!I325&amp;"月"&amp;履歴書!K325&amp;"日","ge.m.d")</f>
        <v>年月日</v>
      </c>
      <c r="M206" s="6">
        <f>COUNTIF(日付等!Q206,"*仙台市*")</f>
        <v>0</v>
      </c>
      <c r="N206" s="6" t="e">
        <f>IF(O206="在家庭",300,VLOOKUP(P206,プルダウンデータ!$E$4:'プルダウンデータ'!$F$8,2,FALSE))</f>
        <v>#N/A</v>
      </c>
      <c r="O206" s="118">
        <f>履歴書!N423</f>
        <v>0</v>
      </c>
      <c r="P206" s="118">
        <f>履歴書!AI423</f>
        <v>0</v>
      </c>
      <c r="Q206" s="119">
        <f>履歴書!AN423</f>
        <v>0</v>
      </c>
    </row>
    <row r="207" spans="1:17">
      <c r="A207" s="4" t="e">
        <f t="shared" si="77"/>
        <v>#VALUE!</v>
      </c>
      <c r="B207" s="117" t="str">
        <f>D412</f>
        <v>年月日</v>
      </c>
      <c r="D207" s="98" t="e">
        <f t="shared" si="82"/>
        <v>#VALUE!</v>
      </c>
      <c r="E207" s="6"/>
      <c r="F207" s="7" t="e">
        <f t="shared" si="78"/>
        <v>#VALUE!</v>
      </c>
      <c r="G207" s="8" t="e">
        <f t="shared" si="79"/>
        <v>#VALUE!</v>
      </c>
      <c r="H207" s="8" t="e">
        <f t="shared" si="80"/>
        <v>#VALUE!</v>
      </c>
      <c r="I207" s="8" t="e">
        <f t="shared" si="81"/>
        <v>#VALUE!</v>
      </c>
      <c r="J207" s="8"/>
      <c r="K207" s="125" t="str">
        <f>TEXT(履歴書!B326&amp;履歴書!G326&amp;"年"&amp;履歴書!I326&amp;"月"&amp;履歴書!K326&amp;"日","ge.m.d")</f>
        <v>年月日</v>
      </c>
      <c r="M207" s="6">
        <f>COUNTIF(日付等!Q207,"*仙台市*")</f>
        <v>0</v>
      </c>
      <c r="N207" s="6" t="e">
        <f>IF(O207="在家庭",300,VLOOKUP(P207,プルダウンデータ!$E$4:'プルダウンデータ'!$F$8,2,FALSE))</f>
        <v>#N/A</v>
      </c>
      <c r="O207" s="118">
        <f>履歴書!N425</f>
        <v>0</v>
      </c>
      <c r="P207" s="118">
        <f>履歴書!AI425</f>
        <v>0</v>
      </c>
      <c r="Q207" s="119">
        <f>履歴書!AN425</f>
        <v>0</v>
      </c>
    </row>
    <row r="208" spans="1:17">
      <c r="A208" s="4" t="e">
        <f t="shared" si="77"/>
        <v>#VALUE!</v>
      </c>
      <c r="B208" s="117" t="str">
        <f>D414</f>
        <v>年月日</v>
      </c>
      <c r="D208" s="116" t="str">
        <f>TEXT(履歴書!B222&amp;履歴書!G222&amp;"年"&amp;履歴書!I222&amp;"月"&amp;履歴書!K222&amp;"日","ge.m.d")</f>
        <v>年月日</v>
      </c>
      <c r="E208" s="9"/>
      <c r="F208" s="7" t="str">
        <f t="shared" si="78"/>
        <v>年月日</v>
      </c>
      <c r="G208" s="8" t="str">
        <f t="shared" si="79"/>
        <v>年月日</v>
      </c>
      <c r="H208" s="8" t="str">
        <f t="shared" si="80"/>
        <v>年月日</v>
      </c>
      <c r="I208" s="8" t="str">
        <f t="shared" si="81"/>
        <v>年月日</v>
      </c>
      <c r="J208" s="8"/>
      <c r="K208" s="125" t="str">
        <f>TEXT(履歴書!B327&amp;履歴書!G327&amp;"年"&amp;履歴書!I327&amp;"月"&amp;履歴書!K327&amp;"日","ge.m.d")</f>
        <v>年月日</v>
      </c>
      <c r="M208" s="6">
        <f>COUNTIF(日付等!Q208,"*仙台市*")</f>
        <v>0</v>
      </c>
      <c r="N208" s="6" t="e">
        <f>IF(O208="在家庭",300,VLOOKUP(P208,プルダウンデータ!$E$4:'プルダウンデータ'!$F$8,2,FALSE))</f>
        <v>#N/A</v>
      </c>
      <c r="O208" s="118">
        <f>履歴書!N427</f>
        <v>0</v>
      </c>
      <c r="P208" s="118">
        <f>履歴書!AI427</f>
        <v>0</v>
      </c>
      <c r="Q208" s="119">
        <f>履歴書!AN427</f>
        <v>0</v>
      </c>
    </row>
    <row r="209" spans="1:17">
      <c r="A209" s="4" t="e">
        <f t="shared" si="77"/>
        <v>#VALUE!</v>
      </c>
      <c r="B209" s="117" t="str">
        <f>D416</f>
        <v>年月日</v>
      </c>
      <c r="D209" s="98" t="e">
        <f t="shared" si="82"/>
        <v>#VALUE!</v>
      </c>
      <c r="E209" s="6"/>
      <c r="F209" s="7" t="e">
        <f t="shared" si="78"/>
        <v>#VALUE!</v>
      </c>
      <c r="G209" s="8" t="e">
        <f t="shared" si="79"/>
        <v>#VALUE!</v>
      </c>
      <c r="H209" s="8" t="e">
        <f t="shared" si="80"/>
        <v>#VALUE!</v>
      </c>
      <c r="I209" s="8" t="e">
        <f t="shared" si="81"/>
        <v>#VALUE!</v>
      </c>
      <c r="J209" s="8"/>
      <c r="K209" s="125" t="str">
        <f>TEXT(履歴書!B328&amp;履歴書!G328&amp;"年"&amp;履歴書!I328&amp;"月"&amp;履歴書!K328&amp;"日","ge.m.d")</f>
        <v>年月日</v>
      </c>
      <c r="M209" s="6">
        <f>COUNTIF(日付等!Q209,"*仙台市*")</f>
        <v>0</v>
      </c>
      <c r="N209" s="6" t="e">
        <f>IF(O209="在家庭",300,VLOOKUP(P209,プルダウンデータ!$E$4:'プルダウンデータ'!$F$8,2,FALSE))</f>
        <v>#N/A</v>
      </c>
      <c r="O209" s="118">
        <f>履歴書!N429</f>
        <v>0</v>
      </c>
      <c r="P209" s="118">
        <f>履歴書!AI429</f>
        <v>0</v>
      </c>
      <c r="Q209" s="119">
        <f>履歴書!AN429</f>
        <v>0</v>
      </c>
    </row>
    <row r="210" spans="1:17">
      <c r="A210" s="4" t="e">
        <f t="shared" si="77"/>
        <v>#VALUE!</v>
      </c>
      <c r="B210" s="117" t="str">
        <f>D418</f>
        <v>年月日</v>
      </c>
      <c r="D210" s="116" t="str">
        <f>TEXT(履歴書!B224&amp;履歴書!G224&amp;"年"&amp;履歴書!I224&amp;"月"&amp;履歴書!K224&amp;"日","ge.m.d")</f>
        <v>年月日</v>
      </c>
      <c r="E210" s="9"/>
      <c r="F210" s="7" t="str">
        <f t="shared" si="78"/>
        <v>年月日</v>
      </c>
      <c r="G210" s="8" t="str">
        <f t="shared" si="79"/>
        <v>年月日</v>
      </c>
      <c r="H210" s="8" t="str">
        <f t="shared" si="80"/>
        <v>年月日</v>
      </c>
      <c r="I210" s="8" t="str">
        <f t="shared" si="81"/>
        <v>年月日</v>
      </c>
      <c r="J210" s="8"/>
      <c r="K210" s="125" t="str">
        <f>TEXT(履歴書!B329&amp;履歴書!G329&amp;"年"&amp;履歴書!I329&amp;"月"&amp;履歴書!K329&amp;"日","ge.m.d")</f>
        <v>年月日</v>
      </c>
      <c r="M210" s="6">
        <f>COUNTIF(日付等!Q210,"*仙台市*")</f>
        <v>0</v>
      </c>
      <c r="N210" s="6" t="e">
        <f>IF(O210="在家庭",300,VLOOKUP(P210,プルダウンデータ!$E$4:'プルダウンデータ'!$F$8,2,FALSE))</f>
        <v>#N/A</v>
      </c>
      <c r="O210" s="118">
        <f>履歴書!N431</f>
        <v>0</v>
      </c>
      <c r="P210" s="118">
        <f>履歴書!AI431</f>
        <v>0</v>
      </c>
      <c r="Q210" s="119">
        <f>履歴書!AN431</f>
        <v>0</v>
      </c>
    </row>
    <row r="211" spans="1:17">
      <c r="A211" s="4" t="e">
        <f t="shared" si="77"/>
        <v>#VALUE!</v>
      </c>
      <c r="B211" s="117" t="str">
        <f>D420</f>
        <v>年月日</v>
      </c>
      <c r="D211" s="98" t="e">
        <f t="shared" si="82"/>
        <v>#VALUE!</v>
      </c>
      <c r="E211" s="6"/>
      <c r="F211" s="7" t="e">
        <f t="shared" si="78"/>
        <v>#VALUE!</v>
      </c>
      <c r="G211" s="8" t="e">
        <f t="shared" si="79"/>
        <v>#VALUE!</v>
      </c>
      <c r="H211" s="8" t="e">
        <f t="shared" si="80"/>
        <v>#VALUE!</v>
      </c>
      <c r="I211" s="8" t="e">
        <f t="shared" si="81"/>
        <v>#VALUE!</v>
      </c>
      <c r="J211" s="8"/>
      <c r="K211" s="125" t="str">
        <f>TEXT(履歴書!B330&amp;履歴書!G330&amp;"年"&amp;履歴書!I330&amp;"月"&amp;履歴書!K330&amp;"日","ge.m.d")</f>
        <v>年月日</v>
      </c>
      <c r="M211" s="6">
        <f>COUNTIF(日付等!Q211,"*仙台市*")</f>
        <v>0</v>
      </c>
      <c r="N211" s="6" t="e">
        <f>IF(O211="在家庭",300,VLOOKUP(P211,プルダウンデータ!$E$4:'プルダウンデータ'!$F$8,2,FALSE))</f>
        <v>#N/A</v>
      </c>
      <c r="O211" s="118">
        <f>履歴書!N433</f>
        <v>0</v>
      </c>
      <c r="P211" s="118">
        <f>履歴書!AI433</f>
        <v>0</v>
      </c>
      <c r="Q211" s="119">
        <f>履歴書!AN433</f>
        <v>0</v>
      </c>
    </row>
    <row r="212" spans="1:17">
      <c r="A212" s="4" t="e">
        <f t="shared" si="77"/>
        <v>#VALUE!</v>
      </c>
      <c r="B212" s="117" t="str">
        <f>D422</f>
        <v>年月日</v>
      </c>
      <c r="D212" s="116" t="str">
        <f>TEXT(履歴書!B226&amp;履歴書!G226&amp;"年"&amp;履歴書!I226&amp;"月"&amp;履歴書!K226&amp;"日","ge.m.d")</f>
        <v>年月日</v>
      </c>
      <c r="E212" s="9"/>
      <c r="F212" s="7" t="str">
        <f t="shared" si="78"/>
        <v>年月日</v>
      </c>
      <c r="G212" s="8" t="str">
        <f t="shared" si="79"/>
        <v>年月日</v>
      </c>
      <c r="H212" s="8" t="str">
        <f t="shared" si="80"/>
        <v>年月日</v>
      </c>
      <c r="I212" s="8" t="str">
        <f t="shared" si="81"/>
        <v>年月日</v>
      </c>
      <c r="J212" s="8"/>
      <c r="K212" s="125" t="str">
        <f>TEXT(履歴書!B331&amp;履歴書!G331&amp;"年"&amp;履歴書!I331&amp;"月"&amp;履歴書!K331&amp;"日","ge.m.d")</f>
        <v>年月日</v>
      </c>
      <c r="M212" s="6">
        <f>COUNTIF(日付等!Q212,"*仙台市*")</f>
        <v>0</v>
      </c>
      <c r="N212" s="6" t="e">
        <f>IF(O212="在家庭",300,VLOOKUP(P212,プルダウンデータ!$E$4:'プルダウンデータ'!$F$8,2,FALSE))</f>
        <v>#N/A</v>
      </c>
      <c r="O212" s="118">
        <f>履歴書!N435</f>
        <v>0</v>
      </c>
      <c r="P212" s="118">
        <f>履歴書!AI435</f>
        <v>0</v>
      </c>
      <c r="Q212" s="119">
        <f>履歴書!AN435</f>
        <v>0</v>
      </c>
    </row>
    <row r="213" spans="1:17">
      <c r="A213" s="4" t="e">
        <f t="shared" si="77"/>
        <v>#VALUE!</v>
      </c>
      <c r="B213" s="117" t="str">
        <f>D424</f>
        <v>年月日</v>
      </c>
      <c r="D213" s="98" t="e">
        <f t="shared" si="82"/>
        <v>#VALUE!</v>
      </c>
      <c r="E213" s="6"/>
      <c r="F213" s="7" t="e">
        <f t="shared" si="78"/>
        <v>#VALUE!</v>
      </c>
      <c r="G213" s="8" t="e">
        <f t="shared" si="79"/>
        <v>#VALUE!</v>
      </c>
      <c r="H213" s="8" t="e">
        <f t="shared" si="80"/>
        <v>#VALUE!</v>
      </c>
      <c r="I213" s="8" t="e">
        <f t="shared" si="81"/>
        <v>#VALUE!</v>
      </c>
      <c r="J213" s="8"/>
      <c r="K213" s="125" t="str">
        <f>TEXT(履歴書!B332&amp;履歴書!G332&amp;"年"&amp;履歴書!I332&amp;"月"&amp;履歴書!K332&amp;"日","ge.m.d")</f>
        <v>年月日</v>
      </c>
      <c r="M213" s="6">
        <f>COUNTIF(日付等!Q213,"*仙台市*")</f>
        <v>0</v>
      </c>
      <c r="N213" s="6" t="e">
        <f>IF(O213="在家庭",300,VLOOKUP(P213,プルダウンデータ!$E$4:'プルダウンデータ'!$F$8,2,FALSE))</f>
        <v>#N/A</v>
      </c>
      <c r="O213" s="118">
        <f>履歴書!N437</f>
        <v>0</v>
      </c>
      <c r="P213" s="118">
        <f>履歴書!AI437</f>
        <v>0</v>
      </c>
      <c r="Q213" s="119">
        <f>履歴書!AN437</f>
        <v>0</v>
      </c>
    </row>
    <row r="214" spans="1:17">
      <c r="A214" s="4" t="e">
        <f t="shared" si="77"/>
        <v>#VALUE!</v>
      </c>
      <c r="B214" s="117" t="str">
        <f>D426</f>
        <v>年月日</v>
      </c>
      <c r="D214" s="116" t="str">
        <f>TEXT(履歴書!B228&amp;履歴書!G228&amp;"年"&amp;履歴書!I228&amp;"月"&amp;履歴書!K228&amp;"日","ge.m.d")</f>
        <v>年月日</v>
      </c>
      <c r="E214" s="9"/>
      <c r="F214" s="7" t="str">
        <f t="shared" si="78"/>
        <v>年月日</v>
      </c>
      <c r="G214" s="8" t="str">
        <f t="shared" si="79"/>
        <v>年月日</v>
      </c>
      <c r="H214" s="8" t="str">
        <f t="shared" si="80"/>
        <v>年月日</v>
      </c>
      <c r="I214" s="8" t="str">
        <f t="shared" si="81"/>
        <v>年月日</v>
      </c>
      <c r="J214" s="8"/>
      <c r="K214" s="125" t="str">
        <f>TEXT(履歴書!B333&amp;履歴書!G333&amp;"年"&amp;履歴書!I333&amp;"月"&amp;履歴書!K333&amp;"日","ge.m.d")</f>
        <v>年月日</v>
      </c>
      <c r="M214" s="6">
        <f>COUNTIF(日付等!Q214,"*仙台市*")</f>
        <v>0</v>
      </c>
      <c r="N214" s="6" t="e">
        <f>IF(O214="在家庭",300,VLOOKUP(P214,プルダウンデータ!$E$4:'プルダウンデータ'!$F$8,2,FALSE))</f>
        <v>#N/A</v>
      </c>
      <c r="O214" s="118">
        <f>履歴書!N439</f>
        <v>0</v>
      </c>
      <c r="P214" s="118">
        <f>履歴書!AI439</f>
        <v>0</v>
      </c>
      <c r="Q214" s="119">
        <f>履歴書!AN439</f>
        <v>0</v>
      </c>
    </row>
    <row r="215" spans="1:17">
      <c r="A215" s="4" t="e">
        <f t="shared" si="77"/>
        <v>#VALUE!</v>
      </c>
      <c r="B215" s="117" t="str">
        <f>D428</f>
        <v>年月日</v>
      </c>
      <c r="D215" s="98" t="e">
        <f t="shared" si="82"/>
        <v>#VALUE!</v>
      </c>
      <c r="E215" s="6"/>
      <c r="F215" s="7" t="e">
        <f t="shared" si="78"/>
        <v>#VALUE!</v>
      </c>
      <c r="G215" s="8" t="e">
        <f t="shared" si="79"/>
        <v>#VALUE!</v>
      </c>
      <c r="H215" s="8" t="e">
        <f t="shared" si="80"/>
        <v>#VALUE!</v>
      </c>
      <c r="I215" s="8" t="e">
        <f t="shared" si="81"/>
        <v>#VALUE!</v>
      </c>
      <c r="J215" s="8"/>
      <c r="K215" s="125" t="str">
        <f>TEXT(履歴書!B334&amp;履歴書!G334&amp;"年"&amp;履歴書!I334&amp;"月"&amp;履歴書!K334&amp;"日","ge.m.d")</f>
        <v>年月日</v>
      </c>
      <c r="M215" s="6">
        <f>COUNTIF(日付等!Q215,"*仙台市*")</f>
        <v>0</v>
      </c>
      <c r="N215" s="6" t="e">
        <f>IF(O215="在家庭",300,VLOOKUP(P215,プルダウンデータ!$E$4:'プルダウンデータ'!$F$8,2,FALSE))</f>
        <v>#N/A</v>
      </c>
      <c r="O215" s="118">
        <f>履歴書!N441</f>
        <v>0</v>
      </c>
      <c r="P215" s="118">
        <f>履歴書!AI441</f>
        <v>0</v>
      </c>
      <c r="Q215" s="119">
        <f>履歴書!AN441</f>
        <v>0</v>
      </c>
    </row>
    <row r="216" spans="1:17">
      <c r="A216" s="4" t="e">
        <f t="shared" si="77"/>
        <v>#VALUE!</v>
      </c>
      <c r="B216" s="117" t="str">
        <f>D430</f>
        <v>年月日</v>
      </c>
      <c r="D216" s="116" t="str">
        <f>TEXT(履歴書!B230&amp;履歴書!G230&amp;"年"&amp;履歴書!I230&amp;"月"&amp;履歴書!K230&amp;"日","ge.m.d")</f>
        <v>年月日</v>
      </c>
      <c r="E216" s="9"/>
      <c r="F216" s="7" t="str">
        <f t="shared" si="78"/>
        <v>年月日</v>
      </c>
      <c r="G216" s="8" t="str">
        <f t="shared" si="79"/>
        <v>年月日</v>
      </c>
      <c r="H216" s="8" t="str">
        <f t="shared" si="80"/>
        <v>年月日</v>
      </c>
      <c r="I216" s="8" t="str">
        <f t="shared" si="81"/>
        <v>年月日</v>
      </c>
      <c r="J216" s="8"/>
      <c r="K216" s="125" t="str">
        <f>TEXT(履歴書!B335&amp;履歴書!G335&amp;"年"&amp;履歴書!I335&amp;"月"&amp;履歴書!K335&amp;"日","ge.m.d")</f>
        <v>年月日</v>
      </c>
      <c r="M216" s="6">
        <f>COUNTIF(日付等!Q216,"*仙台市*")</f>
        <v>0</v>
      </c>
      <c r="N216" s="6" t="e">
        <f>IF(O216="在家庭",300,VLOOKUP(P216,プルダウンデータ!$E$4:'プルダウンデータ'!$F$8,2,FALSE))</f>
        <v>#N/A</v>
      </c>
      <c r="O216" s="118">
        <f>履歴書!N443</f>
        <v>0</v>
      </c>
      <c r="P216" s="118">
        <f>履歴書!AI443</f>
        <v>0</v>
      </c>
      <c r="Q216" s="119">
        <f>履歴書!AN443</f>
        <v>0</v>
      </c>
    </row>
    <row r="217" spans="1:17">
      <c r="A217" s="4" t="e">
        <f t="shared" si="77"/>
        <v>#VALUE!</v>
      </c>
      <c r="B217" s="117" t="str">
        <f>D432</f>
        <v>年月日</v>
      </c>
      <c r="D217" s="98" t="e">
        <f t="shared" si="82"/>
        <v>#VALUE!</v>
      </c>
      <c r="E217" s="6"/>
      <c r="F217" s="7" t="e">
        <f t="shared" si="78"/>
        <v>#VALUE!</v>
      </c>
      <c r="G217" s="8" t="e">
        <f t="shared" si="79"/>
        <v>#VALUE!</v>
      </c>
      <c r="H217" s="8" t="e">
        <f t="shared" si="80"/>
        <v>#VALUE!</v>
      </c>
      <c r="I217" s="8" t="e">
        <f t="shared" si="81"/>
        <v>#VALUE!</v>
      </c>
      <c r="J217" s="8"/>
      <c r="K217" s="125" t="str">
        <f>TEXT(履歴書!B336&amp;履歴書!G336&amp;"年"&amp;履歴書!I336&amp;"月"&amp;履歴書!K336&amp;"日","ge.m.d")</f>
        <v>年月日</v>
      </c>
      <c r="M217" s="6">
        <f>COUNTIF(日付等!Q217,"*仙台市*")</f>
        <v>0</v>
      </c>
      <c r="N217" s="6" t="e">
        <f>IF(O217="在家庭",300,VLOOKUP(P217,プルダウンデータ!$E$4:'プルダウンデータ'!$F$8,2,FALSE))</f>
        <v>#N/A</v>
      </c>
      <c r="O217" s="118">
        <f>履歴書!N445</f>
        <v>0</v>
      </c>
      <c r="P217" s="118">
        <f>履歴書!AI445</f>
        <v>0</v>
      </c>
      <c r="Q217" s="119">
        <f>履歴書!AN445</f>
        <v>0</v>
      </c>
    </row>
    <row r="218" spans="1:17">
      <c r="A218" s="4" t="e">
        <f t="shared" ref="A218:A281" si="83">B217+1</f>
        <v>#VALUE!</v>
      </c>
      <c r="B218" s="117" t="str">
        <f>D434</f>
        <v>年月日</v>
      </c>
      <c r="D218" s="116" t="str">
        <f>TEXT(履歴書!B232&amp;履歴書!G232&amp;"年"&amp;履歴書!I232&amp;"月"&amp;履歴書!K232&amp;"日","ge.m.d")</f>
        <v>年月日</v>
      </c>
      <c r="E218" s="9"/>
      <c r="F218" s="7" t="str">
        <f t="shared" si="78"/>
        <v>年月日</v>
      </c>
      <c r="G218" s="8" t="str">
        <f t="shared" si="79"/>
        <v>年月日</v>
      </c>
      <c r="H218" s="8" t="str">
        <f t="shared" si="80"/>
        <v>年月日</v>
      </c>
      <c r="I218" s="8" t="str">
        <f t="shared" si="81"/>
        <v>年月日</v>
      </c>
      <c r="J218" s="8"/>
      <c r="K218" s="125" t="str">
        <f>TEXT(履歴書!B337&amp;履歴書!G337&amp;"年"&amp;履歴書!I337&amp;"月"&amp;履歴書!K337&amp;"日","ge.m.d")</f>
        <v>年月日</v>
      </c>
      <c r="M218" s="6">
        <f>COUNTIF(日付等!Q218,"*仙台市*")</f>
        <v>0</v>
      </c>
      <c r="N218" s="6" t="e">
        <f>IF(O218="在家庭",300,VLOOKUP(P218,プルダウンデータ!$E$4:'プルダウンデータ'!$F$8,2,FALSE))</f>
        <v>#N/A</v>
      </c>
      <c r="O218" s="118">
        <f>履歴書!N447</f>
        <v>0</v>
      </c>
      <c r="P218" s="118">
        <f>履歴書!AI447</f>
        <v>0</v>
      </c>
      <c r="Q218" s="119">
        <f>履歴書!AN447</f>
        <v>0</v>
      </c>
    </row>
    <row r="219" spans="1:17">
      <c r="A219" s="4" t="e">
        <f t="shared" si="83"/>
        <v>#VALUE!</v>
      </c>
      <c r="B219" s="117" t="str">
        <f>D436</f>
        <v>年月日</v>
      </c>
      <c r="D219" s="98" t="e">
        <f t="shared" si="82"/>
        <v>#VALUE!</v>
      </c>
      <c r="E219" s="6"/>
      <c r="F219" s="7" t="e">
        <f t="shared" si="78"/>
        <v>#VALUE!</v>
      </c>
      <c r="G219" s="8" t="e">
        <f t="shared" si="79"/>
        <v>#VALUE!</v>
      </c>
      <c r="H219" s="8" t="e">
        <f t="shared" si="80"/>
        <v>#VALUE!</v>
      </c>
      <c r="I219" s="8" t="e">
        <f t="shared" si="81"/>
        <v>#VALUE!</v>
      </c>
      <c r="J219" s="8"/>
      <c r="K219" s="125" t="str">
        <f>TEXT(履歴書!B338&amp;履歴書!G338&amp;"年"&amp;履歴書!I338&amp;"月"&amp;履歴書!K338&amp;"日","ge.m.d")</f>
        <v>年月日</v>
      </c>
      <c r="M219" s="6">
        <f>COUNTIF(日付等!Q219,"*仙台市*")</f>
        <v>0</v>
      </c>
      <c r="N219" s="6" t="e">
        <f>IF(O219="在家庭",300,VLOOKUP(P219,プルダウンデータ!$E$4:'プルダウンデータ'!$F$8,2,FALSE))</f>
        <v>#N/A</v>
      </c>
      <c r="O219" s="118">
        <f>履歴書!N449</f>
        <v>0</v>
      </c>
      <c r="P219" s="118">
        <f>履歴書!AI449</f>
        <v>0</v>
      </c>
      <c r="Q219" s="119">
        <f>履歴書!AN449</f>
        <v>0</v>
      </c>
    </row>
    <row r="220" spans="1:17">
      <c r="A220" s="4" t="e">
        <f t="shared" si="83"/>
        <v>#VALUE!</v>
      </c>
      <c r="B220" s="117" t="str">
        <f>D438</f>
        <v>年月日</v>
      </c>
      <c r="D220" s="116" t="str">
        <f>TEXT(履歴書!B234&amp;履歴書!G234&amp;"年"&amp;履歴書!I234&amp;"月"&amp;履歴書!K234&amp;"日","ge.m.d")</f>
        <v>年月日</v>
      </c>
      <c r="E220" s="9"/>
      <c r="F220" s="7" t="str">
        <f t="shared" si="78"/>
        <v>年月日</v>
      </c>
      <c r="G220" s="8" t="str">
        <f t="shared" si="79"/>
        <v>年月日</v>
      </c>
      <c r="H220" s="8" t="str">
        <f t="shared" si="80"/>
        <v>年月日</v>
      </c>
      <c r="I220" s="8" t="str">
        <f t="shared" si="81"/>
        <v>年月日</v>
      </c>
      <c r="J220" s="8"/>
      <c r="K220" s="125" t="str">
        <f>TEXT(履歴書!B339&amp;履歴書!G339&amp;"年"&amp;履歴書!I339&amp;"月"&amp;履歴書!K339&amp;"日","ge.m.d")</f>
        <v>年月日</v>
      </c>
      <c r="M220" s="6">
        <f>COUNTIF(日付等!Q220,"*仙台市*")</f>
        <v>0</v>
      </c>
      <c r="N220" s="6" t="e">
        <f>IF(O220="在家庭",300,VLOOKUP(P220,プルダウンデータ!$E$4:'プルダウンデータ'!$F$8,2,FALSE))</f>
        <v>#N/A</v>
      </c>
      <c r="O220" s="118">
        <f>履歴書!N451</f>
        <v>0</v>
      </c>
      <c r="P220" s="118">
        <f>履歴書!AI451</f>
        <v>0</v>
      </c>
      <c r="Q220" s="119">
        <f>履歴書!AN451</f>
        <v>0</v>
      </c>
    </row>
    <row r="221" spans="1:17">
      <c r="A221" s="4" t="e">
        <f t="shared" si="83"/>
        <v>#VALUE!</v>
      </c>
      <c r="B221" s="117" t="str">
        <f>D440</f>
        <v>年月日</v>
      </c>
      <c r="D221" s="98" t="e">
        <f t="shared" si="82"/>
        <v>#VALUE!</v>
      </c>
      <c r="E221" s="6"/>
      <c r="F221" s="7" t="e">
        <f t="shared" si="78"/>
        <v>#VALUE!</v>
      </c>
      <c r="G221" s="8" t="e">
        <f t="shared" si="79"/>
        <v>#VALUE!</v>
      </c>
      <c r="H221" s="8" t="e">
        <f t="shared" si="80"/>
        <v>#VALUE!</v>
      </c>
      <c r="I221" s="8" t="e">
        <f t="shared" si="81"/>
        <v>#VALUE!</v>
      </c>
      <c r="J221" s="8"/>
      <c r="K221" s="125" t="str">
        <f>TEXT(履歴書!B340&amp;履歴書!G340&amp;"年"&amp;履歴書!I340&amp;"月"&amp;履歴書!K340&amp;"日","ge.m.d")</f>
        <v>年月日</v>
      </c>
      <c r="M221" s="6">
        <f>COUNTIF(日付等!Q221,"*仙台市*")</f>
        <v>0</v>
      </c>
      <c r="N221" s="6" t="e">
        <f>IF(O221="在家庭",300,VLOOKUP(P221,プルダウンデータ!$E$4:'プルダウンデータ'!$F$8,2,FALSE))</f>
        <v>#N/A</v>
      </c>
      <c r="O221" s="118">
        <f>履歴書!N453</f>
        <v>0</v>
      </c>
      <c r="P221" s="118">
        <f>履歴書!AI453</f>
        <v>0</v>
      </c>
      <c r="Q221" s="119">
        <f>履歴書!AN453</f>
        <v>0</v>
      </c>
    </row>
    <row r="222" spans="1:17">
      <c r="A222" s="4" t="e">
        <f t="shared" si="83"/>
        <v>#VALUE!</v>
      </c>
      <c r="B222" s="117" t="str">
        <f>D442</f>
        <v>年月日</v>
      </c>
      <c r="D222" s="116" t="str">
        <f>TEXT(履歴書!B236&amp;履歴書!G236&amp;"年"&amp;履歴書!I236&amp;"月"&amp;履歴書!K236&amp;"日","ge.m.d")</f>
        <v>年月日</v>
      </c>
      <c r="E222" s="9"/>
      <c r="F222" s="7" t="str">
        <f t="shared" si="78"/>
        <v>年月日</v>
      </c>
      <c r="G222" s="8" t="str">
        <f t="shared" si="79"/>
        <v>年月日</v>
      </c>
      <c r="H222" s="8" t="str">
        <f t="shared" si="80"/>
        <v>年月日</v>
      </c>
      <c r="I222" s="8" t="str">
        <f t="shared" si="81"/>
        <v>年月日</v>
      </c>
      <c r="J222" s="8"/>
      <c r="K222" s="125" t="str">
        <f>TEXT(履歴書!B341&amp;履歴書!G341&amp;"年"&amp;履歴書!I341&amp;"月"&amp;履歴書!K341&amp;"日","ge.m.d")</f>
        <v>年月日</v>
      </c>
      <c r="M222" s="6">
        <f>COUNTIF(日付等!Q222,"*仙台市*")</f>
        <v>0</v>
      </c>
      <c r="N222" s="6" t="e">
        <f>IF(O222="在家庭",300,VLOOKUP(P222,プルダウンデータ!$E$4:'プルダウンデータ'!$F$8,2,FALSE))</f>
        <v>#N/A</v>
      </c>
      <c r="O222" s="118">
        <f>履歴書!N455</f>
        <v>0</v>
      </c>
      <c r="P222" s="118">
        <f>履歴書!AI455</f>
        <v>0</v>
      </c>
      <c r="Q222" s="119">
        <f>履歴書!AN455</f>
        <v>0</v>
      </c>
    </row>
    <row r="223" spans="1:17">
      <c r="A223" s="4" t="e">
        <f t="shared" si="83"/>
        <v>#VALUE!</v>
      </c>
      <c r="B223" s="117" t="str">
        <f>D444</f>
        <v>年月日</v>
      </c>
      <c r="D223" s="98" t="e">
        <f t="shared" si="82"/>
        <v>#VALUE!</v>
      </c>
      <c r="E223" s="6"/>
      <c r="F223" s="7" t="e">
        <f t="shared" si="78"/>
        <v>#VALUE!</v>
      </c>
      <c r="G223" s="8" t="e">
        <f t="shared" si="79"/>
        <v>#VALUE!</v>
      </c>
      <c r="H223" s="8" t="e">
        <f t="shared" si="80"/>
        <v>#VALUE!</v>
      </c>
      <c r="I223" s="8" t="e">
        <f t="shared" si="81"/>
        <v>#VALUE!</v>
      </c>
      <c r="J223" s="8"/>
      <c r="K223" s="125" t="str">
        <f>TEXT(履歴書!B342&amp;履歴書!G342&amp;"年"&amp;履歴書!I342&amp;"月"&amp;履歴書!K342&amp;"日","ge.m.d")</f>
        <v>年月日</v>
      </c>
      <c r="M223" s="6">
        <f>COUNTIF(日付等!Q223,"*仙台市*")</f>
        <v>0</v>
      </c>
      <c r="N223" s="6" t="e">
        <f>IF(O223="在家庭",300,VLOOKUP(P223,プルダウンデータ!$E$4:'プルダウンデータ'!$F$8,2,FALSE))</f>
        <v>#N/A</v>
      </c>
      <c r="O223" s="118">
        <f>履歴書!N457</f>
        <v>0</v>
      </c>
      <c r="P223" s="118">
        <f>履歴書!AI457</f>
        <v>0</v>
      </c>
      <c r="Q223" s="119">
        <f>履歴書!AN457</f>
        <v>0</v>
      </c>
    </row>
    <row r="224" spans="1:17">
      <c r="A224" s="4" t="e">
        <f t="shared" si="83"/>
        <v>#VALUE!</v>
      </c>
      <c r="B224" s="117" t="str">
        <f>D446</f>
        <v>年月日</v>
      </c>
      <c r="D224" s="116" t="str">
        <f>TEXT(履歴書!B238&amp;履歴書!G238&amp;"年"&amp;履歴書!I238&amp;"月"&amp;履歴書!K238&amp;"日","ge.m.d")</f>
        <v>年月日</v>
      </c>
      <c r="E224" s="9"/>
      <c r="F224" s="7" t="str">
        <f t="shared" si="78"/>
        <v>年月日</v>
      </c>
      <c r="G224" s="8" t="str">
        <f t="shared" si="79"/>
        <v>年月日</v>
      </c>
      <c r="H224" s="8" t="str">
        <f t="shared" si="80"/>
        <v>年月日</v>
      </c>
      <c r="I224" s="8" t="str">
        <f t="shared" si="81"/>
        <v>年月日</v>
      </c>
      <c r="J224" s="8"/>
      <c r="K224" s="125" t="str">
        <f>TEXT(履歴書!B343&amp;履歴書!G343&amp;"年"&amp;履歴書!I343&amp;"月"&amp;履歴書!K343&amp;"日","ge.m.d")</f>
        <v>年月日</v>
      </c>
      <c r="M224" s="6">
        <f>COUNTIF(日付等!Q224,"*仙台市*")</f>
        <v>0</v>
      </c>
      <c r="N224" s="6" t="e">
        <f>IF(O224="在家庭",300,VLOOKUP(P224,プルダウンデータ!$E$4:'プルダウンデータ'!$F$8,2,FALSE))</f>
        <v>#N/A</v>
      </c>
      <c r="O224" s="118">
        <f>履歴書!N459</f>
        <v>0</v>
      </c>
      <c r="P224" s="118">
        <f>履歴書!AI459</f>
        <v>0</v>
      </c>
      <c r="Q224" s="119">
        <f>履歴書!AN459</f>
        <v>0</v>
      </c>
    </row>
    <row r="225" spans="1:17">
      <c r="A225" s="4" t="e">
        <f t="shared" si="83"/>
        <v>#VALUE!</v>
      </c>
      <c r="B225" s="117" t="str">
        <f>D448</f>
        <v>年月日</v>
      </c>
      <c r="D225" s="98" t="e">
        <f t="shared" si="82"/>
        <v>#VALUE!</v>
      </c>
      <c r="E225" s="6"/>
      <c r="F225" s="7" t="e">
        <f t="shared" si="78"/>
        <v>#VALUE!</v>
      </c>
      <c r="G225" s="8" t="e">
        <f t="shared" si="79"/>
        <v>#VALUE!</v>
      </c>
      <c r="H225" s="8" t="e">
        <f t="shared" si="80"/>
        <v>#VALUE!</v>
      </c>
      <c r="I225" s="8" t="e">
        <f t="shared" si="81"/>
        <v>#VALUE!</v>
      </c>
      <c r="J225" s="8"/>
      <c r="K225" s="125" t="str">
        <f>TEXT(履歴書!B344&amp;履歴書!G344&amp;"年"&amp;履歴書!I344&amp;"月"&amp;履歴書!K344&amp;"日","ge.m.d")</f>
        <v>年月日</v>
      </c>
      <c r="M225" s="6">
        <f>COUNTIF(日付等!Q225,"*仙台市*")</f>
        <v>0</v>
      </c>
      <c r="N225" s="6" t="e">
        <f>IF(O225="在家庭",300,VLOOKUP(P225,プルダウンデータ!$E$4:'プルダウンデータ'!$F$8,2,FALSE))</f>
        <v>#N/A</v>
      </c>
      <c r="O225" s="118">
        <f>履歴書!N461</f>
        <v>0</v>
      </c>
      <c r="P225" s="118">
        <f>履歴書!AI461</f>
        <v>0</v>
      </c>
      <c r="Q225" s="119">
        <f>履歴書!AN461</f>
        <v>0</v>
      </c>
    </row>
    <row r="226" spans="1:17">
      <c r="A226" s="4" t="e">
        <f t="shared" si="83"/>
        <v>#VALUE!</v>
      </c>
      <c r="B226" s="117" t="str">
        <f>D450</f>
        <v>年月日</v>
      </c>
      <c r="D226" s="116" t="str">
        <f>TEXT(履歴書!B240&amp;履歴書!G240&amp;"年"&amp;履歴書!I240&amp;"月"&amp;履歴書!K240&amp;"日","ge.m.d")</f>
        <v>年月日</v>
      </c>
      <c r="E226" s="9"/>
      <c r="F226" s="7" t="str">
        <f t="shared" si="78"/>
        <v>年月日</v>
      </c>
      <c r="G226" s="8" t="str">
        <f t="shared" si="79"/>
        <v>年月日</v>
      </c>
      <c r="H226" s="8" t="str">
        <f t="shared" si="80"/>
        <v>年月日</v>
      </c>
      <c r="I226" s="8" t="str">
        <f t="shared" si="81"/>
        <v>年月日</v>
      </c>
      <c r="J226" s="8"/>
      <c r="K226" s="125" t="str">
        <f>TEXT(履歴書!B345&amp;履歴書!G345&amp;"年"&amp;履歴書!I345&amp;"月"&amp;履歴書!K345&amp;"日","ge.m.d")</f>
        <v>年月日</v>
      </c>
      <c r="M226" s="6">
        <f>COUNTIF(日付等!Q226,"*仙台市*")</f>
        <v>0</v>
      </c>
      <c r="N226" s="6" t="e">
        <f>IF(O226="在家庭",300,VLOOKUP(P226,プルダウンデータ!$E$4:'プルダウンデータ'!$F$8,2,FALSE))</f>
        <v>#N/A</v>
      </c>
      <c r="O226" s="118">
        <f>履歴書!N463</f>
        <v>0</v>
      </c>
      <c r="P226" s="118">
        <f>履歴書!AI463</f>
        <v>0</v>
      </c>
      <c r="Q226" s="119">
        <f>履歴書!AN463</f>
        <v>0</v>
      </c>
    </row>
    <row r="227" spans="1:17">
      <c r="A227" s="4" t="e">
        <f t="shared" si="83"/>
        <v>#VALUE!</v>
      </c>
      <c r="B227" s="117" t="str">
        <f>D452</f>
        <v>年月日</v>
      </c>
      <c r="D227" s="98" t="e">
        <f t="shared" si="82"/>
        <v>#VALUE!</v>
      </c>
      <c r="E227" s="6"/>
      <c r="F227" s="7" t="e">
        <f t="shared" si="78"/>
        <v>#VALUE!</v>
      </c>
      <c r="G227" s="8" t="e">
        <f t="shared" si="79"/>
        <v>#VALUE!</v>
      </c>
      <c r="H227" s="8" t="e">
        <f t="shared" si="80"/>
        <v>#VALUE!</v>
      </c>
      <c r="I227" s="8" t="e">
        <f t="shared" si="81"/>
        <v>#VALUE!</v>
      </c>
      <c r="J227" s="8"/>
      <c r="K227" s="125" t="str">
        <f>TEXT(履歴書!B346&amp;履歴書!G346&amp;"年"&amp;履歴書!I346&amp;"月"&amp;履歴書!K346&amp;"日","ge.m.d")</f>
        <v>年月日</v>
      </c>
      <c r="M227" s="6">
        <f>COUNTIF(日付等!Q227,"*仙台市*")</f>
        <v>0</v>
      </c>
      <c r="N227" s="6" t="e">
        <f>IF(O227="在家庭",300,VLOOKUP(P227,プルダウンデータ!$E$4:'プルダウンデータ'!$F$8,2,FALSE))</f>
        <v>#N/A</v>
      </c>
      <c r="O227" s="118">
        <f>履歴書!N465</f>
        <v>0</v>
      </c>
      <c r="P227" s="118">
        <f>履歴書!AI465</f>
        <v>0</v>
      </c>
      <c r="Q227" s="119">
        <f>履歴書!AN465</f>
        <v>0</v>
      </c>
    </row>
    <row r="228" spans="1:17">
      <c r="A228" s="4" t="e">
        <f t="shared" si="83"/>
        <v>#VALUE!</v>
      </c>
      <c r="B228" s="117" t="str">
        <f>D454</f>
        <v>年月日</v>
      </c>
      <c r="D228" s="116" t="str">
        <f>TEXT(履歴書!B242&amp;履歴書!G242&amp;"年"&amp;履歴書!I242&amp;"月"&amp;履歴書!K242&amp;"日","ge.m.d")</f>
        <v>年月日</v>
      </c>
      <c r="E228" s="9"/>
      <c r="F228" s="7" t="str">
        <f t="shared" si="78"/>
        <v>年月日</v>
      </c>
      <c r="G228" s="8" t="str">
        <f t="shared" si="79"/>
        <v>年月日</v>
      </c>
      <c r="H228" s="8" t="str">
        <f t="shared" si="80"/>
        <v>年月日</v>
      </c>
      <c r="I228" s="8" t="str">
        <f t="shared" si="81"/>
        <v>年月日</v>
      </c>
      <c r="J228" s="8"/>
      <c r="K228" s="125" t="str">
        <f>TEXT(履歴書!B347&amp;履歴書!G347&amp;"年"&amp;履歴書!I347&amp;"月"&amp;履歴書!K347&amp;"日","ge.m.d")</f>
        <v>年月日</v>
      </c>
      <c r="M228" s="6">
        <f>COUNTIF(日付等!Q228,"*仙台市*")</f>
        <v>0</v>
      </c>
      <c r="N228" s="6" t="e">
        <f>IF(O228="在家庭",300,VLOOKUP(P228,プルダウンデータ!$E$4:'プルダウンデータ'!$F$8,2,FALSE))</f>
        <v>#N/A</v>
      </c>
      <c r="O228" s="118">
        <f>履歴書!N467</f>
        <v>0</v>
      </c>
      <c r="P228" s="118">
        <f>履歴書!AI467</f>
        <v>0</v>
      </c>
      <c r="Q228" s="119">
        <f>履歴書!AN467</f>
        <v>0</v>
      </c>
    </row>
    <row r="229" spans="1:17">
      <c r="A229" s="4" t="e">
        <f t="shared" si="83"/>
        <v>#VALUE!</v>
      </c>
      <c r="B229" s="117" t="str">
        <f>D456</f>
        <v>年月日</v>
      </c>
      <c r="D229" s="98" t="e">
        <f t="shared" si="82"/>
        <v>#VALUE!</v>
      </c>
      <c r="E229" s="6"/>
      <c r="F229" s="7" t="e">
        <f t="shared" si="78"/>
        <v>#VALUE!</v>
      </c>
      <c r="G229" s="8" t="e">
        <f t="shared" si="79"/>
        <v>#VALUE!</v>
      </c>
      <c r="H229" s="8" t="e">
        <f t="shared" si="80"/>
        <v>#VALUE!</v>
      </c>
      <c r="I229" s="8" t="e">
        <f t="shared" si="81"/>
        <v>#VALUE!</v>
      </c>
      <c r="J229" s="8"/>
      <c r="K229" s="125" t="str">
        <f>TEXT(履歴書!B348&amp;履歴書!G348&amp;"年"&amp;履歴書!I348&amp;"月"&amp;履歴書!K348&amp;"日","ge.m.d")</f>
        <v>年月日</v>
      </c>
      <c r="M229" s="6">
        <f>COUNTIF(日付等!Q229,"*仙台市*")</f>
        <v>0</v>
      </c>
      <c r="N229" s="6" t="e">
        <f>IF(O229="在家庭",300,VLOOKUP(P229,プルダウンデータ!$E$4:'プルダウンデータ'!$F$8,2,FALSE))</f>
        <v>#N/A</v>
      </c>
      <c r="O229" s="118">
        <f>履歴書!N469</f>
        <v>0</v>
      </c>
      <c r="P229" s="118">
        <f>履歴書!AI469</f>
        <v>0</v>
      </c>
      <c r="Q229" s="119">
        <f>履歴書!AN469</f>
        <v>0</v>
      </c>
    </row>
    <row r="230" spans="1:17">
      <c r="A230" s="4" t="e">
        <f t="shared" si="83"/>
        <v>#VALUE!</v>
      </c>
      <c r="B230" s="117" t="str">
        <f>D458</f>
        <v>年月日</v>
      </c>
      <c r="D230" s="116" t="str">
        <f>TEXT(履歴書!B244&amp;履歴書!G244&amp;"年"&amp;履歴書!I244&amp;"月"&amp;履歴書!K244&amp;"日","ge.m.d")</f>
        <v>年月日</v>
      </c>
      <c r="E230" s="9"/>
      <c r="F230" s="7" t="str">
        <f t="shared" si="78"/>
        <v>年月日</v>
      </c>
      <c r="G230" s="8" t="str">
        <f t="shared" si="79"/>
        <v>年月日</v>
      </c>
      <c r="H230" s="8" t="str">
        <f t="shared" si="80"/>
        <v>年月日</v>
      </c>
      <c r="I230" s="8" t="str">
        <f t="shared" si="81"/>
        <v>年月日</v>
      </c>
      <c r="J230" s="8"/>
      <c r="K230" s="125" t="str">
        <f>TEXT(履歴書!B349&amp;履歴書!G349&amp;"年"&amp;履歴書!I349&amp;"月"&amp;履歴書!K349&amp;"日","ge.m.d")</f>
        <v>年月日</v>
      </c>
      <c r="M230" s="6">
        <f>COUNTIF(日付等!Q230,"*仙台市*")</f>
        <v>0</v>
      </c>
      <c r="N230" s="6" t="e">
        <f>IF(O230="在家庭",300,VLOOKUP(P230,プルダウンデータ!$E$4:'プルダウンデータ'!$F$8,2,FALSE))</f>
        <v>#N/A</v>
      </c>
      <c r="O230" s="118">
        <f>履歴書!N471</f>
        <v>0</v>
      </c>
      <c r="P230" s="118">
        <f>履歴書!AI471</f>
        <v>0</v>
      </c>
      <c r="Q230" s="119">
        <f>履歴書!AN471</f>
        <v>0</v>
      </c>
    </row>
    <row r="231" spans="1:17">
      <c r="A231" s="4" t="e">
        <f t="shared" si="83"/>
        <v>#VALUE!</v>
      </c>
      <c r="B231" s="117" t="str">
        <f>D460</f>
        <v>年月日</v>
      </c>
      <c r="D231" s="98" t="e">
        <f t="shared" si="82"/>
        <v>#VALUE!</v>
      </c>
      <c r="E231" s="6"/>
      <c r="F231" s="7" t="e">
        <f t="shared" si="78"/>
        <v>#VALUE!</v>
      </c>
      <c r="G231" s="8" t="e">
        <f t="shared" si="79"/>
        <v>#VALUE!</v>
      </c>
      <c r="H231" s="8" t="e">
        <f t="shared" si="80"/>
        <v>#VALUE!</v>
      </c>
      <c r="I231" s="8" t="e">
        <f t="shared" si="81"/>
        <v>#VALUE!</v>
      </c>
      <c r="J231" s="8"/>
      <c r="K231" s="125" t="str">
        <f>TEXT(履歴書!B350&amp;履歴書!G350&amp;"年"&amp;履歴書!I350&amp;"月"&amp;履歴書!K350&amp;"日","ge.m.d")</f>
        <v>年月日</v>
      </c>
      <c r="M231" s="6">
        <f>COUNTIF(日付等!Q231,"*仙台市*")</f>
        <v>0</v>
      </c>
      <c r="N231" s="6" t="e">
        <f>IF(O231="在家庭",300,VLOOKUP(P231,プルダウンデータ!$E$4:'プルダウンデータ'!$F$8,2,FALSE))</f>
        <v>#N/A</v>
      </c>
      <c r="O231" s="118">
        <f>履歴書!N473</f>
        <v>0</v>
      </c>
      <c r="P231" s="118">
        <f>履歴書!AI473</f>
        <v>0</v>
      </c>
      <c r="Q231" s="119">
        <f>履歴書!AN473</f>
        <v>0</v>
      </c>
    </row>
    <row r="232" spans="1:17">
      <c r="A232" s="4" t="e">
        <f t="shared" si="83"/>
        <v>#VALUE!</v>
      </c>
      <c r="B232" s="117" t="str">
        <f>D462</f>
        <v>年月日</v>
      </c>
      <c r="D232" s="116" t="str">
        <f>TEXT(履歴書!B246&amp;履歴書!G246&amp;"年"&amp;履歴書!I246&amp;"月"&amp;履歴書!K246&amp;"日","ge.m.d")</f>
        <v>年月日</v>
      </c>
      <c r="E232" s="9"/>
      <c r="F232" s="7" t="str">
        <f t="shared" si="78"/>
        <v>年月日</v>
      </c>
      <c r="G232" s="8" t="str">
        <f t="shared" si="79"/>
        <v>年月日</v>
      </c>
      <c r="H232" s="8" t="str">
        <f t="shared" si="80"/>
        <v>年月日</v>
      </c>
      <c r="I232" s="8" t="str">
        <f t="shared" si="81"/>
        <v>年月日</v>
      </c>
      <c r="J232" s="8"/>
      <c r="K232" s="125" t="str">
        <f>TEXT(履歴書!B351&amp;履歴書!G351&amp;"年"&amp;履歴書!I351&amp;"月"&amp;履歴書!K351&amp;"日","ge.m.d")</f>
        <v>年月日</v>
      </c>
      <c r="M232" s="6">
        <f>COUNTIF(日付等!Q232,"*仙台市*")</f>
        <v>0</v>
      </c>
      <c r="N232" s="6" t="e">
        <f>IF(O232="在家庭",300,VLOOKUP(P232,プルダウンデータ!$E$4:'プルダウンデータ'!$F$8,2,FALSE))</f>
        <v>#N/A</v>
      </c>
      <c r="O232" s="118">
        <f>履歴書!N475</f>
        <v>0</v>
      </c>
      <c r="P232" s="118">
        <f>履歴書!AI475</f>
        <v>0</v>
      </c>
      <c r="Q232" s="119">
        <f>履歴書!AN475</f>
        <v>0</v>
      </c>
    </row>
    <row r="233" spans="1:17">
      <c r="A233" s="4" t="e">
        <f t="shared" si="83"/>
        <v>#VALUE!</v>
      </c>
      <c r="B233" s="117" t="str">
        <f>D464</f>
        <v>年月日</v>
      </c>
      <c r="D233" s="98" t="e">
        <f t="shared" si="82"/>
        <v>#VALUE!</v>
      </c>
      <c r="E233" s="6"/>
      <c r="F233" s="7" t="e">
        <f t="shared" si="78"/>
        <v>#VALUE!</v>
      </c>
      <c r="G233" s="8" t="e">
        <f t="shared" si="79"/>
        <v>#VALUE!</v>
      </c>
      <c r="H233" s="8" t="e">
        <f t="shared" si="80"/>
        <v>#VALUE!</v>
      </c>
      <c r="I233" s="8" t="e">
        <f t="shared" si="81"/>
        <v>#VALUE!</v>
      </c>
      <c r="J233" s="8"/>
      <c r="K233" s="125" t="str">
        <f>TEXT(履歴書!B352&amp;履歴書!G352&amp;"年"&amp;履歴書!I352&amp;"月"&amp;履歴書!K352&amp;"日","ge.m.d")</f>
        <v>年月日</v>
      </c>
      <c r="M233" s="6">
        <f>COUNTIF(日付等!Q233,"*仙台市*")</f>
        <v>0</v>
      </c>
      <c r="N233" s="6" t="e">
        <f>IF(O233="在家庭",300,VLOOKUP(P233,プルダウンデータ!$E$4:'プルダウンデータ'!$F$8,2,FALSE))</f>
        <v>#N/A</v>
      </c>
      <c r="O233" s="118">
        <f>履歴書!N477</f>
        <v>0</v>
      </c>
      <c r="P233" s="118">
        <f>履歴書!AI477</f>
        <v>0</v>
      </c>
      <c r="Q233" s="119">
        <f>履歴書!AN477</f>
        <v>0</v>
      </c>
    </row>
    <row r="234" spans="1:17">
      <c r="A234" s="4" t="e">
        <f t="shared" si="83"/>
        <v>#VALUE!</v>
      </c>
      <c r="B234" s="117" t="str">
        <f>D466</f>
        <v>年月日</v>
      </c>
      <c r="D234" s="116" t="str">
        <f>TEXT(履歴書!B248&amp;履歴書!G248&amp;"年"&amp;履歴書!I248&amp;"月"&amp;履歴書!K248&amp;"日","ge.m.d")</f>
        <v>年月日</v>
      </c>
      <c r="E234" s="9"/>
      <c r="F234" s="7" t="str">
        <f t="shared" si="78"/>
        <v>年月日</v>
      </c>
      <c r="G234" s="8" t="str">
        <f t="shared" si="79"/>
        <v>年月日</v>
      </c>
      <c r="H234" s="8" t="str">
        <f t="shared" si="80"/>
        <v>年月日</v>
      </c>
      <c r="I234" s="8" t="str">
        <f t="shared" si="81"/>
        <v>年月日</v>
      </c>
      <c r="J234" s="8"/>
      <c r="K234" s="125" t="str">
        <f>TEXT(履歴書!B353&amp;履歴書!G353&amp;"年"&amp;履歴書!I353&amp;"月"&amp;履歴書!K353&amp;"日","ge.m.d")</f>
        <v>年月日</v>
      </c>
      <c r="M234" s="6">
        <f>COUNTIF(日付等!Q234,"*仙台市*")</f>
        <v>0</v>
      </c>
      <c r="N234" s="6" t="e">
        <f>IF(O234="在家庭",300,VLOOKUP(P234,プルダウンデータ!$E$4:'プルダウンデータ'!$F$8,2,FALSE))</f>
        <v>#N/A</v>
      </c>
      <c r="O234" s="118">
        <f>履歴書!N479</f>
        <v>0</v>
      </c>
      <c r="P234" s="118">
        <f>履歴書!AI479</f>
        <v>0</v>
      </c>
      <c r="Q234" s="119">
        <f>履歴書!AN479</f>
        <v>0</v>
      </c>
    </row>
    <row r="235" spans="1:17">
      <c r="A235" s="4" t="e">
        <f t="shared" si="83"/>
        <v>#VALUE!</v>
      </c>
      <c r="B235" s="117" t="str">
        <f>D468</f>
        <v>年月日</v>
      </c>
      <c r="D235" s="98" t="e">
        <f t="shared" si="82"/>
        <v>#VALUE!</v>
      </c>
      <c r="E235" s="6"/>
      <c r="F235" s="7" t="e">
        <f t="shared" si="78"/>
        <v>#VALUE!</v>
      </c>
      <c r="G235" s="8" t="e">
        <f t="shared" si="79"/>
        <v>#VALUE!</v>
      </c>
      <c r="H235" s="8" t="e">
        <f t="shared" si="80"/>
        <v>#VALUE!</v>
      </c>
      <c r="I235" s="8" t="e">
        <f t="shared" si="81"/>
        <v>#VALUE!</v>
      </c>
      <c r="J235" s="8"/>
      <c r="K235" s="125" t="str">
        <f>TEXT(履歴書!B354&amp;履歴書!G354&amp;"年"&amp;履歴書!I354&amp;"月"&amp;履歴書!K354&amp;"日","ge.m.d")</f>
        <v>年月日</v>
      </c>
      <c r="M235" s="6">
        <f>COUNTIF(日付等!Q235,"*仙台市*")</f>
        <v>0</v>
      </c>
      <c r="N235" s="6" t="e">
        <f>IF(O235="在家庭",300,VLOOKUP(P235,プルダウンデータ!$E$4:'プルダウンデータ'!$F$8,2,FALSE))</f>
        <v>#N/A</v>
      </c>
      <c r="O235" s="118">
        <f>履歴書!N481</f>
        <v>0</v>
      </c>
      <c r="P235" s="118">
        <f>履歴書!AI481</f>
        <v>0</v>
      </c>
      <c r="Q235" s="119">
        <f>履歴書!AN481</f>
        <v>0</v>
      </c>
    </row>
    <row r="236" spans="1:17">
      <c r="A236" s="4" t="e">
        <f t="shared" si="83"/>
        <v>#VALUE!</v>
      </c>
      <c r="B236" s="117" t="str">
        <f>D470</f>
        <v>年月日</v>
      </c>
      <c r="D236" s="116" t="str">
        <f>TEXT(履歴書!B250&amp;履歴書!G250&amp;"年"&amp;履歴書!I250&amp;"月"&amp;履歴書!K250&amp;"日","ge.m.d")</f>
        <v>年月日</v>
      </c>
      <c r="E236" s="9"/>
      <c r="F236" s="7" t="str">
        <f t="shared" si="78"/>
        <v>年月日</v>
      </c>
      <c r="G236" s="8" t="str">
        <f t="shared" si="79"/>
        <v>年月日</v>
      </c>
      <c r="H236" s="8" t="str">
        <f t="shared" si="80"/>
        <v>年月日</v>
      </c>
      <c r="I236" s="8" t="str">
        <f t="shared" si="81"/>
        <v>年月日</v>
      </c>
      <c r="J236" s="8"/>
      <c r="K236" s="125" t="str">
        <f>TEXT(履歴書!B355&amp;履歴書!G355&amp;"年"&amp;履歴書!I355&amp;"月"&amp;履歴書!K355&amp;"日","ge.m.d")</f>
        <v>年月日</v>
      </c>
      <c r="M236" s="6">
        <f>COUNTIF(日付等!Q236,"*仙台市*")</f>
        <v>0</v>
      </c>
      <c r="N236" s="6" t="e">
        <f>IF(O236="在家庭",300,VLOOKUP(P236,プルダウンデータ!$E$4:'プルダウンデータ'!$F$8,2,FALSE))</f>
        <v>#N/A</v>
      </c>
      <c r="O236" s="118">
        <f>履歴書!N483</f>
        <v>0</v>
      </c>
      <c r="P236" s="118">
        <f>履歴書!AI483</f>
        <v>0</v>
      </c>
      <c r="Q236" s="119">
        <f>履歴書!AN483</f>
        <v>0</v>
      </c>
    </row>
    <row r="237" spans="1:17">
      <c r="A237" s="4" t="e">
        <f t="shared" si="83"/>
        <v>#VALUE!</v>
      </c>
      <c r="B237" s="117" t="str">
        <f>D472</f>
        <v>年月日</v>
      </c>
      <c r="D237" s="98" t="e">
        <f t="shared" si="82"/>
        <v>#VALUE!</v>
      </c>
      <c r="E237" s="6"/>
      <c r="F237" s="7" t="e">
        <f t="shared" si="78"/>
        <v>#VALUE!</v>
      </c>
      <c r="G237" s="8" t="e">
        <f t="shared" si="79"/>
        <v>#VALUE!</v>
      </c>
      <c r="H237" s="8" t="e">
        <f t="shared" si="80"/>
        <v>#VALUE!</v>
      </c>
      <c r="I237" s="8" t="e">
        <f t="shared" si="81"/>
        <v>#VALUE!</v>
      </c>
      <c r="J237" s="8"/>
      <c r="K237" s="125" t="str">
        <f>TEXT(履歴書!B356&amp;履歴書!G356&amp;"年"&amp;履歴書!I356&amp;"月"&amp;履歴書!K356&amp;"日","ge.m.d")</f>
        <v>年月日</v>
      </c>
      <c r="M237" s="6">
        <f>COUNTIF(日付等!Q237,"*仙台市*")</f>
        <v>0</v>
      </c>
      <c r="N237" s="6" t="e">
        <f>IF(O237="在家庭",300,VLOOKUP(P237,プルダウンデータ!$E$4:'プルダウンデータ'!$F$8,2,FALSE))</f>
        <v>#N/A</v>
      </c>
      <c r="O237" s="118">
        <f>履歴書!N485</f>
        <v>0</v>
      </c>
      <c r="P237" s="118">
        <f>履歴書!AI485</f>
        <v>0</v>
      </c>
      <c r="Q237" s="119">
        <f>履歴書!AN485</f>
        <v>0</v>
      </c>
    </row>
    <row r="238" spans="1:17">
      <c r="A238" s="4" t="e">
        <f t="shared" si="83"/>
        <v>#VALUE!</v>
      </c>
      <c r="B238" s="117" t="str">
        <f>D474</f>
        <v>年月日</v>
      </c>
      <c r="D238" s="116" t="str">
        <f>TEXT(履歴書!B252&amp;履歴書!G252&amp;"年"&amp;履歴書!I252&amp;"月"&amp;履歴書!K252&amp;"日","ge.m.d")</f>
        <v>年月日</v>
      </c>
      <c r="E238" s="9"/>
      <c r="F238" s="7" t="str">
        <f t="shared" si="78"/>
        <v>年月日</v>
      </c>
      <c r="G238" s="8" t="str">
        <f t="shared" si="79"/>
        <v>年月日</v>
      </c>
      <c r="H238" s="8" t="str">
        <f t="shared" si="80"/>
        <v>年月日</v>
      </c>
      <c r="I238" s="8" t="str">
        <f t="shared" si="81"/>
        <v>年月日</v>
      </c>
      <c r="J238" s="8"/>
      <c r="K238" s="125" t="str">
        <f>TEXT(履歴書!B357&amp;履歴書!G357&amp;"年"&amp;履歴書!I357&amp;"月"&amp;履歴書!K357&amp;"日","ge.m.d")</f>
        <v>年月日</v>
      </c>
      <c r="M238" s="6">
        <f>COUNTIF(日付等!Q238,"*仙台市*")</f>
        <v>0</v>
      </c>
      <c r="N238" s="6" t="e">
        <f>IF(O238="在家庭",300,VLOOKUP(P238,プルダウンデータ!$E$4:'プルダウンデータ'!$F$8,2,FALSE))</f>
        <v>#N/A</v>
      </c>
      <c r="O238" s="118">
        <f>履歴書!N487</f>
        <v>0</v>
      </c>
      <c r="P238" s="118">
        <f>履歴書!AI487</f>
        <v>0</v>
      </c>
      <c r="Q238" s="119">
        <f>履歴書!AN487</f>
        <v>0</v>
      </c>
    </row>
    <row r="239" spans="1:17">
      <c r="A239" s="4" t="e">
        <f t="shared" si="83"/>
        <v>#VALUE!</v>
      </c>
      <c r="B239" s="117" t="str">
        <f>D476</f>
        <v>年月日</v>
      </c>
      <c r="D239" s="98" t="e">
        <f t="shared" si="82"/>
        <v>#VALUE!</v>
      </c>
      <c r="E239" s="6"/>
      <c r="F239" s="7" t="e">
        <f t="shared" si="78"/>
        <v>#VALUE!</v>
      </c>
      <c r="G239" s="8" t="e">
        <f t="shared" si="79"/>
        <v>#VALUE!</v>
      </c>
      <c r="H239" s="8" t="e">
        <f t="shared" si="80"/>
        <v>#VALUE!</v>
      </c>
      <c r="I239" s="8" t="e">
        <f t="shared" si="81"/>
        <v>#VALUE!</v>
      </c>
      <c r="J239" s="8"/>
      <c r="K239" s="125" t="str">
        <f>TEXT(履歴書!B358&amp;履歴書!G358&amp;"年"&amp;履歴書!I358&amp;"月"&amp;履歴書!K358&amp;"日","ge.m.d")</f>
        <v>年月日</v>
      </c>
      <c r="M239" s="6">
        <f>COUNTIF(日付等!Q239,"*仙台市*")</f>
        <v>0</v>
      </c>
      <c r="N239" s="6" t="e">
        <f>IF(O239="在家庭",300,VLOOKUP(P239,プルダウンデータ!$E$4:'プルダウンデータ'!$F$8,2,FALSE))</f>
        <v>#N/A</v>
      </c>
      <c r="O239" s="118">
        <f>履歴書!N489</f>
        <v>0</v>
      </c>
      <c r="P239" s="118">
        <f>履歴書!AI489</f>
        <v>0</v>
      </c>
      <c r="Q239" s="119">
        <f>履歴書!AN489</f>
        <v>0</v>
      </c>
    </row>
    <row r="240" spans="1:17">
      <c r="A240" s="4" t="e">
        <f t="shared" si="83"/>
        <v>#VALUE!</v>
      </c>
      <c r="B240" s="117" t="str">
        <f>D478</f>
        <v>年月日</v>
      </c>
      <c r="D240" s="116" t="str">
        <f>TEXT(履歴書!B254&amp;履歴書!G254&amp;"年"&amp;履歴書!I254&amp;"月"&amp;履歴書!K254&amp;"日","ge.m.d")</f>
        <v>年月日</v>
      </c>
      <c r="E240" s="9"/>
      <c r="F240" s="7" t="str">
        <f t="shared" si="78"/>
        <v>年月日</v>
      </c>
      <c r="G240" s="8" t="str">
        <f t="shared" si="79"/>
        <v>年月日</v>
      </c>
      <c r="H240" s="8" t="str">
        <f t="shared" si="80"/>
        <v>年月日</v>
      </c>
      <c r="I240" s="8" t="str">
        <f t="shared" si="81"/>
        <v>年月日</v>
      </c>
      <c r="J240" s="8"/>
      <c r="K240" s="125" t="str">
        <f>TEXT(履歴書!B359&amp;履歴書!G359&amp;"年"&amp;履歴書!I359&amp;"月"&amp;履歴書!K359&amp;"日","ge.m.d")</f>
        <v>年月日</v>
      </c>
      <c r="M240" s="6">
        <f>COUNTIF(日付等!Q240,"*仙台市*")</f>
        <v>0</v>
      </c>
      <c r="N240" s="6" t="e">
        <f>IF(O240="在家庭",300,VLOOKUP(P240,プルダウンデータ!$E$4:'プルダウンデータ'!$F$8,2,FALSE))</f>
        <v>#N/A</v>
      </c>
      <c r="O240" s="118">
        <f>履歴書!N491</f>
        <v>0</v>
      </c>
      <c r="P240" s="118">
        <f>履歴書!AI491</f>
        <v>0</v>
      </c>
      <c r="Q240" s="119">
        <f>履歴書!AN491</f>
        <v>0</v>
      </c>
    </row>
    <row r="241" spans="1:17">
      <c r="A241" s="4" t="e">
        <f t="shared" si="83"/>
        <v>#VALUE!</v>
      </c>
      <c r="B241" s="117" t="str">
        <f>D480</f>
        <v>年月日</v>
      </c>
      <c r="D241" s="98" t="e">
        <f t="shared" si="82"/>
        <v>#VALUE!</v>
      </c>
      <c r="E241" s="6"/>
      <c r="F241" s="7" t="e">
        <f t="shared" si="78"/>
        <v>#VALUE!</v>
      </c>
      <c r="G241" s="8" t="e">
        <f t="shared" si="79"/>
        <v>#VALUE!</v>
      </c>
      <c r="H241" s="8" t="e">
        <f t="shared" si="80"/>
        <v>#VALUE!</v>
      </c>
      <c r="I241" s="8" t="e">
        <f t="shared" si="81"/>
        <v>#VALUE!</v>
      </c>
      <c r="J241" s="8"/>
      <c r="K241" s="125" t="str">
        <f>TEXT(履歴書!B360&amp;履歴書!G360&amp;"年"&amp;履歴書!I360&amp;"月"&amp;履歴書!K360&amp;"日","ge.m.d")</f>
        <v>年月日</v>
      </c>
      <c r="M241" s="6">
        <f>COUNTIF(日付等!Q241,"*仙台市*")</f>
        <v>0</v>
      </c>
      <c r="N241" s="6" t="e">
        <f>IF(O241="在家庭",300,VLOOKUP(P241,プルダウンデータ!$E$4:'プルダウンデータ'!$F$8,2,FALSE))</f>
        <v>#N/A</v>
      </c>
      <c r="O241" s="118">
        <f>履歴書!N493</f>
        <v>0</v>
      </c>
      <c r="P241" s="118">
        <f>履歴書!AI493</f>
        <v>0</v>
      </c>
      <c r="Q241" s="119">
        <f>履歴書!AN493</f>
        <v>0</v>
      </c>
    </row>
    <row r="242" spans="1:17">
      <c r="A242" s="4" t="e">
        <f t="shared" si="83"/>
        <v>#VALUE!</v>
      </c>
      <c r="B242" s="117" t="str">
        <f>D482</f>
        <v>年月日</v>
      </c>
      <c r="D242" s="116" t="str">
        <f>TEXT(履歴書!B256&amp;履歴書!G256&amp;"年"&amp;履歴書!I256&amp;"月"&amp;履歴書!K256&amp;"日","ge.m.d")</f>
        <v>年月日</v>
      </c>
      <c r="E242" s="9"/>
      <c r="F242" s="7" t="str">
        <f t="shared" si="78"/>
        <v>年月日</v>
      </c>
      <c r="G242" s="8" t="str">
        <f t="shared" si="79"/>
        <v>年月日</v>
      </c>
      <c r="H242" s="8" t="str">
        <f t="shared" si="80"/>
        <v>年月日</v>
      </c>
      <c r="I242" s="8" t="str">
        <f t="shared" si="81"/>
        <v>年月日</v>
      </c>
      <c r="J242" s="8"/>
      <c r="K242" s="125" t="str">
        <f>TEXT(履歴書!B361&amp;履歴書!G361&amp;"年"&amp;履歴書!I361&amp;"月"&amp;履歴書!K361&amp;"日","ge.m.d")</f>
        <v>年月日</v>
      </c>
      <c r="M242" s="6">
        <f>COUNTIF(日付等!Q242,"*仙台市*")</f>
        <v>0</v>
      </c>
      <c r="N242" s="6" t="e">
        <f>IF(O242="在家庭",300,VLOOKUP(P242,プルダウンデータ!$E$4:'プルダウンデータ'!$F$8,2,FALSE))</f>
        <v>#N/A</v>
      </c>
      <c r="O242" s="118">
        <f>履歴書!N495</f>
        <v>0</v>
      </c>
      <c r="P242" s="118">
        <f>履歴書!AI495</f>
        <v>0</v>
      </c>
      <c r="Q242" s="119">
        <f>履歴書!AN495</f>
        <v>0</v>
      </c>
    </row>
    <row r="243" spans="1:17">
      <c r="A243" s="4" t="e">
        <f t="shared" si="83"/>
        <v>#VALUE!</v>
      </c>
      <c r="B243" s="117" t="str">
        <f>D484</f>
        <v>年月日</v>
      </c>
      <c r="D243" s="98" t="e">
        <f t="shared" si="82"/>
        <v>#VALUE!</v>
      </c>
      <c r="E243" s="6"/>
      <c r="F243" s="7" t="e">
        <f t="shared" si="78"/>
        <v>#VALUE!</v>
      </c>
      <c r="G243" s="8" t="e">
        <f t="shared" si="79"/>
        <v>#VALUE!</v>
      </c>
      <c r="H243" s="8" t="e">
        <f t="shared" si="80"/>
        <v>#VALUE!</v>
      </c>
      <c r="I243" s="8" t="e">
        <f t="shared" si="81"/>
        <v>#VALUE!</v>
      </c>
      <c r="J243" s="8"/>
      <c r="K243" s="125" t="str">
        <f>TEXT(履歴書!B362&amp;履歴書!G362&amp;"年"&amp;履歴書!I362&amp;"月"&amp;履歴書!K362&amp;"日","ge.m.d")</f>
        <v>年月日</v>
      </c>
      <c r="M243" s="6">
        <f>COUNTIF(日付等!Q243,"*仙台市*")</f>
        <v>0</v>
      </c>
      <c r="N243" s="6" t="e">
        <f>IF(O243="在家庭",300,VLOOKUP(P243,プルダウンデータ!$E$4:'プルダウンデータ'!$F$8,2,FALSE))</f>
        <v>#N/A</v>
      </c>
      <c r="O243" s="118">
        <f>履歴書!N497</f>
        <v>0</v>
      </c>
      <c r="P243" s="118">
        <f>履歴書!AI497</f>
        <v>0</v>
      </c>
      <c r="Q243" s="119">
        <f>履歴書!AN497</f>
        <v>0</v>
      </c>
    </row>
    <row r="244" spans="1:17">
      <c r="A244" s="4" t="e">
        <f t="shared" si="83"/>
        <v>#VALUE!</v>
      </c>
      <c r="B244" s="117" t="str">
        <f>D486</f>
        <v>年月日</v>
      </c>
      <c r="D244" s="116" t="str">
        <f>TEXT(履歴書!B258&amp;履歴書!G258&amp;"年"&amp;履歴書!I258&amp;"月"&amp;履歴書!K258&amp;"日","ge.m.d")</f>
        <v>年月日</v>
      </c>
      <c r="E244" s="9"/>
      <c r="F244" s="7" t="str">
        <f t="shared" si="78"/>
        <v>年月日</v>
      </c>
      <c r="G244" s="8" t="str">
        <f t="shared" si="79"/>
        <v>年月日</v>
      </c>
      <c r="H244" s="8" t="str">
        <f t="shared" si="80"/>
        <v>年月日</v>
      </c>
      <c r="I244" s="8" t="str">
        <f t="shared" si="81"/>
        <v>年月日</v>
      </c>
      <c r="J244" s="8"/>
      <c r="K244" s="125" t="str">
        <f>TEXT(履歴書!B363&amp;履歴書!G363&amp;"年"&amp;履歴書!I363&amp;"月"&amp;履歴書!K363&amp;"日","ge.m.d")</f>
        <v>年月日</v>
      </c>
      <c r="M244" s="6">
        <f>COUNTIF(日付等!Q244,"*仙台市*")</f>
        <v>0</v>
      </c>
      <c r="N244" s="6" t="e">
        <f>IF(O244="在家庭",300,VLOOKUP(P244,プルダウンデータ!$E$4:'プルダウンデータ'!$F$8,2,FALSE))</f>
        <v>#N/A</v>
      </c>
      <c r="O244" s="118">
        <f>履歴書!N499</f>
        <v>0</v>
      </c>
      <c r="P244" s="118">
        <f>履歴書!AI499</f>
        <v>0</v>
      </c>
      <c r="Q244" s="119">
        <f>履歴書!AN499</f>
        <v>0</v>
      </c>
    </row>
    <row r="245" spans="1:17">
      <c r="A245" s="4" t="e">
        <f t="shared" si="83"/>
        <v>#VALUE!</v>
      </c>
      <c r="B245" s="117" t="str">
        <f>D488</f>
        <v>年月日</v>
      </c>
      <c r="D245" s="98" t="e">
        <f t="shared" si="82"/>
        <v>#VALUE!</v>
      </c>
      <c r="E245" s="6"/>
      <c r="F245" s="7" t="e">
        <f t="shared" si="78"/>
        <v>#VALUE!</v>
      </c>
      <c r="G245" s="8" t="e">
        <f t="shared" si="79"/>
        <v>#VALUE!</v>
      </c>
      <c r="H245" s="8" t="e">
        <f t="shared" si="80"/>
        <v>#VALUE!</v>
      </c>
      <c r="I245" s="8" t="e">
        <f t="shared" si="81"/>
        <v>#VALUE!</v>
      </c>
      <c r="J245" s="8"/>
      <c r="K245" s="125" t="str">
        <f>TEXT(履歴書!B364&amp;履歴書!G364&amp;"年"&amp;履歴書!I364&amp;"月"&amp;履歴書!K364&amp;"日","ge.m.d")</f>
        <v>年月日</v>
      </c>
      <c r="M245" s="6">
        <f>COUNTIF(日付等!Q245,"*仙台市*")</f>
        <v>0</v>
      </c>
      <c r="N245" s="6" t="e">
        <f>IF(O245="在家庭",300,VLOOKUP(P245,プルダウンデータ!$E$4:'プルダウンデータ'!$F$8,2,FALSE))</f>
        <v>#N/A</v>
      </c>
      <c r="O245" s="118">
        <f>履歴書!N501</f>
        <v>0</v>
      </c>
      <c r="P245" s="118">
        <f>履歴書!AI501</f>
        <v>0</v>
      </c>
      <c r="Q245" s="119">
        <f>履歴書!AN501</f>
        <v>0</v>
      </c>
    </row>
    <row r="246" spans="1:17">
      <c r="A246" s="4" t="e">
        <f t="shared" si="83"/>
        <v>#VALUE!</v>
      </c>
      <c r="B246" s="117" t="str">
        <f>D490</f>
        <v>年月日</v>
      </c>
      <c r="D246" s="116" t="str">
        <f>TEXT(履歴書!B260&amp;履歴書!G260&amp;"年"&amp;履歴書!I260&amp;"月"&amp;履歴書!K260&amp;"日","ge.m.d")</f>
        <v>年月日</v>
      </c>
      <c r="E246" s="9"/>
      <c r="F246" s="7" t="str">
        <f t="shared" si="78"/>
        <v>年月日</v>
      </c>
      <c r="G246" s="8" t="str">
        <f t="shared" si="79"/>
        <v>年月日</v>
      </c>
      <c r="H246" s="8" t="str">
        <f t="shared" si="80"/>
        <v>年月日</v>
      </c>
      <c r="I246" s="8" t="str">
        <f t="shared" si="81"/>
        <v>年月日</v>
      </c>
      <c r="J246" s="8"/>
      <c r="K246" s="125" t="str">
        <f>TEXT(履歴書!B365&amp;履歴書!G365&amp;"年"&amp;履歴書!I365&amp;"月"&amp;履歴書!K365&amp;"日","ge.m.d")</f>
        <v>年月日</v>
      </c>
      <c r="M246" s="6">
        <f>COUNTIF(日付等!Q246,"*仙台市*")</f>
        <v>0</v>
      </c>
      <c r="N246" s="6" t="e">
        <f>IF(O246="在家庭",300,VLOOKUP(P246,プルダウンデータ!$E$4:'プルダウンデータ'!$F$8,2,FALSE))</f>
        <v>#N/A</v>
      </c>
      <c r="O246" s="118">
        <f>履歴書!N503</f>
        <v>0</v>
      </c>
      <c r="P246" s="118">
        <f>履歴書!AI503</f>
        <v>0</v>
      </c>
      <c r="Q246" s="119">
        <f>履歴書!AN503</f>
        <v>0</v>
      </c>
    </row>
    <row r="247" spans="1:17">
      <c r="A247" s="4" t="e">
        <f t="shared" si="83"/>
        <v>#VALUE!</v>
      </c>
      <c r="B247" s="117" t="str">
        <f>D492</f>
        <v>年月日</v>
      </c>
      <c r="D247" s="98" t="e">
        <f t="shared" si="82"/>
        <v>#VALUE!</v>
      </c>
      <c r="E247" s="6"/>
      <c r="F247" s="7" t="e">
        <f t="shared" si="78"/>
        <v>#VALUE!</v>
      </c>
      <c r="G247" s="8" t="e">
        <f t="shared" si="79"/>
        <v>#VALUE!</v>
      </c>
      <c r="H247" s="8" t="e">
        <f t="shared" si="80"/>
        <v>#VALUE!</v>
      </c>
      <c r="I247" s="8" t="e">
        <f t="shared" si="81"/>
        <v>#VALUE!</v>
      </c>
      <c r="J247" s="8"/>
      <c r="K247" s="125" t="str">
        <f>TEXT(履歴書!B366&amp;履歴書!G366&amp;"年"&amp;履歴書!I366&amp;"月"&amp;履歴書!K366&amp;"日","ge.m.d")</f>
        <v>年月日</v>
      </c>
      <c r="M247" s="6">
        <f>COUNTIF(日付等!Q247,"*仙台市*")</f>
        <v>0</v>
      </c>
      <c r="N247" s="6" t="e">
        <f>IF(O247="在家庭",300,VLOOKUP(P247,プルダウンデータ!$E$4:'プルダウンデータ'!$F$8,2,FALSE))</f>
        <v>#N/A</v>
      </c>
      <c r="O247" s="118">
        <f>履歴書!N505</f>
        <v>0</v>
      </c>
      <c r="P247" s="118">
        <f>履歴書!AI505</f>
        <v>0</v>
      </c>
      <c r="Q247" s="119">
        <f>履歴書!AN505</f>
        <v>0</v>
      </c>
    </row>
    <row r="248" spans="1:17">
      <c r="A248" s="4" t="e">
        <f t="shared" si="83"/>
        <v>#VALUE!</v>
      </c>
      <c r="B248" s="117" t="str">
        <f>D494</f>
        <v>年月日</v>
      </c>
      <c r="D248" s="116" t="str">
        <f>TEXT(履歴書!B262&amp;履歴書!G262&amp;"年"&amp;履歴書!I262&amp;"月"&amp;履歴書!K262&amp;"日","ge.m.d")</f>
        <v>年月日</v>
      </c>
      <c r="E248" s="9"/>
      <c r="F248" s="7" t="str">
        <f t="shared" si="78"/>
        <v>年月日</v>
      </c>
      <c r="G248" s="8" t="str">
        <f t="shared" si="79"/>
        <v>年月日</v>
      </c>
      <c r="H248" s="8" t="str">
        <f t="shared" si="80"/>
        <v>年月日</v>
      </c>
      <c r="I248" s="8" t="str">
        <f t="shared" si="81"/>
        <v>年月日</v>
      </c>
      <c r="J248" s="8"/>
      <c r="K248" s="125" t="str">
        <f>TEXT(履歴書!B367&amp;履歴書!G367&amp;"年"&amp;履歴書!I367&amp;"月"&amp;履歴書!K367&amp;"日","ge.m.d")</f>
        <v>年月日</v>
      </c>
      <c r="M248" s="6">
        <f>COUNTIF(日付等!Q248,"*仙台市*")</f>
        <v>0</v>
      </c>
      <c r="N248" s="6" t="e">
        <f>IF(O248="在家庭",300,VLOOKUP(P248,プルダウンデータ!$E$4:'プルダウンデータ'!$F$8,2,FALSE))</f>
        <v>#N/A</v>
      </c>
      <c r="O248" s="118">
        <f>履歴書!N507</f>
        <v>0</v>
      </c>
      <c r="P248" s="118">
        <f>履歴書!AI507</f>
        <v>0</v>
      </c>
      <c r="Q248" s="119">
        <f>履歴書!AN507</f>
        <v>0</v>
      </c>
    </row>
    <row r="249" spans="1:17">
      <c r="A249" s="4" t="e">
        <f t="shared" si="83"/>
        <v>#VALUE!</v>
      </c>
      <c r="B249" s="117" t="str">
        <f>D496</f>
        <v>年月日</v>
      </c>
      <c r="D249" s="98" t="e">
        <f t="shared" si="82"/>
        <v>#VALUE!</v>
      </c>
      <c r="E249" s="6"/>
      <c r="F249" s="7" t="e">
        <f t="shared" si="78"/>
        <v>#VALUE!</v>
      </c>
      <c r="G249" s="8" t="e">
        <f t="shared" si="79"/>
        <v>#VALUE!</v>
      </c>
      <c r="H249" s="8" t="e">
        <f t="shared" si="80"/>
        <v>#VALUE!</v>
      </c>
      <c r="I249" s="8" t="e">
        <f t="shared" si="81"/>
        <v>#VALUE!</v>
      </c>
      <c r="J249" s="8"/>
      <c r="K249" s="125" t="str">
        <f>TEXT(履歴書!B368&amp;履歴書!G368&amp;"年"&amp;履歴書!I368&amp;"月"&amp;履歴書!K368&amp;"日","ge.m.d")</f>
        <v>年月日</v>
      </c>
      <c r="M249" s="6">
        <f>COUNTIF(日付等!Q249,"*仙台市*")</f>
        <v>0</v>
      </c>
      <c r="N249" s="6" t="e">
        <f>IF(O249="在家庭",300,VLOOKUP(P249,プルダウンデータ!$E$4:'プルダウンデータ'!$F$8,2,FALSE))</f>
        <v>#N/A</v>
      </c>
      <c r="O249" s="118">
        <f>履歴書!N509</f>
        <v>0</v>
      </c>
      <c r="P249" s="118">
        <f>履歴書!AI509</f>
        <v>0</v>
      </c>
      <c r="Q249" s="119">
        <f>履歴書!AN509</f>
        <v>0</v>
      </c>
    </row>
    <row r="250" spans="1:17">
      <c r="A250" s="4" t="e">
        <f t="shared" si="83"/>
        <v>#VALUE!</v>
      </c>
      <c r="B250" s="117" t="str">
        <f>D498</f>
        <v>年月日</v>
      </c>
      <c r="D250" s="116" t="str">
        <f>TEXT(履歴書!B264&amp;履歴書!G264&amp;"年"&amp;履歴書!I264&amp;"月"&amp;履歴書!K264&amp;"日","ge.m.d")</f>
        <v>年月日</v>
      </c>
      <c r="E250" s="9"/>
      <c r="F250" s="7" t="str">
        <f t="shared" si="78"/>
        <v>年月日</v>
      </c>
      <c r="G250" s="8" t="str">
        <f t="shared" si="79"/>
        <v>年月日</v>
      </c>
      <c r="H250" s="8" t="str">
        <f t="shared" si="80"/>
        <v>年月日</v>
      </c>
      <c r="I250" s="8" t="str">
        <f t="shared" si="81"/>
        <v>年月日</v>
      </c>
      <c r="J250" s="8"/>
      <c r="K250" s="125" t="str">
        <f>TEXT(履歴書!B369&amp;履歴書!G369&amp;"年"&amp;履歴書!I369&amp;"月"&amp;履歴書!K369&amp;"日","ge.m.d")</f>
        <v>年月日</v>
      </c>
      <c r="M250" s="6">
        <f>COUNTIF(日付等!Q250,"*仙台市*")</f>
        <v>0</v>
      </c>
      <c r="N250" s="6" t="e">
        <f>IF(O250="在家庭",300,VLOOKUP(P250,プルダウンデータ!$E$4:'プルダウンデータ'!$F$8,2,FALSE))</f>
        <v>#N/A</v>
      </c>
      <c r="O250" s="118">
        <f>履歴書!N511</f>
        <v>0</v>
      </c>
      <c r="P250" s="118">
        <f>履歴書!AI511</f>
        <v>0</v>
      </c>
      <c r="Q250" s="119">
        <f>履歴書!AN511</f>
        <v>0</v>
      </c>
    </row>
    <row r="251" spans="1:17">
      <c r="A251" s="4" t="e">
        <f t="shared" si="83"/>
        <v>#VALUE!</v>
      </c>
      <c r="B251" s="117" t="str">
        <f>D500</f>
        <v>年月日</v>
      </c>
      <c r="D251" s="98" t="e">
        <f t="shared" si="82"/>
        <v>#VALUE!</v>
      </c>
      <c r="E251" s="6"/>
      <c r="F251" s="7" t="e">
        <f t="shared" si="78"/>
        <v>#VALUE!</v>
      </c>
      <c r="G251" s="8" t="e">
        <f t="shared" si="79"/>
        <v>#VALUE!</v>
      </c>
      <c r="H251" s="8" t="e">
        <f t="shared" si="80"/>
        <v>#VALUE!</v>
      </c>
      <c r="I251" s="8" t="e">
        <f t="shared" si="81"/>
        <v>#VALUE!</v>
      </c>
      <c r="J251" s="8"/>
      <c r="K251" s="125" t="str">
        <f>TEXT(履歴書!B370&amp;履歴書!G370&amp;"年"&amp;履歴書!I370&amp;"月"&amp;履歴書!K370&amp;"日","ge.m.d")</f>
        <v>年月日</v>
      </c>
      <c r="M251" s="6">
        <f>COUNTIF(日付等!Q251,"*仙台市*")</f>
        <v>0</v>
      </c>
      <c r="N251" s="6" t="e">
        <f>IF(O251="在家庭",300,VLOOKUP(P251,プルダウンデータ!$E$4:'プルダウンデータ'!$F$8,2,FALSE))</f>
        <v>#N/A</v>
      </c>
      <c r="O251" s="118">
        <f>履歴書!N513</f>
        <v>0</v>
      </c>
      <c r="P251" s="118">
        <f>履歴書!AI513</f>
        <v>0</v>
      </c>
      <c r="Q251" s="119">
        <f>履歴書!AN513</f>
        <v>0</v>
      </c>
    </row>
    <row r="252" spans="1:17">
      <c r="A252" s="4" t="e">
        <f t="shared" si="83"/>
        <v>#VALUE!</v>
      </c>
      <c r="B252" s="117" t="str">
        <f>D502</f>
        <v>年月日</v>
      </c>
      <c r="D252" s="116" t="str">
        <f>TEXT(履歴書!B266&amp;履歴書!G266&amp;"年"&amp;履歴書!I266&amp;"月"&amp;履歴書!K266&amp;"日","ge.m.d")</f>
        <v>年月日</v>
      </c>
      <c r="E252" s="9"/>
      <c r="F252" s="7" t="str">
        <f t="shared" si="78"/>
        <v>年月日</v>
      </c>
      <c r="G252" s="8" t="str">
        <f t="shared" si="79"/>
        <v>年月日</v>
      </c>
      <c r="H252" s="8" t="str">
        <f t="shared" si="80"/>
        <v>年月日</v>
      </c>
      <c r="I252" s="8" t="str">
        <f t="shared" si="81"/>
        <v>年月日</v>
      </c>
      <c r="J252" s="8"/>
      <c r="K252" s="125" t="str">
        <f>TEXT(履歴書!B371&amp;履歴書!G371&amp;"年"&amp;履歴書!I371&amp;"月"&amp;履歴書!K371&amp;"日","ge.m.d")</f>
        <v>年月日</v>
      </c>
      <c r="M252" s="6">
        <f>COUNTIF(日付等!Q252,"*仙台市*")</f>
        <v>0</v>
      </c>
      <c r="N252" s="6" t="e">
        <f>IF(O252="在家庭",300,VLOOKUP(P252,プルダウンデータ!$E$4:'プルダウンデータ'!$F$8,2,FALSE))</f>
        <v>#N/A</v>
      </c>
      <c r="O252" s="118">
        <f>履歴書!N515</f>
        <v>0</v>
      </c>
      <c r="P252" s="118">
        <f>履歴書!AI515</f>
        <v>0</v>
      </c>
      <c r="Q252" s="119">
        <f>履歴書!AN515</f>
        <v>0</v>
      </c>
    </row>
    <row r="253" spans="1:17">
      <c r="A253" s="4" t="e">
        <f t="shared" si="83"/>
        <v>#VALUE!</v>
      </c>
      <c r="B253" s="117" t="str">
        <f>D504</f>
        <v>年月日</v>
      </c>
      <c r="D253" s="98" t="e">
        <f t="shared" si="82"/>
        <v>#VALUE!</v>
      </c>
      <c r="E253" s="6"/>
      <c r="F253" s="7" t="e">
        <f t="shared" si="78"/>
        <v>#VALUE!</v>
      </c>
      <c r="G253" s="8" t="e">
        <f t="shared" si="79"/>
        <v>#VALUE!</v>
      </c>
      <c r="H253" s="8" t="e">
        <f t="shared" si="80"/>
        <v>#VALUE!</v>
      </c>
      <c r="I253" s="8" t="e">
        <f t="shared" si="81"/>
        <v>#VALUE!</v>
      </c>
      <c r="J253" s="8"/>
      <c r="K253" s="125" t="str">
        <f>TEXT(履歴書!B372&amp;履歴書!G372&amp;"年"&amp;履歴書!I372&amp;"月"&amp;履歴書!K372&amp;"日","ge.m.d")</f>
        <v>年月日</v>
      </c>
      <c r="M253" s="6">
        <f>COUNTIF(日付等!Q253,"*仙台市*")</f>
        <v>0</v>
      </c>
      <c r="N253" s="6" t="e">
        <f>IF(O253="在家庭",300,VLOOKUP(P253,プルダウンデータ!$E$4:'プルダウンデータ'!$F$8,2,FALSE))</f>
        <v>#N/A</v>
      </c>
      <c r="O253" s="118">
        <f>履歴書!N517</f>
        <v>0</v>
      </c>
      <c r="P253" s="118">
        <f>履歴書!AI517</f>
        <v>0</v>
      </c>
      <c r="Q253" s="119">
        <f>履歴書!AN517</f>
        <v>0</v>
      </c>
    </row>
    <row r="254" spans="1:17">
      <c r="A254" s="4" t="e">
        <f t="shared" si="83"/>
        <v>#VALUE!</v>
      </c>
      <c r="B254" s="117" t="str">
        <f>D506</f>
        <v>年月日</v>
      </c>
      <c r="D254" s="116" t="str">
        <f>TEXT(履歴書!B268&amp;履歴書!G268&amp;"年"&amp;履歴書!I268&amp;"月"&amp;履歴書!K268&amp;"日","ge.m.d")</f>
        <v>年月日</v>
      </c>
      <c r="E254" s="9"/>
      <c r="F254" s="7" t="str">
        <f t="shared" si="78"/>
        <v>年月日</v>
      </c>
      <c r="G254" s="8" t="str">
        <f t="shared" si="79"/>
        <v>年月日</v>
      </c>
      <c r="H254" s="8" t="str">
        <f t="shared" si="80"/>
        <v>年月日</v>
      </c>
      <c r="I254" s="8" t="str">
        <f t="shared" si="81"/>
        <v>年月日</v>
      </c>
      <c r="J254" s="8"/>
      <c r="K254" s="125" t="str">
        <f>TEXT(履歴書!B373&amp;履歴書!G373&amp;"年"&amp;履歴書!I373&amp;"月"&amp;履歴書!K373&amp;"日","ge.m.d")</f>
        <v>年月日</v>
      </c>
      <c r="M254" s="6">
        <f>COUNTIF(日付等!Q254,"*仙台市*")</f>
        <v>0</v>
      </c>
      <c r="N254" s="6" t="e">
        <f>IF(O254="在家庭",300,VLOOKUP(P254,プルダウンデータ!$E$4:'プルダウンデータ'!$F$8,2,FALSE))</f>
        <v>#N/A</v>
      </c>
      <c r="O254" s="118">
        <f>履歴書!N519</f>
        <v>0</v>
      </c>
      <c r="P254" s="118">
        <f>履歴書!AI519</f>
        <v>0</v>
      </c>
      <c r="Q254" s="119">
        <f>履歴書!AN519</f>
        <v>0</v>
      </c>
    </row>
    <row r="255" spans="1:17">
      <c r="A255" s="4" t="e">
        <f t="shared" si="83"/>
        <v>#VALUE!</v>
      </c>
      <c r="B255" s="117" t="str">
        <f>D508</f>
        <v>年月日</v>
      </c>
      <c r="D255" s="98" t="e">
        <f t="shared" si="82"/>
        <v>#VALUE!</v>
      </c>
      <c r="E255" s="6"/>
      <c r="F255" s="7" t="e">
        <f t="shared" si="78"/>
        <v>#VALUE!</v>
      </c>
      <c r="G255" s="8" t="e">
        <f t="shared" si="79"/>
        <v>#VALUE!</v>
      </c>
      <c r="H255" s="8" t="e">
        <f t="shared" si="80"/>
        <v>#VALUE!</v>
      </c>
      <c r="I255" s="8" t="e">
        <f t="shared" si="81"/>
        <v>#VALUE!</v>
      </c>
      <c r="J255" s="8"/>
      <c r="K255" s="125" t="str">
        <f>TEXT(履歴書!B374&amp;履歴書!G374&amp;"年"&amp;履歴書!I374&amp;"月"&amp;履歴書!K374&amp;"日","ge.m.d")</f>
        <v>年月日</v>
      </c>
      <c r="M255" s="6">
        <f>COUNTIF(日付等!Q255,"*仙台市*")</f>
        <v>0</v>
      </c>
      <c r="N255" s="6" t="e">
        <f>IF(O255="在家庭",300,VLOOKUP(P255,プルダウンデータ!$E$4:'プルダウンデータ'!$F$8,2,FALSE))</f>
        <v>#N/A</v>
      </c>
      <c r="O255" s="118">
        <f>履歴書!N521</f>
        <v>0</v>
      </c>
      <c r="P255" s="118">
        <f>履歴書!AI521</f>
        <v>0</v>
      </c>
      <c r="Q255" s="119">
        <f>履歴書!AN521</f>
        <v>0</v>
      </c>
    </row>
    <row r="256" spans="1:17">
      <c r="A256" s="4" t="e">
        <f t="shared" si="83"/>
        <v>#VALUE!</v>
      </c>
      <c r="B256" s="117" t="str">
        <f>D510</f>
        <v>年月日</v>
      </c>
      <c r="D256" s="116" t="str">
        <f>TEXT(履歴書!B270&amp;履歴書!G270&amp;"年"&amp;履歴書!I270&amp;"月"&amp;履歴書!K270&amp;"日","ge.m.d")</f>
        <v>年月日</v>
      </c>
      <c r="E256" s="9"/>
      <c r="F256" s="7" t="str">
        <f t="shared" si="78"/>
        <v>年月日</v>
      </c>
      <c r="G256" s="8" t="str">
        <f t="shared" si="79"/>
        <v>年月日</v>
      </c>
      <c r="H256" s="8" t="str">
        <f t="shared" si="80"/>
        <v>年月日</v>
      </c>
      <c r="I256" s="8" t="str">
        <f t="shared" si="81"/>
        <v>年月日</v>
      </c>
      <c r="J256" s="8"/>
      <c r="K256" s="125" t="str">
        <f>TEXT(履歴書!B375&amp;履歴書!G375&amp;"年"&amp;履歴書!I375&amp;"月"&amp;履歴書!K375&amp;"日","ge.m.d")</f>
        <v>年月日</v>
      </c>
      <c r="M256" s="6">
        <f>COUNTIF(日付等!Q256,"*仙台市*")</f>
        <v>0</v>
      </c>
      <c r="N256" s="6" t="e">
        <f>IF(O256="在家庭",300,VLOOKUP(P256,プルダウンデータ!$E$4:'プルダウンデータ'!$F$8,2,FALSE))</f>
        <v>#N/A</v>
      </c>
      <c r="O256" s="118">
        <f>履歴書!N523</f>
        <v>0</v>
      </c>
      <c r="P256" s="118">
        <f>履歴書!AI523</f>
        <v>0</v>
      </c>
      <c r="Q256" s="119">
        <f>履歴書!AN523</f>
        <v>0</v>
      </c>
    </row>
    <row r="257" spans="1:17">
      <c r="A257" s="4" t="e">
        <f t="shared" si="83"/>
        <v>#VALUE!</v>
      </c>
      <c r="B257" s="117" t="str">
        <f>D512</f>
        <v>年月日</v>
      </c>
      <c r="D257" s="98" t="e">
        <f t="shared" si="82"/>
        <v>#VALUE!</v>
      </c>
      <c r="E257" s="6"/>
      <c r="F257" s="7" t="e">
        <f t="shared" si="78"/>
        <v>#VALUE!</v>
      </c>
      <c r="G257" s="8" t="e">
        <f t="shared" si="79"/>
        <v>#VALUE!</v>
      </c>
      <c r="H257" s="8" t="e">
        <f t="shared" si="80"/>
        <v>#VALUE!</v>
      </c>
      <c r="I257" s="8" t="e">
        <f t="shared" si="81"/>
        <v>#VALUE!</v>
      </c>
      <c r="J257" s="8"/>
      <c r="K257" s="125" t="str">
        <f>TEXT(履歴書!B376&amp;履歴書!G376&amp;"年"&amp;履歴書!I376&amp;"月"&amp;履歴書!K376&amp;"日","ge.m.d")</f>
        <v>年月日</v>
      </c>
      <c r="M257" s="6">
        <f>COUNTIF(日付等!Q257,"*仙台市*")</f>
        <v>0</v>
      </c>
      <c r="N257" s="6" t="e">
        <f>IF(O257="在家庭",300,VLOOKUP(P257,プルダウンデータ!$E$4:'プルダウンデータ'!$F$8,2,FALSE))</f>
        <v>#N/A</v>
      </c>
      <c r="O257" s="118">
        <f>履歴書!N525</f>
        <v>0</v>
      </c>
      <c r="P257" s="118">
        <f>履歴書!AI525</f>
        <v>0</v>
      </c>
      <c r="Q257" s="119">
        <f>履歴書!AN525</f>
        <v>0</v>
      </c>
    </row>
    <row r="258" spans="1:17">
      <c r="A258" s="4" t="e">
        <f t="shared" si="83"/>
        <v>#VALUE!</v>
      </c>
      <c r="B258" s="117" t="str">
        <f>D514</f>
        <v>年月日</v>
      </c>
      <c r="D258" s="116" t="str">
        <f>TEXT(履歴書!B272&amp;履歴書!G272&amp;"年"&amp;履歴書!I272&amp;"月"&amp;履歴書!K272&amp;"日","ge.m.d")</f>
        <v>年月日</v>
      </c>
      <c r="E258" s="9"/>
      <c r="F258" s="7" t="str">
        <f t="shared" si="78"/>
        <v>年月日</v>
      </c>
      <c r="G258" s="8" t="str">
        <f t="shared" si="79"/>
        <v>年月日</v>
      </c>
      <c r="H258" s="8" t="str">
        <f t="shared" si="80"/>
        <v>年月日</v>
      </c>
      <c r="I258" s="8" t="str">
        <f t="shared" si="81"/>
        <v>年月日</v>
      </c>
      <c r="J258" s="8"/>
      <c r="K258" s="125" t="str">
        <f>TEXT(履歴書!B377&amp;履歴書!G377&amp;"年"&amp;履歴書!I377&amp;"月"&amp;履歴書!K377&amp;"日","ge.m.d")</f>
        <v>年月日</v>
      </c>
      <c r="M258" s="6">
        <f>COUNTIF(日付等!Q258,"*仙台市*")</f>
        <v>0</v>
      </c>
      <c r="N258" s="6" t="e">
        <f>IF(O258="在家庭",300,VLOOKUP(P258,プルダウンデータ!$E$4:'プルダウンデータ'!$F$8,2,FALSE))</f>
        <v>#N/A</v>
      </c>
      <c r="O258" s="118">
        <f>履歴書!N527</f>
        <v>0</v>
      </c>
      <c r="P258" s="118">
        <f>履歴書!AI527</f>
        <v>0</v>
      </c>
      <c r="Q258" s="119">
        <f>履歴書!AN527</f>
        <v>0</v>
      </c>
    </row>
    <row r="259" spans="1:17">
      <c r="A259" s="4" t="e">
        <f t="shared" si="83"/>
        <v>#VALUE!</v>
      </c>
      <c r="B259" s="117" t="str">
        <f>D516</f>
        <v>年月日</v>
      </c>
      <c r="D259" s="98" t="e">
        <f t="shared" si="82"/>
        <v>#VALUE!</v>
      </c>
      <c r="E259" s="6"/>
      <c r="F259" s="7" t="e">
        <f t="shared" si="78"/>
        <v>#VALUE!</v>
      </c>
      <c r="G259" s="8" t="e">
        <f t="shared" si="79"/>
        <v>#VALUE!</v>
      </c>
      <c r="H259" s="8" t="e">
        <f t="shared" si="80"/>
        <v>#VALUE!</v>
      </c>
      <c r="I259" s="8" t="e">
        <f t="shared" si="81"/>
        <v>#VALUE!</v>
      </c>
      <c r="J259" s="8"/>
      <c r="K259" s="125" t="str">
        <f>TEXT(履歴書!B378&amp;履歴書!G378&amp;"年"&amp;履歴書!I378&amp;"月"&amp;履歴書!K378&amp;"日","ge.m.d")</f>
        <v>年月日</v>
      </c>
      <c r="M259" s="6">
        <f>COUNTIF(日付等!Q259,"*仙台市*")</f>
        <v>0</v>
      </c>
      <c r="N259" s="6" t="e">
        <f>IF(O259="在家庭",300,VLOOKUP(P259,プルダウンデータ!$E$4:'プルダウンデータ'!$F$8,2,FALSE))</f>
        <v>#N/A</v>
      </c>
      <c r="O259" s="118">
        <f>履歴書!N529</f>
        <v>0</v>
      </c>
      <c r="P259" s="118">
        <f>履歴書!AI529</f>
        <v>0</v>
      </c>
      <c r="Q259" s="119">
        <f>履歴書!AN529</f>
        <v>0</v>
      </c>
    </row>
    <row r="260" spans="1:17">
      <c r="A260" s="4" t="e">
        <f t="shared" si="83"/>
        <v>#VALUE!</v>
      </c>
      <c r="B260" s="117" t="str">
        <f>D518</f>
        <v>年月日</v>
      </c>
      <c r="D260" s="116" t="str">
        <f>TEXT(履歴書!B274&amp;履歴書!G274&amp;"年"&amp;履歴書!I274&amp;"月"&amp;履歴書!K274&amp;"日","ge.m.d")</f>
        <v>年月日</v>
      </c>
      <c r="E260" s="9"/>
      <c r="F260" s="7" t="str">
        <f t="shared" ref="F260:F323" si="84">TEXT($D260,"ggg")</f>
        <v>年月日</v>
      </c>
      <c r="G260" s="8" t="str">
        <f t="shared" ref="G260:G323" si="85">TEXT($D260,"e")</f>
        <v>年月日</v>
      </c>
      <c r="H260" s="8" t="str">
        <f t="shared" ref="H260:H323" si="86">TEXT($D260,"m")</f>
        <v>年月日</v>
      </c>
      <c r="I260" s="8" t="str">
        <f t="shared" ref="I260:I323" si="87">TEXT($D260,"d")</f>
        <v>年月日</v>
      </c>
      <c r="J260" s="8"/>
      <c r="K260" s="125" t="str">
        <f>TEXT(履歴書!B379&amp;履歴書!G379&amp;"年"&amp;履歴書!I379&amp;"月"&amp;履歴書!K379&amp;"日","ge.m.d")</f>
        <v>年月日</v>
      </c>
      <c r="M260" s="6">
        <f>COUNTIF(日付等!Q260,"*仙台市*")</f>
        <v>0</v>
      </c>
      <c r="N260" s="6" t="e">
        <f>IF(O260="在家庭",300,VLOOKUP(P260,プルダウンデータ!$E$4:'プルダウンデータ'!$F$8,2,FALSE))</f>
        <v>#N/A</v>
      </c>
      <c r="O260" s="118">
        <f>履歴書!N531</f>
        <v>0</v>
      </c>
      <c r="P260" s="118">
        <f>履歴書!AI531</f>
        <v>0</v>
      </c>
      <c r="Q260" s="119">
        <f>履歴書!AN531</f>
        <v>0</v>
      </c>
    </row>
    <row r="261" spans="1:17">
      <c r="A261" s="4" t="e">
        <f t="shared" si="83"/>
        <v>#VALUE!</v>
      </c>
      <c r="B261" s="117" t="str">
        <f>D520</f>
        <v>年月日</v>
      </c>
      <c r="D261" s="98" t="e">
        <f t="shared" ref="D261:D323" si="88">D260+1</f>
        <v>#VALUE!</v>
      </c>
      <c r="E261" s="6"/>
      <c r="F261" s="7" t="e">
        <f t="shared" si="84"/>
        <v>#VALUE!</v>
      </c>
      <c r="G261" s="8" t="e">
        <f t="shared" si="85"/>
        <v>#VALUE!</v>
      </c>
      <c r="H261" s="8" t="e">
        <f t="shared" si="86"/>
        <v>#VALUE!</v>
      </c>
      <c r="I261" s="8" t="e">
        <f t="shared" si="87"/>
        <v>#VALUE!</v>
      </c>
      <c r="J261" s="8"/>
      <c r="K261" s="125" t="str">
        <f>TEXT(履歴書!B380&amp;履歴書!G380&amp;"年"&amp;履歴書!I380&amp;"月"&amp;履歴書!K380&amp;"日","ge.m.d")</f>
        <v>年月日</v>
      </c>
      <c r="M261" s="6">
        <f>COUNTIF(日付等!Q261,"*仙台市*")</f>
        <v>0</v>
      </c>
      <c r="N261" s="6" t="e">
        <f>IF(O261="在家庭",300,VLOOKUP(P261,プルダウンデータ!$E$4:'プルダウンデータ'!$F$8,2,FALSE))</f>
        <v>#N/A</v>
      </c>
      <c r="O261" s="118">
        <f>履歴書!N533</f>
        <v>0</v>
      </c>
      <c r="P261" s="118">
        <f>履歴書!AI533</f>
        <v>0</v>
      </c>
      <c r="Q261" s="119">
        <f>履歴書!AN533</f>
        <v>0</v>
      </c>
    </row>
    <row r="262" spans="1:17">
      <c r="A262" s="4" t="e">
        <f t="shared" si="83"/>
        <v>#VALUE!</v>
      </c>
      <c r="B262" s="117" t="str">
        <f>D522</f>
        <v>年月日</v>
      </c>
      <c r="D262" s="116" t="str">
        <f>TEXT(履歴書!B276&amp;履歴書!G276&amp;"年"&amp;履歴書!I276&amp;"月"&amp;履歴書!K276&amp;"日","ge.m.d")</f>
        <v>年月日</v>
      </c>
      <c r="E262" s="9"/>
      <c r="F262" s="7" t="str">
        <f t="shared" si="84"/>
        <v>年月日</v>
      </c>
      <c r="G262" s="8" t="str">
        <f t="shared" si="85"/>
        <v>年月日</v>
      </c>
      <c r="H262" s="8" t="str">
        <f t="shared" si="86"/>
        <v>年月日</v>
      </c>
      <c r="I262" s="8" t="str">
        <f t="shared" si="87"/>
        <v>年月日</v>
      </c>
      <c r="J262" s="8"/>
      <c r="K262" s="125" t="str">
        <f>TEXT(履歴書!B381&amp;履歴書!G381&amp;"年"&amp;履歴書!I381&amp;"月"&amp;履歴書!K381&amp;"日","ge.m.d")</f>
        <v>年月日</v>
      </c>
      <c r="M262" s="6">
        <f>COUNTIF(日付等!Q262,"*仙台市*")</f>
        <v>0</v>
      </c>
      <c r="N262" s="6" t="e">
        <f>IF(O262="在家庭",300,VLOOKUP(P262,プルダウンデータ!$E$4:'プルダウンデータ'!$F$8,2,FALSE))</f>
        <v>#N/A</v>
      </c>
      <c r="O262" s="118">
        <f>履歴書!N535</f>
        <v>0</v>
      </c>
      <c r="P262" s="118">
        <f>履歴書!AI535</f>
        <v>0</v>
      </c>
      <c r="Q262" s="119">
        <f>履歴書!AN535</f>
        <v>0</v>
      </c>
    </row>
    <row r="263" spans="1:17">
      <c r="A263" s="4" t="e">
        <f t="shared" si="83"/>
        <v>#VALUE!</v>
      </c>
      <c r="B263" s="117" t="str">
        <f>D524</f>
        <v>年月日</v>
      </c>
      <c r="D263" s="98" t="e">
        <f t="shared" si="88"/>
        <v>#VALUE!</v>
      </c>
      <c r="E263" s="6"/>
      <c r="F263" s="7" t="e">
        <f t="shared" si="84"/>
        <v>#VALUE!</v>
      </c>
      <c r="G263" s="8" t="e">
        <f t="shared" si="85"/>
        <v>#VALUE!</v>
      </c>
      <c r="H263" s="8" t="e">
        <f t="shared" si="86"/>
        <v>#VALUE!</v>
      </c>
      <c r="I263" s="8" t="e">
        <f t="shared" si="87"/>
        <v>#VALUE!</v>
      </c>
      <c r="J263" s="8"/>
      <c r="K263" s="125" t="str">
        <f>TEXT(履歴書!B382&amp;履歴書!G382&amp;"年"&amp;履歴書!I382&amp;"月"&amp;履歴書!K382&amp;"日","ge.m.d")</f>
        <v>年月日</v>
      </c>
      <c r="M263" s="6">
        <f>COUNTIF(日付等!Q263,"*仙台市*")</f>
        <v>0</v>
      </c>
      <c r="N263" s="6" t="e">
        <f>IF(O263="在家庭",300,VLOOKUP(P263,プルダウンデータ!$E$4:'プルダウンデータ'!$F$8,2,FALSE))</f>
        <v>#N/A</v>
      </c>
      <c r="O263" s="118">
        <f>履歴書!N537</f>
        <v>0</v>
      </c>
      <c r="P263" s="118">
        <f>履歴書!AI537</f>
        <v>0</v>
      </c>
      <c r="Q263" s="119">
        <f>履歴書!AN537</f>
        <v>0</v>
      </c>
    </row>
    <row r="264" spans="1:17">
      <c r="A264" s="4" t="e">
        <f t="shared" si="83"/>
        <v>#VALUE!</v>
      </c>
      <c r="B264" s="117" t="str">
        <f>D526</f>
        <v>年月日</v>
      </c>
      <c r="D264" s="116" t="str">
        <f>TEXT(履歴書!B278&amp;履歴書!G278&amp;"年"&amp;履歴書!I278&amp;"月"&amp;履歴書!K278&amp;"日","ge.m.d")</f>
        <v>年月日</v>
      </c>
      <c r="E264" s="9"/>
      <c r="F264" s="7" t="str">
        <f t="shared" si="84"/>
        <v>年月日</v>
      </c>
      <c r="G264" s="8" t="str">
        <f t="shared" si="85"/>
        <v>年月日</v>
      </c>
      <c r="H264" s="8" t="str">
        <f t="shared" si="86"/>
        <v>年月日</v>
      </c>
      <c r="I264" s="8" t="str">
        <f t="shared" si="87"/>
        <v>年月日</v>
      </c>
      <c r="J264" s="8"/>
      <c r="K264" s="125" t="str">
        <f>TEXT(履歴書!B383&amp;履歴書!G383&amp;"年"&amp;履歴書!I383&amp;"月"&amp;履歴書!K383&amp;"日","ge.m.d")</f>
        <v>年月日</v>
      </c>
      <c r="M264" s="6">
        <f>COUNTIF(日付等!Q264,"*仙台市*")</f>
        <v>0</v>
      </c>
      <c r="N264" s="6" t="e">
        <f>IF(O264="在家庭",300,VLOOKUP(P264,プルダウンデータ!$E$4:'プルダウンデータ'!$F$8,2,FALSE))</f>
        <v>#N/A</v>
      </c>
      <c r="O264" s="118">
        <f>履歴書!N539</f>
        <v>0</v>
      </c>
      <c r="P264" s="118">
        <f>履歴書!AI539</f>
        <v>0</v>
      </c>
      <c r="Q264" s="119">
        <f>履歴書!AN539</f>
        <v>0</v>
      </c>
    </row>
    <row r="265" spans="1:17">
      <c r="A265" s="4" t="e">
        <f t="shared" si="83"/>
        <v>#VALUE!</v>
      </c>
      <c r="B265" s="117" t="str">
        <f>D528</f>
        <v>年月日</v>
      </c>
      <c r="D265" s="98" t="e">
        <f t="shared" si="88"/>
        <v>#VALUE!</v>
      </c>
      <c r="E265" s="6"/>
      <c r="F265" s="7" t="e">
        <f t="shared" si="84"/>
        <v>#VALUE!</v>
      </c>
      <c r="G265" s="8" t="e">
        <f t="shared" si="85"/>
        <v>#VALUE!</v>
      </c>
      <c r="H265" s="8" t="e">
        <f t="shared" si="86"/>
        <v>#VALUE!</v>
      </c>
      <c r="I265" s="8" t="e">
        <f t="shared" si="87"/>
        <v>#VALUE!</v>
      </c>
      <c r="J265" s="8"/>
      <c r="K265" s="125" t="str">
        <f>TEXT(履歴書!B384&amp;履歴書!G384&amp;"年"&amp;履歴書!I384&amp;"月"&amp;履歴書!K384&amp;"日","ge.m.d")</f>
        <v>年月日</v>
      </c>
      <c r="M265" s="6">
        <f>COUNTIF(日付等!Q265,"*仙台市*")</f>
        <v>0</v>
      </c>
      <c r="N265" s="6" t="e">
        <f>IF(O265="在家庭",300,VLOOKUP(P265,プルダウンデータ!$E$4:'プルダウンデータ'!$F$8,2,FALSE))</f>
        <v>#N/A</v>
      </c>
      <c r="O265" s="118">
        <f>履歴書!N541</f>
        <v>0</v>
      </c>
      <c r="P265" s="118">
        <f>履歴書!AI541</f>
        <v>0</v>
      </c>
      <c r="Q265" s="119">
        <f>履歴書!AN541</f>
        <v>0</v>
      </c>
    </row>
    <row r="266" spans="1:17">
      <c r="A266" s="4" t="e">
        <f t="shared" si="83"/>
        <v>#VALUE!</v>
      </c>
      <c r="B266" s="117" t="str">
        <f>D530</f>
        <v>年月日</v>
      </c>
      <c r="D266" s="116" t="str">
        <f>TEXT(履歴書!B280&amp;履歴書!G280&amp;"年"&amp;履歴書!I280&amp;"月"&amp;履歴書!K280&amp;"日","ge.m.d")</f>
        <v>年月日</v>
      </c>
      <c r="E266" s="9"/>
      <c r="F266" s="7" t="str">
        <f t="shared" si="84"/>
        <v>年月日</v>
      </c>
      <c r="G266" s="8" t="str">
        <f t="shared" si="85"/>
        <v>年月日</v>
      </c>
      <c r="H266" s="8" t="str">
        <f t="shared" si="86"/>
        <v>年月日</v>
      </c>
      <c r="I266" s="8" t="str">
        <f t="shared" si="87"/>
        <v>年月日</v>
      </c>
      <c r="J266" s="8"/>
      <c r="K266" s="125" t="str">
        <f>TEXT(履歴書!B385&amp;履歴書!G385&amp;"年"&amp;履歴書!I385&amp;"月"&amp;履歴書!K385&amp;"日","ge.m.d")</f>
        <v>年月日</v>
      </c>
      <c r="M266" s="6">
        <f>COUNTIF(日付等!Q266,"*仙台市*")</f>
        <v>0</v>
      </c>
      <c r="N266" s="6" t="e">
        <f>IF(O266="在家庭",300,VLOOKUP(P266,プルダウンデータ!$E$4:'プルダウンデータ'!$F$8,2,FALSE))</f>
        <v>#N/A</v>
      </c>
      <c r="O266" s="118">
        <f>履歴書!N543</f>
        <v>0</v>
      </c>
      <c r="P266" s="118">
        <f>履歴書!AI543</f>
        <v>0</v>
      </c>
      <c r="Q266" s="119">
        <f>履歴書!AN543</f>
        <v>0</v>
      </c>
    </row>
    <row r="267" spans="1:17">
      <c r="A267" s="4" t="e">
        <f t="shared" si="83"/>
        <v>#VALUE!</v>
      </c>
      <c r="B267" s="117" t="str">
        <f>D532</f>
        <v>年月日</v>
      </c>
      <c r="D267" s="98" t="e">
        <f t="shared" si="88"/>
        <v>#VALUE!</v>
      </c>
      <c r="E267" s="6"/>
      <c r="F267" s="7" t="e">
        <f t="shared" si="84"/>
        <v>#VALUE!</v>
      </c>
      <c r="G267" s="8" t="e">
        <f t="shared" si="85"/>
        <v>#VALUE!</v>
      </c>
      <c r="H267" s="8" t="e">
        <f t="shared" si="86"/>
        <v>#VALUE!</v>
      </c>
      <c r="I267" s="8" t="e">
        <f t="shared" si="87"/>
        <v>#VALUE!</v>
      </c>
      <c r="J267" s="8"/>
      <c r="K267" s="125" t="str">
        <f>TEXT(履歴書!B386&amp;履歴書!G386&amp;"年"&amp;履歴書!I386&amp;"月"&amp;履歴書!K386&amp;"日","ge.m.d")</f>
        <v>年月日</v>
      </c>
      <c r="M267" s="6">
        <f>COUNTIF(日付等!Q267,"*仙台市*")</f>
        <v>0</v>
      </c>
      <c r="N267" s="6" t="e">
        <f>IF(O267="在家庭",300,VLOOKUP(P267,プルダウンデータ!$E$4:'プルダウンデータ'!$F$8,2,FALSE))</f>
        <v>#N/A</v>
      </c>
      <c r="O267" s="118">
        <f>履歴書!N545</f>
        <v>0</v>
      </c>
      <c r="P267" s="118">
        <f>履歴書!AI545</f>
        <v>0</v>
      </c>
      <c r="Q267" s="119">
        <f>履歴書!AN545</f>
        <v>0</v>
      </c>
    </row>
    <row r="268" spans="1:17">
      <c r="A268" s="4" t="e">
        <f t="shared" si="83"/>
        <v>#VALUE!</v>
      </c>
      <c r="B268" s="117" t="str">
        <f>D534</f>
        <v>年月日</v>
      </c>
      <c r="D268" s="116" t="str">
        <f>TEXT(履歴書!B282&amp;履歴書!G282&amp;"年"&amp;履歴書!I282&amp;"月"&amp;履歴書!K282&amp;"日","ge.m.d")</f>
        <v>年月日</v>
      </c>
      <c r="E268" s="9"/>
      <c r="F268" s="7" t="str">
        <f t="shared" si="84"/>
        <v>年月日</v>
      </c>
      <c r="G268" s="8" t="str">
        <f t="shared" si="85"/>
        <v>年月日</v>
      </c>
      <c r="H268" s="8" t="str">
        <f t="shared" si="86"/>
        <v>年月日</v>
      </c>
      <c r="I268" s="8" t="str">
        <f t="shared" si="87"/>
        <v>年月日</v>
      </c>
      <c r="J268" s="8"/>
      <c r="K268" s="125" t="str">
        <f>TEXT(履歴書!B387&amp;履歴書!G387&amp;"年"&amp;履歴書!I387&amp;"月"&amp;履歴書!K387&amp;"日","ge.m.d")</f>
        <v>年月日</v>
      </c>
      <c r="M268" s="6">
        <f>COUNTIF(日付等!Q268,"*仙台市*")</f>
        <v>0</v>
      </c>
      <c r="N268" s="6" t="e">
        <f>IF(O268="在家庭",300,VLOOKUP(P268,プルダウンデータ!$E$4:'プルダウンデータ'!$F$8,2,FALSE))</f>
        <v>#N/A</v>
      </c>
      <c r="O268" s="118">
        <f>履歴書!N547</f>
        <v>0</v>
      </c>
      <c r="P268" s="118">
        <f>履歴書!AI547</f>
        <v>0</v>
      </c>
      <c r="Q268" s="119">
        <f>履歴書!AN547</f>
        <v>0</v>
      </c>
    </row>
    <row r="269" spans="1:17">
      <c r="A269" s="4" t="e">
        <f t="shared" si="83"/>
        <v>#VALUE!</v>
      </c>
      <c r="B269" s="117" t="str">
        <f>D536</f>
        <v>年月日</v>
      </c>
      <c r="D269" s="98" t="e">
        <f t="shared" si="88"/>
        <v>#VALUE!</v>
      </c>
      <c r="E269" s="6"/>
      <c r="F269" s="7" t="e">
        <f t="shared" si="84"/>
        <v>#VALUE!</v>
      </c>
      <c r="G269" s="8" t="e">
        <f t="shared" si="85"/>
        <v>#VALUE!</v>
      </c>
      <c r="H269" s="8" t="e">
        <f t="shared" si="86"/>
        <v>#VALUE!</v>
      </c>
      <c r="I269" s="8" t="e">
        <f t="shared" si="87"/>
        <v>#VALUE!</v>
      </c>
      <c r="J269" s="8"/>
      <c r="K269" s="125" t="str">
        <f>TEXT(履歴書!B388&amp;履歴書!G388&amp;"年"&amp;履歴書!I388&amp;"月"&amp;履歴書!K388&amp;"日","ge.m.d")</f>
        <v>年月日</v>
      </c>
      <c r="M269" s="6">
        <f>COUNTIF(日付等!Q269,"*仙台市*")</f>
        <v>0</v>
      </c>
      <c r="N269" s="6" t="e">
        <f>IF(O269="在家庭",300,VLOOKUP(P269,プルダウンデータ!$E$4:'プルダウンデータ'!$F$8,2,FALSE))</f>
        <v>#N/A</v>
      </c>
      <c r="O269" s="118">
        <f>履歴書!N549</f>
        <v>0</v>
      </c>
      <c r="P269" s="118">
        <f>履歴書!AI549</f>
        <v>0</v>
      </c>
      <c r="Q269" s="119">
        <f>履歴書!AN549</f>
        <v>0</v>
      </c>
    </row>
    <row r="270" spans="1:17">
      <c r="A270" s="4" t="e">
        <f t="shared" si="83"/>
        <v>#VALUE!</v>
      </c>
      <c r="B270" s="117" t="str">
        <f>D538</f>
        <v>年月日</v>
      </c>
      <c r="D270" s="116" t="str">
        <f>TEXT(履歴書!B284&amp;履歴書!G284&amp;"年"&amp;履歴書!I284&amp;"月"&amp;履歴書!K284&amp;"日","ge.m.d")</f>
        <v>年月日</v>
      </c>
      <c r="E270" s="9"/>
      <c r="F270" s="7" t="str">
        <f t="shared" si="84"/>
        <v>年月日</v>
      </c>
      <c r="G270" s="8" t="str">
        <f t="shared" si="85"/>
        <v>年月日</v>
      </c>
      <c r="H270" s="8" t="str">
        <f t="shared" si="86"/>
        <v>年月日</v>
      </c>
      <c r="I270" s="8" t="str">
        <f t="shared" si="87"/>
        <v>年月日</v>
      </c>
      <c r="J270" s="8"/>
      <c r="K270" s="125" t="str">
        <f>TEXT(履歴書!B389&amp;履歴書!G389&amp;"年"&amp;履歴書!I389&amp;"月"&amp;履歴書!K389&amp;"日","ge.m.d")</f>
        <v>年月日</v>
      </c>
      <c r="M270" s="6">
        <f>COUNTIF(日付等!Q270,"*仙台市*")</f>
        <v>0</v>
      </c>
      <c r="N270" s="6" t="e">
        <f>IF(O270="在家庭",300,VLOOKUP(P270,プルダウンデータ!$E$4:'プルダウンデータ'!$F$8,2,FALSE))</f>
        <v>#N/A</v>
      </c>
      <c r="O270" s="118">
        <f>履歴書!N551</f>
        <v>0</v>
      </c>
      <c r="P270" s="118">
        <f>履歴書!AI551</f>
        <v>0</v>
      </c>
      <c r="Q270" s="119">
        <f>履歴書!AN551</f>
        <v>0</v>
      </c>
    </row>
    <row r="271" spans="1:17">
      <c r="A271" s="4" t="e">
        <f t="shared" si="83"/>
        <v>#VALUE!</v>
      </c>
      <c r="B271" s="117" t="str">
        <f>D540</f>
        <v>年月日</v>
      </c>
      <c r="D271" s="98" t="e">
        <f t="shared" si="88"/>
        <v>#VALUE!</v>
      </c>
      <c r="E271" s="6"/>
      <c r="F271" s="7" t="e">
        <f t="shared" si="84"/>
        <v>#VALUE!</v>
      </c>
      <c r="G271" s="8" t="e">
        <f t="shared" si="85"/>
        <v>#VALUE!</v>
      </c>
      <c r="H271" s="8" t="e">
        <f t="shared" si="86"/>
        <v>#VALUE!</v>
      </c>
      <c r="I271" s="8" t="e">
        <f t="shared" si="87"/>
        <v>#VALUE!</v>
      </c>
      <c r="J271" s="8"/>
      <c r="K271" s="125" t="str">
        <f>TEXT(履歴書!B390&amp;履歴書!G390&amp;"年"&amp;履歴書!I390&amp;"月"&amp;履歴書!K390&amp;"日","ge.m.d")</f>
        <v>年月日</v>
      </c>
      <c r="M271" s="6">
        <f>COUNTIF(日付等!Q271,"*仙台市*")</f>
        <v>0</v>
      </c>
      <c r="N271" s="6" t="e">
        <f>IF(O271="在家庭",300,VLOOKUP(P271,プルダウンデータ!$E$4:'プルダウンデータ'!$F$8,2,FALSE))</f>
        <v>#N/A</v>
      </c>
      <c r="O271" s="118">
        <f>履歴書!N553</f>
        <v>0</v>
      </c>
      <c r="P271" s="118">
        <f>履歴書!AI553</f>
        <v>0</v>
      </c>
      <c r="Q271" s="119">
        <f>履歴書!AN553</f>
        <v>0</v>
      </c>
    </row>
    <row r="272" spans="1:17">
      <c r="A272" s="4" t="e">
        <f t="shared" si="83"/>
        <v>#VALUE!</v>
      </c>
      <c r="B272" s="117" t="str">
        <f>D542</f>
        <v>年月日</v>
      </c>
      <c r="D272" s="116" t="str">
        <f>TEXT(履歴書!B286&amp;履歴書!G286&amp;"年"&amp;履歴書!I286&amp;"月"&amp;履歴書!K286&amp;"日","ge.m.d")</f>
        <v>年月日</v>
      </c>
      <c r="E272" s="9"/>
      <c r="F272" s="7" t="str">
        <f t="shared" si="84"/>
        <v>年月日</v>
      </c>
      <c r="G272" s="8" t="str">
        <f t="shared" si="85"/>
        <v>年月日</v>
      </c>
      <c r="H272" s="8" t="str">
        <f t="shared" si="86"/>
        <v>年月日</v>
      </c>
      <c r="I272" s="8" t="str">
        <f t="shared" si="87"/>
        <v>年月日</v>
      </c>
      <c r="J272" s="8"/>
      <c r="K272" s="125" t="str">
        <f>TEXT(履歴書!B391&amp;履歴書!G391&amp;"年"&amp;履歴書!I391&amp;"月"&amp;履歴書!K391&amp;"日","ge.m.d")</f>
        <v>年月日</v>
      </c>
      <c r="M272" s="6">
        <f>COUNTIF(日付等!Q272,"*仙台市*")</f>
        <v>0</v>
      </c>
      <c r="N272" s="6" t="e">
        <f>IF(O272="在家庭",300,VLOOKUP(P272,プルダウンデータ!$E$4:'プルダウンデータ'!$F$8,2,FALSE))</f>
        <v>#N/A</v>
      </c>
      <c r="O272" s="118">
        <f>履歴書!N555</f>
        <v>0</v>
      </c>
      <c r="P272" s="118">
        <f>履歴書!AI555</f>
        <v>0</v>
      </c>
      <c r="Q272" s="119">
        <f>履歴書!AN555</f>
        <v>0</v>
      </c>
    </row>
    <row r="273" spans="1:17">
      <c r="A273" s="4" t="e">
        <f t="shared" si="83"/>
        <v>#VALUE!</v>
      </c>
      <c r="B273" s="117" t="str">
        <f>D544</f>
        <v>年月日</v>
      </c>
      <c r="D273" s="98" t="e">
        <f t="shared" si="88"/>
        <v>#VALUE!</v>
      </c>
      <c r="E273" s="6"/>
      <c r="F273" s="7" t="e">
        <f t="shared" si="84"/>
        <v>#VALUE!</v>
      </c>
      <c r="G273" s="8" t="e">
        <f t="shared" si="85"/>
        <v>#VALUE!</v>
      </c>
      <c r="H273" s="8" t="e">
        <f t="shared" si="86"/>
        <v>#VALUE!</v>
      </c>
      <c r="I273" s="8" t="e">
        <f t="shared" si="87"/>
        <v>#VALUE!</v>
      </c>
      <c r="J273" s="8"/>
      <c r="K273" s="125" t="str">
        <f>TEXT(履歴書!B392&amp;履歴書!G392&amp;"年"&amp;履歴書!I392&amp;"月"&amp;履歴書!K392&amp;"日","ge.m.d")</f>
        <v>年月日</v>
      </c>
      <c r="M273" s="6">
        <f>COUNTIF(日付等!Q273,"*仙台市*")</f>
        <v>0</v>
      </c>
      <c r="N273" s="6" t="e">
        <f>IF(O273="在家庭",300,VLOOKUP(P273,プルダウンデータ!$E$4:'プルダウンデータ'!$F$8,2,FALSE))</f>
        <v>#N/A</v>
      </c>
      <c r="O273" s="118">
        <f>履歴書!N557</f>
        <v>0</v>
      </c>
      <c r="P273" s="118">
        <f>履歴書!AI557</f>
        <v>0</v>
      </c>
      <c r="Q273" s="119">
        <f>履歴書!AN557</f>
        <v>0</v>
      </c>
    </row>
    <row r="274" spans="1:17">
      <c r="A274" s="4" t="e">
        <f t="shared" si="83"/>
        <v>#VALUE!</v>
      </c>
      <c r="B274" s="117" t="str">
        <f>D546</f>
        <v>年月日</v>
      </c>
      <c r="D274" s="116" t="str">
        <f>TEXT(履歴書!B288&amp;履歴書!G288&amp;"年"&amp;履歴書!I288&amp;"月"&amp;履歴書!K288&amp;"日","ge.m.d")</f>
        <v>年月日</v>
      </c>
      <c r="E274" s="9"/>
      <c r="F274" s="7" t="str">
        <f t="shared" si="84"/>
        <v>年月日</v>
      </c>
      <c r="G274" s="8" t="str">
        <f t="shared" si="85"/>
        <v>年月日</v>
      </c>
      <c r="H274" s="8" t="str">
        <f t="shared" si="86"/>
        <v>年月日</v>
      </c>
      <c r="I274" s="8" t="str">
        <f t="shared" si="87"/>
        <v>年月日</v>
      </c>
      <c r="J274" s="8"/>
      <c r="K274" s="125" t="str">
        <f>TEXT(履歴書!B393&amp;履歴書!G393&amp;"年"&amp;履歴書!I393&amp;"月"&amp;履歴書!K393&amp;"日","ge.m.d")</f>
        <v>年月日</v>
      </c>
      <c r="M274" s="6">
        <f>COUNTIF(日付等!Q274,"*仙台市*")</f>
        <v>0</v>
      </c>
      <c r="N274" s="6" t="e">
        <f>IF(O274="在家庭",300,VLOOKUP(P274,プルダウンデータ!$E$4:'プルダウンデータ'!$F$8,2,FALSE))</f>
        <v>#N/A</v>
      </c>
      <c r="O274" s="118">
        <f>履歴書!N559</f>
        <v>0</v>
      </c>
      <c r="P274" s="118">
        <f>履歴書!AI559</f>
        <v>0</v>
      </c>
      <c r="Q274" s="119">
        <f>履歴書!AN559</f>
        <v>0</v>
      </c>
    </row>
    <row r="275" spans="1:17">
      <c r="A275" s="4" t="e">
        <f t="shared" si="83"/>
        <v>#VALUE!</v>
      </c>
      <c r="B275" s="117" t="str">
        <f>D548</f>
        <v>年月日</v>
      </c>
      <c r="D275" s="98" t="e">
        <f t="shared" si="88"/>
        <v>#VALUE!</v>
      </c>
      <c r="E275" s="6"/>
      <c r="F275" s="7" t="e">
        <f t="shared" si="84"/>
        <v>#VALUE!</v>
      </c>
      <c r="G275" s="8" t="e">
        <f t="shared" si="85"/>
        <v>#VALUE!</v>
      </c>
      <c r="H275" s="8" t="e">
        <f t="shared" si="86"/>
        <v>#VALUE!</v>
      </c>
      <c r="I275" s="8" t="e">
        <f t="shared" si="87"/>
        <v>#VALUE!</v>
      </c>
      <c r="J275" s="8"/>
      <c r="K275" s="125" t="str">
        <f>TEXT(履歴書!B394&amp;履歴書!G394&amp;"年"&amp;履歴書!I394&amp;"月"&amp;履歴書!K394&amp;"日","ge.m.d")</f>
        <v>年月日</v>
      </c>
      <c r="M275" s="6">
        <f>COUNTIF(日付等!Q275,"*仙台市*")</f>
        <v>0</v>
      </c>
      <c r="N275" s="6" t="e">
        <f>IF(O275="在家庭",300,VLOOKUP(P275,プルダウンデータ!$E$4:'プルダウンデータ'!$F$8,2,FALSE))</f>
        <v>#N/A</v>
      </c>
      <c r="O275" s="118">
        <f>履歴書!N561</f>
        <v>0</v>
      </c>
      <c r="P275" s="118">
        <f>履歴書!AI561</f>
        <v>0</v>
      </c>
      <c r="Q275" s="119">
        <f>履歴書!AN561</f>
        <v>0</v>
      </c>
    </row>
    <row r="276" spans="1:17">
      <c r="A276" s="4" t="e">
        <f t="shared" si="83"/>
        <v>#VALUE!</v>
      </c>
      <c r="B276" s="117" t="str">
        <f>D550</f>
        <v>年月日</v>
      </c>
      <c r="D276" s="116" t="str">
        <f>TEXT(履歴書!B290&amp;履歴書!G290&amp;"年"&amp;履歴書!I290&amp;"月"&amp;履歴書!K290&amp;"日","ge.m.d")</f>
        <v>年月日</v>
      </c>
      <c r="E276" s="9"/>
      <c r="F276" s="7" t="str">
        <f t="shared" si="84"/>
        <v>年月日</v>
      </c>
      <c r="G276" s="8" t="str">
        <f t="shared" si="85"/>
        <v>年月日</v>
      </c>
      <c r="H276" s="8" t="str">
        <f t="shared" si="86"/>
        <v>年月日</v>
      </c>
      <c r="I276" s="8" t="str">
        <f t="shared" si="87"/>
        <v>年月日</v>
      </c>
      <c r="J276" s="8"/>
      <c r="K276" s="125" t="str">
        <f>TEXT(履歴書!B395&amp;履歴書!G395&amp;"年"&amp;履歴書!I395&amp;"月"&amp;履歴書!K395&amp;"日","ge.m.d")</f>
        <v>年月日</v>
      </c>
      <c r="M276" s="6">
        <f>COUNTIF(日付等!Q276,"*仙台市*")</f>
        <v>0</v>
      </c>
      <c r="N276" s="6" t="e">
        <f>IF(O276="在家庭",300,VLOOKUP(P276,プルダウンデータ!$E$4:'プルダウンデータ'!$F$8,2,FALSE))</f>
        <v>#N/A</v>
      </c>
      <c r="O276" s="118">
        <f>履歴書!N563</f>
        <v>0</v>
      </c>
      <c r="P276" s="118">
        <f>履歴書!AI563</f>
        <v>0</v>
      </c>
      <c r="Q276" s="119">
        <f>履歴書!AN563</f>
        <v>0</v>
      </c>
    </row>
    <row r="277" spans="1:17">
      <c r="A277" s="4" t="e">
        <f t="shared" si="83"/>
        <v>#VALUE!</v>
      </c>
      <c r="B277" s="117" t="str">
        <f>D552</f>
        <v>年月日</v>
      </c>
      <c r="D277" s="98" t="e">
        <f t="shared" si="88"/>
        <v>#VALUE!</v>
      </c>
      <c r="E277" s="6"/>
      <c r="F277" s="7" t="e">
        <f t="shared" si="84"/>
        <v>#VALUE!</v>
      </c>
      <c r="G277" s="8" t="e">
        <f t="shared" si="85"/>
        <v>#VALUE!</v>
      </c>
      <c r="H277" s="8" t="e">
        <f t="shared" si="86"/>
        <v>#VALUE!</v>
      </c>
      <c r="I277" s="8" t="e">
        <f t="shared" si="87"/>
        <v>#VALUE!</v>
      </c>
      <c r="J277" s="8"/>
      <c r="K277" s="125" t="str">
        <f>TEXT(履歴書!B396&amp;履歴書!G396&amp;"年"&amp;履歴書!I396&amp;"月"&amp;履歴書!K396&amp;"日","ge.m.d")</f>
        <v>年月日</v>
      </c>
      <c r="M277" s="6">
        <f>COUNTIF(日付等!Q277,"*仙台市*")</f>
        <v>0</v>
      </c>
      <c r="N277" s="6" t="e">
        <f>IF(O277="在家庭",300,VLOOKUP(P277,プルダウンデータ!$E$4:'プルダウンデータ'!$F$8,2,FALSE))</f>
        <v>#N/A</v>
      </c>
      <c r="O277" s="118">
        <f>履歴書!N565</f>
        <v>0</v>
      </c>
      <c r="P277" s="118">
        <f>履歴書!AI565</f>
        <v>0</v>
      </c>
      <c r="Q277" s="119">
        <f>履歴書!AN565</f>
        <v>0</v>
      </c>
    </row>
    <row r="278" spans="1:17">
      <c r="A278" s="4" t="e">
        <f t="shared" si="83"/>
        <v>#VALUE!</v>
      </c>
      <c r="B278" s="117" t="str">
        <f>D554</f>
        <v>年月日</v>
      </c>
      <c r="D278" s="116" t="str">
        <f>TEXT(履歴書!B292&amp;履歴書!G292&amp;"年"&amp;履歴書!I292&amp;"月"&amp;履歴書!K292&amp;"日","ge.m.d")</f>
        <v>年月日</v>
      </c>
      <c r="E278" s="9"/>
      <c r="F278" s="7" t="str">
        <f t="shared" si="84"/>
        <v>年月日</v>
      </c>
      <c r="G278" s="8" t="str">
        <f t="shared" si="85"/>
        <v>年月日</v>
      </c>
      <c r="H278" s="8" t="str">
        <f t="shared" si="86"/>
        <v>年月日</v>
      </c>
      <c r="I278" s="8" t="str">
        <f t="shared" si="87"/>
        <v>年月日</v>
      </c>
      <c r="J278" s="8"/>
      <c r="K278" s="125" t="str">
        <f>TEXT(履歴書!B397&amp;履歴書!G397&amp;"年"&amp;履歴書!I397&amp;"月"&amp;履歴書!K397&amp;"日","ge.m.d")</f>
        <v>年月日</v>
      </c>
      <c r="M278" s="6">
        <f>COUNTIF(日付等!Q278,"*仙台市*")</f>
        <v>0</v>
      </c>
      <c r="N278" s="6" t="e">
        <f>IF(O278="在家庭",300,VLOOKUP(P278,プルダウンデータ!$E$4:'プルダウンデータ'!$F$8,2,FALSE))</f>
        <v>#N/A</v>
      </c>
      <c r="O278" s="118">
        <f>履歴書!N567</f>
        <v>0</v>
      </c>
      <c r="P278" s="118">
        <f>履歴書!AI567</f>
        <v>0</v>
      </c>
      <c r="Q278" s="119">
        <f>履歴書!AN567</f>
        <v>0</v>
      </c>
    </row>
    <row r="279" spans="1:17">
      <c r="A279" s="4" t="e">
        <f t="shared" si="83"/>
        <v>#VALUE!</v>
      </c>
      <c r="B279" s="117" t="str">
        <f>D556</f>
        <v>年月日</v>
      </c>
      <c r="D279" s="98" t="e">
        <f t="shared" si="88"/>
        <v>#VALUE!</v>
      </c>
      <c r="E279" s="6"/>
      <c r="F279" s="7" t="e">
        <f t="shared" si="84"/>
        <v>#VALUE!</v>
      </c>
      <c r="G279" s="8" t="e">
        <f t="shared" si="85"/>
        <v>#VALUE!</v>
      </c>
      <c r="H279" s="8" t="e">
        <f t="shared" si="86"/>
        <v>#VALUE!</v>
      </c>
      <c r="I279" s="8" t="e">
        <f t="shared" si="87"/>
        <v>#VALUE!</v>
      </c>
      <c r="J279" s="8"/>
      <c r="K279" s="125" t="str">
        <f>TEXT(履歴書!B398&amp;履歴書!G398&amp;"年"&amp;履歴書!I398&amp;"月"&amp;履歴書!K398&amp;"日","ge.m.d")</f>
        <v>年月日</v>
      </c>
      <c r="M279" s="6">
        <f>COUNTIF(日付等!Q279,"*仙台市*")</f>
        <v>0</v>
      </c>
      <c r="N279" s="6" t="e">
        <f>IF(O279="在家庭",300,VLOOKUP(P279,プルダウンデータ!$E$4:'プルダウンデータ'!$F$8,2,FALSE))</f>
        <v>#N/A</v>
      </c>
      <c r="O279" s="118">
        <f>履歴書!N569</f>
        <v>0</v>
      </c>
      <c r="P279" s="118">
        <f>履歴書!AI569</f>
        <v>0</v>
      </c>
      <c r="Q279" s="119">
        <f>履歴書!AN569</f>
        <v>0</v>
      </c>
    </row>
    <row r="280" spans="1:17">
      <c r="A280" s="4" t="e">
        <f t="shared" si="83"/>
        <v>#VALUE!</v>
      </c>
      <c r="B280" s="117" t="str">
        <f>D558</f>
        <v>年月日</v>
      </c>
      <c r="D280" s="116" t="str">
        <f>TEXT(履歴書!B294&amp;履歴書!G294&amp;"年"&amp;履歴書!I294&amp;"月"&amp;履歴書!K294&amp;"日","ge.m.d")</f>
        <v>年月日</v>
      </c>
      <c r="E280" s="9"/>
      <c r="F280" s="7" t="str">
        <f t="shared" si="84"/>
        <v>年月日</v>
      </c>
      <c r="G280" s="8" t="str">
        <f t="shared" si="85"/>
        <v>年月日</v>
      </c>
      <c r="H280" s="8" t="str">
        <f t="shared" si="86"/>
        <v>年月日</v>
      </c>
      <c r="I280" s="8" t="str">
        <f t="shared" si="87"/>
        <v>年月日</v>
      </c>
      <c r="J280" s="8"/>
      <c r="K280" s="125" t="str">
        <f>TEXT(履歴書!B399&amp;履歴書!G399&amp;"年"&amp;履歴書!I399&amp;"月"&amp;履歴書!K399&amp;"日","ge.m.d")</f>
        <v>年月日</v>
      </c>
      <c r="M280" s="6">
        <f>COUNTIF(日付等!Q280,"*仙台市*")</f>
        <v>0</v>
      </c>
      <c r="N280" s="6" t="e">
        <f>IF(O280="在家庭",300,VLOOKUP(P280,プルダウンデータ!$E$4:'プルダウンデータ'!$F$8,2,FALSE))</f>
        <v>#N/A</v>
      </c>
      <c r="O280" s="118">
        <f>履歴書!N571</f>
        <v>0</v>
      </c>
      <c r="P280" s="118">
        <f>履歴書!AI571</f>
        <v>0</v>
      </c>
      <c r="Q280" s="119">
        <f>履歴書!AN571</f>
        <v>0</v>
      </c>
    </row>
    <row r="281" spans="1:17">
      <c r="A281" s="4" t="e">
        <f t="shared" si="83"/>
        <v>#VALUE!</v>
      </c>
      <c r="B281" s="117" t="str">
        <f>D560</f>
        <v>年月日</v>
      </c>
      <c r="D281" s="98" t="e">
        <f t="shared" si="88"/>
        <v>#VALUE!</v>
      </c>
      <c r="E281" s="6"/>
      <c r="F281" s="7" t="e">
        <f t="shared" si="84"/>
        <v>#VALUE!</v>
      </c>
      <c r="G281" s="8" t="e">
        <f t="shared" si="85"/>
        <v>#VALUE!</v>
      </c>
      <c r="H281" s="8" t="e">
        <f t="shared" si="86"/>
        <v>#VALUE!</v>
      </c>
      <c r="I281" s="8" t="e">
        <f t="shared" si="87"/>
        <v>#VALUE!</v>
      </c>
      <c r="J281" s="8"/>
      <c r="K281" s="125" t="str">
        <f>TEXT(履歴書!B400&amp;履歴書!G400&amp;"年"&amp;履歴書!I400&amp;"月"&amp;履歴書!K400&amp;"日","ge.m.d")</f>
        <v>年月日</v>
      </c>
      <c r="M281" s="6">
        <f>COUNTIF(日付等!Q281,"*仙台市*")</f>
        <v>0</v>
      </c>
      <c r="N281" s="6" t="e">
        <f>IF(O281="在家庭",300,VLOOKUP(P281,プルダウンデータ!$E$4:'プルダウンデータ'!$F$8,2,FALSE))</f>
        <v>#N/A</v>
      </c>
      <c r="O281" s="118">
        <f>履歴書!N573</f>
        <v>0</v>
      </c>
      <c r="P281" s="118">
        <f>履歴書!AI573</f>
        <v>0</v>
      </c>
      <c r="Q281" s="119">
        <f>履歴書!AN573</f>
        <v>0</v>
      </c>
    </row>
    <row r="282" spans="1:17">
      <c r="A282" s="4" t="e">
        <f t="shared" ref="A282:A345" si="89">B281+1</f>
        <v>#VALUE!</v>
      </c>
      <c r="B282" s="117" t="str">
        <f>D562</f>
        <v>年月日</v>
      </c>
      <c r="D282" s="116" t="str">
        <f>TEXT(履歴書!B296&amp;履歴書!G296&amp;"年"&amp;履歴書!I296&amp;"月"&amp;履歴書!K296&amp;"日","ge.m.d")</f>
        <v>年月日</v>
      </c>
      <c r="E282" s="9"/>
      <c r="F282" s="7" t="str">
        <f t="shared" si="84"/>
        <v>年月日</v>
      </c>
      <c r="G282" s="8" t="str">
        <f t="shared" si="85"/>
        <v>年月日</v>
      </c>
      <c r="H282" s="8" t="str">
        <f t="shared" si="86"/>
        <v>年月日</v>
      </c>
      <c r="I282" s="8" t="str">
        <f t="shared" si="87"/>
        <v>年月日</v>
      </c>
      <c r="J282" s="8"/>
      <c r="K282" s="125" t="str">
        <f>TEXT(履歴書!B401&amp;履歴書!G401&amp;"年"&amp;履歴書!I401&amp;"月"&amp;履歴書!K401&amp;"日","ge.m.d")</f>
        <v>年月日</v>
      </c>
      <c r="M282" s="6">
        <f>COUNTIF(日付等!Q282,"*仙台市*")</f>
        <v>0</v>
      </c>
      <c r="N282" s="6" t="e">
        <f>IF(O282="在家庭",300,VLOOKUP(P282,プルダウンデータ!$E$4:'プルダウンデータ'!$F$8,2,FALSE))</f>
        <v>#N/A</v>
      </c>
      <c r="O282" s="118">
        <f>履歴書!N575</f>
        <v>0</v>
      </c>
      <c r="P282" s="118">
        <f>履歴書!AI575</f>
        <v>0</v>
      </c>
      <c r="Q282" s="119">
        <f>履歴書!AN575</f>
        <v>0</v>
      </c>
    </row>
    <row r="283" spans="1:17">
      <c r="A283" s="4" t="e">
        <f t="shared" si="89"/>
        <v>#VALUE!</v>
      </c>
      <c r="B283" s="117" t="str">
        <f>D564</f>
        <v>年月日</v>
      </c>
      <c r="D283" s="98" t="e">
        <f t="shared" si="88"/>
        <v>#VALUE!</v>
      </c>
      <c r="E283" s="6"/>
      <c r="F283" s="7" t="e">
        <f t="shared" si="84"/>
        <v>#VALUE!</v>
      </c>
      <c r="G283" s="8" t="e">
        <f t="shared" si="85"/>
        <v>#VALUE!</v>
      </c>
      <c r="H283" s="8" t="e">
        <f t="shared" si="86"/>
        <v>#VALUE!</v>
      </c>
      <c r="I283" s="8" t="e">
        <f t="shared" si="87"/>
        <v>#VALUE!</v>
      </c>
      <c r="J283" s="8"/>
      <c r="K283" s="125" t="str">
        <f>TEXT(履歴書!B402&amp;履歴書!G402&amp;"年"&amp;履歴書!I402&amp;"月"&amp;履歴書!K402&amp;"日","ge.m.d")</f>
        <v>年月日</v>
      </c>
      <c r="M283" s="6">
        <f>COUNTIF(日付等!Q283,"*仙台市*")</f>
        <v>0</v>
      </c>
      <c r="N283" s="6" t="e">
        <f>IF(O283="在家庭",300,VLOOKUP(P283,プルダウンデータ!$E$4:'プルダウンデータ'!$F$8,2,FALSE))</f>
        <v>#N/A</v>
      </c>
      <c r="O283" s="118">
        <f>履歴書!N577</f>
        <v>0</v>
      </c>
      <c r="P283" s="118">
        <f>履歴書!AI577</f>
        <v>0</v>
      </c>
      <c r="Q283" s="119">
        <f>履歴書!AN577</f>
        <v>0</v>
      </c>
    </row>
    <row r="284" spans="1:17">
      <c r="A284" s="4" t="e">
        <f t="shared" si="89"/>
        <v>#VALUE!</v>
      </c>
      <c r="B284" s="117" t="str">
        <f>D566</f>
        <v>年月日</v>
      </c>
      <c r="D284" s="116" t="str">
        <f>TEXT(履歴書!B298&amp;履歴書!G298&amp;"年"&amp;履歴書!I298&amp;"月"&amp;履歴書!K298&amp;"日","ge.m.d")</f>
        <v>年月日</v>
      </c>
      <c r="E284" s="9"/>
      <c r="F284" s="7" t="str">
        <f t="shared" si="84"/>
        <v>年月日</v>
      </c>
      <c r="G284" s="8" t="str">
        <f t="shared" si="85"/>
        <v>年月日</v>
      </c>
      <c r="H284" s="8" t="str">
        <f t="shared" si="86"/>
        <v>年月日</v>
      </c>
      <c r="I284" s="8" t="str">
        <f t="shared" si="87"/>
        <v>年月日</v>
      </c>
      <c r="J284" s="8"/>
      <c r="K284" s="125" t="str">
        <f>TEXT(履歴書!B403&amp;履歴書!G403&amp;"年"&amp;履歴書!I403&amp;"月"&amp;履歴書!K403&amp;"日","ge.m.d")</f>
        <v>年月日</v>
      </c>
      <c r="M284" s="6">
        <f>COUNTIF(日付等!Q284,"*仙台市*")</f>
        <v>0</v>
      </c>
      <c r="N284" s="6" t="e">
        <f>IF(O284="在家庭",300,VLOOKUP(P284,プルダウンデータ!$E$4:'プルダウンデータ'!$F$8,2,FALSE))</f>
        <v>#N/A</v>
      </c>
      <c r="O284" s="118">
        <f>履歴書!N579</f>
        <v>0</v>
      </c>
      <c r="P284" s="118">
        <f>履歴書!AI579</f>
        <v>0</v>
      </c>
      <c r="Q284" s="119">
        <f>履歴書!AN579</f>
        <v>0</v>
      </c>
    </row>
    <row r="285" spans="1:17">
      <c r="A285" s="4" t="e">
        <f t="shared" si="89"/>
        <v>#VALUE!</v>
      </c>
      <c r="B285" s="117" t="str">
        <f>D568</f>
        <v>年月日</v>
      </c>
      <c r="D285" s="98" t="e">
        <f t="shared" si="88"/>
        <v>#VALUE!</v>
      </c>
      <c r="E285" s="6"/>
      <c r="F285" s="7" t="e">
        <f t="shared" si="84"/>
        <v>#VALUE!</v>
      </c>
      <c r="G285" s="8" t="e">
        <f t="shared" si="85"/>
        <v>#VALUE!</v>
      </c>
      <c r="H285" s="8" t="e">
        <f t="shared" si="86"/>
        <v>#VALUE!</v>
      </c>
      <c r="I285" s="8" t="e">
        <f t="shared" si="87"/>
        <v>#VALUE!</v>
      </c>
      <c r="J285" s="8"/>
      <c r="K285" s="125" t="str">
        <f>TEXT(履歴書!B404&amp;履歴書!G404&amp;"年"&amp;履歴書!I404&amp;"月"&amp;履歴書!K404&amp;"日","ge.m.d")</f>
        <v>年月日</v>
      </c>
      <c r="M285" s="6">
        <f>COUNTIF(日付等!Q285,"*仙台市*")</f>
        <v>0</v>
      </c>
      <c r="N285" s="6" t="e">
        <f>IF(O285="在家庭",300,VLOOKUP(P285,プルダウンデータ!$E$4:'プルダウンデータ'!$F$8,2,FALSE))</f>
        <v>#N/A</v>
      </c>
      <c r="O285" s="118">
        <f>履歴書!N581</f>
        <v>0</v>
      </c>
      <c r="P285" s="118">
        <f>履歴書!AI581</f>
        <v>0</v>
      </c>
      <c r="Q285" s="119">
        <f>履歴書!AN581</f>
        <v>0</v>
      </c>
    </row>
    <row r="286" spans="1:17">
      <c r="A286" s="4" t="e">
        <f t="shared" si="89"/>
        <v>#VALUE!</v>
      </c>
      <c r="B286" s="117" t="str">
        <f>D570</f>
        <v>年月日</v>
      </c>
      <c r="D286" s="116" t="str">
        <f>TEXT(履歴書!B300&amp;履歴書!G300&amp;"年"&amp;履歴書!I300&amp;"月"&amp;履歴書!K300&amp;"日","ge.m.d")</f>
        <v>年月日</v>
      </c>
      <c r="E286" s="9"/>
      <c r="F286" s="7" t="str">
        <f t="shared" si="84"/>
        <v>年月日</v>
      </c>
      <c r="G286" s="8" t="str">
        <f t="shared" si="85"/>
        <v>年月日</v>
      </c>
      <c r="H286" s="8" t="str">
        <f t="shared" si="86"/>
        <v>年月日</v>
      </c>
      <c r="I286" s="8" t="str">
        <f t="shared" si="87"/>
        <v>年月日</v>
      </c>
      <c r="J286" s="8"/>
      <c r="K286" s="125" t="str">
        <f>TEXT(履歴書!B405&amp;履歴書!G405&amp;"年"&amp;履歴書!I405&amp;"月"&amp;履歴書!K405&amp;"日","ge.m.d")</f>
        <v>年月日</v>
      </c>
      <c r="M286" s="6">
        <f>COUNTIF(日付等!Q286,"*仙台市*")</f>
        <v>0</v>
      </c>
      <c r="N286" s="6" t="e">
        <f>IF(O286="在家庭",300,VLOOKUP(P286,プルダウンデータ!$E$4:'プルダウンデータ'!$F$8,2,FALSE))</f>
        <v>#N/A</v>
      </c>
      <c r="O286" s="118">
        <f>履歴書!N583</f>
        <v>0</v>
      </c>
      <c r="P286" s="118">
        <f>履歴書!AI583</f>
        <v>0</v>
      </c>
      <c r="Q286" s="119">
        <f>履歴書!AN583</f>
        <v>0</v>
      </c>
    </row>
    <row r="287" spans="1:17">
      <c r="A287" s="4" t="e">
        <f t="shared" si="89"/>
        <v>#VALUE!</v>
      </c>
      <c r="B287" s="117" t="str">
        <f>D572</f>
        <v>年月日</v>
      </c>
      <c r="D287" s="98" t="e">
        <f t="shared" si="88"/>
        <v>#VALUE!</v>
      </c>
      <c r="E287" s="6"/>
      <c r="F287" s="7" t="e">
        <f t="shared" si="84"/>
        <v>#VALUE!</v>
      </c>
      <c r="G287" s="8" t="e">
        <f t="shared" si="85"/>
        <v>#VALUE!</v>
      </c>
      <c r="H287" s="8" t="e">
        <f t="shared" si="86"/>
        <v>#VALUE!</v>
      </c>
      <c r="I287" s="8" t="e">
        <f t="shared" si="87"/>
        <v>#VALUE!</v>
      </c>
      <c r="J287" s="8"/>
      <c r="K287" s="125" t="str">
        <f>TEXT(履歴書!B406&amp;履歴書!G406&amp;"年"&amp;履歴書!I406&amp;"月"&amp;履歴書!K406&amp;"日","ge.m.d")</f>
        <v>年月日</v>
      </c>
      <c r="M287" s="6">
        <f>COUNTIF(日付等!Q287,"*仙台市*")</f>
        <v>0</v>
      </c>
      <c r="N287" s="6" t="e">
        <f>IF(O287="在家庭",300,VLOOKUP(P287,プルダウンデータ!$E$4:'プルダウンデータ'!$F$8,2,FALSE))</f>
        <v>#N/A</v>
      </c>
      <c r="O287" s="118">
        <f>履歴書!N585</f>
        <v>0</v>
      </c>
      <c r="P287" s="118">
        <f>履歴書!AI585</f>
        <v>0</v>
      </c>
      <c r="Q287" s="119">
        <f>履歴書!AN585</f>
        <v>0</v>
      </c>
    </row>
    <row r="288" spans="1:17">
      <c r="A288" s="4" t="e">
        <f t="shared" si="89"/>
        <v>#VALUE!</v>
      </c>
      <c r="B288" s="117" t="str">
        <f>D574</f>
        <v>年月日</v>
      </c>
      <c r="D288" s="116" t="str">
        <f>TEXT(履歴書!B302&amp;履歴書!G302&amp;"年"&amp;履歴書!I302&amp;"月"&amp;履歴書!K302&amp;"日","ge.m.d")</f>
        <v>年月日</v>
      </c>
      <c r="E288" s="9"/>
      <c r="F288" s="7" t="str">
        <f t="shared" si="84"/>
        <v>年月日</v>
      </c>
      <c r="G288" s="8" t="str">
        <f t="shared" si="85"/>
        <v>年月日</v>
      </c>
      <c r="H288" s="8" t="str">
        <f t="shared" si="86"/>
        <v>年月日</v>
      </c>
      <c r="I288" s="8" t="str">
        <f t="shared" si="87"/>
        <v>年月日</v>
      </c>
      <c r="J288" s="8"/>
      <c r="K288" s="125" t="str">
        <f>TEXT(履歴書!B407&amp;履歴書!G407&amp;"年"&amp;履歴書!I407&amp;"月"&amp;履歴書!K407&amp;"日","ge.m.d")</f>
        <v>年月日</v>
      </c>
      <c r="M288" s="6">
        <f>COUNTIF(日付等!Q288,"*仙台市*")</f>
        <v>0</v>
      </c>
      <c r="N288" s="6" t="e">
        <f>IF(O288="在家庭",300,VLOOKUP(P288,プルダウンデータ!$E$4:'プルダウンデータ'!$F$8,2,FALSE))</f>
        <v>#N/A</v>
      </c>
      <c r="O288" s="118">
        <f>履歴書!N587</f>
        <v>0</v>
      </c>
      <c r="P288" s="118">
        <f>履歴書!AI587</f>
        <v>0</v>
      </c>
      <c r="Q288" s="119">
        <f>履歴書!AN587</f>
        <v>0</v>
      </c>
    </row>
    <row r="289" spans="1:17">
      <c r="A289" s="4" t="e">
        <f t="shared" si="89"/>
        <v>#VALUE!</v>
      </c>
      <c r="B289" s="117" t="str">
        <f>D576</f>
        <v>年月日</v>
      </c>
      <c r="D289" s="98" t="e">
        <f t="shared" si="88"/>
        <v>#VALUE!</v>
      </c>
      <c r="E289" s="6"/>
      <c r="F289" s="7" t="e">
        <f t="shared" si="84"/>
        <v>#VALUE!</v>
      </c>
      <c r="G289" s="8" t="e">
        <f t="shared" si="85"/>
        <v>#VALUE!</v>
      </c>
      <c r="H289" s="8" t="e">
        <f t="shared" si="86"/>
        <v>#VALUE!</v>
      </c>
      <c r="I289" s="8" t="e">
        <f t="shared" si="87"/>
        <v>#VALUE!</v>
      </c>
      <c r="J289" s="8"/>
      <c r="K289" s="125" t="str">
        <f>TEXT(履歴書!B408&amp;履歴書!G408&amp;"年"&amp;履歴書!I408&amp;"月"&amp;履歴書!K408&amp;"日","ge.m.d")</f>
        <v>年月日</v>
      </c>
      <c r="M289" s="6">
        <f>COUNTIF(日付等!Q289,"*仙台市*")</f>
        <v>0</v>
      </c>
      <c r="N289" s="6" t="e">
        <f>IF(O289="在家庭",300,VLOOKUP(P289,プルダウンデータ!$E$4:'プルダウンデータ'!$F$8,2,FALSE))</f>
        <v>#N/A</v>
      </c>
      <c r="O289" s="118">
        <f>履歴書!N589</f>
        <v>0</v>
      </c>
      <c r="P289" s="118">
        <f>履歴書!AI589</f>
        <v>0</v>
      </c>
      <c r="Q289" s="119">
        <f>履歴書!AN589</f>
        <v>0</v>
      </c>
    </row>
    <row r="290" spans="1:17">
      <c r="A290" s="4" t="e">
        <f t="shared" si="89"/>
        <v>#VALUE!</v>
      </c>
      <c r="B290" s="117" t="str">
        <f>D578</f>
        <v>年月日</v>
      </c>
      <c r="D290" s="116" t="str">
        <f>TEXT(履歴書!B304&amp;履歴書!G304&amp;"年"&amp;履歴書!I304&amp;"月"&amp;履歴書!K304&amp;"日","ge.m.d")</f>
        <v>年月日</v>
      </c>
      <c r="E290" s="9"/>
      <c r="F290" s="7" t="str">
        <f t="shared" si="84"/>
        <v>年月日</v>
      </c>
      <c r="G290" s="8" t="str">
        <f t="shared" si="85"/>
        <v>年月日</v>
      </c>
      <c r="H290" s="8" t="str">
        <f t="shared" si="86"/>
        <v>年月日</v>
      </c>
      <c r="I290" s="8" t="str">
        <f t="shared" si="87"/>
        <v>年月日</v>
      </c>
      <c r="J290" s="8"/>
      <c r="K290" s="125" t="str">
        <f>TEXT(履歴書!B409&amp;履歴書!G409&amp;"年"&amp;履歴書!I409&amp;"月"&amp;履歴書!K409&amp;"日","ge.m.d")</f>
        <v>年月日</v>
      </c>
      <c r="M290" s="6">
        <f>COUNTIF(日付等!Q290,"*仙台市*")</f>
        <v>0</v>
      </c>
      <c r="N290" s="6" t="e">
        <f>IF(O290="在家庭",300,VLOOKUP(P290,プルダウンデータ!$E$4:'プルダウンデータ'!$F$8,2,FALSE))</f>
        <v>#N/A</v>
      </c>
      <c r="O290" s="118">
        <f>履歴書!N591</f>
        <v>0</v>
      </c>
      <c r="P290" s="118">
        <f>履歴書!AI591</f>
        <v>0</v>
      </c>
      <c r="Q290" s="119">
        <f>履歴書!AN591</f>
        <v>0</v>
      </c>
    </row>
    <row r="291" spans="1:17">
      <c r="A291" s="4" t="e">
        <f t="shared" si="89"/>
        <v>#VALUE!</v>
      </c>
      <c r="B291" s="117" t="str">
        <f>D580</f>
        <v>年月日</v>
      </c>
      <c r="D291" s="98" t="e">
        <f t="shared" si="88"/>
        <v>#VALUE!</v>
      </c>
      <c r="E291" s="6"/>
      <c r="F291" s="7" t="e">
        <f t="shared" si="84"/>
        <v>#VALUE!</v>
      </c>
      <c r="G291" s="8" t="e">
        <f t="shared" si="85"/>
        <v>#VALUE!</v>
      </c>
      <c r="H291" s="8" t="e">
        <f t="shared" si="86"/>
        <v>#VALUE!</v>
      </c>
      <c r="I291" s="8" t="e">
        <f t="shared" si="87"/>
        <v>#VALUE!</v>
      </c>
      <c r="J291" s="8"/>
      <c r="K291" s="125" t="str">
        <f>TEXT(履歴書!B410&amp;履歴書!G410&amp;"年"&amp;履歴書!I410&amp;"月"&amp;履歴書!K410&amp;"日","ge.m.d")</f>
        <v>年月日</v>
      </c>
      <c r="M291" s="6">
        <f>COUNTIF(日付等!Q291,"*仙台市*")</f>
        <v>0</v>
      </c>
      <c r="N291" s="6" t="e">
        <f>IF(O291="在家庭",300,VLOOKUP(P291,プルダウンデータ!$E$4:'プルダウンデータ'!$F$8,2,FALSE))</f>
        <v>#N/A</v>
      </c>
      <c r="O291" s="118">
        <f>履歴書!N593</f>
        <v>0</v>
      </c>
      <c r="P291" s="118">
        <f>履歴書!AI593</f>
        <v>0</v>
      </c>
      <c r="Q291" s="119">
        <f>履歴書!AN593</f>
        <v>0</v>
      </c>
    </row>
    <row r="292" spans="1:17">
      <c r="A292" s="4" t="e">
        <f t="shared" si="89"/>
        <v>#VALUE!</v>
      </c>
      <c r="B292" s="117" t="str">
        <f>D582</f>
        <v>年月日</v>
      </c>
      <c r="D292" s="116" t="str">
        <f>TEXT(履歴書!B306&amp;履歴書!G306&amp;"年"&amp;履歴書!I306&amp;"月"&amp;履歴書!K306&amp;"日","ge.m.d")</f>
        <v>年月日</v>
      </c>
      <c r="E292" s="9"/>
      <c r="F292" s="7" t="str">
        <f t="shared" si="84"/>
        <v>年月日</v>
      </c>
      <c r="G292" s="8" t="str">
        <f t="shared" si="85"/>
        <v>年月日</v>
      </c>
      <c r="H292" s="8" t="str">
        <f t="shared" si="86"/>
        <v>年月日</v>
      </c>
      <c r="I292" s="8" t="str">
        <f t="shared" si="87"/>
        <v>年月日</v>
      </c>
      <c r="J292" s="8"/>
      <c r="K292" s="125" t="str">
        <f>TEXT(履歴書!B411&amp;履歴書!G411&amp;"年"&amp;履歴書!I411&amp;"月"&amp;履歴書!K411&amp;"日","ge.m.d")</f>
        <v>年月日</v>
      </c>
      <c r="M292" s="6">
        <f>COUNTIF(日付等!Q292,"*仙台市*")</f>
        <v>0</v>
      </c>
      <c r="N292" s="6" t="e">
        <f>IF(O292="在家庭",300,VLOOKUP(P292,プルダウンデータ!$E$4:'プルダウンデータ'!$F$8,2,FALSE))</f>
        <v>#N/A</v>
      </c>
      <c r="O292" s="118">
        <f>履歴書!N595</f>
        <v>0</v>
      </c>
      <c r="P292" s="118">
        <f>履歴書!AI595</f>
        <v>0</v>
      </c>
      <c r="Q292" s="119">
        <f>履歴書!AN595</f>
        <v>0</v>
      </c>
    </row>
    <row r="293" spans="1:17">
      <c r="A293" s="4" t="e">
        <f t="shared" si="89"/>
        <v>#VALUE!</v>
      </c>
      <c r="B293" s="117" t="str">
        <f>D584</f>
        <v>年月日</v>
      </c>
      <c r="D293" s="98" t="e">
        <f t="shared" si="88"/>
        <v>#VALUE!</v>
      </c>
      <c r="E293" s="6"/>
      <c r="F293" s="7" t="e">
        <f t="shared" si="84"/>
        <v>#VALUE!</v>
      </c>
      <c r="G293" s="8" t="e">
        <f t="shared" si="85"/>
        <v>#VALUE!</v>
      </c>
      <c r="H293" s="8" t="e">
        <f t="shared" si="86"/>
        <v>#VALUE!</v>
      </c>
      <c r="I293" s="8" t="e">
        <f t="shared" si="87"/>
        <v>#VALUE!</v>
      </c>
      <c r="J293" s="8"/>
      <c r="K293" s="125" t="str">
        <f>TEXT(履歴書!B412&amp;履歴書!G412&amp;"年"&amp;履歴書!I412&amp;"月"&amp;履歴書!K412&amp;"日","ge.m.d")</f>
        <v>年月日</v>
      </c>
      <c r="M293" s="6">
        <f>COUNTIF(日付等!Q293,"*仙台市*")</f>
        <v>0</v>
      </c>
      <c r="N293" s="6" t="e">
        <f>IF(O293="在家庭",300,VLOOKUP(P293,プルダウンデータ!$E$4:'プルダウンデータ'!$F$8,2,FALSE))</f>
        <v>#N/A</v>
      </c>
      <c r="O293" s="118">
        <f>履歴書!N597</f>
        <v>0</v>
      </c>
      <c r="P293" s="118">
        <f>履歴書!AI597</f>
        <v>0</v>
      </c>
      <c r="Q293" s="119">
        <f>履歴書!AN597</f>
        <v>0</v>
      </c>
    </row>
    <row r="294" spans="1:17">
      <c r="A294" s="4" t="e">
        <f t="shared" si="89"/>
        <v>#VALUE!</v>
      </c>
      <c r="B294" s="117" t="str">
        <f>D586</f>
        <v>年月日</v>
      </c>
      <c r="D294" s="116" t="str">
        <f>TEXT(履歴書!B308&amp;履歴書!G308&amp;"年"&amp;履歴書!I308&amp;"月"&amp;履歴書!K308&amp;"日","ge.m.d")</f>
        <v>年月日</v>
      </c>
      <c r="E294" s="9"/>
      <c r="F294" s="7" t="str">
        <f t="shared" si="84"/>
        <v>年月日</v>
      </c>
      <c r="G294" s="8" t="str">
        <f t="shared" si="85"/>
        <v>年月日</v>
      </c>
      <c r="H294" s="8" t="str">
        <f t="shared" si="86"/>
        <v>年月日</v>
      </c>
      <c r="I294" s="8" t="str">
        <f t="shared" si="87"/>
        <v>年月日</v>
      </c>
      <c r="J294" s="8"/>
      <c r="K294" s="125" t="str">
        <f>TEXT(履歴書!B413&amp;履歴書!G413&amp;"年"&amp;履歴書!I413&amp;"月"&amp;履歴書!K413&amp;"日","ge.m.d")</f>
        <v>年月日</v>
      </c>
      <c r="M294" s="6">
        <f>COUNTIF(日付等!Q294,"*仙台市*")</f>
        <v>0</v>
      </c>
      <c r="N294" s="6" t="e">
        <f>IF(O294="在家庭",300,VLOOKUP(P294,プルダウンデータ!$E$4:'プルダウンデータ'!$F$8,2,FALSE))</f>
        <v>#N/A</v>
      </c>
      <c r="O294" s="118">
        <f>履歴書!N599</f>
        <v>0</v>
      </c>
      <c r="P294" s="118">
        <f>履歴書!AI599</f>
        <v>0</v>
      </c>
      <c r="Q294" s="119">
        <f>履歴書!AN599</f>
        <v>0</v>
      </c>
    </row>
    <row r="295" spans="1:17">
      <c r="A295" s="4" t="e">
        <f t="shared" si="89"/>
        <v>#VALUE!</v>
      </c>
      <c r="B295" s="117" t="str">
        <f>D588</f>
        <v>年月日</v>
      </c>
      <c r="D295" s="98" t="e">
        <f t="shared" si="88"/>
        <v>#VALUE!</v>
      </c>
      <c r="E295" s="6"/>
      <c r="F295" s="7" t="e">
        <f t="shared" si="84"/>
        <v>#VALUE!</v>
      </c>
      <c r="G295" s="8" t="e">
        <f t="shared" si="85"/>
        <v>#VALUE!</v>
      </c>
      <c r="H295" s="8" t="e">
        <f t="shared" si="86"/>
        <v>#VALUE!</v>
      </c>
      <c r="I295" s="8" t="e">
        <f t="shared" si="87"/>
        <v>#VALUE!</v>
      </c>
      <c r="J295" s="8"/>
      <c r="K295" s="125" t="str">
        <f>TEXT(履歴書!B414&amp;履歴書!G414&amp;"年"&amp;履歴書!I414&amp;"月"&amp;履歴書!K414&amp;"日","ge.m.d")</f>
        <v>年月日</v>
      </c>
      <c r="M295" s="6">
        <f>COUNTIF(日付等!Q295,"*仙台市*")</f>
        <v>0</v>
      </c>
      <c r="N295" s="6" t="e">
        <f>IF(O295="在家庭",300,VLOOKUP(P295,プルダウンデータ!$E$4:'プルダウンデータ'!$F$8,2,FALSE))</f>
        <v>#N/A</v>
      </c>
      <c r="O295" s="118">
        <f>履歴書!N601</f>
        <v>0</v>
      </c>
      <c r="P295" s="118">
        <f>履歴書!AI601</f>
        <v>0</v>
      </c>
      <c r="Q295" s="119">
        <f>履歴書!AN601</f>
        <v>0</v>
      </c>
    </row>
    <row r="296" spans="1:17">
      <c r="A296" s="4" t="e">
        <f t="shared" si="89"/>
        <v>#VALUE!</v>
      </c>
      <c r="B296" s="117" t="str">
        <f>D590</f>
        <v>年月日</v>
      </c>
      <c r="D296" s="116" t="str">
        <f>TEXT(履歴書!B310&amp;履歴書!G310&amp;"年"&amp;履歴書!I310&amp;"月"&amp;履歴書!K310&amp;"日","ge.m.d")</f>
        <v>年月日</v>
      </c>
      <c r="E296" s="9"/>
      <c r="F296" s="7" t="str">
        <f t="shared" si="84"/>
        <v>年月日</v>
      </c>
      <c r="G296" s="8" t="str">
        <f t="shared" si="85"/>
        <v>年月日</v>
      </c>
      <c r="H296" s="8" t="str">
        <f t="shared" si="86"/>
        <v>年月日</v>
      </c>
      <c r="I296" s="8" t="str">
        <f t="shared" si="87"/>
        <v>年月日</v>
      </c>
      <c r="J296" s="8"/>
      <c r="K296" s="125" t="str">
        <f>TEXT(履歴書!B415&amp;履歴書!G415&amp;"年"&amp;履歴書!I415&amp;"月"&amp;履歴書!K415&amp;"日","ge.m.d")</f>
        <v>年月日</v>
      </c>
      <c r="M296" s="6">
        <f>COUNTIF(日付等!Q296,"*仙台市*")</f>
        <v>0</v>
      </c>
      <c r="N296" s="6" t="e">
        <f>IF(O296="在家庭",300,VLOOKUP(P296,プルダウンデータ!$E$4:'プルダウンデータ'!$F$8,2,FALSE))</f>
        <v>#N/A</v>
      </c>
      <c r="O296" s="118">
        <f>履歴書!N603</f>
        <v>0</v>
      </c>
      <c r="P296" s="118">
        <f>履歴書!AI603</f>
        <v>0</v>
      </c>
      <c r="Q296" s="119">
        <f>履歴書!AN603</f>
        <v>0</v>
      </c>
    </row>
    <row r="297" spans="1:17">
      <c r="A297" s="4" t="e">
        <f t="shared" si="89"/>
        <v>#VALUE!</v>
      </c>
      <c r="B297" s="117" t="str">
        <f>D592</f>
        <v>年月日</v>
      </c>
      <c r="D297" s="98" t="e">
        <f t="shared" si="88"/>
        <v>#VALUE!</v>
      </c>
      <c r="E297" s="6"/>
      <c r="F297" s="7" t="e">
        <f t="shared" si="84"/>
        <v>#VALUE!</v>
      </c>
      <c r="G297" s="8" t="e">
        <f t="shared" si="85"/>
        <v>#VALUE!</v>
      </c>
      <c r="H297" s="8" t="e">
        <f t="shared" si="86"/>
        <v>#VALUE!</v>
      </c>
      <c r="I297" s="8" t="e">
        <f t="shared" si="87"/>
        <v>#VALUE!</v>
      </c>
      <c r="J297" s="8"/>
      <c r="K297" s="125" t="str">
        <f>TEXT(履歴書!B416&amp;履歴書!G416&amp;"年"&amp;履歴書!I416&amp;"月"&amp;履歴書!K416&amp;"日","ge.m.d")</f>
        <v>年月日</v>
      </c>
      <c r="M297" s="6">
        <f>COUNTIF(日付等!Q297,"*仙台市*")</f>
        <v>0</v>
      </c>
      <c r="N297" s="6" t="e">
        <f>IF(O297="在家庭",300,VLOOKUP(P297,プルダウンデータ!$E$4:'プルダウンデータ'!$F$8,2,FALSE))</f>
        <v>#N/A</v>
      </c>
      <c r="O297" s="118">
        <f>履歴書!N605</f>
        <v>0</v>
      </c>
      <c r="P297" s="118">
        <f>履歴書!AI605</f>
        <v>0</v>
      </c>
      <c r="Q297" s="119">
        <f>履歴書!AN605</f>
        <v>0</v>
      </c>
    </row>
    <row r="298" spans="1:17">
      <c r="A298" s="4" t="e">
        <f t="shared" si="89"/>
        <v>#VALUE!</v>
      </c>
      <c r="B298" s="117" t="str">
        <f>D594</f>
        <v>年月日</v>
      </c>
      <c r="D298" s="116" t="str">
        <f>TEXT(履歴書!B312&amp;履歴書!G312&amp;"年"&amp;履歴書!I312&amp;"月"&amp;履歴書!K312&amp;"日","ge.m.d")</f>
        <v>年月日</v>
      </c>
      <c r="E298" s="9"/>
      <c r="F298" s="7" t="str">
        <f t="shared" si="84"/>
        <v>年月日</v>
      </c>
      <c r="G298" s="8" t="str">
        <f t="shared" si="85"/>
        <v>年月日</v>
      </c>
      <c r="H298" s="8" t="str">
        <f t="shared" si="86"/>
        <v>年月日</v>
      </c>
      <c r="I298" s="8" t="str">
        <f t="shared" si="87"/>
        <v>年月日</v>
      </c>
      <c r="J298" s="8"/>
      <c r="K298" s="125" t="str">
        <f>TEXT(履歴書!B417&amp;履歴書!G417&amp;"年"&amp;履歴書!I417&amp;"月"&amp;履歴書!K417&amp;"日","ge.m.d")</f>
        <v>年月日</v>
      </c>
      <c r="M298" s="6">
        <f>COUNTIF(日付等!Q298,"*仙台市*")</f>
        <v>0</v>
      </c>
      <c r="N298" s="6" t="e">
        <f>IF(O298="在家庭",300,VLOOKUP(P298,プルダウンデータ!$E$4:'プルダウンデータ'!$F$8,2,FALSE))</f>
        <v>#N/A</v>
      </c>
      <c r="O298" s="118">
        <f>履歴書!N607</f>
        <v>0</v>
      </c>
      <c r="P298" s="118">
        <f>履歴書!AI607</f>
        <v>0</v>
      </c>
      <c r="Q298" s="119">
        <f>履歴書!AN607</f>
        <v>0</v>
      </c>
    </row>
    <row r="299" spans="1:17">
      <c r="A299" s="4" t="e">
        <f t="shared" si="89"/>
        <v>#VALUE!</v>
      </c>
      <c r="B299" s="117" t="str">
        <f>D596</f>
        <v>年月日</v>
      </c>
      <c r="D299" s="98" t="e">
        <f t="shared" si="88"/>
        <v>#VALUE!</v>
      </c>
      <c r="E299" s="6"/>
      <c r="F299" s="7" t="e">
        <f t="shared" si="84"/>
        <v>#VALUE!</v>
      </c>
      <c r="G299" s="8" t="e">
        <f t="shared" si="85"/>
        <v>#VALUE!</v>
      </c>
      <c r="H299" s="8" t="e">
        <f t="shared" si="86"/>
        <v>#VALUE!</v>
      </c>
      <c r="I299" s="8" t="e">
        <f t="shared" si="87"/>
        <v>#VALUE!</v>
      </c>
      <c r="J299" s="8"/>
      <c r="K299" s="125" t="str">
        <f>TEXT(履歴書!B418&amp;履歴書!G418&amp;"年"&amp;履歴書!I418&amp;"月"&amp;履歴書!K418&amp;"日","ge.m.d")</f>
        <v>年月日</v>
      </c>
      <c r="M299" s="6">
        <f>COUNTIF(日付等!Q299,"*仙台市*")</f>
        <v>0</v>
      </c>
      <c r="N299" s="6" t="e">
        <f>IF(O299="在家庭",300,VLOOKUP(P299,プルダウンデータ!$E$4:'プルダウンデータ'!$F$8,2,FALSE))</f>
        <v>#N/A</v>
      </c>
      <c r="O299" s="118">
        <f>履歴書!N609</f>
        <v>0</v>
      </c>
      <c r="P299" s="118">
        <f>履歴書!AI609</f>
        <v>0</v>
      </c>
      <c r="Q299" s="119">
        <f>履歴書!AN609</f>
        <v>0</v>
      </c>
    </row>
    <row r="300" spans="1:17">
      <c r="A300" s="4" t="e">
        <f t="shared" si="89"/>
        <v>#VALUE!</v>
      </c>
      <c r="B300" s="117" t="str">
        <f>D598</f>
        <v>年月日</v>
      </c>
      <c r="D300" s="116" t="str">
        <f>TEXT(履歴書!B314&amp;履歴書!G314&amp;"年"&amp;履歴書!I314&amp;"月"&amp;履歴書!K314&amp;"日","ge.m.d")</f>
        <v>年月日</v>
      </c>
      <c r="E300" s="9"/>
      <c r="F300" s="7" t="str">
        <f t="shared" si="84"/>
        <v>年月日</v>
      </c>
      <c r="G300" s="8" t="str">
        <f t="shared" si="85"/>
        <v>年月日</v>
      </c>
      <c r="H300" s="8" t="str">
        <f t="shared" si="86"/>
        <v>年月日</v>
      </c>
      <c r="I300" s="8" t="str">
        <f t="shared" si="87"/>
        <v>年月日</v>
      </c>
      <c r="J300" s="8"/>
      <c r="K300" s="125" t="str">
        <f>TEXT(履歴書!B419&amp;履歴書!G419&amp;"年"&amp;履歴書!I419&amp;"月"&amp;履歴書!K419&amp;"日","ge.m.d")</f>
        <v>年月日</v>
      </c>
      <c r="M300" s="6">
        <f>COUNTIF(日付等!Q300,"*仙台市*")</f>
        <v>0</v>
      </c>
      <c r="N300" s="6" t="e">
        <f>IF(O300="在家庭",300,VLOOKUP(P300,プルダウンデータ!$E$4:'プルダウンデータ'!$F$8,2,FALSE))</f>
        <v>#N/A</v>
      </c>
      <c r="O300" s="118">
        <f>履歴書!N611</f>
        <v>0</v>
      </c>
      <c r="P300" s="118">
        <f>履歴書!AI611</f>
        <v>0</v>
      </c>
      <c r="Q300" s="119">
        <f>履歴書!AN611</f>
        <v>0</v>
      </c>
    </row>
    <row r="301" spans="1:17">
      <c r="A301" s="4" t="e">
        <f t="shared" si="89"/>
        <v>#VALUE!</v>
      </c>
      <c r="B301" s="117" t="str">
        <f>D600</f>
        <v>年月日</v>
      </c>
      <c r="D301" s="98" t="e">
        <f t="shared" si="88"/>
        <v>#VALUE!</v>
      </c>
      <c r="E301" s="6"/>
      <c r="F301" s="7" t="e">
        <f t="shared" si="84"/>
        <v>#VALUE!</v>
      </c>
      <c r="G301" s="8" t="e">
        <f t="shared" si="85"/>
        <v>#VALUE!</v>
      </c>
      <c r="H301" s="8" t="e">
        <f t="shared" si="86"/>
        <v>#VALUE!</v>
      </c>
      <c r="I301" s="8" t="e">
        <f t="shared" si="87"/>
        <v>#VALUE!</v>
      </c>
      <c r="J301" s="8"/>
      <c r="K301" s="125" t="str">
        <f>TEXT(履歴書!B420&amp;履歴書!G420&amp;"年"&amp;履歴書!I420&amp;"月"&amp;履歴書!K420&amp;"日","ge.m.d")</f>
        <v>年月日</v>
      </c>
      <c r="M301" s="6">
        <f>COUNTIF(日付等!Q301,"*仙台市*")</f>
        <v>0</v>
      </c>
      <c r="N301" s="6" t="e">
        <f>IF(O301="在家庭",300,VLOOKUP(P301,プルダウンデータ!$E$4:'プルダウンデータ'!$F$8,2,FALSE))</f>
        <v>#N/A</v>
      </c>
      <c r="O301" s="118">
        <f>履歴書!N613</f>
        <v>0</v>
      </c>
      <c r="P301" s="118">
        <f>履歴書!AI613</f>
        <v>0</v>
      </c>
      <c r="Q301" s="119">
        <f>履歴書!AN613</f>
        <v>0</v>
      </c>
    </row>
    <row r="302" spans="1:17">
      <c r="A302" s="4" t="e">
        <f t="shared" si="89"/>
        <v>#VALUE!</v>
      </c>
      <c r="B302" s="117" t="str">
        <f>D602</f>
        <v>年月日</v>
      </c>
      <c r="D302" s="116" t="str">
        <f>TEXT(履歴書!B316&amp;履歴書!G316&amp;"年"&amp;履歴書!I316&amp;"月"&amp;履歴書!K316&amp;"日","ge.m.d")</f>
        <v>年月日</v>
      </c>
      <c r="E302" s="9"/>
      <c r="F302" s="7" t="str">
        <f t="shared" si="84"/>
        <v>年月日</v>
      </c>
      <c r="G302" s="8" t="str">
        <f t="shared" si="85"/>
        <v>年月日</v>
      </c>
      <c r="H302" s="8" t="str">
        <f t="shared" si="86"/>
        <v>年月日</v>
      </c>
      <c r="I302" s="8" t="str">
        <f t="shared" si="87"/>
        <v>年月日</v>
      </c>
      <c r="J302" s="8"/>
      <c r="K302" s="125" t="str">
        <f>TEXT(履歴書!B421&amp;履歴書!G421&amp;"年"&amp;履歴書!I421&amp;"月"&amp;履歴書!K421&amp;"日","ge.m.d")</f>
        <v>年月日</v>
      </c>
      <c r="M302" s="6">
        <f>COUNTIF(日付等!Q302,"*仙台市*")</f>
        <v>0</v>
      </c>
      <c r="N302" s="6" t="e">
        <f>IF(O302="在家庭",300,VLOOKUP(P302,プルダウンデータ!$E$4:'プルダウンデータ'!$F$8,2,FALSE))</f>
        <v>#N/A</v>
      </c>
      <c r="O302" s="118">
        <f>履歴書!N615</f>
        <v>0</v>
      </c>
      <c r="P302" s="118">
        <f>履歴書!AI615</f>
        <v>0</v>
      </c>
      <c r="Q302" s="119">
        <f>履歴書!AN615</f>
        <v>0</v>
      </c>
    </row>
    <row r="303" spans="1:17">
      <c r="A303" s="4" t="e">
        <f t="shared" si="89"/>
        <v>#VALUE!</v>
      </c>
      <c r="B303" s="117" t="str">
        <f>D604</f>
        <v>年月日</v>
      </c>
      <c r="D303" s="98" t="e">
        <f t="shared" si="88"/>
        <v>#VALUE!</v>
      </c>
      <c r="E303" s="6"/>
      <c r="F303" s="7" t="e">
        <f t="shared" si="84"/>
        <v>#VALUE!</v>
      </c>
      <c r="G303" s="8" t="e">
        <f t="shared" si="85"/>
        <v>#VALUE!</v>
      </c>
      <c r="H303" s="8" t="e">
        <f t="shared" si="86"/>
        <v>#VALUE!</v>
      </c>
      <c r="I303" s="8" t="e">
        <f t="shared" si="87"/>
        <v>#VALUE!</v>
      </c>
      <c r="J303" s="8"/>
      <c r="K303" s="125" t="str">
        <f>TEXT(履歴書!B422&amp;履歴書!G422&amp;"年"&amp;履歴書!I422&amp;"月"&amp;履歴書!K422&amp;"日","ge.m.d")</f>
        <v>年月日</v>
      </c>
      <c r="M303" s="6">
        <f>COUNTIF(日付等!Q303,"*仙台市*")</f>
        <v>0</v>
      </c>
      <c r="N303" s="6" t="e">
        <f>IF(O303="在家庭",300,VLOOKUP(P303,プルダウンデータ!$E$4:'プルダウンデータ'!$F$8,2,FALSE))</f>
        <v>#N/A</v>
      </c>
      <c r="O303" s="118">
        <f>履歴書!N617</f>
        <v>0</v>
      </c>
      <c r="P303" s="118">
        <f>履歴書!AI617</f>
        <v>0</v>
      </c>
      <c r="Q303" s="119">
        <f>履歴書!AN617</f>
        <v>0</v>
      </c>
    </row>
    <row r="304" spans="1:17">
      <c r="A304" s="4" t="e">
        <f t="shared" si="89"/>
        <v>#VALUE!</v>
      </c>
      <c r="B304" s="117" t="str">
        <f>D606</f>
        <v>年月日</v>
      </c>
      <c r="D304" s="116" t="str">
        <f>TEXT(履歴書!B318&amp;履歴書!G318&amp;"年"&amp;履歴書!I318&amp;"月"&amp;履歴書!K318&amp;"日","ge.m.d")</f>
        <v>年月日</v>
      </c>
      <c r="E304" s="9"/>
      <c r="F304" s="7" t="str">
        <f t="shared" si="84"/>
        <v>年月日</v>
      </c>
      <c r="G304" s="8" t="str">
        <f t="shared" si="85"/>
        <v>年月日</v>
      </c>
      <c r="H304" s="8" t="str">
        <f t="shared" si="86"/>
        <v>年月日</v>
      </c>
      <c r="I304" s="8" t="str">
        <f t="shared" si="87"/>
        <v>年月日</v>
      </c>
      <c r="J304" s="8"/>
      <c r="K304" s="125" t="str">
        <f>TEXT(履歴書!B423&amp;履歴書!G423&amp;"年"&amp;履歴書!I423&amp;"月"&amp;履歴書!K423&amp;"日","ge.m.d")</f>
        <v>年月日</v>
      </c>
      <c r="M304" s="6">
        <f>COUNTIF(日付等!Q304,"*仙台市*")</f>
        <v>0</v>
      </c>
      <c r="N304" s="6" t="e">
        <f>IF(O304="在家庭",300,VLOOKUP(P304,プルダウンデータ!$E$4:'プルダウンデータ'!$F$8,2,FALSE))</f>
        <v>#N/A</v>
      </c>
      <c r="O304" s="118">
        <f>履歴書!N619</f>
        <v>0</v>
      </c>
      <c r="P304" s="118">
        <f>履歴書!AI619</f>
        <v>0</v>
      </c>
      <c r="Q304" s="119">
        <f>履歴書!AN619</f>
        <v>0</v>
      </c>
    </row>
    <row r="305" spans="1:17">
      <c r="A305" s="4" t="e">
        <f t="shared" si="89"/>
        <v>#VALUE!</v>
      </c>
      <c r="B305" s="117" t="str">
        <f>D608</f>
        <v>年月日</v>
      </c>
      <c r="D305" s="98" t="e">
        <f t="shared" si="88"/>
        <v>#VALUE!</v>
      </c>
      <c r="E305" s="6"/>
      <c r="F305" s="7" t="e">
        <f t="shared" si="84"/>
        <v>#VALUE!</v>
      </c>
      <c r="G305" s="8" t="e">
        <f t="shared" si="85"/>
        <v>#VALUE!</v>
      </c>
      <c r="H305" s="8" t="e">
        <f t="shared" si="86"/>
        <v>#VALUE!</v>
      </c>
      <c r="I305" s="8" t="e">
        <f t="shared" si="87"/>
        <v>#VALUE!</v>
      </c>
      <c r="J305" s="8"/>
      <c r="K305" s="125" t="str">
        <f>TEXT(履歴書!B424&amp;履歴書!G424&amp;"年"&amp;履歴書!I424&amp;"月"&amp;履歴書!K424&amp;"日","ge.m.d")</f>
        <v>年月日</v>
      </c>
      <c r="M305" s="6">
        <f>COUNTIF(日付等!Q305,"*仙台市*")</f>
        <v>0</v>
      </c>
      <c r="N305" s="6" t="e">
        <f>IF(O305="在家庭",300,VLOOKUP(P305,プルダウンデータ!$E$4:'プルダウンデータ'!$F$8,2,FALSE))</f>
        <v>#N/A</v>
      </c>
      <c r="O305" s="118">
        <f>履歴書!N621</f>
        <v>0</v>
      </c>
      <c r="P305" s="118">
        <f>履歴書!AI621</f>
        <v>0</v>
      </c>
      <c r="Q305" s="119">
        <f>履歴書!AN621</f>
        <v>0</v>
      </c>
    </row>
    <row r="306" spans="1:17">
      <c r="A306" s="4" t="e">
        <f t="shared" si="89"/>
        <v>#VALUE!</v>
      </c>
      <c r="B306" s="117" t="str">
        <f>D610</f>
        <v>年月日</v>
      </c>
      <c r="D306" s="116" t="str">
        <f>TEXT(履歴書!B320&amp;履歴書!G320&amp;"年"&amp;履歴書!I320&amp;"月"&amp;履歴書!K320&amp;"日","ge.m.d")</f>
        <v>年月日</v>
      </c>
      <c r="E306" s="9"/>
      <c r="F306" s="7" t="str">
        <f t="shared" si="84"/>
        <v>年月日</v>
      </c>
      <c r="G306" s="8" t="str">
        <f t="shared" si="85"/>
        <v>年月日</v>
      </c>
      <c r="H306" s="8" t="str">
        <f t="shared" si="86"/>
        <v>年月日</v>
      </c>
      <c r="I306" s="8" t="str">
        <f t="shared" si="87"/>
        <v>年月日</v>
      </c>
      <c r="J306" s="8"/>
      <c r="K306" s="125" t="str">
        <f>TEXT(履歴書!B425&amp;履歴書!G425&amp;"年"&amp;履歴書!I425&amp;"月"&amp;履歴書!K425&amp;"日","ge.m.d")</f>
        <v>年月日</v>
      </c>
      <c r="M306" s="6">
        <f>COUNTIF(日付等!Q306,"*仙台市*")</f>
        <v>0</v>
      </c>
      <c r="N306" s="6" t="e">
        <f>IF(O306="在家庭",300,VLOOKUP(P306,プルダウンデータ!$E$4:'プルダウンデータ'!$F$8,2,FALSE))</f>
        <v>#N/A</v>
      </c>
      <c r="O306" s="118">
        <f>履歴書!N623</f>
        <v>0</v>
      </c>
      <c r="P306" s="118">
        <f>履歴書!AI623</f>
        <v>0</v>
      </c>
      <c r="Q306" s="119">
        <f>履歴書!AN623</f>
        <v>0</v>
      </c>
    </row>
    <row r="307" spans="1:17">
      <c r="A307" s="4" t="e">
        <f t="shared" si="89"/>
        <v>#VALUE!</v>
      </c>
      <c r="B307" s="117" t="str">
        <f>D612</f>
        <v>年月日</v>
      </c>
      <c r="D307" s="98" t="e">
        <f t="shared" si="88"/>
        <v>#VALUE!</v>
      </c>
      <c r="E307" s="6"/>
      <c r="F307" s="7" t="e">
        <f t="shared" si="84"/>
        <v>#VALUE!</v>
      </c>
      <c r="G307" s="8" t="e">
        <f t="shared" si="85"/>
        <v>#VALUE!</v>
      </c>
      <c r="H307" s="8" t="e">
        <f t="shared" si="86"/>
        <v>#VALUE!</v>
      </c>
      <c r="I307" s="8" t="e">
        <f t="shared" si="87"/>
        <v>#VALUE!</v>
      </c>
      <c r="J307" s="8"/>
      <c r="K307" s="125" t="str">
        <f>TEXT(履歴書!B426&amp;履歴書!G426&amp;"年"&amp;履歴書!I426&amp;"月"&amp;履歴書!K426&amp;"日","ge.m.d")</f>
        <v>年月日</v>
      </c>
      <c r="M307" s="6">
        <f>COUNTIF(日付等!Q307,"*仙台市*")</f>
        <v>0</v>
      </c>
      <c r="N307" s="6" t="e">
        <f>IF(O307="在家庭",300,VLOOKUP(P307,プルダウンデータ!$E$4:'プルダウンデータ'!$F$8,2,FALSE))</f>
        <v>#N/A</v>
      </c>
      <c r="O307" s="118">
        <f>履歴書!N625</f>
        <v>0</v>
      </c>
      <c r="P307" s="118">
        <f>履歴書!AI625</f>
        <v>0</v>
      </c>
      <c r="Q307" s="119">
        <f>履歴書!AN625</f>
        <v>0</v>
      </c>
    </row>
    <row r="308" spans="1:17">
      <c r="A308" s="4" t="e">
        <f t="shared" si="89"/>
        <v>#VALUE!</v>
      </c>
      <c r="B308" s="117" t="str">
        <f>D614</f>
        <v>年月日</v>
      </c>
      <c r="D308" s="116" t="str">
        <f>TEXT(履歴書!B322&amp;履歴書!G322&amp;"年"&amp;履歴書!I322&amp;"月"&amp;履歴書!K322&amp;"日","ge.m.d")</f>
        <v>年月日</v>
      </c>
      <c r="E308" s="9"/>
      <c r="F308" s="7" t="str">
        <f t="shared" si="84"/>
        <v>年月日</v>
      </c>
      <c r="G308" s="8" t="str">
        <f t="shared" si="85"/>
        <v>年月日</v>
      </c>
      <c r="H308" s="8" t="str">
        <f t="shared" si="86"/>
        <v>年月日</v>
      </c>
      <c r="I308" s="8" t="str">
        <f t="shared" si="87"/>
        <v>年月日</v>
      </c>
      <c r="J308" s="8"/>
      <c r="K308" s="125" t="str">
        <f>TEXT(履歴書!B427&amp;履歴書!G427&amp;"年"&amp;履歴書!I427&amp;"月"&amp;履歴書!K427&amp;"日","ge.m.d")</f>
        <v>年月日</v>
      </c>
      <c r="M308" s="6">
        <f>COUNTIF(日付等!Q308,"*仙台市*")</f>
        <v>0</v>
      </c>
      <c r="N308" s="6" t="e">
        <f>IF(O308="在家庭",300,VLOOKUP(P308,プルダウンデータ!$E$4:'プルダウンデータ'!$F$8,2,FALSE))</f>
        <v>#N/A</v>
      </c>
      <c r="O308" s="118">
        <f>履歴書!N627</f>
        <v>0</v>
      </c>
      <c r="P308" s="118">
        <f>履歴書!AI627</f>
        <v>0</v>
      </c>
      <c r="Q308" s="119">
        <f>履歴書!AN627</f>
        <v>0</v>
      </c>
    </row>
    <row r="309" spans="1:17">
      <c r="A309" s="4" t="e">
        <f t="shared" si="89"/>
        <v>#VALUE!</v>
      </c>
      <c r="B309" s="117" t="str">
        <f>D616</f>
        <v>年月日</v>
      </c>
      <c r="D309" s="98" t="e">
        <f t="shared" si="88"/>
        <v>#VALUE!</v>
      </c>
      <c r="E309" s="6"/>
      <c r="F309" s="7" t="e">
        <f t="shared" si="84"/>
        <v>#VALUE!</v>
      </c>
      <c r="G309" s="8" t="e">
        <f t="shared" si="85"/>
        <v>#VALUE!</v>
      </c>
      <c r="H309" s="8" t="e">
        <f t="shared" si="86"/>
        <v>#VALUE!</v>
      </c>
      <c r="I309" s="8" t="e">
        <f t="shared" si="87"/>
        <v>#VALUE!</v>
      </c>
      <c r="J309" s="8"/>
      <c r="K309" s="125" t="str">
        <f>TEXT(履歴書!B428&amp;履歴書!G428&amp;"年"&amp;履歴書!I428&amp;"月"&amp;履歴書!K428&amp;"日","ge.m.d")</f>
        <v>年月日</v>
      </c>
      <c r="M309" s="6">
        <f>COUNTIF(日付等!Q309,"*仙台市*")</f>
        <v>0</v>
      </c>
      <c r="N309" s="6" t="e">
        <f>IF(O309="在家庭",300,VLOOKUP(P309,プルダウンデータ!$E$4:'プルダウンデータ'!$F$8,2,FALSE))</f>
        <v>#N/A</v>
      </c>
      <c r="O309" s="118">
        <f>履歴書!N629</f>
        <v>0</v>
      </c>
      <c r="P309" s="118">
        <f>履歴書!AI629</f>
        <v>0</v>
      </c>
      <c r="Q309" s="119">
        <f>履歴書!AN629</f>
        <v>0</v>
      </c>
    </row>
    <row r="310" spans="1:17">
      <c r="A310" s="4" t="e">
        <f t="shared" si="89"/>
        <v>#VALUE!</v>
      </c>
      <c r="B310" s="117" t="str">
        <f>D618</f>
        <v>年月日</v>
      </c>
      <c r="D310" s="116" t="str">
        <f>TEXT(履歴書!B324&amp;履歴書!G324&amp;"年"&amp;履歴書!I324&amp;"月"&amp;履歴書!K324&amp;"日","ge.m.d")</f>
        <v>年月日</v>
      </c>
      <c r="E310" s="9"/>
      <c r="F310" s="7" t="str">
        <f t="shared" si="84"/>
        <v>年月日</v>
      </c>
      <c r="G310" s="8" t="str">
        <f t="shared" si="85"/>
        <v>年月日</v>
      </c>
      <c r="H310" s="8" t="str">
        <f t="shared" si="86"/>
        <v>年月日</v>
      </c>
      <c r="I310" s="8" t="str">
        <f t="shared" si="87"/>
        <v>年月日</v>
      </c>
      <c r="J310" s="8"/>
      <c r="K310" s="125" t="str">
        <f>TEXT(履歴書!B429&amp;履歴書!G429&amp;"年"&amp;履歴書!I429&amp;"月"&amp;履歴書!K429&amp;"日","ge.m.d")</f>
        <v>年月日</v>
      </c>
      <c r="M310" s="6">
        <f>COUNTIF(日付等!Q310,"*仙台市*")</f>
        <v>0</v>
      </c>
      <c r="N310" s="6" t="e">
        <f>IF(O310="在家庭",300,VLOOKUP(P310,プルダウンデータ!$E$4:'プルダウンデータ'!$F$8,2,FALSE))</f>
        <v>#N/A</v>
      </c>
      <c r="O310" s="118">
        <f>履歴書!N631</f>
        <v>0</v>
      </c>
      <c r="P310" s="118">
        <f>履歴書!AI631</f>
        <v>0</v>
      </c>
      <c r="Q310" s="119">
        <f>履歴書!AN631</f>
        <v>0</v>
      </c>
    </row>
    <row r="311" spans="1:17">
      <c r="A311" s="4" t="e">
        <f t="shared" si="89"/>
        <v>#VALUE!</v>
      </c>
      <c r="B311" s="117" t="str">
        <f>D620</f>
        <v>年月日</v>
      </c>
      <c r="D311" s="98" t="e">
        <f t="shared" si="88"/>
        <v>#VALUE!</v>
      </c>
      <c r="E311" s="6"/>
      <c r="F311" s="7" t="e">
        <f t="shared" si="84"/>
        <v>#VALUE!</v>
      </c>
      <c r="G311" s="8" t="e">
        <f t="shared" si="85"/>
        <v>#VALUE!</v>
      </c>
      <c r="H311" s="8" t="e">
        <f t="shared" si="86"/>
        <v>#VALUE!</v>
      </c>
      <c r="I311" s="8" t="e">
        <f t="shared" si="87"/>
        <v>#VALUE!</v>
      </c>
      <c r="J311" s="8"/>
      <c r="K311" s="125" t="str">
        <f>TEXT(履歴書!B430&amp;履歴書!G430&amp;"年"&amp;履歴書!I430&amp;"月"&amp;履歴書!K430&amp;"日","ge.m.d")</f>
        <v>年月日</v>
      </c>
      <c r="M311" s="6">
        <f>COUNTIF(日付等!Q311,"*仙台市*")</f>
        <v>0</v>
      </c>
      <c r="N311" s="6" t="e">
        <f>IF(O311="在家庭",300,VLOOKUP(P311,プルダウンデータ!$E$4:'プルダウンデータ'!$F$8,2,FALSE))</f>
        <v>#N/A</v>
      </c>
      <c r="O311" s="118">
        <f>履歴書!N633</f>
        <v>0</v>
      </c>
      <c r="P311" s="118">
        <f>履歴書!AI633</f>
        <v>0</v>
      </c>
      <c r="Q311" s="119">
        <f>履歴書!AN633</f>
        <v>0</v>
      </c>
    </row>
    <row r="312" spans="1:17">
      <c r="A312" s="4" t="e">
        <f t="shared" si="89"/>
        <v>#VALUE!</v>
      </c>
      <c r="B312" s="117" t="str">
        <f>D622</f>
        <v>年月日</v>
      </c>
      <c r="D312" s="116" t="str">
        <f>TEXT(履歴書!B326&amp;履歴書!G326&amp;"年"&amp;履歴書!I326&amp;"月"&amp;履歴書!K326&amp;"日","ge.m.d")</f>
        <v>年月日</v>
      </c>
      <c r="E312" s="9"/>
      <c r="F312" s="7" t="str">
        <f t="shared" si="84"/>
        <v>年月日</v>
      </c>
      <c r="G312" s="8" t="str">
        <f t="shared" si="85"/>
        <v>年月日</v>
      </c>
      <c r="H312" s="8" t="str">
        <f t="shared" si="86"/>
        <v>年月日</v>
      </c>
      <c r="I312" s="8" t="str">
        <f t="shared" si="87"/>
        <v>年月日</v>
      </c>
      <c r="J312" s="8"/>
      <c r="K312" s="125" t="str">
        <f>TEXT(履歴書!B431&amp;履歴書!G431&amp;"年"&amp;履歴書!I431&amp;"月"&amp;履歴書!K431&amp;"日","ge.m.d")</f>
        <v>年月日</v>
      </c>
      <c r="M312" s="6">
        <f>COUNTIF(日付等!Q312,"*仙台市*")</f>
        <v>0</v>
      </c>
      <c r="N312" s="6" t="e">
        <f>IF(O312="在家庭",300,VLOOKUP(P312,プルダウンデータ!$E$4:'プルダウンデータ'!$F$8,2,FALSE))</f>
        <v>#N/A</v>
      </c>
      <c r="O312" s="118">
        <f>履歴書!N635</f>
        <v>0</v>
      </c>
      <c r="P312" s="118">
        <f>履歴書!AI635</f>
        <v>0</v>
      </c>
      <c r="Q312" s="119">
        <f>履歴書!AN635</f>
        <v>0</v>
      </c>
    </row>
    <row r="313" spans="1:17">
      <c r="A313" s="4" t="e">
        <f t="shared" si="89"/>
        <v>#VALUE!</v>
      </c>
      <c r="B313" s="117" t="str">
        <f>D624</f>
        <v>年月日</v>
      </c>
      <c r="D313" s="98" t="e">
        <f t="shared" si="88"/>
        <v>#VALUE!</v>
      </c>
      <c r="E313" s="6"/>
      <c r="F313" s="7" t="e">
        <f t="shared" si="84"/>
        <v>#VALUE!</v>
      </c>
      <c r="G313" s="8" t="e">
        <f t="shared" si="85"/>
        <v>#VALUE!</v>
      </c>
      <c r="H313" s="8" t="e">
        <f t="shared" si="86"/>
        <v>#VALUE!</v>
      </c>
      <c r="I313" s="8" t="e">
        <f t="shared" si="87"/>
        <v>#VALUE!</v>
      </c>
      <c r="J313" s="8"/>
      <c r="K313" s="125" t="str">
        <f>TEXT(履歴書!B432&amp;履歴書!G432&amp;"年"&amp;履歴書!I432&amp;"月"&amp;履歴書!K432&amp;"日","ge.m.d")</f>
        <v>年月日</v>
      </c>
      <c r="M313" s="6">
        <f>COUNTIF(日付等!Q313,"*仙台市*")</f>
        <v>0</v>
      </c>
      <c r="N313" s="6" t="e">
        <f>IF(O313="在家庭",300,VLOOKUP(P313,プルダウンデータ!$E$4:'プルダウンデータ'!$F$8,2,FALSE))</f>
        <v>#N/A</v>
      </c>
      <c r="O313" s="118">
        <f>履歴書!N637</f>
        <v>0</v>
      </c>
      <c r="P313" s="118">
        <f>履歴書!AI637</f>
        <v>0</v>
      </c>
      <c r="Q313" s="119">
        <f>履歴書!AN637</f>
        <v>0</v>
      </c>
    </row>
    <row r="314" spans="1:17">
      <c r="A314" s="4" t="e">
        <f t="shared" si="89"/>
        <v>#VALUE!</v>
      </c>
      <c r="B314" s="117" t="str">
        <f>D626</f>
        <v>年月日</v>
      </c>
      <c r="D314" s="116" t="str">
        <f>TEXT(履歴書!B328&amp;履歴書!G328&amp;"年"&amp;履歴書!I328&amp;"月"&amp;履歴書!K328&amp;"日","ge.m.d")</f>
        <v>年月日</v>
      </c>
      <c r="E314" s="9"/>
      <c r="F314" s="7" t="str">
        <f t="shared" si="84"/>
        <v>年月日</v>
      </c>
      <c r="G314" s="8" t="str">
        <f t="shared" si="85"/>
        <v>年月日</v>
      </c>
      <c r="H314" s="8" t="str">
        <f t="shared" si="86"/>
        <v>年月日</v>
      </c>
      <c r="I314" s="8" t="str">
        <f t="shared" si="87"/>
        <v>年月日</v>
      </c>
      <c r="J314" s="8"/>
      <c r="K314" s="125" t="str">
        <f>TEXT(履歴書!B433&amp;履歴書!G433&amp;"年"&amp;履歴書!I433&amp;"月"&amp;履歴書!K433&amp;"日","ge.m.d")</f>
        <v>年月日</v>
      </c>
      <c r="M314" s="6">
        <f>COUNTIF(日付等!Q314,"*仙台市*")</f>
        <v>0</v>
      </c>
      <c r="N314" s="6" t="e">
        <f>IF(O314="在家庭",300,VLOOKUP(P314,プルダウンデータ!$E$4:'プルダウンデータ'!$F$8,2,FALSE))</f>
        <v>#N/A</v>
      </c>
      <c r="O314" s="118">
        <f>履歴書!N639</f>
        <v>0</v>
      </c>
      <c r="P314" s="118">
        <f>履歴書!AI639</f>
        <v>0</v>
      </c>
      <c r="Q314" s="119">
        <f>履歴書!AN639</f>
        <v>0</v>
      </c>
    </row>
    <row r="315" spans="1:17">
      <c r="A315" s="4" t="e">
        <f t="shared" si="89"/>
        <v>#VALUE!</v>
      </c>
      <c r="B315" s="117" t="str">
        <f>D628</f>
        <v>年月日</v>
      </c>
      <c r="D315" s="98" t="e">
        <f t="shared" si="88"/>
        <v>#VALUE!</v>
      </c>
      <c r="E315" s="6"/>
      <c r="F315" s="7" t="e">
        <f t="shared" si="84"/>
        <v>#VALUE!</v>
      </c>
      <c r="G315" s="8" t="e">
        <f t="shared" si="85"/>
        <v>#VALUE!</v>
      </c>
      <c r="H315" s="8" t="e">
        <f t="shared" si="86"/>
        <v>#VALUE!</v>
      </c>
      <c r="I315" s="8" t="e">
        <f t="shared" si="87"/>
        <v>#VALUE!</v>
      </c>
      <c r="J315" s="8"/>
      <c r="K315" s="125" t="str">
        <f>TEXT(履歴書!B434&amp;履歴書!G434&amp;"年"&amp;履歴書!I434&amp;"月"&amp;履歴書!K434&amp;"日","ge.m.d")</f>
        <v>年月日</v>
      </c>
      <c r="M315" s="6">
        <f>COUNTIF(日付等!Q315,"*仙台市*")</f>
        <v>0</v>
      </c>
      <c r="N315" s="6" t="e">
        <f>IF(O315="在家庭",300,VLOOKUP(P315,プルダウンデータ!$E$4:'プルダウンデータ'!$F$8,2,FALSE))</f>
        <v>#N/A</v>
      </c>
      <c r="O315" s="118">
        <f>履歴書!N641</f>
        <v>0</v>
      </c>
      <c r="P315" s="118">
        <f>履歴書!AI641</f>
        <v>0</v>
      </c>
      <c r="Q315" s="119">
        <f>履歴書!AN641</f>
        <v>0</v>
      </c>
    </row>
    <row r="316" spans="1:17">
      <c r="A316" s="4" t="e">
        <f t="shared" si="89"/>
        <v>#VALUE!</v>
      </c>
      <c r="B316" s="117" t="str">
        <f>D630</f>
        <v>年月日</v>
      </c>
      <c r="D316" s="116" t="str">
        <f>TEXT(履歴書!B330&amp;履歴書!G330&amp;"年"&amp;履歴書!I330&amp;"月"&amp;履歴書!K330&amp;"日","ge.m.d")</f>
        <v>年月日</v>
      </c>
      <c r="E316" s="9"/>
      <c r="F316" s="7" t="str">
        <f t="shared" si="84"/>
        <v>年月日</v>
      </c>
      <c r="G316" s="8" t="str">
        <f t="shared" si="85"/>
        <v>年月日</v>
      </c>
      <c r="H316" s="8" t="str">
        <f t="shared" si="86"/>
        <v>年月日</v>
      </c>
      <c r="I316" s="8" t="str">
        <f t="shared" si="87"/>
        <v>年月日</v>
      </c>
      <c r="J316" s="8"/>
      <c r="K316" s="125" t="str">
        <f>TEXT(履歴書!B435&amp;履歴書!G435&amp;"年"&amp;履歴書!I435&amp;"月"&amp;履歴書!K435&amp;"日","ge.m.d")</f>
        <v>年月日</v>
      </c>
      <c r="M316" s="6">
        <f>COUNTIF(日付等!Q316,"*仙台市*")</f>
        <v>0</v>
      </c>
      <c r="N316" s="6" t="e">
        <f>IF(O316="在家庭",300,VLOOKUP(P316,プルダウンデータ!$E$4:'プルダウンデータ'!$F$8,2,FALSE))</f>
        <v>#N/A</v>
      </c>
      <c r="O316" s="118">
        <f>履歴書!N643</f>
        <v>0</v>
      </c>
      <c r="P316" s="118">
        <f>履歴書!AI643</f>
        <v>0</v>
      </c>
      <c r="Q316" s="119">
        <f>履歴書!AN643</f>
        <v>0</v>
      </c>
    </row>
    <row r="317" spans="1:17">
      <c r="A317" s="4" t="e">
        <f t="shared" si="89"/>
        <v>#VALUE!</v>
      </c>
      <c r="B317" s="117" t="str">
        <f>D632</f>
        <v>年月日</v>
      </c>
      <c r="D317" s="98" t="e">
        <f t="shared" si="88"/>
        <v>#VALUE!</v>
      </c>
      <c r="E317" s="6"/>
      <c r="F317" s="7" t="e">
        <f t="shared" si="84"/>
        <v>#VALUE!</v>
      </c>
      <c r="G317" s="8" t="e">
        <f t="shared" si="85"/>
        <v>#VALUE!</v>
      </c>
      <c r="H317" s="8" t="e">
        <f t="shared" si="86"/>
        <v>#VALUE!</v>
      </c>
      <c r="I317" s="8" t="e">
        <f t="shared" si="87"/>
        <v>#VALUE!</v>
      </c>
      <c r="J317" s="8"/>
      <c r="K317" s="125" t="str">
        <f>TEXT(履歴書!B436&amp;履歴書!G436&amp;"年"&amp;履歴書!I436&amp;"月"&amp;履歴書!K436&amp;"日","ge.m.d")</f>
        <v>年月日</v>
      </c>
      <c r="M317" s="6">
        <f>COUNTIF(日付等!Q317,"*仙台市*")</f>
        <v>0</v>
      </c>
      <c r="N317" s="6" t="e">
        <f>IF(O317="在家庭",300,VLOOKUP(P317,プルダウンデータ!$E$4:'プルダウンデータ'!$F$8,2,FALSE))</f>
        <v>#N/A</v>
      </c>
      <c r="O317" s="118">
        <f>履歴書!N645</f>
        <v>0</v>
      </c>
      <c r="P317" s="118">
        <f>履歴書!AI645</f>
        <v>0</v>
      </c>
      <c r="Q317" s="119">
        <f>履歴書!AN645</f>
        <v>0</v>
      </c>
    </row>
    <row r="318" spans="1:17">
      <c r="A318" s="4" t="e">
        <f t="shared" si="89"/>
        <v>#VALUE!</v>
      </c>
      <c r="B318" s="117" t="str">
        <f>D634</f>
        <v>年月日</v>
      </c>
      <c r="D318" s="116" t="str">
        <f>TEXT(履歴書!B332&amp;履歴書!G332&amp;"年"&amp;履歴書!I332&amp;"月"&amp;履歴書!K332&amp;"日","ge.m.d")</f>
        <v>年月日</v>
      </c>
      <c r="E318" s="9"/>
      <c r="F318" s="7" t="str">
        <f t="shared" si="84"/>
        <v>年月日</v>
      </c>
      <c r="G318" s="8" t="str">
        <f t="shared" si="85"/>
        <v>年月日</v>
      </c>
      <c r="H318" s="8" t="str">
        <f t="shared" si="86"/>
        <v>年月日</v>
      </c>
      <c r="I318" s="8" t="str">
        <f t="shared" si="87"/>
        <v>年月日</v>
      </c>
      <c r="J318" s="8"/>
      <c r="K318" s="125" t="str">
        <f>TEXT(履歴書!B437&amp;履歴書!G437&amp;"年"&amp;履歴書!I437&amp;"月"&amp;履歴書!K437&amp;"日","ge.m.d")</f>
        <v>年月日</v>
      </c>
      <c r="M318" s="6">
        <f>COUNTIF(日付等!Q318,"*仙台市*")</f>
        <v>0</v>
      </c>
      <c r="N318" s="6" t="e">
        <f>IF(O318="在家庭",300,VLOOKUP(P318,プルダウンデータ!$E$4:'プルダウンデータ'!$F$8,2,FALSE))</f>
        <v>#N/A</v>
      </c>
      <c r="O318" s="118">
        <f>履歴書!N647</f>
        <v>0</v>
      </c>
      <c r="P318" s="118">
        <f>履歴書!AI647</f>
        <v>0</v>
      </c>
      <c r="Q318" s="119">
        <f>履歴書!AN647</f>
        <v>0</v>
      </c>
    </row>
    <row r="319" spans="1:17">
      <c r="A319" s="4" t="e">
        <f t="shared" si="89"/>
        <v>#VALUE!</v>
      </c>
      <c r="B319" s="117" t="str">
        <f>D636</f>
        <v>年月日</v>
      </c>
      <c r="D319" s="98" t="e">
        <f t="shared" si="88"/>
        <v>#VALUE!</v>
      </c>
      <c r="E319" s="6"/>
      <c r="F319" s="7" t="e">
        <f t="shared" si="84"/>
        <v>#VALUE!</v>
      </c>
      <c r="G319" s="8" t="e">
        <f t="shared" si="85"/>
        <v>#VALUE!</v>
      </c>
      <c r="H319" s="8" t="e">
        <f t="shared" si="86"/>
        <v>#VALUE!</v>
      </c>
      <c r="I319" s="8" t="e">
        <f t="shared" si="87"/>
        <v>#VALUE!</v>
      </c>
      <c r="J319" s="8"/>
      <c r="K319" s="125" t="str">
        <f>TEXT(履歴書!B438&amp;履歴書!G438&amp;"年"&amp;履歴書!I438&amp;"月"&amp;履歴書!K438&amp;"日","ge.m.d")</f>
        <v>年月日</v>
      </c>
      <c r="M319" s="6">
        <f>COUNTIF(日付等!Q319,"*仙台市*")</f>
        <v>0</v>
      </c>
      <c r="N319" s="6" t="e">
        <f>IF(O319="在家庭",300,VLOOKUP(P319,プルダウンデータ!$E$4:'プルダウンデータ'!$F$8,2,FALSE))</f>
        <v>#N/A</v>
      </c>
      <c r="O319" s="118">
        <f>履歴書!N649</f>
        <v>0</v>
      </c>
      <c r="P319" s="118">
        <f>履歴書!AI649</f>
        <v>0</v>
      </c>
      <c r="Q319" s="119">
        <f>履歴書!AN649</f>
        <v>0</v>
      </c>
    </row>
    <row r="320" spans="1:17">
      <c r="A320" s="4" t="e">
        <f t="shared" si="89"/>
        <v>#VALUE!</v>
      </c>
      <c r="B320" s="117" t="str">
        <f>D638</f>
        <v>年月日</v>
      </c>
      <c r="D320" s="116" t="str">
        <f>TEXT(履歴書!B334&amp;履歴書!G334&amp;"年"&amp;履歴書!I334&amp;"月"&amp;履歴書!K334&amp;"日","ge.m.d")</f>
        <v>年月日</v>
      </c>
      <c r="E320" s="9"/>
      <c r="F320" s="7" t="str">
        <f t="shared" si="84"/>
        <v>年月日</v>
      </c>
      <c r="G320" s="8" t="str">
        <f t="shared" si="85"/>
        <v>年月日</v>
      </c>
      <c r="H320" s="8" t="str">
        <f t="shared" si="86"/>
        <v>年月日</v>
      </c>
      <c r="I320" s="8" t="str">
        <f t="shared" si="87"/>
        <v>年月日</v>
      </c>
      <c r="J320" s="8"/>
      <c r="K320" s="125" t="str">
        <f>TEXT(履歴書!B439&amp;履歴書!G439&amp;"年"&amp;履歴書!I439&amp;"月"&amp;履歴書!K439&amp;"日","ge.m.d")</f>
        <v>年月日</v>
      </c>
      <c r="M320" s="6">
        <f>COUNTIF(日付等!Q320,"*仙台市*")</f>
        <v>0</v>
      </c>
      <c r="N320" s="6" t="e">
        <f>IF(O320="在家庭",300,VLOOKUP(P320,プルダウンデータ!$E$4:'プルダウンデータ'!$F$8,2,FALSE))</f>
        <v>#N/A</v>
      </c>
      <c r="O320" s="118">
        <f>履歴書!N651</f>
        <v>0</v>
      </c>
      <c r="P320" s="118">
        <f>履歴書!AI651</f>
        <v>0</v>
      </c>
      <c r="Q320" s="119">
        <f>履歴書!AN651</f>
        <v>0</v>
      </c>
    </row>
    <row r="321" spans="1:17">
      <c r="A321" s="4" t="e">
        <f t="shared" si="89"/>
        <v>#VALUE!</v>
      </c>
      <c r="B321" s="117" t="str">
        <f>D640</f>
        <v>年月日</v>
      </c>
      <c r="D321" s="98" t="e">
        <f t="shared" si="88"/>
        <v>#VALUE!</v>
      </c>
      <c r="E321" s="6"/>
      <c r="F321" s="7" t="e">
        <f t="shared" si="84"/>
        <v>#VALUE!</v>
      </c>
      <c r="G321" s="8" t="e">
        <f t="shared" si="85"/>
        <v>#VALUE!</v>
      </c>
      <c r="H321" s="8" t="e">
        <f t="shared" si="86"/>
        <v>#VALUE!</v>
      </c>
      <c r="I321" s="8" t="e">
        <f t="shared" si="87"/>
        <v>#VALUE!</v>
      </c>
      <c r="J321" s="8"/>
      <c r="K321" s="125" t="str">
        <f>TEXT(履歴書!B440&amp;履歴書!G440&amp;"年"&amp;履歴書!I440&amp;"月"&amp;履歴書!K440&amp;"日","ge.m.d")</f>
        <v>年月日</v>
      </c>
      <c r="M321" s="6">
        <f>COUNTIF(日付等!Q321,"*仙台市*")</f>
        <v>0</v>
      </c>
      <c r="N321" s="6" t="e">
        <f>IF(O321="在家庭",300,VLOOKUP(P321,プルダウンデータ!$E$4:'プルダウンデータ'!$F$8,2,FALSE))</f>
        <v>#N/A</v>
      </c>
      <c r="O321" s="118">
        <f>履歴書!N653</f>
        <v>0</v>
      </c>
      <c r="P321" s="118">
        <f>履歴書!AI653</f>
        <v>0</v>
      </c>
      <c r="Q321" s="119">
        <f>履歴書!AN653</f>
        <v>0</v>
      </c>
    </row>
    <row r="322" spans="1:17">
      <c r="A322" s="4" t="e">
        <f t="shared" si="89"/>
        <v>#VALUE!</v>
      </c>
      <c r="B322" s="117" t="str">
        <f>D642</f>
        <v>年月日</v>
      </c>
      <c r="D322" s="116" t="str">
        <f>TEXT(履歴書!B336&amp;履歴書!G336&amp;"年"&amp;履歴書!I336&amp;"月"&amp;履歴書!K336&amp;"日","ge.m.d")</f>
        <v>年月日</v>
      </c>
      <c r="E322" s="9"/>
      <c r="F322" s="7" t="str">
        <f t="shared" si="84"/>
        <v>年月日</v>
      </c>
      <c r="G322" s="8" t="str">
        <f t="shared" si="85"/>
        <v>年月日</v>
      </c>
      <c r="H322" s="8" t="str">
        <f t="shared" si="86"/>
        <v>年月日</v>
      </c>
      <c r="I322" s="8" t="str">
        <f t="shared" si="87"/>
        <v>年月日</v>
      </c>
      <c r="J322" s="8"/>
      <c r="K322" s="125" t="str">
        <f>TEXT(履歴書!B441&amp;履歴書!G441&amp;"年"&amp;履歴書!I441&amp;"月"&amp;履歴書!K441&amp;"日","ge.m.d")</f>
        <v>年月日</v>
      </c>
      <c r="M322" s="6">
        <f>COUNTIF(日付等!Q322,"*仙台市*")</f>
        <v>0</v>
      </c>
      <c r="N322" s="6" t="e">
        <f>IF(O322="在家庭",300,VLOOKUP(P322,プルダウンデータ!$E$4:'プルダウンデータ'!$F$8,2,FALSE))</f>
        <v>#N/A</v>
      </c>
      <c r="O322" s="118">
        <f>履歴書!N655</f>
        <v>0</v>
      </c>
      <c r="P322" s="118">
        <f>履歴書!AI655</f>
        <v>0</v>
      </c>
      <c r="Q322" s="119">
        <f>履歴書!AN655</f>
        <v>0</v>
      </c>
    </row>
    <row r="323" spans="1:17">
      <c r="A323" s="4" t="e">
        <f t="shared" si="89"/>
        <v>#VALUE!</v>
      </c>
      <c r="B323" s="117" t="str">
        <f>D644</f>
        <v>年月日</v>
      </c>
      <c r="D323" s="98" t="e">
        <f t="shared" si="88"/>
        <v>#VALUE!</v>
      </c>
      <c r="E323" s="6"/>
      <c r="F323" s="7" t="e">
        <f t="shared" si="84"/>
        <v>#VALUE!</v>
      </c>
      <c r="G323" s="8" t="e">
        <f t="shared" si="85"/>
        <v>#VALUE!</v>
      </c>
      <c r="H323" s="8" t="e">
        <f t="shared" si="86"/>
        <v>#VALUE!</v>
      </c>
      <c r="I323" s="8" t="e">
        <f t="shared" si="87"/>
        <v>#VALUE!</v>
      </c>
      <c r="J323" s="8"/>
      <c r="K323" s="125" t="str">
        <f>TEXT(履歴書!B442&amp;履歴書!G442&amp;"年"&amp;履歴書!I442&amp;"月"&amp;履歴書!K442&amp;"日","ge.m.d")</f>
        <v>年月日</v>
      </c>
      <c r="M323" s="6">
        <f>COUNTIF(日付等!Q323,"*仙台市*")</f>
        <v>0</v>
      </c>
      <c r="N323" s="6" t="e">
        <f>IF(O323="在家庭",300,VLOOKUP(P323,プルダウンデータ!$E$4:'プルダウンデータ'!$F$8,2,FALSE))</f>
        <v>#N/A</v>
      </c>
      <c r="O323" s="118">
        <f>履歴書!N657</f>
        <v>0</v>
      </c>
      <c r="P323" s="118">
        <f>履歴書!AI657</f>
        <v>0</v>
      </c>
      <c r="Q323" s="119">
        <f>履歴書!AN657</f>
        <v>0</v>
      </c>
    </row>
    <row r="324" spans="1:17">
      <c r="A324" s="4" t="e">
        <f t="shared" si="89"/>
        <v>#VALUE!</v>
      </c>
      <c r="B324" s="117" t="str">
        <f>D646</f>
        <v>年月日</v>
      </c>
      <c r="D324" s="116" t="str">
        <f>TEXT(履歴書!B338&amp;履歴書!G338&amp;"年"&amp;履歴書!I338&amp;"月"&amp;履歴書!K338&amp;"日","ge.m.d")</f>
        <v>年月日</v>
      </c>
      <c r="E324" s="9"/>
      <c r="F324" s="7" t="str">
        <f t="shared" ref="F324:F387" si="90">TEXT($D324,"ggg")</f>
        <v>年月日</v>
      </c>
      <c r="G324" s="8" t="str">
        <f t="shared" ref="G324:G387" si="91">TEXT($D324,"e")</f>
        <v>年月日</v>
      </c>
      <c r="H324" s="8" t="str">
        <f t="shared" ref="H324:H387" si="92">TEXT($D324,"m")</f>
        <v>年月日</v>
      </c>
      <c r="I324" s="8" t="str">
        <f t="shared" ref="I324:I387" si="93">TEXT($D324,"d")</f>
        <v>年月日</v>
      </c>
      <c r="J324" s="8"/>
      <c r="K324" s="125" t="str">
        <f>TEXT(履歴書!B443&amp;履歴書!G443&amp;"年"&amp;履歴書!I443&amp;"月"&amp;履歴書!K443&amp;"日","ge.m.d")</f>
        <v>年月日</v>
      </c>
      <c r="M324" s="6">
        <f>COUNTIF(日付等!Q324,"*仙台市*")</f>
        <v>0</v>
      </c>
      <c r="N324" s="6" t="e">
        <f>IF(O324="在家庭",300,VLOOKUP(P324,プルダウンデータ!$E$4:'プルダウンデータ'!$F$8,2,FALSE))</f>
        <v>#N/A</v>
      </c>
      <c r="O324" s="118">
        <f>履歴書!N659</f>
        <v>0</v>
      </c>
      <c r="P324" s="118">
        <f>履歴書!AI659</f>
        <v>0</v>
      </c>
      <c r="Q324" s="119">
        <f>履歴書!AN659</f>
        <v>0</v>
      </c>
    </row>
    <row r="325" spans="1:17">
      <c r="A325" s="4" t="e">
        <f t="shared" si="89"/>
        <v>#VALUE!</v>
      </c>
      <c r="B325" s="117" t="str">
        <f>D648</f>
        <v>年月日</v>
      </c>
      <c r="D325" s="98" t="e">
        <f t="shared" ref="D325:D387" si="94">D324+1</f>
        <v>#VALUE!</v>
      </c>
      <c r="E325" s="6"/>
      <c r="F325" s="7" t="e">
        <f t="shared" si="90"/>
        <v>#VALUE!</v>
      </c>
      <c r="G325" s="8" t="e">
        <f t="shared" si="91"/>
        <v>#VALUE!</v>
      </c>
      <c r="H325" s="8" t="e">
        <f t="shared" si="92"/>
        <v>#VALUE!</v>
      </c>
      <c r="I325" s="8" t="e">
        <f t="shared" si="93"/>
        <v>#VALUE!</v>
      </c>
      <c r="J325" s="8"/>
      <c r="K325" s="125" t="str">
        <f>TEXT(履歴書!B444&amp;履歴書!G444&amp;"年"&amp;履歴書!I444&amp;"月"&amp;履歴書!K444&amp;"日","ge.m.d")</f>
        <v>年月日</v>
      </c>
      <c r="M325" s="6">
        <f>COUNTIF(日付等!Q325,"*仙台市*")</f>
        <v>0</v>
      </c>
      <c r="N325" s="6" t="e">
        <f>IF(O325="在家庭",300,VLOOKUP(P325,プルダウンデータ!$E$4:'プルダウンデータ'!$F$8,2,FALSE))</f>
        <v>#N/A</v>
      </c>
      <c r="O325" s="118">
        <f>履歴書!N661</f>
        <v>0</v>
      </c>
      <c r="P325" s="118">
        <f>履歴書!AI661</f>
        <v>0</v>
      </c>
      <c r="Q325" s="119">
        <f>履歴書!AN661</f>
        <v>0</v>
      </c>
    </row>
    <row r="326" spans="1:17">
      <c r="A326" s="4" t="e">
        <f t="shared" si="89"/>
        <v>#VALUE!</v>
      </c>
      <c r="B326" s="117" t="str">
        <f>D650</f>
        <v>年月日</v>
      </c>
      <c r="D326" s="116" t="str">
        <f>TEXT(履歴書!B340&amp;履歴書!G340&amp;"年"&amp;履歴書!I340&amp;"月"&amp;履歴書!K340&amp;"日","ge.m.d")</f>
        <v>年月日</v>
      </c>
      <c r="E326" s="9"/>
      <c r="F326" s="7" t="str">
        <f t="shared" si="90"/>
        <v>年月日</v>
      </c>
      <c r="G326" s="8" t="str">
        <f t="shared" si="91"/>
        <v>年月日</v>
      </c>
      <c r="H326" s="8" t="str">
        <f t="shared" si="92"/>
        <v>年月日</v>
      </c>
      <c r="I326" s="8" t="str">
        <f t="shared" si="93"/>
        <v>年月日</v>
      </c>
      <c r="J326" s="8"/>
      <c r="K326" s="125" t="str">
        <f>TEXT(履歴書!B445&amp;履歴書!G445&amp;"年"&amp;履歴書!I445&amp;"月"&amp;履歴書!K445&amp;"日","ge.m.d")</f>
        <v>年月日</v>
      </c>
      <c r="M326" s="6">
        <f>COUNTIF(日付等!Q326,"*仙台市*")</f>
        <v>0</v>
      </c>
      <c r="N326" s="6" t="e">
        <f>IF(O326="在家庭",300,VLOOKUP(P326,プルダウンデータ!$E$4:'プルダウンデータ'!$F$8,2,FALSE))</f>
        <v>#N/A</v>
      </c>
      <c r="O326" s="118">
        <f>履歴書!N663</f>
        <v>0</v>
      </c>
      <c r="P326" s="118">
        <f>履歴書!AI663</f>
        <v>0</v>
      </c>
      <c r="Q326" s="119">
        <f>履歴書!AN663</f>
        <v>0</v>
      </c>
    </row>
    <row r="327" spans="1:17">
      <c r="A327" s="4" t="e">
        <f t="shared" si="89"/>
        <v>#VALUE!</v>
      </c>
      <c r="B327" s="117" t="str">
        <f>D652</f>
        <v>年月日</v>
      </c>
      <c r="D327" s="98" t="e">
        <f t="shared" si="94"/>
        <v>#VALUE!</v>
      </c>
      <c r="E327" s="6"/>
      <c r="F327" s="7" t="e">
        <f t="shared" si="90"/>
        <v>#VALUE!</v>
      </c>
      <c r="G327" s="8" t="e">
        <f t="shared" si="91"/>
        <v>#VALUE!</v>
      </c>
      <c r="H327" s="8" t="e">
        <f t="shared" si="92"/>
        <v>#VALUE!</v>
      </c>
      <c r="I327" s="8" t="e">
        <f t="shared" si="93"/>
        <v>#VALUE!</v>
      </c>
      <c r="J327" s="8"/>
      <c r="K327" s="125" t="str">
        <f>TEXT(履歴書!B446&amp;履歴書!G446&amp;"年"&amp;履歴書!I446&amp;"月"&amp;履歴書!K446&amp;"日","ge.m.d")</f>
        <v>年月日</v>
      </c>
      <c r="M327" s="6">
        <f>COUNTIF(日付等!Q327,"*仙台市*")</f>
        <v>0</v>
      </c>
      <c r="N327" s="6" t="e">
        <f>IF(O327="在家庭",300,VLOOKUP(P327,プルダウンデータ!$E$4:'プルダウンデータ'!$F$8,2,FALSE))</f>
        <v>#N/A</v>
      </c>
      <c r="O327" s="118">
        <f>履歴書!N665</f>
        <v>0</v>
      </c>
      <c r="P327" s="118">
        <f>履歴書!AI665</f>
        <v>0</v>
      </c>
      <c r="Q327" s="119">
        <f>履歴書!AN665</f>
        <v>0</v>
      </c>
    </row>
    <row r="328" spans="1:17">
      <c r="A328" s="4" t="e">
        <f t="shared" si="89"/>
        <v>#VALUE!</v>
      </c>
      <c r="B328" s="117" t="str">
        <f>D654</f>
        <v>年月日</v>
      </c>
      <c r="D328" s="116" t="str">
        <f>TEXT(履歴書!B342&amp;履歴書!G342&amp;"年"&amp;履歴書!I342&amp;"月"&amp;履歴書!K342&amp;"日","ge.m.d")</f>
        <v>年月日</v>
      </c>
      <c r="E328" s="9"/>
      <c r="F328" s="7" t="str">
        <f t="shared" si="90"/>
        <v>年月日</v>
      </c>
      <c r="G328" s="8" t="str">
        <f t="shared" si="91"/>
        <v>年月日</v>
      </c>
      <c r="H328" s="8" t="str">
        <f t="shared" si="92"/>
        <v>年月日</v>
      </c>
      <c r="I328" s="8" t="str">
        <f t="shared" si="93"/>
        <v>年月日</v>
      </c>
      <c r="J328" s="8"/>
      <c r="K328" s="125" t="str">
        <f>TEXT(履歴書!B447&amp;履歴書!G447&amp;"年"&amp;履歴書!I447&amp;"月"&amp;履歴書!K447&amp;"日","ge.m.d")</f>
        <v>年月日</v>
      </c>
      <c r="M328" s="6">
        <f>COUNTIF(日付等!Q328,"*仙台市*")</f>
        <v>0</v>
      </c>
      <c r="N328" s="6" t="e">
        <f>IF(O328="在家庭",300,VLOOKUP(P328,プルダウンデータ!$E$4:'プルダウンデータ'!$F$8,2,FALSE))</f>
        <v>#N/A</v>
      </c>
      <c r="O328" s="118">
        <f>履歴書!N667</f>
        <v>0</v>
      </c>
      <c r="P328" s="118">
        <f>履歴書!AI667</f>
        <v>0</v>
      </c>
      <c r="Q328" s="119">
        <f>履歴書!AN667</f>
        <v>0</v>
      </c>
    </row>
    <row r="329" spans="1:17">
      <c r="A329" s="4" t="e">
        <f t="shared" si="89"/>
        <v>#VALUE!</v>
      </c>
      <c r="B329" s="117" t="str">
        <f>D656</f>
        <v>年月日</v>
      </c>
      <c r="D329" s="98" t="e">
        <f t="shared" si="94"/>
        <v>#VALUE!</v>
      </c>
      <c r="E329" s="6"/>
      <c r="F329" s="7" t="e">
        <f t="shared" si="90"/>
        <v>#VALUE!</v>
      </c>
      <c r="G329" s="8" t="e">
        <f t="shared" si="91"/>
        <v>#VALUE!</v>
      </c>
      <c r="H329" s="8" t="e">
        <f t="shared" si="92"/>
        <v>#VALUE!</v>
      </c>
      <c r="I329" s="8" t="e">
        <f t="shared" si="93"/>
        <v>#VALUE!</v>
      </c>
      <c r="J329" s="8"/>
      <c r="K329" s="125" t="str">
        <f>TEXT(履歴書!B448&amp;履歴書!G448&amp;"年"&amp;履歴書!I448&amp;"月"&amp;履歴書!K448&amp;"日","ge.m.d")</f>
        <v>年月日</v>
      </c>
      <c r="M329" s="6">
        <f>COUNTIF(日付等!Q329,"*仙台市*")</f>
        <v>0</v>
      </c>
      <c r="N329" s="6" t="e">
        <f>IF(O329="在家庭",300,VLOOKUP(P329,プルダウンデータ!$E$4:'プルダウンデータ'!$F$8,2,FALSE))</f>
        <v>#N/A</v>
      </c>
      <c r="O329" s="118">
        <f>履歴書!N669</f>
        <v>0</v>
      </c>
      <c r="P329" s="118">
        <f>履歴書!AI669</f>
        <v>0</v>
      </c>
      <c r="Q329" s="119">
        <f>履歴書!AN669</f>
        <v>0</v>
      </c>
    </row>
    <row r="330" spans="1:17">
      <c r="A330" s="4" t="e">
        <f t="shared" si="89"/>
        <v>#VALUE!</v>
      </c>
      <c r="B330" s="117" t="str">
        <f>D658</f>
        <v>年月日</v>
      </c>
      <c r="D330" s="116" t="str">
        <f>TEXT(履歴書!B344&amp;履歴書!G344&amp;"年"&amp;履歴書!I344&amp;"月"&amp;履歴書!K344&amp;"日","ge.m.d")</f>
        <v>年月日</v>
      </c>
      <c r="E330" s="9"/>
      <c r="F330" s="7" t="str">
        <f t="shared" si="90"/>
        <v>年月日</v>
      </c>
      <c r="G330" s="8" t="str">
        <f t="shared" si="91"/>
        <v>年月日</v>
      </c>
      <c r="H330" s="8" t="str">
        <f t="shared" si="92"/>
        <v>年月日</v>
      </c>
      <c r="I330" s="8" t="str">
        <f t="shared" si="93"/>
        <v>年月日</v>
      </c>
      <c r="J330" s="8"/>
      <c r="K330" s="125" t="str">
        <f>TEXT(履歴書!B449&amp;履歴書!G449&amp;"年"&amp;履歴書!I449&amp;"月"&amp;履歴書!K449&amp;"日","ge.m.d")</f>
        <v>年月日</v>
      </c>
      <c r="M330" s="6">
        <f>COUNTIF(日付等!Q330,"*仙台市*")</f>
        <v>0</v>
      </c>
      <c r="N330" s="6" t="e">
        <f>IF(O330="在家庭",300,VLOOKUP(P330,プルダウンデータ!$E$4:'プルダウンデータ'!$F$8,2,FALSE))</f>
        <v>#N/A</v>
      </c>
      <c r="O330" s="118">
        <f>履歴書!N671</f>
        <v>0</v>
      </c>
      <c r="P330" s="118">
        <f>履歴書!AI671</f>
        <v>0</v>
      </c>
      <c r="Q330" s="119">
        <f>履歴書!AN671</f>
        <v>0</v>
      </c>
    </row>
    <row r="331" spans="1:17">
      <c r="A331" s="4" t="e">
        <f t="shared" si="89"/>
        <v>#VALUE!</v>
      </c>
      <c r="B331" s="117" t="str">
        <f>D660</f>
        <v>年月日</v>
      </c>
      <c r="D331" s="98" t="e">
        <f t="shared" si="94"/>
        <v>#VALUE!</v>
      </c>
      <c r="E331" s="6"/>
      <c r="F331" s="7" t="e">
        <f t="shared" si="90"/>
        <v>#VALUE!</v>
      </c>
      <c r="G331" s="8" t="e">
        <f t="shared" si="91"/>
        <v>#VALUE!</v>
      </c>
      <c r="H331" s="8" t="e">
        <f t="shared" si="92"/>
        <v>#VALUE!</v>
      </c>
      <c r="I331" s="8" t="e">
        <f t="shared" si="93"/>
        <v>#VALUE!</v>
      </c>
      <c r="J331" s="8"/>
      <c r="K331" s="125" t="str">
        <f>TEXT(履歴書!B450&amp;履歴書!G450&amp;"年"&amp;履歴書!I450&amp;"月"&amp;履歴書!K450&amp;"日","ge.m.d")</f>
        <v>年月日</v>
      </c>
      <c r="M331" s="6">
        <f>COUNTIF(日付等!Q331,"*仙台市*")</f>
        <v>0</v>
      </c>
      <c r="N331" s="6" t="e">
        <f>IF(O331="在家庭",300,VLOOKUP(P331,プルダウンデータ!$E$4:'プルダウンデータ'!$F$8,2,FALSE))</f>
        <v>#N/A</v>
      </c>
      <c r="O331" s="118">
        <f>履歴書!N673</f>
        <v>0</v>
      </c>
      <c r="P331" s="118">
        <f>履歴書!AI673</f>
        <v>0</v>
      </c>
      <c r="Q331" s="119">
        <f>履歴書!AN673</f>
        <v>0</v>
      </c>
    </row>
    <row r="332" spans="1:17">
      <c r="A332" s="4" t="e">
        <f t="shared" si="89"/>
        <v>#VALUE!</v>
      </c>
      <c r="B332" s="117" t="str">
        <f>D662</f>
        <v>年月日</v>
      </c>
      <c r="D332" s="116" t="str">
        <f>TEXT(履歴書!B346&amp;履歴書!G346&amp;"年"&amp;履歴書!I346&amp;"月"&amp;履歴書!K346&amp;"日","ge.m.d")</f>
        <v>年月日</v>
      </c>
      <c r="E332" s="9"/>
      <c r="F332" s="7" t="str">
        <f t="shared" si="90"/>
        <v>年月日</v>
      </c>
      <c r="G332" s="8" t="str">
        <f t="shared" si="91"/>
        <v>年月日</v>
      </c>
      <c r="H332" s="8" t="str">
        <f t="shared" si="92"/>
        <v>年月日</v>
      </c>
      <c r="I332" s="8" t="str">
        <f t="shared" si="93"/>
        <v>年月日</v>
      </c>
      <c r="J332" s="8"/>
      <c r="K332" s="125" t="str">
        <f>TEXT(履歴書!B451&amp;履歴書!G451&amp;"年"&amp;履歴書!I451&amp;"月"&amp;履歴書!K451&amp;"日","ge.m.d")</f>
        <v>年月日</v>
      </c>
      <c r="M332" s="6">
        <f>COUNTIF(日付等!Q332,"*仙台市*")</f>
        <v>0</v>
      </c>
      <c r="N332" s="6" t="e">
        <f>IF(O332="在家庭",300,VLOOKUP(P332,プルダウンデータ!$E$4:'プルダウンデータ'!$F$8,2,FALSE))</f>
        <v>#N/A</v>
      </c>
      <c r="O332" s="118">
        <f>履歴書!N675</f>
        <v>0</v>
      </c>
      <c r="P332" s="118">
        <f>履歴書!AI675</f>
        <v>0</v>
      </c>
      <c r="Q332" s="119">
        <f>履歴書!AN675</f>
        <v>0</v>
      </c>
    </row>
    <row r="333" spans="1:17">
      <c r="A333" s="4" t="e">
        <f t="shared" si="89"/>
        <v>#VALUE!</v>
      </c>
      <c r="B333" s="117" t="str">
        <f>D664</f>
        <v>年月日</v>
      </c>
      <c r="D333" s="98" t="e">
        <f t="shared" si="94"/>
        <v>#VALUE!</v>
      </c>
      <c r="E333" s="6"/>
      <c r="F333" s="7" t="e">
        <f t="shared" si="90"/>
        <v>#VALUE!</v>
      </c>
      <c r="G333" s="8" t="e">
        <f t="shared" si="91"/>
        <v>#VALUE!</v>
      </c>
      <c r="H333" s="8" t="e">
        <f t="shared" si="92"/>
        <v>#VALUE!</v>
      </c>
      <c r="I333" s="8" t="e">
        <f t="shared" si="93"/>
        <v>#VALUE!</v>
      </c>
      <c r="J333" s="8"/>
      <c r="K333" s="125" t="str">
        <f>TEXT(履歴書!B452&amp;履歴書!G452&amp;"年"&amp;履歴書!I452&amp;"月"&amp;履歴書!K452&amp;"日","ge.m.d")</f>
        <v>年月日</v>
      </c>
      <c r="M333" s="6">
        <f>COUNTIF(日付等!Q333,"*仙台市*")</f>
        <v>0</v>
      </c>
      <c r="N333" s="6" t="e">
        <f>IF(O333="在家庭",300,VLOOKUP(P333,プルダウンデータ!$E$4:'プルダウンデータ'!$F$8,2,FALSE))</f>
        <v>#N/A</v>
      </c>
      <c r="O333" s="118">
        <f>履歴書!N677</f>
        <v>0</v>
      </c>
      <c r="P333" s="118">
        <f>履歴書!AI677</f>
        <v>0</v>
      </c>
      <c r="Q333" s="119">
        <f>履歴書!AN677</f>
        <v>0</v>
      </c>
    </row>
    <row r="334" spans="1:17">
      <c r="A334" s="4" t="e">
        <f t="shared" si="89"/>
        <v>#VALUE!</v>
      </c>
      <c r="B334" s="117" t="str">
        <f>D666</f>
        <v>年月日</v>
      </c>
      <c r="D334" s="116" t="str">
        <f>TEXT(履歴書!B348&amp;履歴書!G348&amp;"年"&amp;履歴書!I348&amp;"月"&amp;履歴書!K348&amp;"日","ge.m.d")</f>
        <v>年月日</v>
      </c>
      <c r="E334" s="9"/>
      <c r="F334" s="7" t="str">
        <f t="shared" si="90"/>
        <v>年月日</v>
      </c>
      <c r="G334" s="8" t="str">
        <f t="shared" si="91"/>
        <v>年月日</v>
      </c>
      <c r="H334" s="8" t="str">
        <f t="shared" si="92"/>
        <v>年月日</v>
      </c>
      <c r="I334" s="8" t="str">
        <f t="shared" si="93"/>
        <v>年月日</v>
      </c>
      <c r="J334" s="8"/>
      <c r="K334" s="125" t="str">
        <f>TEXT(履歴書!B453&amp;履歴書!G453&amp;"年"&amp;履歴書!I453&amp;"月"&amp;履歴書!K453&amp;"日","ge.m.d")</f>
        <v>年月日</v>
      </c>
      <c r="M334" s="6">
        <f>COUNTIF(日付等!Q334,"*仙台市*")</f>
        <v>0</v>
      </c>
      <c r="N334" s="6" t="e">
        <f>IF(O334="在家庭",300,VLOOKUP(P334,プルダウンデータ!$E$4:'プルダウンデータ'!$F$8,2,FALSE))</f>
        <v>#N/A</v>
      </c>
      <c r="O334" s="118">
        <f>履歴書!N679</f>
        <v>0</v>
      </c>
      <c r="P334" s="118">
        <f>履歴書!AI679</f>
        <v>0</v>
      </c>
      <c r="Q334" s="119">
        <f>履歴書!AN679</f>
        <v>0</v>
      </c>
    </row>
    <row r="335" spans="1:17">
      <c r="A335" s="4" t="e">
        <f t="shared" si="89"/>
        <v>#VALUE!</v>
      </c>
      <c r="B335" s="117" t="str">
        <f>D668</f>
        <v>年月日</v>
      </c>
      <c r="D335" s="98" t="e">
        <f t="shared" si="94"/>
        <v>#VALUE!</v>
      </c>
      <c r="E335" s="6"/>
      <c r="F335" s="7" t="e">
        <f t="shared" si="90"/>
        <v>#VALUE!</v>
      </c>
      <c r="G335" s="8" t="e">
        <f t="shared" si="91"/>
        <v>#VALUE!</v>
      </c>
      <c r="H335" s="8" t="e">
        <f t="shared" si="92"/>
        <v>#VALUE!</v>
      </c>
      <c r="I335" s="8" t="e">
        <f t="shared" si="93"/>
        <v>#VALUE!</v>
      </c>
      <c r="J335" s="8"/>
      <c r="K335" s="125" t="str">
        <f>TEXT(履歴書!B454&amp;履歴書!G454&amp;"年"&amp;履歴書!I454&amp;"月"&amp;履歴書!K454&amp;"日","ge.m.d")</f>
        <v>年月日</v>
      </c>
      <c r="M335" s="6">
        <f>COUNTIF(日付等!Q335,"*仙台市*")</f>
        <v>0</v>
      </c>
      <c r="N335" s="6" t="e">
        <f>IF(O335="在家庭",300,VLOOKUP(P335,プルダウンデータ!$E$4:'プルダウンデータ'!$F$8,2,FALSE))</f>
        <v>#N/A</v>
      </c>
      <c r="O335" s="118">
        <f>履歴書!N681</f>
        <v>0</v>
      </c>
      <c r="P335" s="118">
        <f>履歴書!AI681</f>
        <v>0</v>
      </c>
      <c r="Q335" s="119">
        <f>履歴書!AN681</f>
        <v>0</v>
      </c>
    </row>
    <row r="336" spans="1:17">
      <c r="A336" s="4" t="e">
        <f t="shared" si="89"/>
        <v>#VALUE!</v>
      </c>
      <c r="B336" s="117" t="str">
        <f>D670</f>
        <v>年月日</v>
      </c>
      <c r="D336" s="116" t="str">
        <f>TEXT(履歴書!B350&amp;履歴書!G350&amp;"年"&amp;履歴書!I350&amp;"月"&amp;履歴書!K350&amp;"日","ge.m.d")</f>
        <v>年月日</v>
      </c>
      <c r="E336" s="9"/>
      <c r="F336" s="7" t="str">
        <f t="shared" si="90"/>
        <v>年月日</v>
      </c>
      <c r="G336" s="8" t="str">
        <f t="shared" si="91"/>
        <v>年月日</v>
      </c>
      <c r="H336" s="8" t="str">
        <f t="shared" si="92"/>
        <v>年月日</v>
      </c>
      <c r="I336" s="8" t="str">
        <f t="shared" si="93"/>
        <v>年月日</v>
      </c>
      <c r="J336" s="8"/>
      <c r="K336" s="125" t="str">
        <f>TEXT(履歴書!B455&amp;履歴書!G455&amp;"年"&amp;履歴書!I455&amp;"月"&amp;履歴書!K455&amp;"日","ge.m.d")</f>
        <v>年月日</v>
      </c>
      <c r="M336" s="6">
        <f>COUNTIF(日付等!Q336,"*仙台市*")</f>
        <v>0</v>
      </c>
      <c r="N336" s="6" t="e">
        <f>IF(O336="在家庭",300,VLOOKUP(P336,プルダウンデータ!$E$4:'プルダウンデータ'!$F$8,2,FALSE))</f>
        <v>#N/A</v>
      </c>
      <c r="O336" s="118">
        <f>履歴書!N683</f>
        <v>0</v>
      </c>
      <c r="P336" s="118">
        <f>履歴書!AI683</f>
        <v>0</v>
      </c>
      <c r="Q336" s="119">
        <f>履歴書!AN683</f>
        <v>0</v>
      </c>
    </row>
    <row r="337" spans="1:17">
      <c r="A337" s="4" t="e">
        <f t="shared" si="89"/>
        <v>#VALUE!</v>
      </c>
      <c r="B337" s="117" t="str">
        <f>D672</f>
        <v>年月日</v>
      </c>
      <c r="D337" s="98" t="e">
        <f t="shared" si="94"/>
        <v>#VALUE!</v>
      </c>
      <c r="E337" s="6"/>
      <c r="F337" s="7" t="e">
        <f t="shared" si="90"/>
        <v>#VALUE!</v>
      </c>
      <c r="G337" s="8" t="e">
        <f t="shared" si="91"/>
        <v>#VALUE!</v>
      </c>
      <c r="H337" s="8" t="e">
        <f t="shared" si="92"/>
        <v>#VALUE!</v>
      </c>
      <c r="I337" s="8" t="e">
        <f t="shared" si="93"/>
        <v>#VALUE!</v>
      </c>
      <c r="J337" s="8"/>
      <c r="K337" s="125" t="str">
        <f>TEXT(履歴書!B456&amp;履歴書!G456&amp;"年"&amp;履歴書!I456&amp;"月"&amp;履歴書!K456&amp;"日","ge.m.d")</f>
        <v>年月日</v>
      </c>
      <c r="M337" s="6">
        <f>COUNTIF(日付等!Q337,"*仙台市*")</f>
        <v>0</v>
      </c>
      <c r="N337" s="6" t="e">
        <f>IF(O337="在家庭",300,VLOOKUP(P337,プルダウンデータ!$E$4:'プルダウンデータ'!$F$8,2,FALSE))</f>
        <v>#N/A</v>
      </c>
      <c r="O337" s="118">
        <f>履歴書!N685</f>
        <v>0</v>
      </c>
      <c r="P337" s="118">
        <f>履歴書!AI685</f>
        <v>0</v>
      </c>
      <c r="Q337" s="119">
        <f>履歴書!AN685</f>
        <v>0</v>
      </c>
    </row>
    <row r="338" spans="1:17">
      <c r="A338" s="4" t="e">
        <f t="shared" si="89"/>
        <v>#VALUE!</v>
      </c>
      <c r="B338" s="117" t="str">
        <f>D674</f>
        <v>年月日</v>
      </c>
      <c r="D338" s="116" t="str">
        <f>TEXT(履歴書!B352&amp;履歴書!G352&amp;"年"&amp;履歴書!I352&amp;"月"&amp;履歴書!K352&amp;"日","ge.m.d")</f>
        <v>年月日</v>
      </c>
      <c r="E338" s="9"/>
      <c r="F338" s="7" t="str">
        <f t="shared" si="90"/>
        <v>年月日</v>
      </c>
      <c r="G338" s="8" t="str">
        <f t="shared" si="91"/>
        <v>年月日</v>
      </c>
      <c r="H338" s="8" t="str">
        <f t="shared" si="92"/>
        <v>年月日</v>
      </c>
      <c r="I338" s="8" t="str">
        <f t="shared" si="93"/>
        <v>年月日</v>
      </c>
      <c r="J338" s="8"/>
      <c r="K338" s="125" t="str">
        <f>TEXT(履歴書!B457&amp;履歴書!G457&amp;"年"&amp;履歴書!I457&amp;"月"&amp;履歴書!K457&amp;"日","ge.m.d")</f>
        <v>年月日</v>
      </c>
      <c r="M338" s="6">
        <f>COUNTIF(日付等!Q338,"*仙台市*")</f>
        <v>0</v>
      </c>
      <c r="N338" s="6" t="e">
        <f>IF(O338="在家庭",300,VLOOKUP(P338,プルダウンデータ!$E$4:'プルダウンデータ'!$F$8,2,FALSE))</f>
        <v>#N/A</v>
      </c>
      <c r="O338" s="118">
        <f>履歴書!N687</f>
        <v>0</v>
      </c>
      <c r="P338" s="118">
        <f>履歴書!AI687</f>
        <v>0</v>
      </c>
      <c r="Q338" s="119">
        <f>履歴書!AN687</f>
        <v>0</v>
      </c>
    </row>
    <row r="339" spans="1:17">
      <c r="A339" s="4" t="e">
        <f t="shared" si="89"/>
        <v>#VALUE!</v>
      </c>
      <c r="B339" s="117" t="str">
        <f>D676</f>
        <v>年月日</v>
      </c>
      <c r="D339" s="98" t="e">
        <f t="shared" si="94"/>
        <v>#VALUE!</v>
      </c>
      <c r="E339" s="6"/>
      <c r="F339" s="7" t="e">
        <f t="shared" si="90"/>
        <v>#VALUE!</v>
      </c>
      <c r="G339" s="8" t="e">
        <f t="shared" si="91"/>
        <v>#VALUE!</v>
      </c>
      <c r="H339" s="8" t="e">
        <f t="shared" si="92"/>
        <v>#VALUE!</v>
      </c>
      <c r="I339" s="8" t="e">
        <f t="shared" si="93"/>
        <v>#VALUE!</v>
      </c>
      <c r="J339" s="8"/>
      <c r="K339" s="125" t="str">
        <f>TEXT(履歴書!B458&amp;履歴書!G458&amp;"年"&amp;履歴書!I458&amp;"月"&amp;履歴書!K458&amp;"日","ge.m.d")</f>
        <v>年月日</v>
      </c>
      <c r="M339" s="6">
        <f>COUNTIF(日付等!Q339,"*仙台市*")</f>
        <v>0</v>
      </c>
      <c r="N339" s="6" t="e">
        <f>IF(O339="在家庭",300,VLOOKUP(P339,プルダウンデータ!$E$4:'プルダウンデータ'!$F$8,2,FALSE))</f>
        <v>#N/A</v>
      </c>
      <c r="O339" s="118">
        <f>履歴書!N689</f>
        <v>0</v>
      </c>
      <c r="P339" s="118">
        <f>履歴書!AI689</f>
        <v>0</v>
      </c>
      <c r="Q339" s="119">
        <f>履歴書!AN689</f>
        <v>0</v>
      </c>
    </row>
    <row r="340" spans="1:17">
      <c r="A340" s="4" t="e">
        <f t="shared" si="89"/>
        <v>#VALUE!</v>
      </c>
      <c r="B340" s="117" t="str">
        <f>D678</f>
        <v>年月日</v>
      </c>
      <c r="D340" s="116" t="str">
        <f>TEXT(履歴書!B354&amp;履歴書!G354&amp;"年"&amp;履歴書!I354&amp;"月"&amp;履歴書!K354&amp;"日","ge.m.d")</f>
        <v>年月日</v>
      </c>
      <c r="E340" s="9"/>
      <c r="F340" s="7" t="str">
        <f t="shared" si="90"/>
        <v>年月日</v>
      </c>
      <c r="G340" s="8" t="str">
        <f t="shared" si="91"/>
        <v>年月日</v>
      </c>
      <c r="H340" s="8" t="str">
        <f t="shared" si="92"/>
        <v>年月日</v>
      </c>
      <c r="I340" s="8" t="str">
        <f t="shared" si="93"/>
        <v>年月日</v>
      </c>
      <c r="J340" s="8"/>
      <c r="K340" s="125" t="str">
        <f>TEXT(履歴書!B459&amp;履歴書!G459&amp;"年"&amp;履歴書!I459&amp;"月"&amp;履歴書!K459&amp;"日","ge.m.d")</f>
        <v>年月日</v>
      </c>
      <c r="M340" s="6">
        <f>COUNTIF(日付等!Q340,"*仙台市*")</f>
        <v>0</v>
      </c>
      <c r="N340" s="6" t="e">
        <f>IF(O340="在家庭",300,VLOOKUP(P340,プルダウンデータ!$E$4:'プルダウンデータ'!$F$8,2,FALSE))</f>
        <v>#N/A</v>
      </c>
      <c r="O340" s="118">
        <f>履歴書!N691</f>
        <v>0</v>
      </c>
      <c r="P340" s="118">
        <f>履歴書!AI691</f>
        <v>0</v>
      </c>
      <c r="Q340" s="119">
        <f>履歴書!AN691</f>
        <v>0</v>
      </c>
    </row>
    <row r="341" spans="1:17">
      <c r="A341" s="4" t="e">
        <f t="shared" si="89"/>
        <v>#VALUE!</v>
      </c>
      <c r="B341" s="117" t="str">
        <f>D680</f>
        <v>年月日</v>
      </c>
      <c r="D341" s="98" t="e">
        <f t="shared" si="94"/>
        <v>#VALUE!</v>
      </c>
      <c r="E341" s="6"/>
      <c r="F341" s="7" t="e">
        <f t="shared" si="90"/>
        <v>#VALUE!</v>
      </c>
      <c r="G341" s="8" t="e">
        <f t="shared" si="91"/>
        <v>#VALUE!</v>
      </c>
      <c r="H341" s="8" t="e">
        <f t="shared" si="92"/>
        <v>#VALUE!</v>
      </c>
      <c r="I341" s="8" t="e">
        <f t="shared" si="93"/>
        <v>#VALUE!</v>
      </c>
      <c r="J341" s="8"/>
      <c r="K341" s="125" t="str">
        <f>TEXT(履歴書!B460&amp;履歴書!G460&amp;"年"&amp;履歴書!I460&amp;"月"&amp;履歴書!K460&amp;"日","ge.m.d")</f>
        <v>年月日</v>
      </c>
      <c r="M341" s="6">
        <f>COUNTIF(日付等!Q341,"*仙台市*")</f>
        <v>0</v>
      </c>
      <c r="N341" s="6" t="e">
        <f>IF(O341="在家庭",300,VLOOKUP(P341,プルダウンデータ!$E$4:'プルダウンデータ'!$F$8,2,FALSE))</f>
        <v>#N/A</v>
      </c>
      <c r="O341" s="118">
        <f>履歴書!N693</f>
        <v>0</v>
      </c>
      <c r="P341" s="118">
        <f>履歴書!AI693</f>
        <v>0</v>
      </c>
      <c r="Q341" s="119">
        <f>履歴書!AN693</f>
        <v>0</v>
      </c>
    </row>
    <row r="342" spans="1:17">
      <c r="A342" s="4" t="e">
        <f t="shared" si="89"/>
        <v>#VALUE!</v>
      </c>
      <c r="B342" s="117" t="str">
        <f>D682</f>
        <v>年月日</v>
      </c>
      <c r="D342" s="116" t="str">
        <f>TEXT(履歴書!B356&amp;履歴書!G356&amp;"年"&amp;履歴書!I356&amp;"月"&amp;履歴書!K356&amp;"日","ge.m.d")</f>
        <v>年月日</v>
      </c>
      <c r="E342" s="9"/>
      <c r="F342" s="7" t="str">
        <f t="shared" si="90"/>
        <v>年月日</v>
      </c>
      <c r="G342" s="8" t="str">
        <f t="shared" si="91"/>
        <v>年月日</v>
      </c>
      <c r="H342" s="8" t="str">
        <f t="shared" si="92"/>
        <v>年月日</v>
      </c>
      <c r="I342" s="8" t="str">
        <f t="shared" si="93"/>
        <v>年月日</v>
      </c>
      <c r="J342" s="8"/>
      <c r="K342" s="125" t="str">
        <f>TEXT(履歴書!B461&amp;履歴書!G461&amp;"年"&amp;履歴書!I461&amp;"月"&amp;履歴書!K461&amp;"日","ge.m.d")</f>
        <v>年月日</v>
      </c>
      <c r="M342" s="6">
        <f>COUNTIF(日付等!Q342,"*仙台市*")</f>
        <v>0</v>
      </c>
      <c r="N342" s="6" t="e">
        <f>IF(O342="在家庭",300,VLOOKUP(P342,プルダウンデータ!$E$4:'プルダウンデータ'!$F$8,2,FALSE))</f>
        <v>#N/A</v>
      </c>
      <c r="O342" s="118">
        <f>履歴書!N695</f>
        <v>0</v>
      </c>
      <c r="P342" s="118">
        <f>履歴書!AI695</f>
        <v>0</v>
      </c>
      <c r="Q342" s="119">
        <f>履歴書!AN695</f>
        <v>0</v>
      </c>
    </row>
    <row r="343" spans="1:17">
      <c r="A343" s="4" t="e">
        <f t="shared" si="89"/>
        <v>#VALUE!</v>
      </c>
      <c r="B343" s="117" t="str">
        <f>D684</f>
        <v>年月日</v>
      </c>
      <c r="D343" s="98" t="e">
        <f t="shared" si="94"/>
        <v>#VALUE!</v>
      </c>
      <c r="E343" s="6"/>
      <c r="F343" s="7" t="e">
        <f t="shared" si="90"/>
        <v>#VALUE!</v>
      </c>
      <c r="G343" s="8" t="e">
        <f t="shared" si="91"/>
        <v>#VALUE!</v>
      </c>
      <c r="H343" s="8" t="e">
        <f t="shared" si="92"/>
        <v>#VALUE!</v>
      </c>
      <c r="I343" s="8" t="e">
        <f t="shared" si="93"/>
        <v>#VALUE!</v>
      </c>
      <c r="J343" s="8"/>
      <c r="K343" s="125" t="str">
        <f>TEXT(履歴書!B462&amp;履歴書!G462&amp;"年"&amp;履歴書!I462&amp;"月"&amp;履歴書!K462&amp;"日","ge.m.d")</f>
        <v>年月日</v>
      </c>
      <c r="M343" s="6">
        <f>COUNTIF(日付等!Q343,"*仙台市*")</f>
        <v>0</v>
      </c>
      <c r="N343" s="6" t="e">
        <f>IF(O343="在家庭",300,VLOOKUP(P343,プルダウンデータ!$E$4:'プルダウンデータ'!$F$8,2,FALSE))</f>
        <v>#N/A</v>
      </c>
      <c r="O343" s="118">
        <f>履歴書!N697</f>
        <v>0</v>
      </c>
      <c r="P343" s="118">
        <f>履歴書!AI697</f>
        <v>0</v>
      </c>
      <c r="Q343" s="119">
        <f>履歴書!AN697</f>
        <v>0</v>
      </c>
    </row>
    <row r="344" spans="1:17">
      <c r="A344" s="4" t="e">
        <f t="shared" si="89"/>
        <v>#VALUE!</v>
      </c>
      <c r="B344" s="117" t="str">
        <f>D686</f>
        <v>年月日</v>
      </c>
      <c r="D344" s="116" t="str">
        <f>TEXT(履歴書!B358&amp;履歴書!G358&amp;"年"&amp;履歴書!I358&amp;"月"&amp;履歴書!K358&amp;"日","ge.m.d")</f>
        <v>年月日</v>
      </c>
      <c r="E344" s="9"/>
      <c r="F344" s="7" t="str">
        <f t="shared" si="90"/>
        <v>年月日</v>
      </c>
      <c r="G344" s="8" t="str">
        <f t="shared" si="91"/>
        <v>年月日</v>
      </c>
      <c r="H344" s="8" t="str">
        <f t="shared" si="92"/>
        <v>年月日</v>
      </c>
      <c r="I344" s="8" t="str">
        <f t="shared" si="93"/>
        <v>年月日</v>
      </c>
      <c r="J344" s="8"/>
      <c r="K344" s="125" t="str">
        <f>TEXT(履歴書!B463&amp;履歴書!G463&amp;"年"&amp;履歴書!I463&amp;"月"&amp;履歴書!K463&amp;"日","ge.m.d")</f>
        <v>年月日</v>
      </c>
      <c r="M344" s="6">
        <f>COUNTIF(日付等!Q344,"*仙台市*")</f>
        <v>0</v>
      </c>
      <c r="N344" s="6" t="e">
        <f>IF(O344="在家庭",300,VLOOKUP(P344,プルダウンデータ!$E$4:'プルダウンデータ'!$F$8,2,FALSE))</f>
        <v>#N/A</v>
      </c>
      <c r="O344" s="118">
        <f>履歴書!N699</f>
        <v>0</v>
      </c>
      <c r="P344" s="118">
        <f>履歴書!AI699</f>
        <v>0</v>
      </c>
      <c r="Q344" s="119">
        <f>履歴書!AN699</f>
        <v>0</v>
      </c>
    </row>
    <row r="345" spans="1:17">
      <c r="A345" s="4" t="e">
        <f t="shared" si="89"/>
        <v>#VALUE!</v>
      </c>
      <c r="B345" s="117" t="str">
        <f>D688</f>
        <v>年月日</v>
      </c>
      <c r="D345" s="98" t="e">
        <f t="shared" si="94"/>
        <v>#VALUE!</v>
      </c>
      <c r="E345" s="6"/>
      <c r="F345" s="7" t="e">
        <f t="shared" si="90"/>
        <v>#VALUE!</v>
      </c>
      <c r="G345" s="8" t="e">
        <f t="shared" si="91"/>
        <v>#VALUE!</v>
      </c>
      <c r="H345" s="8" t="e">
        <f t="shared" si="92"/>
        <v>#VALUE!</v>
      </c>
      <c r="I345" s="8" t="e">
        <f t="shared" si="93"/>
        <v>#VALUE!</v>
      </c>
      <c r="J345" s="8"/>
      <c r="K345" s="125" t="str">
        <f>TEXT(履歴書!B464&amp;履歴書!G464&amp;"年"&amp;履歴書!I464&amp;"月"&amp;履歴書!K464&amp;"日","ge.m.d")</f>
        <v>年月日</v>
      </c>
      <c r="M345" s="6">
        <f>COUNTIF(日付等!Q345,"*仙台市*")</f>
        <v>0</v>
      </c>
      <c r="N345" s="6" t="e">
        <f>IF(O345="在家庭",300,VLOOKUP(P345,プルダウンデータ!$E$4:'プルダウンデータ'!$F$8,2,FALSE))</f>
        <v>#N/A</v>
      </c>
      <c r="O345" s="118">
        <f>履歴書!N701</f>
        <v>0</v>
      </c>
      <c r="P345" s="118">
        <f>履歴書!AI701</f>
        <v>0</v>
      </c>
      <c r="Q345" s="119">
        <f>履歴書!AN701</f>
        <v>0</v>
      </c>
    </row>
    <row r="346" spans="1:17">
      <c r="A346" s="4" t="e">
        <f t="shared" ref="A346:A377" si="95">B345+1</f>
        <v>#VALUE!</v>
      </c>
      <c r="B346" s="117" t="str">
        <f>D690</f>
        <v>年月日</v>
      </c>
      <c r="D346" s="116" t="str">
        <f>TEXT(履歴書!B360&amp;履歴書!G360&amp;"年"&amp;履歴書!I360&amp;"月"&amp;履歴書!K360&amp;"日","ge.m.d")</f>
        <v>年月日</v>
      </c>
      <c r="E346" s="9"/>
      <c r="F346" s="7" t="str">
        <f t="shared" si="90"/>
        <v>年月日</v>
      </c>
      <c r="G346" s="8" t="str">
        <f t="shared" si="91"/>
        <v>年月日</v>
      </c>
      <c r="H346" s="8" t="str">
        <f t="shared" si="92"/>
        <v>年月日</v>
      </c>
      <c r="I346" s="8" t="str">
        <f t="shared" si="93"/>
        <v>年月日</v>
      </c>
      <c r="J346" s="8"/>
      <c r="K346" s="125" t="str">
        <f>TEXT(履歴書!B465&amp;履歴書!G465&amp;"年"&amp;履歴書!I465&amp;"月"&amp;履歴書!K465&amp;"日","ge.m.d")</f>
        <v>年月日</v>
      </c>
      <c r="M346" s="6">
        <f>COUNTIF(日付等!Q346,"*仙台市*")</f>
        <v>0</v>
      </c>
      <c r="N346" s="6" t="e">
        <f>IF(O346="在家庭",300,VLOOKUP(P346,プルダウンデータ!$E$4:'プルダウンデータ'!$F$8,2,FALSE))</f>
        <v>#N/A</v>
      </c>
      <c r="O346" s="118">
        <f>履歴書!N703</f>
        <v>0</v>
      </c>
      <c r="P346" s="118">
        <f>履歴書!AI703</f>
        <v>0</v>
      </c>
      <c r="Q346" s="119">
        <f>履歴書!AN703</f>
        <v>0</v>
      </c>
    </row>
    <row r="347" spans="1:17">
      <c r="A347" s="4" t="e">
        <f t="shared" si="95"/>
        <v>#VALUE!</v>
      </c>
      <c r="B347" s="117" t="str">
        <f>D692</f>
        <v>年月日</v>
      </c>
      <c r="D347" s="98" t="e">
        <f t="shared" si="94"/>
        <v>#VALUE!</v>
      </c>
      <c r="E347" s="6"/>
      <c r="F347" s="7" t="e">
        <f t="shared" si="90"/>
        <v>#VALUE!</v>
      </c>
      <c r="G347" s="8" t="e">
        <f t="shared" si="91"/>
        <v>#VALUE!</v>
      </c>
      <c r="H347" s="8" t="e">
        <f t="shared" si="92"/>
        <v>#VALUE!</v>
      </c>
      <c r="I347" s="8" t="e">
        <f t="shared" si="93"/>
        <v>#VALUE!</v>
      </c>
      <c r="J347" s="8"/>
      <c r="K347" s="125" t="str">
        <f>TEXT(履歴書!B466&amp;履歴書!G466&amp;"年"&amp;履歴書!I466&amp;"月"&amp;履歴書!K466&amp;"日","ge.m.d")</f>
        <v>年月日</v>
      </c>
      <c r="M347" s="6">
        <f>COUNTIF(日付等!Q347,"*仙台市*")</f>
        <v>0</v>
      </c>
      <c r="N347" s="6" t="e">
        <f>IF(O347="在家庭",300,VLOOKUP(P347,プルダウンデータ!$E$4:'プルダウンデータ'!$F$8,2,FALSE))</f>
        <v>#N/A</v>
      </c>
      <c r="O347" s="118">
        <f>履歴書!N705</f>
        <v>0</v>
      </c>
      <c r="P347" s="118">
        <f>履歴書!AI705</f>
        <v>0</v>
      </c>
      <c r="Q347" s="119">
        <f>履歴書!AN705</f>
        <v>0</v>
      </c>
    </row>
    <row r="348" spans="1:17">
      <c r="A348" s="4" t="e">
        <f t="shared" si="95"/>
        <v>#VALUE!</v>
      </c>
      <c r="B348" s="117" t="str">
        <f>D694</f>
        <v>年月日</v>
      </c>
      <c r="D348" s="116" t="str">
        <f>TEXT(履歴書!B362&amp;履歴書!G362&amp;"年"&amp;履歴書!I362&amp;"月"&amp;履歴書!K362&amp;"日","ge.m.d")</f>
        <v>年月日</v>
      </c>
      <c r="E348" s="9"/>
      <c r="F348" s="7" t="str">
        <f t="shared" si="90"/>
        <v>年月日</v>
      </c>
      <c r="G348" s="8" t="str">
        <f t="shared" si="91"/>
        <v>年月日</v>
      </c>
      <c r="H348" s="8" t="str">
        <f t="shared" si="92"/>
        <v>年月日</v>
      </c>
      <c r="I348" s="8" t="str">
        <f t="shared" si="93"/>
        <v>年月日</v>
      </c>
      <c r="J348" s="8"/>
      <c r="K348" s="125" t="str">
        <f>TEXT(履歴書!B467&amp;履歴書!G467&amp;"年"&amp;履歴書!I467&amp;"月"&amp;履歴書!K467&amp;"日","ge.m.d")</f>
        <v>年月日</v>
      </c>
      <c r="M348" s="6">
        <f>COUNTIF(日付等!Q348,"*仙台市*")</f>
        <v>0</v>
      </c>
      <c r="N348" s="6" t="e">
        <f>IF(O348="在家庭",300,VLOOKUP(P348,プルダウンデータ!$E$4:'プルダウンデータ'!$F$8,2,FALSE))</f>
        <v>#N/A</v>
      </c>
      <c r="O348" s="118">
        <f>履歴書!N707</f>
        <v>0</v>
      </c>
      <c r="P348" s="118">
        <f>履歴書!AI707</f>
        <v>0</v>
      </c>
      <c r="Q348" s="119">
        <f>履歴書!AN707</f>
        <v>0</v>
      </c>
    </row>
    <row r="349" spans="1:17">
      <c r="A349" s="4" t="e">
        <f t="shared" si="95"/>
        <v>#VALUE!</v>
      </c>
      <c r="B349" s="117" t="str">
        <f>D696</f>
        <v>年月日</v>
      </c>
      <c r="D349" s="98" t="e">
        <f t="shared" si="94"/>
        <v>#VALUE!</v>
      </c>
      <c r="E349" s="6"/>
      <c r="F349" s="7" t="e">
        <f t="shared" si="90"/>
        <v>#VALUE!</v>
      </c>
      <c r="G349" s="8" t="e">
        <f t="shared" si="91"/>
        <v>#VALUE!</v>
      </c>
      <c r="H349" s="8" t="e">
        <f t="shared" si="92"/>
        <v>#VALUE!</v>
      </c>
      <c r="I349" s="8" t="e">
        <f t="shared" si="93"/>
        <v>#VALUE!</v>
      </c>
      <c r="J349" s="8"/>
      <c r="K349" s="125" t="str">
        <f>TEXT(履歴書!B468&amp;履歴書!G468&amp;"年"&amp;履歴書!I468&amp;"月"&amp;履歴書!K468&amp;"日","ge.m.d")</f>
        <v>年月日</v>
      </c>
      <c r="M349" s="6">
        <f>COUNTIF(日付等!Q349,"*仙台市*")</f>
        <v>0</v>
      </c>
      <c r="N349" s="6" t="e">
        <f>IF(O349="在家庭",300,VLOOKUP(P349,プルダウンデータ!$E$4:'プルダウンデータ'!$F$8,2,FALSE))</f>
        <v>#N/A</v>
      </c>
      <c r="O349" s="118">
        <f>履歴書!N709</f>
        <v>0</v>
      </c>
      <c r="P349" s="118">
        <f>履歴書!AI709</f>
        <v>0</v>
      </c>
      <c r="Q349" s="119">
        <f>履歴書!AN709</f>
        <v>0</v>
      </c>
    </row>
    <row r="350" spans="1:17">
      <c r="A350" s="4" t="e">
        <f t="shared" si="95"/>
        <v>#VALUE!</v>
      </c>
      <c r="B350" s="117" t="str">
        <f>D698</f>
        <v>年月日</v>
      </c>
      <c r="D350" s="116" t="str">
        <f>TEXT(履歴書!B364&amp;履歴書!G364&amp;"年"&amp;履歴書!I364&amp;"月"&amp;履歴書!K364&amp;"日","ge.m.d")</f>
        <v>年月日</v>
      </c>
      <c r="E350" s="9"/>
      <c r="F350" s="7" t="str">
        <f t="shared" si="90"/>
        <v>年月日</v>
      </c>
      <c r="G350" s="8" t="str">
        <f t="shared" si="91"/>
        <v>年月日</v>
      </c>
      <c r="H350" s="8" t="str">
        <f t="shared" si="92"/>
        <v>年月日</v>
      </c>
      <c r="I350" s="8" t="str">
        <f t="shared" si="93"/>
        <v>年月日</v>
      </c>
      <c r="J350" s="8"/>
      <c r="K350" s="125" t="str">
        <f>TEXT(履歴書!B469&amp;履歴書!G469&amp;"年"&amp;履歴書!I469&amp;"月"&amp;履歴書!K469&amp;"日","ge.m.d")</f>
        <v>年月日</v>
      </c>
      <c r="M350" s="6">
        <f>COUNTIF(日付等!Q350,"*仙台市*")</f>
        <v>0</v>
      </c>
      <c r="N350" s="6" t="e">
        <f>IF(O350="在家庭",300,VLOOKUP(P350,プルダウンデータ!$E$4:'プルダウンデータ'!$F$8,2,FALSE))</f>
        <v>#N/A</v>
      </c>
      <c r="O350" s="118">
        <f>履歴書!N711</f>
        <v>0</v>
      </c>
      <c r="P350" s="118">
        <f>履歴書!AI711</f>
        <v>0</v>
      </c>
      <c r="Q350" s="119">
        <f>履歴書!AN711</f>
        <v>0</v>
      </c>
    </row>
    <row r="351" spans="1:17">
      <c r="A351" s="4" t="e">
        <f t="shared" si="95"/>
        <v>#VALUE!</v>
      </c>
      <c r="B351" s="117" t="str">
        <f>D700</f>
        <v>年月日</v>
      </c>
      <c r="D351" s="98" t="e">
        <f t="shared" si="94"/>
        <v>#VALUE!</v>
      </c>
      <c r="E351" s="6"/>
      <c r="F351" s="7" t="e">
        <f t="shared" si="90"/>
        <v>#VALUE!</v>
      </c>
      <c r="G351" s="8" t="e">
        <f t="shared" si="91"/>
        <v>#VALUE!</v>
      </c>
      <c r="H351" s="8" t="e">
        <f t="shared" si="92"/>
        <v>#VALUE!</v>
      </c>
      <c r="I351" s="8" t="e">
        <f t="shared" si="93"/>
        <v>#VALUE!</v>
      </c>
      <c r="J351" s="8"/>
      <c r="K351" s="125" t="str">
        <f>TEXT(履歴書!B470&amp;履歴書!G470&amp;"年"&amp;履歴書!I470&amp;"月"&amp;履歴書!K470&amp;"日","ge.m.d")</f>
        <v>年月日</v>
      </c>
      <c r="M351" s="6">
        <f>COUNTIF(日付等!Q351,"*仙台市*")</f>
        <v>0</v>
      </c>
      <c r="N351" s="6" t="e">
        <f>IF(O351="在家庭",300,VLOOKUP(P351,プルダウンデータ!$E$4:'プルダウンデータ'!$F$8,2,FALSE))</f>
        <v>#N/A</v>
      </c>
      <c r="O351" s="118">
        <f>履歴書!N713</f>
        <v>0</v>
      </c>
      <c r="P351" s="118">
        <f>履歴書!AI713</f>
        <v>0</v>
      </c>
      <c r="Q351" s="119">
        <f>履歴書!AN713</f>
        <v>0</v>
      </c>
    </row>
    <row r="352" spans="1:17">
      <c r="A352" s="4" t="e">
        <f t="shared" si="95"/>
        <v>#VALUE!</v>
      </c>
      <c r="B352" s="117" t="str">
        <f>D702</f>
        <v>年月日</v>
      </c>
      <c r="D352" s="116" t="str">
        <f>TEXT(履歴書!B366&amp;履歴書!G366&amp;"年"&amp;履歴書!I366&amp;"月"&amp;履歴書!K366&amp;"日","ge.m.d")</f>
        <v>年月日</v>
      </c>
      <c r="E352" s="9"/>
      <c r="F352" s="7" t="str">
        <f t="shared" si="90"/>
        <v>年月日</v>
      </c>
      <c r="G352" s="8" t="str">
        <f t="shared" si="91"/>
        <v>年月日</v>
      </c>
      <c r="H352" s="8" t="str">
        <f t="shared" si="92"/>
        <v>年月日</v>
      </c>
      <c r="I352" s="8" t="str">
        <f t="shared" si="93"/>
        <v>年月日</v>
      </c>
      <c r="J352" s="8"/>
      <c r="K352" s="125" t="str">
        <f>TEXT(履歴書!B471&amp;履歴書!G471&amp;"年"&amp;履歴書!I471&amp;"月"&amp;履歴書!K471&amp;"日","ge.m.d")</f>
        <v>年月日</v>
      </c>
      <c r="M352" s="6">
        <f>COUNTIF(日付等!Q352,"*仙台市*")</f>
        <v>0</v>
      </c>
      <c r="N352" s="6" t="e">
        <f>IF(O352="在家庭",300,VLOOKUP(P352,プルダウンデータ!$E$4:'プルダウンデータ'!$F$8,2,FALSE))</f>
        <v>#N/A</v>
      </c>
      <c r="O352" s="118">
        <f>履歴書!N715</f>
        <v>0</v>
      </c>
      <c r="P352" s="118">
        <f>履歴書!AI715</f>
        <v>0</v>
      </c>
      <c r="Q352" s="119">
        <f>履歴書!AN715</f>
        <v>0</v>
      </c>
    </row>
    <row r="353" spans="1:17">
      <c r="A353" s="4" t="e">
        <f t="shared" si="95"/>
        <v>#VALUE!</v>
      </c>
      <c r="B353" s="117" t="str">
        <f>D704</f>
        <v>年月日</v>
      </c>
      <c r="D353" s="98" t="e">
        <f t="shared" si="94"/>
        <v>#VALUE!</v>
      </c>
      <c r="E353" s="6"/>
      <c r="F353" s="7" t="e">
        <f t="shared" si="90"/>
        <v>#VALUE!</v>
      </c>
      <c r="G353" s="8" t="e">
        <f t="shared" si="91"/>
        <v>#VALUE!</v>
      </c>
      <c r="H353" s="8" t="e">
        <f t="shared" si="92"/>
        <v>#VALUE!</v>
      </c>
      <c r="I353" s="8" t="e">
        <f t="shared" si="93"/>
        <v>#VALUE!</v>
      </c>
      <c r="J353" s="8"/>
      <c r="K353" s="125" t="str">
        <f>TEXT(履歴書!B472&amp;履歴書!G472&amp;"年"&amp;履歴書!I472&amp;"月"&amp;履歴書!K472&amp;"日","ge.m.d")</f>
        <v>年月日</v>
      </c>
      <c r="M353" s="6">
        <f>COUNTIF(日付等!Q353,"*仙台市*")</f>
        <v>0</v>
      </c>
      <c r="N353" s="6" t="e">
        <f>IF(O353="在家庭",300,VLOOKUP(P353,プルダウンデータ!$E$4:'プルダウンデータ'!$F$8,2,FALSE))</f>
        <v>#N/A</v>
      </c>
      <c r="O353" s="118">
        <f>履歴書!N717</f>
        <v>0</v>
      </c>
      <c r="P353" s="118">
        <f>履歴書!AI717</f>
        <v>0</v>
      </c>
      <c r="Q353" s="119">
        <f>履歴書!AN717</f>
        <v>0</v>
      </c>
    </row>
    <row r="354" spans="1:17">
      <c r="A354" s="4" t="e">
        <f t="shared" si="95"/>
        <v>#VALUE!</v>
      </c>
      <c r="B354" s="117" t="str">
        <f>D706</f>
        <v>年月日</v>
      </c>
      <c r="D354" s="116" t="str">
        <f>TEXT(履歴書!B368&amp;履歴書!G368&amp;"年"&amp;履歴書!I368&amp;"月"&amp;履歴書!K368&amp;"日","ge.m.d")</f>
        <v>年月日</v>
      </c>
      <c r="E354" s="9"/>
      <c r="F354" s="7" t="str">
        <f t="shared" si="90"/>
        <v>年月日</v>
      </c>
      <c r="G354" s="8" t="str">
        <f t="shared" si="91"/>
        <v>年月日</v>
      </c>
      <c r="H354" s="8" t="str">
        <f t="shared" si="92"/>
        <v>年月日</v>
      </c>
      <c r="I354" s="8" t="str">
        <f t="shared" si="93"/>
        <v>年月日</v>
      </c>
      <c r="J354" s="8"/>
      <c r="K354" s="125" t="str">
        <f>TEXT(履歴書!B473&amp;履歴書!G473&amp;"年"&amp;履歴書!I473&amp;"月"&amp;履歴書!K473&amp;"日","ge.m.d")</f>
        <v>年月日</v>
      </c>
      <c r="M354" s="6">
        <f>COUNTIF(日付等!Q354,"*仙台市*")</f>
        <v>0</v>
      </c>
      <c r="N354" s="6" t="e">
        <f>IF(O354="在家庭",300,VLOOKUP(P354,プルダウンデータ!$E$4:'プルダウンデータ'!$F$8,2,FALSE))</f>
        <v>#N/A</v>
      </c>
      <c r="O354" s="118">
        <f>履歴書!N719</f>
        <v>0</v>
      </c>
      <c r="P354" s="118">
        <f>履歴書!AI719</f>
        <v>0</v>
      </c>
      <c r="Q354" s="119">
        <f>履歴書!AN719</f>
        <v>0</v>
      </c>
    </row>
    <row r="355" spans="1:17">
      <c r="A355" s="4" t="e">
        <f t="shared" si="95"/>
        <v>#VALUE!</v>
      </c>
      <c r="B355" s="117" t="str">
        <f>D708</f>
        <v>年月日</v>
      </c>
      <c r="D355" s="98" t="e">
        <f t="shared" si="94"/>
        <v>#VALUE!</v>
      </c>
      <c r="E355" s="6"/>
      <c r="F355" s="7" t="e">
        <f t="shared" si="90"/>
        <v>#VALUE!</v>
      </c>
      <c r="G355" s="8" t="e">
        <f t="shared" si="91"/>
        <v>#VALUE!</v>
      </c>
      <c r="H355" s="8" t="e">
        <f t="shared" si="92"/>
        <v>#VALUE!</v>
      </c>
      <c r="I355" s="8" t="e">
        <f t="shared" si="93"/>
        <v>#VALUE!</v>
      </c>
      <c r="J355" s="8"/>
      <c r="K355" s="125" t="str">
        <f>TEXT(履歴書!B474&amp;履歴書!G474&amp;"年"&amp;履歴書!I474&amp;"月"&amp;履歴書!K474&amp;"日","ge.m.d")</f>
        <v>年月日</v>
      </c>
      <c r="M355" s="6">
        <f>COUNTIF(日付等!Q355,"*仙台市*")</f>
        <v>0</v>
      </c>
      <c r="N355" s="6" t="e">
        <f>IF(O355="在家庭",300,VLOOKUP(P355,プルダウンデータ!$E$4:'プルダウンデータ'!$F$8,2,FALSE))</f>
        <v>#N/A</v>
      </c>
      <c r="O355" s="118">
        <f>履歴書!N721</f>
        <v>0</v>
      </c>
      <c r="P355" s="118">
        <f>履歴書!AI721</f>
        <v>0</v>
      </c>
      <c r="Q355" s="119">
        <f>履歴書!AN721</f>
        <v>0</v>
      </c>
    </row>
    <row r="356" spans="1:17">
      <c r="A356" s="4" t="e">
        <f t="shared" si="95"/>
        <v>#VALUE!</v>
      </c>
      <c r="B356" s="117" t="str">
        <f>D710</f>
        <v>年月日</v>
      </c>
      <c r="D356" s="116" t="str">
        <f>TEXT(履歴書!B370&amp;履歴書!G370&amp;"年"&amp;履歴書!I370&amp;"月"&amp;履歴書!K370&amp;"日","ge.m.d")</f>
        <v>年月日</v>
      </c>
      <c r="E356" s="9"/>
      <c r="F356" s="7" t="str">
        <f t="shared" si="90"/>
        <v>年月日</v>
      </c>
      <c r="G356" s="8" t="str">
        <f t="shared" si="91"/>
        <v>年月日</v>
      </c>
      <c r="H356" s="8" t="str">
        <f t="shared" si="92"/>
        <v>年月日</v>
      </c>
      <c r="I356" s="8" t="str">
        <f t="shared" si="93"/>
        <v>年月日</v>
      </c>
      <c r="J356" s="8"/>
      <c r="K356" s="125" t="str">
        <f>TEXT(履歴書!B475&amp;履歴書!G475&amp;"年"&amp;履歴書!I475&amp;"月"&amp;履歴書!K475&amp;"日","ge.m.d")</f>
        <v>年月日</v>
      </c>
      <c r="M356" s="6">
        <f>COUNTIF(日付等!Q356,"*仙台市*")</f>
        <v>0</v>
      </c>
      <c r="N356" s="6" t="e">
        <f>IF(O356="在家庭",300,VLOOKUP(P356,プルダウンデータ!$E$4:'プルダウンデータ'!$F$8,2,FALSE))</f>
        <v>#N/A</v>
      </c>
      <c r="O356" s="118">
        <f>履歴書!N723</f>
        <v>0</v>
      </c>
      <c r="P356" s="118">
        <f>履歴書!AI723</f>
        <v>0</v>
      </c>
      <c r="Q356" s="119">
        <f>履歴書!AN723</f>
        <v>0</v>
      </c>
    </row>
    <row r="357" spans="1:17">
      <c r="A357" s="4" t="e">
        <f t="shared" si="95"/>
        <v>#VALUE!</v>
      </c>
      <c r="B357" s="117" t="str">
        <f>D712</f>
        <v>年月日</v>
      </c>
      <c r="D357" s="98" t="e">
        <f t="shared" si="94"/>
        <v>#VALUE!</v>
      </c>
      <c r="E357" s="6"/>
      <c r="F357" s="7" t="e">
        <f t="shared" si="90"/>
        <v>#VALUE!</v>
      </c>
      <c r="G357" s="8" t="e">
        <f t="shared" si="91"/>
        <v>#VALUE!</v>
      </c>
      <c r="H357" s="8" t="e">
        <f t="shared" si="92"/>
        <v>#VALUE!</v>
      </c>
      <c r="I357" s="8" t="e">
        <f t="shared" si="93"/>
        <v>#VALUE!</v>
      </c>
      <c r="J357" s="8"/>
      <c r="K357" s="125" t="str">
        <f>TEXT(履歴書!B476&amp;履歴書!G476&amp;"年"&amp;履歴書!I476&amp;"月"&amp;履歴書!K476&amp;"日","ge.m.d")</f>
        <v>年月日</v>
      </c>
      <c r="M357" s="6">
        <f>COUNTIF(日付等!Q357,"*仙台市*")</f>
        <v>0</v>
      </c>
      <c r="N357" s="6" t="e">
        <f>IF(O357="在家庭",300,VLOOKUP(P357,プルダウンデータ!$E$4:'プルダウンデータ'!$F$8,2,FALSE))</f>
        <v>#N/A</v>
      </c>
      <c r="O357" s="118">
        <f>履歴書!N725</f>
        <v>0</v>
      </c>
      <c r="P357" s="118">
        <f>履歴書!AI725</f>
        <v>0</v>
      </c>
      <c r="Q357" s="119">
        <f>履歴書!AN725</f>
        <v>0</v>
      </c>
    </row>
    <row r="358" spans="1:17">
      <c r="A358" s="4" t="e">
        <f t="shared" si="95"/>
        <v>#VALUE!</v>
      </c>
      <c r="B358" s="117" t="str">
        <f>D714</f>
        <v>年月日</v>
      </c>
      <c r="D358" s="116" t="str">
        <f>TEXT(履歴書!B372&amp;履歴書!G372&amp;"年"&amp;履歴書!I372&amp;"月"&amp;履歴書!K372&amp;"日","ge.m.d")</f>
        <v>年月日</v>
      </c>
      <c r="E358" s="9"/>
      <c r="F358" s="7" t="str">
        <f t="shared" si="90"/>
        <v>年月日</v>
      </c>
      <c r="G358" s="8" t="str">
        <f t="shared" si="91"/>
        <v>年月日</v>
      </c>
      <c r="H358" s="8" t="str">
        <f t="shared" si="92"/>
        <v>年月日</v>
      </c>
      <c r="I358" s="8" t="str">
        <f t="shared" si="93"/>
        <v>年月日</v>
      </c>
      <c r="J358" s="8"/>
      <c r="K358" s="125" t="str">
        <f>TEXT(履歴書!B477&amp;履歴書!G477&amp;"年"&amp;履歴書!I477&amp;"月"&amp;履歴書!K477&amp;"日","ge.m.d")</f>
        <v>年月日</v>
      </c>
      <c r="M358" s="6">
        <f>COUNTIF(日付等!Q358,"*仙台市*")</f>
        <v>0</v>
      </c>
      <c r="N358" s="6" t="e">
        <f>IF(O358="在家庭",300,VLOOKUP(P358,プルダウンデータ!$E$4:'プルダウンデータ'!$F$8,2,FALSE))</f>
        <v>#N/A</v>
      </c>
      <c r="O358" s="118">
        <f>履歴書!N727</f>
        <v>0</v>
      </c>
      <c r="P358" s="118">
        <f>履歴書!AI727</f>
        <v>0</v>
      </c>
      <c r="Q358" s="119">
        <f>履歴書!AN727</f>
        <v>0</v>
      </c>
    </row>
    <row r="359" spans="1:17">
      <c r="A359" s="4" t="e">
        <f t="shared" si="95"/>
        <v>#VALUE!</v>
      </c>
      <c r="B359" s="117" t="str">
        <f>D716</f>
        <v>年月日</v>
      </c>
      <c r="D359" s="98" t="e">
        <f t="shared" si="94"/>
        <v>#VALUE!</v>
      </c>
      <c r="E359" s="6"/>
      <c r="F359" s="7" t="e">
        <f t="shared" si="90"/>
        <v>#VALUE!</v>
      </c>
      <c r="G359" s="8" t="e">
        <f t="shared" si="91"/>
        <v>#VALUE!</v>
      </c>
      <c r="H359" s="8" t="e">
        <f t="shared" si="92"/>
        <v>#VALUE!</v>
      </c>
      <c r="I359" s="8" t="e">
        <f t="shared" si="93"/>
        <v>#VALUE!</v>
      </c>
      <c r="J359" s="8"/>
      <c r="K359" s="125" t="str">
        <f>TEXT(履歴書!B478&amp;履歴書!G478&amp;"年"&amp;履歴書!I478&amp;"月"&amp;履歴書!K478&amp;"日","ge.m.d")</f>
        <v>年月日</v>
      </c>
      <c r="M359" s="6">
        <f>COUNTIF(日付等!Q359,"*仙台市*")</f>
        <v>0</v>
      </c>
      <c r="N359" s="6" t="e">
        <f>IF(O359="在家庭",300,VLOOKUP(P359,プルダウンデータ!$E$4:'プルダウンデータ'!$F$8,2,FALSE))</f>
        <v>#N/A</v>
      </c>
      <c r="O359" s="118">
        <f>履歴書!N729</f>
        <v>0</v>
      </c>
      <c r="P359" s="118">
        <f>履歴書!AI729</f>
        <v>0</v>
      </c>
      <c r="Q359" s="119">
        <f>履歴書!AN729</f>
        <v>0</v>
      </c>
    </row>
    <row r="360" spans="1:17">
      <c r="A360" s="4" t="e">
        <f t="shared" si="95"/>
        <v>#VALUE!</v>
      </c>
      <c r="B360" s="117" t="str">
        <f>D718</f>
        <v>年月日</v>
      </c>
      <c r="D360" s="116" t="str">
        <f>TEXT(履歴書!B374&amp;履歴書!G374&amp;"年"&amp;履歴書!I374&amp;"月"&amp;履歴書!K374&amp;"日","ge.m.d")</f>
        <v>年月日</v>
      </c>
      <c r="E360" s="9"/>
      <c r="F360" s="7" t="str">
        <f t="shared" si="90"/>
        <v>年月日</v>
      </c>
      <c r="G360" s="8" t="str">
        <f t="shared" si="91"/>
        <v>年月日</v>
      </c>
      <c r="H360" s="8" t="str">
        <f t="shared" si="92"/>
        <v>年月日</v>
      </c>
      <c r="I360" s="8" t="str">
        <f t="shared" si="93"/>
        <v>年月日</v>
      </c>
      <c r="J360" s="8"/>
      <c r="K360" s="125" t="str">
        <f>TEXT(履歴書!B479&amp;履歴書!G479&amp;"年"&amp;履歴書!I479&amp;"月"&amp;履歴書!K479&amp;"日","ge.m.d")</f>
        <v>年月日</v>
      </c>
      <c r="M360" s="6">
        <f>COUNTIF(日付等!Q360,"*仙台市*")</f>
        <v>0</v>
      </c>
      <c r="N360" s="6" t="e">
        <f>IF(O360="在家庭",300,VLOOKUP(P360,プルダウンデータ!$E$4:'プルダウンデータ'!$F$8,2,FALSE))</f>
        <v>#N/A</v>
      </c>
      <c r="O360" s="118">
        <f>履歴書!N731</f>
        <v>0</v>
      </c>
      <c r="P360" s="118">
        <f>履歴書!AI731</f>
        <v>0</v>
      </c>
      <c r="Q360" s="119">
        <f>履歴書!AN731</f>
        <v>0</v>
      </c>
    </row>
    <row r="361" spans="1:17">
      <c r="A361" s="4" t="e">
        <f t="shared" si="95"/>
        <v>#VALUE!</v>
      </c>
      <c r="B361" s="117" t="str">
        <f>D720</f>
        <v>年月日</v>
      </c>
      <c r="D361" s="98" t="e">
        <f t="shared" si="94"/>
        <v>#VALUE!</v>
      </c>
      <c r="E361" s="6"/>
      <c r="F361" s="7" t="e">
        <f t="shared" si="90"/>
        <v>#VALUE!</v>
      </c>
      <c r="G361" s="8" t="e">
        <f t="shared" si="91"/>
        <v>#VALUE!</v>
      </c>
      <c r="H361" s="8" t="e">
        <f t="shared" si="92"/>
        <v>#VALUE!</v>
      </c>
      <c r="I361" s="8" t="e">
        <f t="shared" si="93"/>
        <v>#VALUE!</v>
      </c>
      <c r="J361" s="8"/>
      <c r="K361" s="125" t="str">
        <f>TEXT(履歴書!B480&amp;履歴書!G480&amp;"年"&amp;履歴書!I480&amp;"月"&amp;履歴書!K480&amp;"日","ge.m.d")</f>
        <v>年月日</v>
      </c>
      <c r="M361" s="6">
        <f>COUNTIF(日付等!Q361,"*仙台市*")</f>
        <v>0</v>
      </c>
      <c r="N361" s="6" t="e">
        <f>IF(O361="在家庭",300,VLOOKUP(P361,プルダウンデータ!$E$4:'プルダウンデータ'!$F$8,2,FALSE))</f>
        <v>#N/A</v>
      </c>
      <c r="O361" s="118">
        <f>履歴書!N733</f>
        <v>0</v>
      </c>
      <c r="P361" s="118">
        <f>履歴書!AI733</f>
        <v>0</v>
      </c>
      <c r="Q361" s="119">
        <f>履歴書!AN733</f>
        <v>0</v>
      </c>
    </row>
    <row r="362" spans="1:17">
      <c r="A362" s="4" t="e">
        <f t="shared" si="95"/>
        <v>#VALUE!</v>
      </c>
      <c r="B362" s="117" t="str">
        <f>D722</f>
        <v>年月日</v>
      </c>
      <c r="D362" s="116" t="str">
        <f>TEXT(履歴書!B376&amp;履歴書!G376&amp;"年"&amp;履歴書!I376&amp;"月"&amp;履歴書!K376&amp;"日","ge.m.d")</f>
        <v>年月日</v>
      </c>
      <c r="E362" s="9"/>
      <c r="F362" s="7" t="str">
        <f t="shared" si="90"/>
        <v>年月日</v>
      </c>
      <c r="G362" s="8" t="str">
        <f t="shared" si="91"/>
        <v>年月日</v>
      </c>
      <c r="H362" s="8" t="str">
        <f t="shared" si="92"/>
        <v>年月日</v>
      </c>
      <c r="I362" s="8" t="str">
        <f t="shared" si="93"/>
        <v>年月日</v>
      </c>
      <c r="J362" s="8"/>
      <c r="K362" s="125" t="str">
        <f>TEXT(履歴書!B481&amp;履歴書!G481&amp;"年"&amp;履歴書!I481&amp;"月"&amp;履歴書!K481&amp;"日","ge.m.d")</f>
        <v>年月日</v>
      </c>
      <c r="M362" s="6">
        <f>COUNTIF(日付等!Q362,"*仙台市*")</f>
        <v>0</v>
      </c>
      <c r="N362" s="6" t="e">
        <f>IF(O362="在家庭",300,VLOOKUP(P362,プルダウンデータ!$E$4:'プルダウンデータ'!$F$8,2,FALSE))</f>
        <v>#N/A</v>
      </c>
      <c r="O362" s="118">
        <f>履歴書!N735</f>
        <v>0</v>
      </c>
      <c r="P362" s="118">
        <f>履歴書!AI735</f>
        <v>0</v>
      </c>
      <c r="Q362" s="119">
        <f>履歴書!AN735</f>
        <v>0</v>
      </c>
    </row>
    <row r="363" spans="1:17">
      <c r="A363" s="4" t="e">
        <f t="shared" si="95"/>
        <v>#VALUE!</v>
      </c>
      <c r="B363" s="117" t="str">
        <f>D724</f>
        <v>年月日</v>
      </c>
      <c r="D363" s="98" t="e">
        <f t="shared" si="94"/>
        <v>#VALUE!</v>
      </c>
      <c r="E363" s="6"/>
      <c r="F363" s="7" t="e">
        <f t="shared" si="90"/>
        <v>#VALUE!</v>
      </c>
      <c r="G363" s="8" t="e">
        <f t="shared" si="91"/>
        <v>#VALUE!</v>
      </c>
      <c r="H363" s="8" t="e">
        <f t="shared" si="92"/>
        <v>#VALUE!</v>
      </c>
      <c r="I363" s="8" t="e">
        <f t="shared" si="93"/>
        <v>#VALUE!</v>
      </c>
      <c r="J363" s="8"/>
      <c r="K363" s="125" t="str">
        <f>TEXT(履歴書!B482&amp;履歴書!G482&amp;"年"&amp;履歴書!I482&amp;"月"&amp;履歴書!K482&amp;"日","ge.m.d")</f>
        <v>年月日</v>
      </c>
      <c r="M363" s="6">
        <f>COUNTIF(日付等!Q363,"*仙台市*")</f>
        <v>0</v>
      </c>
      <c r="N363" s="6" t="e">
        <f>IF(O363="在家庭",300,VLOOKUP(P363,プルダウンデータ!$E$4:'プルダウンデータ'!$F$8,2,FALSE))</f>
        <v>#N/A</v>
      </c>
      <c r="O363" s="118">
        <f>履歴書!N737</f>
        <v>0</v>
      </c>
      <c r="P363" s="118">
        <f>履歴書!AI737</f>
        <v>0</v>
      </c>
      <c r="Q363" s="119">
        <f>履歴書!AN737</f>
        <v>0</v>
      </c>
    </row>
    <row r="364" spans="1:17">
      <c r="A364" s="4" t="e">
        <f t="shared" si="95"/>
        <v>#VALUE!</v>
      </c>
      <c r="B364" s="117" t="str">
        <f>D726</f>
        <v>年月日</v>
      </c>
      <c r="D364" s="116" t="str">
        <f>TEXT(履歴書!B378&amp;履歴書!G378&amp;"年"&amp;履歴書!I378&amp;"月"&amp;履歴書!K378&amp;"日","ge.m.d")</f>
        <v>年月日</v>
      </c>
      <c r="E364" s="9"/>
      <c r="F364" s="7" t="str">
        <f t="shared" si="90"/>
        <v>年月日</v>
      </c>
      <c r="G364" s="8" t="str">
        <f t="shared" si="91"/>
        <v>年月日</v>
      </c>
      <c r="H364" s="8" t="str">
        <f t="shared" si="92"/>
        <v>年月日</v>
      </c>
      <c r="I364" s="8" t="str">
        <f t="shared" si="93"/>
        <v>年月日</v>
      </c>
      <c r="J364" s="8"/>
      <c r="K364" s="125" t="str">
        <f>TEXT(履歴書!B483&amp;履歴書!G483&amp;"年"&amp;履歴書!I483&amp;"月"&amp;履歴書!K483&amp;"日","ge.m.d")</f>
        <v>年月日</v>
      </c>
      <c r="M364" s="6">
        <f>COUNTIF(日付等!Q364,"*仙台市*")</f>
        <v>0</v>
      </c>
      <c r="N364" s="6" t="e">
        <f>IF(O364="在家庭",300,VLOOKUP(P364,プルダウンデータ!$E$4:'プルダウンデータ'!$F$8,2,FALSE))</f>
        <v>#N/A</v>
      </c>
      <c r="O364" s="118">
        <f>履歴書!N739</f>
        <v>0</v>
      </c>
      <c r="P364" s="118">
        <f>履歴書!AI739</f>
        <v>0</v>
      </c>
      <c r="Q364" s="119">
        <f>履歴書!AN739</f>
        <v>0</v>
      </c>
    </row>
    <row r="365" spans="1:17">
      <c r="A365" s="4" t="e">
        <f t="shared" si="95"/>
        <v>#VALUE!</v>
      </c>
      <c r="B365" s="117" t="str">
        <f>D728</f>
        <v>年月日</v>
      </c>
      <c r="D365" s="98" t="e">
        <f t="shared" si="94"/>
        <v>#VALUE!</v>
      </c>
      <c r="E365" s="6"/>
      <c r="F365" s="7" t="e">
        <f t="shared" si="90"/>
        <v>#VALUE!</v>
      </c>
      <c r="G365" s="8" t="e">
        <f t="shared" si="91"/>
        <v>#VALUE!</v>
      </c>
      <c r="H365" s="8" t="e">
        <f t="shared" si="92"/>
        <v>#VALUE!</v>
      </c>
      <c r="I365" s="8" t="e">
        <f t="shared" si="93"/>
        <v>#VALUE!</v>
      </c>
      <c r="J365" s="8"/>
      <c r="K365" s="125" t="str">
        <f>TEXT(履歴書!B484&amp;履歴書!G484&amp;"年"&amp;履歴書!I484&amp;"月"&amp;履歴書!K484&amp;"日","ge.m.d")</f>
        <v>年月日</v>
      </c>
      <c r="M365" s="6">
        <f>COUNTIF(日付等!Q365,"*仙台市*")</f>
        <v>0</v>
      </c>
      <c r="N365" s="6" t="e">
        <f>IF(O365="在家庭",300,VLOOKUP(P365,プルダウンデータ!$E$4:'プルダウンデータ'!$F$8,2,FALSE))</f>
        <v>#N/A</v>
      </c>
      <c r="O365" s="118">
        <f>履歴書!N741</f>
        <v>0</v>
      </c>
      <c r="P365" s="118">
        <f>履歴書!AI741</f>
        <v>0</v>
      </c>
      <c r="Q365" s="119">
        <f>履歴書!AN741</f>
        <v>0</v>
      </c>
    </row>
    <row r="366" spans="1:17">
      <c r="A366" s="4" t="e">
        <f t="shared" si="95"/>
        <v>#VALUE!</v>
      </c>
      <c r="B366" s="117" t="str">
        <f>D730</f>
        <v>年月日</v>
      </c>
      <c r="D366" s="116" t="str">
        <f>TEXT(履歴書!B380&amp;履歴書!G380&amp;"年"&amp;履歴書!I380&amp;"月"&amp;履歴書!K380&amp;"日","ge.m.d")</f>
        <v>年月日</v>
      </c>
      <c r="E366" s="9"/>
      <c r="F366" s="7" t="str">
        <f t="shared" si="90"/>
        <v>年月日</v>
      </c>
      <c r="G366" s="8" t="str">
        <f t="shared" si="91"/>
        <v>年月日</v>
      </c>
      <c r="H366" s="8" t="str">
        <f t="shared" si="92"/>
        <v>年月日</v>
      </c>
      <c r="I366" s="8" t="str">
        <f t="shared" si="93"/>
        <v>年月日</v>
      </c>
      <c r="J366" s="8"/>
      <c r="K366" s="125" t="str">
        <f>TEXT(履歴書!B485&amp;履歴書!G485&amp;"年"&amp;履歴書!I485&amp;"月"&amp;履歴書!K485&amp;"日","ge.m.d")</f>
        <v>年月日</v>
      </c>
      <c r="M366" s="6">
        <f>COUNTIF(日付等!Q366,"*仙台市*")</f>
        <v>0</v>
      </c>
      <c r="N366" s="6" t="e">
        <f>IF(O366="在家庭",300,VLOOKUP(P366,プルダウンデータ!$E$4:'プルダウンデータ'!$F$8,2,FALSE))</f>
        <v>#N/A</v>
      </c>
      <c r="O366" s="118">
        <f>履歴書!N743</f>
        <v>0</v>
      </c>
      <c r="P366" s="118">
        <f>履歴書!AI743</f>
        <v>0</v>
      </c>
      <c r="Q366" s="119">
        <f>履歴書!AN743</f>
        <v>0</v>
      </c>
    </row>
    <row r="367" spans="1:17">
      <c r="A367" s="4" t="e">
        <f t="shared" si="95"/>
        <v>#VALUE!</v>
      </c>
      <c r="B367" s="117" t="str">
        <f>D732</f>
        <v>年月日</v>
      </c>
      <c r="D367" s="98" t="e">
        <f t="shared" si="94"/>
        <v>#VALUE!</v>
      </c>
      <c r="E367" s="6"/>
      <c r="F367" s="7" t="e">
        <f t="shared" si="90"/>
        <v>#VALUE!</v>
      </c>
      <c r="G367" s="8" t="e">
        <f t="shared" si="91"/>
        <v>#VALUE!</v>
      </c>
      <c r="H367" s="8" t="e">
        <f t="shared" si="92"/>
        <v>#VALUE!</v>
      </c>
      <c r="I367" s="8" t="e">
        <f t="shared" si="93"/>
        <v>#VALUE!</v>
      </c>
      <c r="J367" s="8"/>
      <c r="K367" s="125" t="str">
        <f>TEXT(履歴書!B486&amp;履歴書!G486&amp;"年"&amp;履歴書!I486&amp;"月"&amp;履歴書!K486&amp;"日","ge.m.d")</f>
        <v>年月日</v>
      </c>
      <c r="M367" s="6">
        <f>COUNTIF(日付等!Q367,"*仙台市*")</f>
        <v>0</v>
      </c>
      <c r="N367" s="6" t="e">
        <f>IF(O367="在家庭",300,VLOOKUP(P367,プルダウンデータ!$E$4:'プルダウンデータ'!$F$8,2,FALSE))</f>
        <v>#N/A</v>
      </c>
      <c r="O367" s="118">
        <f>履歴書!N745</f>
        <v>0</v>
      </c>
      <c r="P367" s="118">
        <f>履歴書!AI745</f>
        <v>0</v>
      </c>
      <c r="Q367" s="119">
        <f>履歴書!AN745</f>
        <v>0</v>
      </c>
    </row>
    <row r="368" spans="1:17">
      <c r="A368" s="4" t="e">
        <f t="shared" si="95"/>
        <v>#VALUE!</v>
      </c>
      <c r="B368" s="117" t="str">
        <f>D734</f>
        <v>年月日</v>
      </c>
      <c r="D368" s="116" t="str">
        <f>TEXT(履歴書!B382&amp;履歴書!G382&amp;"年"&amp;履歴書!I382&amp;"月"&amp;履歴書!K382&amp;"日","ge.m.d")</f>
        <v>年月日</v>
      </c>
      <c r="E368" s="9"/>
      <c r="F368" s="7" t="str">
        <f t="shared" si="90"/>
        <v>年月日</v>
      </c>
      <c r="G368" s="8" t="str">
        <f t="shared" si="91"/>
        <v>年月日</v>
      </c>
      <c r="H368" s="8" t="str">
        <f t="shared" si="92"/>
        <v>年月日</v>
      </c>
      <c r="I368" s="8" t="str">
        <f t="shared" si="93"/>
        <v>年月日</v>
      </c>
      <c r="J368" s="8"/>
      <c r="K368" s="125" t="str">
        <f>TEXT(履歴書!B487&amp;履歴書!G487&amp;"年"&amp;履歴書!I487&amp;"月"&amp;履歴書!K487&amp;"日","ge.m.d")</f>
        <v>年月日</v>
      </c>
      <c r="M368" s="6">
        <f>COUNTIF(日付等!Q368,"*仙台市*")</f>
        <v>0</v>
      </c>
      <c r="N368" s="6" t="e">
        <f>IF(O368="在家庭",300,VLOOKUP(P368,プルダウンデータ!$E$4:'プルダウンデータ'!$F$8,2,FALSE))</f>
        <v>#N/A</v>
      </c>
      <c r="O368" s="118">
        <f>履歴書!N747</f>
        <v>0</v>
      </c>
      <c r="P368" s="118">
        <f>履歴書!AI747</f>
        <v>0</v>
      </c>
      <c r="Q368" s="119">
        <f>履歴書!AN747</f>
        <v>0</v>
      </c>
    </row>
    <row r="369" spans="1:17">
      <c r="A369" s="4" t="e">
        <f t="shared" si="95"/>
        <v>#VALUE!</v>
      </c>
      <c r="B369" s="117" t="str">
        <f>D736</f>
        <v>年月日</v>
      </c>
      <c r="D369" s="98" t="e">
        <f t="shared" si="94"/>
        <v>#VALUE!</v>
      </c>
      <c r="E369" s="6"/>
      <c r="F369" s="7" t="e">
        <f t="shared" si="90"/>
        <v>#VALUE!</v>
      </c>
      <c r="G369" s="8" t="e">
        <f t="shared" si="91"/>
        <v>#VALUE!</v>
      </c>
      <c r="H369" s="8" t="e">
        <f t="shared" si="92"/>
        <v>#VALUE!</v>
      </c>
      <c r="I369" s="8" t="e">
        <f t="shared" si="93"/>
        <v>#VALUE!</v>
      </c>
      <c r="J369" s="8"/>
      <c r="K369" s="125" t="str">
        <f>TEXT(履歴書!B488&amp;履歴書!G488&amp;"年"&amp;履歴書!I488&amp;"月"&amp;履歴書!K488&amp;"日","ge.m.d")</f>
        <v>年月日</v>
      </c>
      <c r="M369" s="6">
        <f>COUNTIF(日付等!Q369,"*仙台市*")</f>
        <v>0</v>
      </c>
      <c r="N369" s="6" t="e">
        <f>IF(O369="在家庭",300,VLOOKUP(P369,プルダウンデータ!$E$4:'プルダウンデータ'!$F$8,2,FALSE))</f>
        <v>#N/A</v>
      </c>
      <c r="O369" s="118">
        <f>履歴書!N749</f>
        <v>0</v>
      </c>
      <c r="P369" s="118">
        <f>履歴書!AI749</f>
        <v>0</v>
      </c>
      <c r="Q369" s="119">
        <f>履歴書!AN749</f>
        <v>0</v>
      </c>
    </row>
    <row r="370" spans="1:17">
      <c r="A370" s="4" t="e">
        <f t="shared" si="95"/>
        <v>#VALUE!</v>
      </c>
      <c r="B370" s="117" t="str">
        <f>D738</f>
        <v>年月日</v>
      </c>
      <c r="D370" s="116" t="str">
        <f>TEXT(履歴書!B384&amp;履歴書!G384&amp;"年"&amp;履歴書!I384&amp;"月"&amp;履歴書!K384&amp;"日","ge.m.d")</f>
        <v>年月日</v>
      </c>
      <c r="E370" s="9"/>
      <c r="F370" s="7" t="str">
        <f t="shared" si="90"/>
        <v>年月日</v>
      </c>
      <c r="G370" s="8" t="str">
        <f t="shared" si="91"/>
        <v>年月日</v>
      </c>
      <c r="H370" s="8" t="str">
        <f t="shared" si="92"/>
        <v>年月日</v>
      </c>
      <c r="I370" s="8" t="str">
        <f t="shared" si="93"/>
        <v>年月日</v>
      </c>
      <c r="J370" s="8"/>
      <c r="K370" s="125" t="str">
        <f>TEXT(履歴書!B489&amp;履歴書!G489&amp;"年"&amp;履歴書!I489&amp;"月"&amp;履歴書!K489&amp;"日","ge.m.d")</f>
        <v>年月日</v>
      </c>
      <c r="M370" s="6">
        <f>COUNTIF(日付等!Q370,"*仙台市*")</f>
        <v>0</v>
      </c>
      <c r="N370" s="6" t="e">
        <f>IF(O370="在家庭",300,VLOOKUP(P370,プルダウンデータ!$E$4:'プルダウンデータ'!$F$8,2,FALSE))</f>
        <v>#N/A</v>
      </c>
      <c r="O370" s="118">
        <f>履歴書!N751</f>
        <v>0</v>
      </c>
      <c r="P370" s="118">
        <f>履歴書!AI751</f>
        <v>0</v>
      </c>
      <c r="Q370" s="119">
        <f>履歴書!AN751</f>
        <v>0</v>
      </c>
    </row>
    <row r="371" spans="1:17">
      <c r="A371" s="4" t="e">
        <f t="shared" si="95"/>
        <v>#VALUE!</v>
      </c>
      <c r="B371" s="117" t="str">
        <f>D740</f>
        <v>年月日</v>
      </c>
      <c r="D371" s="98" t="e">
        <f t="shared" si="94"/>
        <v>#VALUE!</v>
      </c>
      <c r="E371" s="6"/>
      <c r="F371" s="7" t="e">
        <f t="shared" si="90"/>
        <v>#VALUE!</v>
      </c>
      <c r="G371" s="8" t="e">
        <f t="shared" si="91"/>
        <v>#VALUE!</v>
      </c>
      <c r="H371" s="8" t="e">
        <f t="shared" si="92"/>
        <v>#VALUE!</v>
      </c>
      <c r="I371" s="8" t="e">
        <f t="shared" si="93"/>
        <v>#VALUE!</v>
      </c>
      <c r="J371" s="8"/>
      <c r="K371" s="125" t="str">
        <f>TEXT(履歴書!B490&amp;履歴書!G490&amp;"年"&amp;履歴書!I490&amp;"月"&amp;履歴書!K490&amp;"日","ge.m.d")</f>
        <v>年月日</v>
      </c>
      <c r="M371" s="6">
        <f>COUNTIF(日付等!Q371,"*仙台市*")</f>
        <v>0</v>
      </c>
      <c r="N371" s="6" t="e">
        <f>IF(O371="在家庭",300,VLOOKUP(P371,プルダウンデータ!$E$4:'プルダウンデータ'!$F$8,2,FALSE))</f>
        <v>#N/A</v>
      </c>
      <c r="O371" s="118">
        <f>履歴書!N753</f>
        <v>0</v>
      </c>
      <c r="P371" s="118">
        <f>履歴書!AI753</f>
        <v>0</v>
      </c>
      <c r="Q371" s="119">
        <f>履歴書!AN753</f>
        <v>0</v>
      </c>
    </row>
    <row r="372" spans="1:17">
      <c r="A372" s="4" t="e">
        <f t="shared" si="95"/>
        <v>#VALUE!</v>
      </c>
      <c r="B372" s="117" t="str">
        <f>D742</f>
        <v>年月日</v>
      </c>
      <c r="D372" s="116" t="str">
        <f>TEXT(履歴書!B386&amp;履歴書!G386&amp;"年"&amp;履歴書!I386&amp;"月"&amp;履歴書!K386&amp;"日","ge.m.d")</f>
        <v>年月日</v>
      </c>
      <c r="E372" s="9"/>
      <c r="F372" s="7" t="str">
        <f t="shared" si="90"/>
        <v>年月日</v>
      </c>
      <c r="G372" s="8" t="str">
        <f t="shared" si="91"/>
        <v>年月日</v>
      </c>
      <c r="H372" s="8" t="str">
        <f t="shared" si="92"/>
        <v>年月日</v>
      </c>
      <c r="I372" s="8" t="str">
        <f t="shared" si="93"/>
        <v>年月日</v>
      </c>
      <c r="J372" s="8"/>
      <c r="K372" s="125" t="str">
        <f>TEXT(履歴書!B491&amp;履歴書!G491&amp;"年"&amp;履歴書!I491&amp;"月"&amp;履歴書!K491&amp;"日","ge.m.d")</f>
        <v>年月日</v>
      </c>
      <c r="M372" s="6">
        <f>COUNTIF(日付等!Q372,"*仙台市*")</f>
        <v>0</v>
      </c>
      <c r="N372" s="6" t="e">
        <f>IF(O372="在家庭",300,VLOOKUP(P372,プルダウンデータ!$E$4:'プルダウンデータ'!$F$8,2,FALSE))</f>
        <v>#N/A</v>
      </c>
      <c r="O372" s="118">
        <f>履歴書!N755</f>
        <v>0</v>
      </c>
      <c r="P372" s="118">
        <f>履歴書!AI755</f>
        <v>0</v>
      </c>
      <c r="Q372" s="119">
        <f>履歴書!AN755</f>
        <v>0</v>
      </c>
    </row>
    <row r="373" spans="1:17">
      <c r="A373" s="4" t="e">
        <f t="shared" si="95"/>
        <v>#VALUE!</v>
      </c>
      <c r="B373" s="117" t="str">
        <f>D744</f>
        <v>年月日</v>
      </c>
      <c r="D373" s="98" t="e">
        <f t="shared" si="94"/>
        <v>#VALUE!</v>
      </c>
      <c r="E373" s="6"/>
      <c r="F373" s="7" t="e">
        <f t="shared" si="90"/>
        <v>#VALUE!</v>
      </c>
      <c r="G373" s="8" t="e">
        <f t="shared" si="91"/>
        <v>#VALUE!</v>
      </c>
      <c r="H373" s="8" t="e">
        <f t="shared" si="92"/>
        <v>#VALUE!</v>
      </c>
      <c r="I373" s="8" t="e">
        <f t="shared" si="93"/>
        <v>#VALUE!</v>
      </c>
      <c r="J373" s="8"/>
      <c r="K373" s="125" t="str">
        <f>TEXT(履歴書!B492&amp;履歴書!G492&amp;"年"&amp;履歴書!I492&amp;"月"&amp;履歴書!K492&amp;"日","ge.m.d")</f>
        <v>年月日</v>
      </c>
      <c r="M373" s="6">
        <f>COUNTIF(日付等!Q373,"*仙台市*")</f>
        <v>0</v>
      </c>
      <c r="N373" s="6" t="e">
        <f>IF(O373="在家庭",300,VLOOKUP(P373,プルダウンデータ!$E$4:'プルダウンデータ'!$F$8,2,FALSE))</f>
        <v>#N/A</v>
      </c>
      <c r="O373" s="118">
        <f>履歴書!N757</f>
        <v>0</v>
      </c>
      <c r="P373" s="118">
        <f>履歴書!AI757</f>
        <v>0</v>
      </c>
      <c r="Q373" s="119">
        <f>履歴書!AN757</f>
        <v>0</v>
      </c>
    </row>
    <row r="374" spans="1:17">
      <c r="A374" s="4" t="e">
        <f t="shared" si="95"/>
        <v>#VALUE!</v>
      </c>
      <c r="B374" s="117" t="str">
        <f>D746</f>
        <v>年月日</v>
      </c>
      <c r="D374" s="116" t="str">
        <f>TEXT(履歴書!B388&amp;履歴書!G388&amp;"年"&amp;履歴書!I388&amp;"月"&amp;履歴書!K388&amp;"日","ge.m.d")</f>
        <v>年月日</v>
      </c>
      <c r="E374" s="9"/>
      <c r="F374" s="7" t="str">
        <f t="shared" si="90"/>
        <v>年月日</v>
      </c>
      <c r="G374" s="8" t="str">
        <f t="shared" si="91"/>
        <v>年月日</v>
      </c>
      <c r="H374" s="8" t="str">
        <f t="shared" si="92"/>
        <v>年月日</v>
      </c>
      <c r="I374" s="8" t="str">
        <f t="shared" si="93"/>
        <v>年月日</v>
      </c>
      <c r="J374" s="8"/>
      <c r="K374" s="125" t="str">
        <f>TEXT(履歴書!B493&amp;履歴書!G493&amp;"年"&amp;履歴書!I493&amp;"月"&amp;履歴書!K493&amp;"日","ge.m.d")</f>
        <v>年月日</v>
      </c>
      <c r="M374" s="6">
        <f>COUNTIF(日付等!Q374,"*仙台市*")</f>
        <v>0</v>
      </c>
      <c r="N374" s="6" t="e">
        <f>IF(O374="在家庭",300,VLOOKUP(P374,プルダウンデータ!$E$4:'プルダウンデータ'!$F$8,2,FALSE))</f>
        <v>#N/A</v>
      </c>
      <c r="O374" s="118">
        <f>履歴書!N759</f>
        <v>0</v>
      </c>
      <c r="P374" s="118">
        <f>履歴書!AI759</f>
        <v>0</v>
      </c>
      <c r="Q374" s="119">
        <f>履歴書!AN759</f>
        <v>0</v>
      </c>
    </row>
    <row r="375" spans="1:17">
      <c r="A375" s="4" t="e">
        <f t="shared" si="95"/>
        <v>#VALUE!</v>
      </c>
      <c r="B375" s="117" t="str">
        <f>D748</f>
        <v>年月日</v>
      </c>
      <c r="D375" s="98" t="e">
        <f t="shared" si="94"/>
        <v>#VALUE!</v>
      </c>
      <c r="E375" s="6"/>
      <c r="F375" s="7" t="e">
        <f t="shared" si="90"/>
        <v>#VALUE!</v>
      </c>
      <c r="G375" s="8" t="e">
        <f t="shared" si="91"/>
        <v>#VALUE!</v>
      </c>
      <c r="H375" s="8" t="e">
        <f t="shared" si="92"/>
        <v>#VALUE!</v>
      </c>
      <c r="I375" s="8" t="e">
        <f t="shared" si="93"/>
        <v>#VALUE!</v>
      </c>
      <c r="J375" s="8"/>
      <c r="K375" s="125" t="str">
        <f>TEXT(履歴書!B494&amp;履歴書!G494&amp;"年"&amp;履歴書!I494&amp;"月"&amp;履歴書!K494&amp;"日","ge.m.d")</f>
        <v>年月日</v>
      </c>
      <c r="M375" s="6">
        <f>COUNTIF(日付等!Q375,"*仙台市*")</f>
        <v>0</v>
      </c>
      <c r="N375" s="6" t="e">
        <f>IF(O375="在家庭",300,VLOOKUP(P375,プルダウンデータ!$E$4:'プルダウンデータ'!$F$8,2,FALSE))</f>
        <v>#N/A</v>
      </c>
      <c r="O375" s="118">
        <f>履歴書!N761</f>
        <v>0</v>
      </c>
      <c r="P375" s="118">
        <f>履歴書!AI761</f>
        <v>0</v>
      </c>
      <c r="Q375" s="119">
        <f>履歴書!AN761</f>
        <v>0</v>
      </c>
    </row>
    <row r="376" spans="1:17">
      <c r="A376" s="4" t="e">
        <f t="shared" si="95"/>
        <v>#VALUE!</v>
      </c>
      <c r="B376" s="117" t="str">
        <f>D750</f>
        <v>年月日</v>
      </c>
      <c r="D376" s="116" t="str">
        <f>TEXT(履歴書!B390&amp;履歴書!G390&amp;"年"&amp;履歴書!I390&amp;"月"&amp;履歴書!K390&amp;"日","ge.m.d")</f>
        <v>年月日</v>
      </c>
      <c r="E376" s="9"/>
      <c r="F376" s="7" t="str">
        <f t="shared" si="90"/>
        <v>年月日</v>
      </c>
      <c r="G376" s="8" t="str">
        <f t="shared" si="91"/>
        <v>年月日</v>
      </c>
      <c r="H376" s="8" t="str">
        <f t="shared" si="92"/>
        <v>年月日</v>
      </c>
      <c r="I376" s="8" t="str">
        <f t="shared" si="93"/>
        <v>年月日</v>
      </c>
      <c r="J376" s="8"/>
      <c r="K376" s="125" t="str">
        <f>TEXT(履歴書!B495&amp;履歴書!G495&amp;"年"&amp;履歴書!I495&amp;"月"&amp;履歴書!K495&amp;"日","ge.m.d")</f>
        <v>年月日</v>
      </c>
      <c r="M376" s="6">
        <f>COUNTIF(日付等!Q376,"*仙台市*")</f>
        <v>0</v>
      </c>
      <c r="N376" s="6" t="e">
        <f>IF(O376="在家庭",300,VLOOKUP(P376,プルダウンデータ!$E$4:'プルダウンデータ'!$F$8,2,FALSE))</f>
        <v>#N/A</v>
      </c>
      <c r="O376" s="118">
        <f>履歴書!N763</f>
        <v>0</v>
      </c>
      <c r="P376" s="118">
        <f>履歴書!AI763</f>
        <v>0</v>
      </c>
      <c r="Q376" s="119">
        <f>履歴書!AN763</f>
        <v>0</v>
      </c>
    </row>
    <row r="377" spans="1:17">
      <c r="A377" s="4" t="e">
        <f t="shared" si="95"/>
        <v>#VALUE!</v>
      </c>
      <c r="B377" s="117">
        <f>D752</f>
        <v>0</v>
      </c>
      <c r="D377" s="98" t="e">
        <f t="shared" si="94"/>
        <v>#VALUE!</v>
      </c>
      <c r="E377" s="6"/>
      <c r="F377" s="7" t="e">
        <f t="shared" si="90"/>
        <v>#VALUE!</v>
      </c>
      <c r="G377" s="8" t="e">
        <f t="shared" si="91"/>
        <v>#VALUE!</v>
      </c>
      <c r="H377" s="8" t="e">
        <f t="shared" si="92"/>
        <v>#VALUE!</v>
      </c>
      <c r="I377" s="8" t="e">
        <f t="shared" si="93"/>
        <v>#VALUE!</v>
      </c>
      <c r="J377" s="8"/>
      <c r="K377" s="125" t="str">
        <f>TEXT(履歴書!B496&amp;履歴書!G496&amp;"年"&amp;履歴書!I496&amp;"月"&amp;履歴書!K496&amp;"日","ge.m.d")</f>
        <v>年月日</v>
      </c>
      <c r="M377" s="6">
        <f>COUNTIF(日付等!Q377,"*仙台市*")</f>
        <v>0</v>
      </c>
      <c r="N377" s="6" t="e">
        <f>IF(O377="在家庭",300,VLOOKUP(P377,プルダウンデータ!$E$4:'プルダウンデータ'!$F$8,2,FALSE))</f>
        <v>#N/A</v>
      </c>
      <c r="O377" s="118">
        <f>履歴書!N765</f>
        <v>0</v>
      </c>
      <c r="P377" s="118">
        <f>履歴書!AI765</f>
        <v>0</v>
      </c>
      <c r="Q377" s="119">
        <f>履歴書!AN765</f>
        <v>0</v>
      </c>
    </row>
    <row r="378" spans="1:17">
      <c r="A378" s="130" t="e">
        <f>#REF!+1</f>
        <v>#REF!</v>
      </c>
      <c r="B378" s="131">
        <f>D754</f>
        <v>0</v>
      </c>
      <c r="D378" s="116" t="str">
        <f>TEXT(履歴書!B392&amp;履歴書!G392&amp;"年"&amp;履歴書!I392&amp;"月"&amp;履歴書!K392&amp;"日","ge.m.d")</f>
        <v>年月日</v>
      </c>
      <c r="E378" s="9"/>
      <c r="F378" s="7" t="str">
        <f t="shared" si="90"/>
        <v>年月日</v>
      </c>
      <c r="G378" s="8" t="str">
        <f t="shared" si="91"/>
        <v>年月日</v>
      </c>
      <c r="H378" s="8" t="str">
        <f t="shared" si="92"/>
        <v>年月日</v>
      </c>
      <c r="I378" s="8" t="str">
        <f t="shared" si="93"/>
        <v>年月日</v>
      </c>
      <c r="J378" s="8"/>
      <c r="K378" s="125" t="str">
        <f>TEXT(履歴書!B497&amp;履歴書!G497&amp;"年"&amp;履歴書!I497&amp;"月"&amp;履歴書!K497&amp;"日","ge.m.d")</f>
        <v>年月日</v>
      </c>
      <c r="M378" s="6">
        <f>COUNTIF(日付等!Q378,"*仙台市*")</f>
        <v>0</v>
      </c>
      <c r="N378" s="6" t="e">
        <f>IF(O378="在家庭",300,VLOOKUP(P378,プルダウンデータ!$E$4:'プルダウンデータ'!$F$8,2,FALSE))</f>
        <v>#N/A</v>
      </c>
      <c r="O378" s="118">
        <f>履歴書!N767</f>
        <v>0</v>
      </c>
      <c r="P378" s="118">
        <f>履歴書!AI767</f>
        <v>0</v>
      </c>
      <c r="Q378" s="119">
        <f>履歴書!AN767</f>
        <v>0</v>
      </c>
    </row>
    <row r="379" spans="1:17">
      <c r="A379" s="130" t="e">
        <f>#REF!+1</f>
        <v>#REF!</v>
      </c>
      <c r="B379" s="131">
        <f>D756</f>
        <v>0</v>
      </c>
      <c r="D379" s="98" t="e">
        <f t="shared" si="94"/>
        <v>#VALUE!</v>
      </c>
      <c r="E379" s="6"/>
      <c r="F379" s="7" t="e">
        <f t="shared" si="90"/>
        <v>#VALUE!</v>
      </c>
      <c r="G379" s="8" t="e">
        <f t="shared" si="91"/>
        <v>#VALUE!</v>
      </c>
      <c r="H379" s="8" t="e">
        <f t="shared" si="92"/>
        <v>#VALUE!</v>
      </c>
      <c r="I379" s="8" t="e">
        <f t="shared" si="93"/>
        <v>#VALUE!</v>
      </c>
      <c r="J379" s="8"/>
      <c r="K379" s="125" t="str">
        <f>TEXT(履歴書!B498&amp;履歴書!G498&amp;"年"&amp;履歴書!I498&amp;"月"&amp;履歴書!K498&amp;"日","ge.m.d")</f>
        <v>年月日</v>
      </c>
      <c r="M379" s="6">
        <f>COUNTIF(日付等!Q379,"*仙台市*")</f>
        <v>0</v>
      </c>
      <c r="N379" s="6" t="e">
        <f>IF(O379="在家庭",300,VLOOKUP(P379,プルダウンデータ!$E$4:'プルダウンデータ'!$F$8,2,FALSE))</f>
        <v>#N/A</v>
      </c>
      <c r="O379" s="118">
        <f>履歴書!N769</f>
        <v>0</v>
      </c>
      <c r="P379" s="118">
        <f>履歴書!AI769</f>
        <v>0</v>
      </c>
      <c r="Q379" s="119">
        <f>履歴書!AN769</f>
        <v>0</v>
      </c>
    </row>
    <row r="380" spans="1:17">
      <c r="A380" s="130" t="e">
        <f>#REF!+1</f>
        <v>#REF!</v>
      </c>
      <c r="B380" s="131">
        <f>D758</f>
        <v>0</v>
      </c>
      <c r="D380" s="116" t="str">
        <f>TEXT(履歴書!B394&amp;履歴書!G394&amp;"年"&amp;履歴書!I394&amp;"月"&amp;履歴書!K394&amp;"日","ge.m.d")</f>
        <v>年月日</v>
      </c>
      <c r="E380" s="9"/>
      <c r="F380" s="7" t="str">
        <f t="shared" si="90"/>
        <v>年月日</v>
      </c>
      <c r="G380" s="8" t="str">
        <f t="shared" si="91"/>
        <v>年月日</v>
      </c>
      <c r="H380" s="8" t="str">
        <f t="shared" si="92"/>
        <v>年月日</v>
      </c>
      <c r="I380" s="8" t="str">
        <f t="shared" si="93"/>
        <v>年月日</v>
      </c>
      <c r="J380" s="8"/>
      <c r="K380" s="125" t="str">
        <f>TEXT(履歴書!B499&amp;履歴書!G499&amp;"年"&amp;履歴書!I499&amp;"月"&amp;履歴書!K499&amp;"日","ge.m.d")</f>
        <v>年月日</v>
      </c>
      <c r="M380" s="6">
        <f>COUNTIF(日付等!Q380,"*仙台市*")</f>
        <v>0</v>
      </c>
      <c r="N380" s="6" t="e">
        <f>IF(O380="在家庭",300,VLOOKUP(P380,プルダウンデータ!$E$4:'プルダウンデータ'!$F$8,2,FALSE))</f>
        <v>#N/A</v>
      </c>
      <c r="O380" s="118">
        <f>履歴書!N771</f>
        <v>0</v>
      </c>
      <c r="P380" s="118">
        <f>履歴書!AI771</f>
        <v>0</v>
      </c>
      <c r="Q380" s="119">
        <f>履歴書!AN771</f>
        <v>0</v>
      </c>
    </row>
    <row r="381" spans="1:17">
      <c r="A381" s="130" t="e">
        <f>#REF!+1</f>
        <v>#REF!</v>
      </c>
      <c r="B381" s="131">
        <f>D760</f>
        <v>0</v>
      </c>
      <c r="D381" s="98" t="e">
        <f t="shared" si="94"/>
        <v>#VALUE!</v>
      </c>
      <c r="E381" s="6"/>
      <c r="F381" s="7" t="e">
        <f t="shared" si="90"/>
        <v>#VALUE!</v>
      </c>
      <c r="G381" s="8" t="e">
        <f t="shared" si="91"/>
        <v>#VALUE!</v>
      </c>
      <c r="H381" s="8" t="e">
        <f t="shared" si="92"/>
        <v>#VALUE!</v>
      </c>
      <c r="I381" s="8" t="e">
        <f t="shared" si="93"/>
        <v>#VALUE!</v>
      </c>
      <c r="J381" s="8"/>
      <c r="K381" s="125" t="str">
        <f>TEXT(履歴書!B500&amp;履歴書!G500&amp;"年"&amp;履歴書!I500&amp;"月"&amp;履歴書!K500&amp;"日","ge.m.d")</f>
        <v>年月日</v>
      </c>
      <c r="M381" s="6">
        <f>COUNTIF(日付等!Q381,"*仙台市*")</f>
        <v>0</v>
      </c>
      <c r="N381" s="6" t="e">
        <f>IF(O381="在家庭",300,VLOOKUP(P381,プルダウンデータ!$E$4:'プルダウンデータ'!$F$8,2,FALSE))</f>
        <v>#N/A</v>
      </c>
      <c r="O381" s="118">
        <f>履歴書!N773</f>
        <v>0</v>
      </c>
      <c r="P381" s="118">
        <f>履歴書!AI773</f>
        <v>0</v>
      </c>
      <c r="Q381" s="119">
        <f>履歴書!AN773</f>
        <v>0</v>
      </c>
    </row>
    <row r="382" spans="1:17">
      <c r="A382" s="130" t="e">
        <f>#REF!+1</f>
        <v>#REF!</v>
      </c>
      <c r="B382" s="131">
        <f>D762</f>
        <v>0</v>
      </c>
      <c r="D382" s="116" t="str">
        <f>TEXT(履歴書!B396&amp;履歴書!G396&amp;"年"&amp;履歴書!I396&amp;"月"&amp;履歴書!K396&amp;"日","ge.m.d")</f>
        <v>年月日</v>
      </c>
      <c r="E382" s="9"/>
      <c r="F382" s="7" t="str">
        <f t="shared" si="90"/>
        <v>年月日</v>
      </c>
      <c r="G382" s="8" t="str">
        <f t="shared" si="91"/>
        <v>年月日</v>
      </c>
      <c r="H382" s="8" t="str">
        <f t="shared" si="92"/>
        <v>年月日</v>
      </c>
      <c r="I382" s="8" t="str">
        <f t="shared" si="93"/>
        <v>年月日</v>
      </c>
      <c r="J382" s="8"/>
      <c r="K382" s="125" t="str">
        <f>TEXT(履歴書!B501&amp;履歴書!G501&amp;"年"&amp;履歴書!I501&amp;"月"&amp;履歴書!K501&amp;"日","ge.m.d")</f>
        <v>年月日</v>
      </c>
      <c r="M382" s="6">
        <f>COUNTIF(日付等!Q382,"*仙台市*")</f>
        <v>0</v>
      </c>
      <c r="N382" s="6" t="e">
        <f>IF(O382="在家庭",300,VLOOKUP(P382,プルダウンデータ!$E$4:'プルダウンデータ'!$F$8,2,FALSE))</f>
        <v>#N/A</v>
      </c>
      <c r="O382" s="118">
        <f>履歴書!N775</f>
        <v>0</v>
      </c>
      <c r="P382" s="118">
        <f>履歴書!AI775</f>
        <v>0</v>
      </c>
      <c r="Q382" s="119">
        <f>履歴書!AN775</f>
        <v>0</v>
      </c>
    </row>
    <row r="383" spans="1:17">
      <c r="A383" s="130" t="e">
        <f>#REF!+1</f>
        <v>#REF!</v>
      </c>
      <c r="B383" s="131">
        <f>D764</f>
        <v>0</v>
      </c>
      <c r="D383" s="98" t="e">
        <f t="shared" si="94"/>
        <v>#VALUE!</v>
      </c>
      <c r="E383" s="6"/>
      <c r="F383" s="7" t="e">
        <f t="shared" si="90"/>
        <v>#VALUE!</v>
      </c>
      <c r="G383" s="8" t="e">
        <f t="shared" si="91"/>
        <v>#VALUE!</v>
      </c>
      <c r="H383" s="8" t="e">
        <f t="shared" si="92"/>
        <v>#VALUE!</v>
      </c>
      <c r="I383" s="8" t="e">
        <f t="shared" si="93"/>
        <v>#VALUE!</v>
      </c>
      <c r="J383" s="8"/>
      <c r="K383" s="125" t="str">
        <f>TEXT(履歴書!B502&amp;履歴書!G502&amp;"年"&amp;履歴書!I502&amp;"月"&amp;履歴書!K502&amp;"日","ge.m.d")</f>
        <v>年月日</v>
      </c>
      <c r="M383" s="6">
        <f>COUNTIF(日付等!Q383,"*仙台市*")</f>
        <v>0</v>
      </c>
      <c r="N383" s="6" t="e">
        <f>IF(O383="在家庭",300,VLOOKUP(P383,プルダウンデータ!$E$4:'プルダウンデータ'!$F$8,2,FALSE))</f>
        <v>#N/A</v>
      </c>
      <c r="O383" s="118">
        <f>履歴書!N777</f>
        <v>0</v>
      </c>
      <c r="P383" s="118">
        <f>履歴書!AI777</f>
        <v>0</v>
      </c>
      <c r="Q383" s="119">
        <f>履歴書!AN777</f>
        <v>0</v>
      </c>
    </row>
    <row r="384" spans="1:17">
      <c r="A384" s="130" t="e">
        <f>#REF!+1</f>
        <v>#REF!</v>
      </c>
      <c r="B384" s="131">
        <f>D766</f>
        <v>0</v>
      </c>
      <c r="D384" s="116" t="str">
        <f>TEXT(履歴書!B398&amp;履歴書!G398&amp;"年"&amp;履歴書!I398&amp;"月"&amp;履歴書!K398&amp;"日","ge.m.d")</f>
        <v>年月日</v>
      </c>
      <c r="E384" s="9"/>
      <c r="F384" s="7" t="str">
        <f t="shared" si="90"/>
        <v>年月日</v>
      </c>
      <c r="G384" s="8" t="str">
        <f t="shared" si="91"/>
        <v>年月日</v>
      </c>
      <c r="H384" s="8" t="str">
        <f t="shared" si="92"/>
        <v>年月日</v>
      </c>
      <c r="I384" s="8" t="str">
        <f t="shared" si="93"/>
        <v>年月日</v>
      </c>
      <c r="J384" s="8"/>
      <c r="K384" s="125" t="str">
        <f>TEXT(履歴書!B503&amp;履歴書!G503&amp;"年"&amp;履歴書!I503&amp;"月"&amp;履歴書!K503&amp;"日","ge.m.d")</f>
        <v>年月日</v>
      </c>
      <c r="M384" s="6">
        <f>COUNTIF(日付等!Q384,"*仙台市*")</f>
        <v>0</v>
      </c>
      <c r="N384" s="6" t="e">
        <f>IF(O384="在家庭",300,VLOOKUP(P384,プルダウンデータ!$E$4:'プルダウンデータ'!$F$8,2,FALSE))</f>
        <v>#N/A</v>
      </c>
      <c r="O384" s="118">
        <f>履歴書!N779</f>
        <v>0</v>
      </c>
      <c r="P384" s="118">
        <f>履歴書!AI779</f>
        <v>0</v>
      </c>
      <c r="Q384" s="119">
        <f>履歴書!AN779</f>
        <v>0</v>
      </c>
    </row>
    <row r="385" spans="1:17">
      <c r="A385" s="130" t="e">
        <f>#REF!+1</f>
        <v>#REF!</v>
      </c>
      <c r="B385" s="131">
        <f>D768</f>
        <v>0</v>
      </c>
      <c r="D385" s="98" t="e">
        <f t="shared" si="94"/>
        <v>#VALUE!</v>
      </c>
      <c r="E385" s="6"/>
      <c r="F385" s="7" t="e">
        <f t="shared" si="90"/>
        <v>#VALUE!</v>
      </c>
      <c r="G385" s="8" t="e">
        <f t="shared" si="91"/>
        <v>#VALUE!</v>
      </c>
      <c r="H385" s="8" t="e">
        <f t="shared" si="92"/>
        <v>#VALUE!</v>
      </c>
      <c r="I385" s="8" t="e">
        <f t="shared" si="93"/>
        <v>#VALUE!</v>
      </c>
      <c r="J385" s="8"/>
      <c r="K385" s="125" t="str">
        <f>TEXT(履歴書!B504&amp;履歴書!G504&amp;"年"&amp;履歴書!I504&amp;"月"&amp;履歴書!K504&amp;"日","ge.m.d")</f>
        <v>年月日</v>
      </c>
      <c r="M385" s="6">
        <f>COUNTIF(日付等!Q385,"*仙台市*")</f>
        <v>0</v>
      </c>
      <c r="N385" s="6" t="e">
        <f>IF(O385="在家庭",300,VLOOKUP(P385,プルダウンデータ!$E$4:'プルダウンデータ'!$F$8,2,FALSE))</f>
        <v>#N/A</v>
      </c>
      <c r="O385" s="118">
        <f>履歴書!N781</f>
        <v>0</v>
      </c>
      <c r="P385" s="118">
        <f>履歴書!AI781</f>
        <v>0</v>
      </c>
      <c r="Q385" s="119">
        <f>履歴書!AN781</f>
        <v>0</v>
      </c>
    </row>
    <row r="386" spans="1:17">
      <c r="A386" s="130" t="e">
        <f>#REF!+1</f>
        <v>#REF!</v>
      </c>
      <c r="B386" s="131">
        <f>D770</f>
        <v>0</v>
      </c>
      <c r="D386" s="116" t="str">
        <f>TEXT(履歴書!B400&amp;履歴書!G400&amp;"年"&amp;履歴書!I400&amp;"月"&amp;履歴書!K400&amp;"日","ge.m.d")</f>
        <v>年月日</v>
      </c>
      <c r="E386" s="9"/>
      <c r="F386" s="7" t="str">
        <f t="shared" si="90"/>
        <v>年月日</v>
      </c>
      <c r="G386" s="8" t="str">
        <f t="shared" si="91"/>
        <v>年月日</v>
      </c>
      <c r="H386" s="8" t="str">
        <f t="shared" si="92"/>
        <v>年月日</v>
      </c>
      <c r="I386" s="8" t="str">
        <f t="shared" si="93"/>
        <v>年月日</v>
      </c>
      <c r="J386" s="8"/>
      <c r="K386" s="125" t="str">
        <f>TEXT(履歴書!B505&amp;履歴書!G505&amp;"年"&amp;履歴書!I505&amp;"月"&amp;履歴書!K505&amp;"日","ge.m.d")</f>
        <v>年月日</v>
      </c>
      <c r="M386" s="6">
        <f>COUNTIF(日付等!Q386,"*仙台市*")</f>
        <v>0</v>
      </c>
      <c r="N386" s="6" t="e">
        <f>IF(O386="在家庭",300,VLOOKUP(P386,プルダウンデータ!$E$4:'プルダウンデータ'!$F$8,2,FALSE))</f>
        <v>#N/A</v>
      </c>
      <c r="O386" s="118">
        <f>履歴書!N783</f>
        <v>0</v>
      </c>
      <c r="P386" s="118">
        <f>履歴書!AI783</f>
        <v>0</v>
      </c>
      <c r="Q386" s="119">
        <f>履歴書!AN783</f>
        <v>0</v>
      </c>
    </row>
    <row r="387" spans="1:17">
      <c r="A387" s="130" t="e">
        <f>#REF!+1</f>
        <v>#REF!</v>
      </c>
      <c r="B387" s="131">
        <f>D772</f>
        <v>0</v>
      </c>
      <c r="D387" s="98" t="e">
        <f t="shared" si="94"/>
        <v>#VALUE!</v>
      </c>
      <c r="E387" s="6"/>
      <c r="F387" s="7" t="e">
        <f t="shared" si="90"/>
        <v>#VALUE!</v>
      </c>
      <c r="G387" s="8" t="e">
        <f t="shared" si="91"/>
        <v>#VALUE!</v>
      </c>
      <c r="H387" s="8" t="e">
        <f t="shared" si="92"/>
        <v>#VALUE!</v>
      </c>
      <c r="I387" s="8" t="e">
        <f t="shared" si="93"/>
        <v>#VALUE!</v>
      </c>
      <c r="J387" s="8"/>
      <c r="K387" s="125" t="str">
        <f>TEXT(履歴書!B506&amp;履歴書!G506&amp;"年"&amp;履歴書!I506&amp;"月"&amp;履歴書!K506&amp;"日","ge.m.d")</f>
        <v>年月日</v>
      </c>
      <c r="M387" s="6">
        <f>COUNTIF(日付等!Q387,"*仙台市*")</f>
        <v>0</v>
      </c>
      <c r="N387" s="6" t="e">
        <f>IF(O387="在家庭",300,VLOOKUP(P387,プルダウンデータ!$E$4:'プルダウンデータ'!$F$8,2,FALSE))</f>
        <v>#N/A</v>
      </c>
      <c r="O387" s="118">
        <f>履歴書!N785</f>
        <v>0</v>
      </c>
      <c r="P387" s="118">
        <f>履歴書!AI785</f>
        <v>0</v>
      </c>
      <c r="Q387" s="119">
        <f>履歴書!AN785</f>
        <v>0</v>
      </c>
    </row>
    <row r="388" spans="1:17">
      <c r="A388" s="130" t="e">
        <f>#REF!+1</f>
        <v>#REF!</v>
      </c>
      <c r="B388" s="131">
        <f>D774</f>
        <v>0</v>
      </c>
      <c r="D388" s="116" t="str">
        <f>TEXT(履歴書!B402&amp;履歴書!G402&amp;"年"&amp;履歴書!I402&amp;"月"&amp;履歴書!K402&amp;"日","ge.m.d")</f>
        <v>年月日</v>
      </c>
      <c r="E388" s="9"/>
      <c r="F388" s="7" t="str">
        <f t="shared" ref="F388:F451" si="96">TEXT($D388,"ggg")</f>
        <v>年月日</v>
      </c>
      <c r="G388" s="8" t="str">
        <f t="shared" ref="G388:G451" si="97">TEXT($D388,"e")</f>
        <v>年月日</v>
      </c>
      <c r="H388" s="8" t="str">
        <f t="shared" ref="H388:H451" si="98">TEXT($D388,"m")</f>
        <v>年月日</v>
      </c>
      <c r="I388" s="8" t="str">
        <f t="shared" ref="I388:I451" si="99">TEXT($D388,"d")</f>
        <v>年月日</v>
      </c>
      <c r="J388" s="8"/>
      <c r="K388" s="125" t="str">
        <f>TEXT(履歴書!B507&amp;履歴書!G507&amp;"年"&amp;履歴書!I507&amp;"月"&amp;履歴書!K507&amp;"日","ge.m.d")</f>
        <v>年月日</v>
      </c>
      <c r="M388" s="6">
        <f>COUNTIF(日付等!Q388,"*仙台市*")</f>
        <v>0</v>
      </c>
      <c r="N388" s="6" t="e">
        <f>IF(O388="在家庭",300,VLOOKUP(P388,プルダウンデータ!$E$4:'プルダウンデータ'!$F$8,2,FALSE))</f>
        <v>#N/A</v>
      </c>
      <c r="O388" s="118">
        <f>履歴書!N787</f>
        <v>0</v>
      </c>
      <c r="P388" s="118">
        <f>履歴書!AI787</f>
        <v>0</v>
      </c>
      <c r="Q388" s="119">
        <f>履歴書!AN787</f>
        <v>0</v>
      </c>
    </row>
    <row r="389" spans="1:17">
      <c r="A389" s="130" t="e">
        <f>#REF!+1</f>
        <v>#REF!</v>
      </c>
      <c r="B389" s="131">
        <f>D776</f>
        <v>0</v>
      </c>
      <c r="D389" s="98" t="e">
        <f t="shared" ref="D389:D451" si="100">D388+1</f>
        <v>#VALUE!</v>
      </c>
      <c r="E389" s="6"/>
      <c r="F389" s="7" t="e">
        <f t="shared" si="96"/>
        <v>#VALUE!</v>
      </c>
      <c r="G389" s="8" t="e">
        <f t="shared" si="97"/>
        <v>#VALUE!</v>
      </c>
      <c r="H389" s="8" t="e">
        <f t="shared" si="98"/>
        <v>#VALUE!</v>
      </c>
      <c r="I389" s="8" t="e">
        <f t="shared" si="99"/>
        <v>#VALUE!</v>
      </c>
      <c r="J389" s="8"/>
      <c r="K389" s="125" t="str">
        <f>TEXT(履歴書!B508&amp;履歴書!G508&amp;"年"&amp;履歴書!I508&amp;"月"&amp;履歴書!K508&amp;"日","ge.m.d")</f>
        <v>年月日</v>
      </c>
      <c r="M389" s="6">
        <f>COUNTIF(日付等!Q389,"*仙台市*")</f>
        <v>0</v>
      </c>
      <c r="N389" s="6" t="e">
        <f>IF(O389="在家庭",300,VLOOKUP(P389,プルダウンデータ!$E$4:'プルダウンデータ'!$F$8,2,FALSE))</f>
        <v>#N/A</v>
      </c>
      <c r="O389" s="118">
        <f>履歴書!N789</f>
        <v>0</v>
      </c>
      <c r="P389" s="118">
        <f>履歴書!AI789</f>
        <v>0</v>
      </c>
      <c r="Q389" s="119">
        <f>履歴書!AN789</f>
        <v>0</v>
      </c>
    </row>
    <row r="390" spans="1:17">
      <c r="A390" s="130" t="e">
        <f>#REF!+1</f>
        <v>#REF!</v>
      </c>
      <c r="B390" s="131">
        <f>D778</f>
        <v>0</v>
      </c>
      <c r="D390" s="116" t="str">
        <f>TEXT(履歴書!B404&amp;履歴書!G404&amp;"年"&amp;履歴書!I404&amp;"月"&amp;履歴書!K404&amp;"日","ge.m.d")</f>
        <v>年月日</v>
      </c>
      <c r="E390" s="9"/>
      <c r="F390" s="7" t="str">
        <f t="shared" si="96"/>
        <v>年月日</v>
      </c>
      <c r="G390" s="8" t="str">
        <f t="shared" si="97"/>
        <v>年月日</v>
      </c>
      <c r="H390" s="8" t="str">
        <f t="shared" si="98"/>
        <v>年月日</v>
      </c>
      <c r="I390" s="8" t="str">
        <f t="shared" si="99"/>
        <v>年月日</v>
      </c>
      <c r="J390" s="8"/>
      <c r="K390" s="125" t="str">
        <f>TEXT(履歴書!B509&amp;履歴書!G509&amp;"年"&amp;履歴書!I509&amp;"月"&amp;履歴書!K509&amp;"日","ge.m.d")</f>
        <v>年月日</v>
      </c>
      <c r="M390" s="6">
        <f>COUNTIF(日付等!Q390,"*仙台市*")</f>
        <v>0</v>
      </c>
      <c r="N390" s="6" t="e">
        <f>IF(O390="在家庭",300,VLOOKUP(P390,プルダウンデータ!$E$4:'プルダウンデータ'!$F$8,2,FALSE))</f>
        <v>#N/A</v>
      </c>
      <c r="O390" s="118">
        <f>履歴書!N791</f>
        <v>0</v>
      </c>
      <c r="P390" s="118">
        <f>履歴書!AI791</f>
        <v>0</v>
      </c>
      <c r="Q390" s="119">
        <f>履歴書!AN791</f>
        <v>0</v>
      </c>
    </row>
    <row r="391" spans="1:17">
      <c r="A391" s="130" t="e">
        <f>#REF!+1</f>
        <v>#REF!</v>
      </c>
      <c r="B391" s="131">
        <f>D780</f>
        <v>0</v>
      </c>
      <c r="D391" s="98" t="e">
        <f t="shared" si="100"/>
        <v>#VALUE!</v>
      </c>
      <c r="E391" s="6"/>
      <c r="F391" s="7" t="e">
        <f t="shared" si="96"/>
        <v>#VALUE!</v>
      </c>
      <c r="G391" s="8" t="e">
        <f t="shared" si="97"/>
        <v>#VALUE!</v>
      </c>
      <c r="H391" s="8" t="e">
        <f t="shared" si="98"/>
        <v>#VALUE!</v>
      </c>
      <c r="I391" s="8" t="e">
        <f t="shared" si="99"/>
        <v>#VALUE!</v>
      </c>
      <c r="J391" s="8"/>
      <c r="K391" s="125" t="str">
        <f>TEXT(履歴書!B510&amp;履歴書!G510&amp;"年"&amp;履歴書!I510&amp;"月"&amp;履歴書!K510&amp;"日","ge.m.d")</f>
        <v>年月日</v>
      </c>
      <c r="M391" s="6">
        <f>COUNTIF(日付等!Q391,"*仙台市*")</f>
        <v>0</v>
      </c>
      <c r="N391" s="6" t="e">
        <f>IF(O391="在家庭",300,VLOOKUP(P391,プルダウンデータ!$E$4:'プルダウンデータ'!$F$8,2,FALSE))</f>
        <v>#N/A</v>
      </c>
      <c r="O391" s="118">
        <f>履歴書!N793</f>
        <v>0</v>
      </c>
      <c r="P391" s="118">
        <f>履歴書!AI793</f>
        <v>0</v>
      </c>
      <c r="Q391" s="119">
        <f>履歴書!AN793</f>
        <v>0</v>
      </c>
    </row>
    <row r="392" spans="1:17">
      <c r="A392" s="130" t="e">
        <f>#REF!+1</f>
        <v>#REF!</v>
      </c>
      <c r="B392" s="131">
        <f>D782</f>
        <v>0</v>
      </c>
      <c r="D392" s="116" t="str">
        <f>TEXT(履歴書!B406&amp;履歴書!G406&amp;"年"&amp;履歴書!I406&amp;"月"&amp;履歴書!K406&amp;"日","ge.m.d")</f>
        <v>年月日</v>
      </c>
      <c r="E392" s="9"/>
      <c r="F392" s="7" t="str">
        <f t="shared" si="96"/>
        <v>年月日</v>
      </c>
      <c r="G392" s="8" t="str">
        <f t="shared" si="97"/>
        <v>年月日</v>
      </c>
      <c r="H392" s="8" t="str">
        <f t="shared" si="98"/>
        <v>年月日</v>
      </c>
      <c r="I392" s="8" t="str">
        <f t="shared" si="99"/>
        <v>年月日</v>
      </c>
      <c r="J392" s="8"/>
      <c r="K392" s="125" t="str">
        <f>TEXT(履歴書!B511&amp;履歴書!G511&amp;"年"&amp;履歴書!I511&amp;"月"&amp;履歴書!K511&amp;"日","ge.m.d")</f>
        <v>年月日</v>
      </c>
      <c r="M392" s="6">
        <f>COUNTIF(日付等!Q392,"*仙台市*")</f>
        <v>0</v>
      </c>
      <c r="N392" s="6" t="e">
        <f>IF(O392="在家庭",300,VLOOKUP(P392,プルダウンデータ!$E$4:'プルダウンデータ'!$F$8,2,FALSE))</f>
        <v>#N/A</v>
      </c>
      <c r="O392" s="118">
        <f>履歴書!N795</f>
        <v>0</v>
      </c>
      <c r="P392" s="118">
        <f>履歴書!AI795</f>
        <v>0</v>
      </c>
      <c r="Q392" s="119">
        <f>履歴書!AN795</f>
        <v>0</v>
      </c>
    </row>
    <row r="393" spans="1:17">
      <c r="A393" s="130" t="e">
        <f>#REF!+1</f>
        <v>#REF!</v>
      </c>
      <c r="B393" s="131">
        <f>D784</f>
        <v>0</v>
      </c>
      <c r="D393" s="98" t="e">
        <f t="shared" si="100"/>
        <v>#VALUE!</v>
      </c>
      <c r="E393" s="6"/>
      <c r="F393" s="7" t="e">
        <f t="shared" si="96"/>
        <v>#VALUE!</v>
      </c>
      <c r="G393" s="8" t="e">
        <f t="shared" si="97"/>
        <v>#VALUE!</v>
      </c>
      <c r="H393" s="8" t="e">
        <f t="shared" si="98"/>
        <v>#VALUE!</v>
      </c>
      <c r="I393" s="8" t="e">
        <f t="shared" si="99"/>
        <v>#VALUE!</v>
      </c>
      <c r="J393" s="8"/>
      <c r="K393" s="125" t="str">
        <f>TEXT(履歴書!B512&amp;履歴書!G512&amp;"年"&amp;履歴書!I512&amp;"月"&amp;履歴書!K512&amp;"日","ge.m.d")</f>
        <v>年月日</v>
      </c>
      <c r="M393" s="6">
        <f>COUNTIF(日付等!Q393,"*仙台市*")</f>
        <v>0</v>
      </c>
      <c r="N393" s="6" t="e">
        <f>IF(O393="在家庭",300,VLOOKUP(P393,プルダウンデータ!$E$4:'プルダウンデータ'!$F$8,2,FALSE))</f>
        <v>#N/A</v>
      </c>
      <c r="O393" s="118">
        <f>履歴書!N797</f>
        <v>0</v>
      </c>
      <c r="P393" s="118">
        <f>履歴書!AI797</f>
        <v>0</v>
      </c>
      <c r="Q393" s="119">
        <f>履歴書!AN797</f>
        <v>0</v>
      </c>
    </row>
    <row r="394" spans="1:17">
      <c r="A394" s="130" t="e">
        <f>#REF!+1</f>
        <v>#REF!</v>
      </c>
      <c r="B394" s="131">
        <f>D786</f>
        <v>0</v>
      </c>
      <c r="D394" s="116" t="str">
        <f>TEXT(履歴書!B408&amp;履歴書!G408&amp;"年"&amp;履歴書!I408&amp;"月"&amp;履歴書!K408&amp;"日","ge.m.d")</f>
        <v>年月日</v>
      </c>
      <c r="E394" s="9"/>
      <c r="F394" s="7" t="str">
        <f t="shared" si="96"/>
        <v>年月日</v>
      </c>
      <c r="G394" s="8" t="str">
        <f t="shared" si="97"/>
        <v>年月日</v>
      </c>
      <c r="H394" s="8" t="str">
        <f t="shared" si="98"/>
        <v>年月日</v>
      </c>
      <c r="I394" s="8" t="str">
        <f t="shared" si="99"/>
        <v>年月日</v>
      </c>
      <c r="J394" s="8"/>
      <c r="K394" s="125" t="str">
        <f>TEXT(履歴書!B513&amp;履歴書!G513&amp;"年"&amp;履歴書!I513&amp;"月"&amp;履歴書!K513&amp;"日","ge.m.d")</f>
        <v>年月日</v>
      </c>
      <c r="M394" s="6">
        <f>COUNTIF(日付等!Q394,"*仙台市*")</f>
        <v>0</v>
      </c>
      <c r="N394" s="6" t="e">
        <f>IF(O394="在家庭",300,VLOOKUP(P394,プルダウンデータ!$E$4:'プルダウンデータ'!$F$8,2,FALSE))</f>
        <v>#N/A</v>
      </c>
      <c r="O394" s="118">
        <f>履歴書!N799</f>
        <v>0</v>
      </c>
      <c r="P394" s="118">
        <f>履歴書!AI799</f>
        <v>0</v>
      </c>
      <c r="Q394" s="119">
        <f>履歴書!AN799</f>
        <v>0</v>
      </c>
    </row>
    <row r="395" spans="1:17">
      <c r="A395" s="130" t="e">
        <f>#REF!+1</f>
        <v>#REF!</v>
      </c>
      <c r="B395" s="131">
        <f>D788</f>
        <v>0</v>
      </c>
      <c r="D395" s="98" t="e">
        <f t="shared" si="100"/>
        <v>#VALUE!</v>
      </c>
      <c r="E395" s="6"/>
      <c r="F395" s="7" t="e">
        <f t="shared" si="96"/>
        <v>#VALUE!</v>
      </c>
      <c r="G395" s="8" t="e">
        <f t="shared" si="97"/>
        <v>#VALUE!</v>
      </c>
      <c r="H395" s="8" t="e">
        <f t="shared" si="98"/>
        <v>#VALUE!</v>
      </c>
      <c r="I395" s="8" t="e">
        <f t="shared" si="99"/>
        <v>#VALUE!</v>
      </c>
      <c r="J395" s="8"/>
      <c r="K395" s="125" t="str">
        <f>TEXT(履歴書!B514&amp;履歴書!G514&amp;"年"&amp;履歴書!I514&amp;"月"&amp;履歴書!K514&amp;"日","ge.m.d")</f>
        <v>年月日</v>
      </c>
      <c r="M395" s="6">
        <f>COUNTIF(日付等!Q395,"*仙台市*")</f>
        <v>0</v>
      </c>
      <c r="N395" s="6" t="e">
        <f>IF(O395="在家庭",300,VLOOKUP(P395,プルダウンデータ!$E$4:'プルダウンデータ'!$F$8,2,FALSE))</f>
        <v>#N/A</v>
      </c>
      <c r="O395" s="118">
        <f>履歴書!N801</f>
        <v>0</v>
      </c>
      <c r="P395" s="118">
        <f>履歴書!AI801</f>
        <v>0</v>
      </c>
      <c r="Q395" s="119">
        <f>履歴書!AN801</f>
        <v>0</v>
      </c>
    </row>
    <row r="396" spans="1:17">
      <c r="A396" s="130" t="e">
        <f>#REF!+1</f>
        <v>#REF!</v>
      </c>
      <c r="B396" s="131">
        <f>D790</f>
        <v>0</v>
      </c>
      <c r="D396" s="116" t="str">
        <f>TEXT(履歴書!B410&amp;履歴書!G410&amp;"年"&amp;履歴書!I410&amp;"月"&amp;履歴書!K410&amp;"日","ge.m.d")</f>
        <v>年月日</v>
      </c>
      <c r="E396" s="9"/>
      <c r="F396" s="7" t="str">
        <f t="shared" si="96"/>
        <v>年月日</v>
      </c>
      <c r="G396" s="8" t="str">
        <f t="shared" si="97"/>
        <v>年月日</v>
      </c>
      <c r="H396" s="8" t="str">
        <f t="shared" si="98"/>
        <v>年月日</v>
      </c>
      <c r="I396" s="8" t="str">
        <f t="shared" si="99"/>
        <v>年月日</v>
      </c>
      <c r="J396" s="8"/>
      <c r="K396" s="125" t="str">
        <f>TEXT(履歴書!B515&amp;履歴書!G515&amp;"年"&amp;履歴書!I515&amp;"月"&amp;履歴書!K515&amp;"日","ge.m.d")</f>
        <v>年月日</v>
      </c>
      <c r="M396" s="6">
        <f>COUNTIF(日付等!Q396,"*仙台市*")</f>
        <v>0</v>
      </c>
      <c r="N396" s="6" t="e">
        <f>IF(O396="在家庭",300,VLOOKUP(P396,プルダウンデータ!$E$4:'プルダウンデータ'!$F$8,2,FALSE))</f>
        <v>#N/A</v>
      </c>
      <c r="O396" s="118">
        <f>履歴書!N803</f>
        <v>0</v>
      </c>
      <c r="P396" s="118">
        <f>履歴書!AI803</f>
        <v>0</v>
      </c>
      <c r="Q396" s="119">
        <f>履歴書!AN803</f>
        <v>0</v>
      </c>
    </row>
    <row r="397" spans="1:17">
      <c r="A397" s="130" t="e">
        <f>#REF!+1</f>
        <v>#REF!</v>
      </c>
      <c r="B397" s="131">
        <f>D792</f>
        <v>0</v>
      </c>
      <c r="D397" s="98" t="e">
        <f t="shared" si="100"/>
        <v>#VALUE!</v>
      </c>
      <c r="E397" s="6"/>
      <c r="F397" s="7" t="e">
        <f t="shared" si="96"/>
        <v>#VALUE!</v>
      </c>
      <c r="G397" s="8" t="e">
        <f t="shared" si="97"/>
        <v>#VALUE!</v>
      </c>
      <c r="H397" s="8" t="e">
        <f t="shared" si="98"/>
        <v>#VALUE!</v>
      </c>
      <c r="I397" s="8" t="e">
        <f t="shared" si="99"/>
        <v>#VALUE!</v>
      </c>
      <c r="J397" s="8"/>
      <c r="K397" s="125" t="str">
        <f>TEXT(履歴書!B516&amp;履歴書!G516&amp;"年"&amp;履歴書!I516&amp;"月"&amp;履歴書!K516&amp;"日","ge.m.d")</f>
        <v>年月日</v>
      </c>
      <c r="M397" s="6">
        <f>COUNTIF(日付等!Q397,"*仙台市*")</f>
        <v>0</v>
      </c>
      <c r="N397" s="6" t="e">
        <f>IF(O397="在家庭",300,VLOOKUP(P397,プルダウンデータ!$E$4:'プルダウンデータ'!$F$8,2,FALSE))</f>
        <v>#N/A</v>
      </c>
      <c r="O397" s="118">
        <f>履歴書!N805</f>
        <v>0</v>
      </c>
      <c r="P397" s="118">
        <f>履歴書!AI805</f>
        <v>0</v>
      </c>
      <c r="Q397" s="119">
        <f>履歴書!AN805</f>
        <v>0</v>
      </c>
    </row>
    <row r="398" spans="1:17">
      <c r="A398" s="130" t="e">
        <f>#REF!+1</f>
        <v>#REF!</v>
      </c>
      <c r="B398" s="131">
        <f>D794</f>
        <v>0</v>
      </c>
      <c r="D398" s="116" t="str">
        <f>TEXT(履歴書!B412&amp;履歴書!G412&amp;"年"&amp;履歴書!I412&amp;"月"&amp;履歴書!K412&amp;"日","ge.m.d")</f>
        <v>年月日</v>
      </c>
      <c r="E398" s="9"/>
      <c r="F398" s="7" t="str">
        <f t="shared" si="96"/>
        <v>年月日</v>
      </c>
      <c r="G398" s="8" t="str">
        <f t="shared" si="97"/>
        <v>年月日</v>
      </c>
      <c r="H398" s="8" t="str">
        <f t="shared" si="98"/>
        <v>年月日</v>
      </c>
      <c r="I398" s="8" t="str">
        <f t="shared" si="99"/>
        <v>年月日</v>
      </c>
      <c r="J398" s="8"/>
      <c r="K398" s="125" t="str">
        <f>TEXT(履歴書!B517&amp;履歴書!G517&amp;"年"&amp;履歴書!I517&amp;"月"&amp;履歴書!K517&amp;"日","ge.m.d")</f>
        <v>年月日</v>
      </c>
      <c r="M398" s="6">
        <f>COUNTIF(日付等!Q398,"*仙台市*")</f>
        <v>0</v>
      </c>
      <c r="N398" s="6" t="e">
        <f>IF(O398="在家庭",300,VLOOKUP(P398,プルダウンデータ!$E$4:'プルダウンデータ'!$F$8,2,FALSE))</f>
        <v>#N/A</v>
      </c>
      <c r="O398" s="118">
        <f>履歴書!N807</f>
        <v>0</v>
      </c>
      <c r="P398" s="118">
        <f>履歴書!AI807</f>
        <v>0</v>
      </c>
      <c r="Q398" s="119">
        <f>履歴書!AN807</f>
        <v>0</v>
      </c>
    </row>
    <row r="399" spans="1:17">
      <c r="A399" s="130" t="e">
        <f>#REF!+1</f>
        <v>#REF!</v>
      </c>
      <c r="B399" s="131">
        <f>D796</f>
        <v>0</v>
      </c>
      <c r="D399" s="98" t="e">
        <f t="shared" si="100"/>
        <v>#VALUE!</v>
      </c>
      <c r="E399" s="6"/>
      <c r="F399" s="7" t="e">
        <f t="shared" si="96"/>
        <v>#VALUE!</v>
      </c>
      <c r="G399" s="8" t="e">
        <f t="shared" si="97"/>
        <v>#VALUE!</v>
      </c>
      <c r="H399" s="8" t="e">
        <f t="shared" si="98"/>
        <v>#VALUE!</v>
      </c>
      <c r="I399" s="8" t="e">
        <f t="shared" si="99"/>
        <v>#VALUE!</v>
      </c>
      <c r="J399" s="8"/>
      <c r="K399" s="125" t="str">
        <f>TEXT(履歴書!B518&amp;履歴書!G518&amp;"年"&amp;履歴書!I518&amp;"月"&amp;履歴書!K518&amp;"日","ge.m.d")</f>
        <v>年月日</v>
      </c>
      <c r="M399" s="6">
        <f>COUNTIF(日付等!Q399,"*仙台市*")</f>
        <v>0</v>
      </c>
      <c r="N399" s="6" t="e">
        <f>IF(O399="在家庭",300,VLOOKUP(P399,プルダウンデータ!$E$4:'プルダウンデータ'!$F$8,2,FALSE))</f>
        <v>#N/A</v>
      </c>
      <c r="O399" s="118">
        <f>履歴書!N809</f>
        <v>0</v>
      </c>
      <c r="P399" s="118">
        <f>履歴書!AI809</f>
        <v>0</v>
      </c>
      <c r="Q399" s="119">
        <f>履歴書!AN809</f>
        <v>0</v>
      </c>
    </row>
    <row r="400" spans="1:17">
      <c r="A400" s="130" t="e">
        <f>#REF!+1</f>
        <v>#REF!</v>
      </c>
      <c r="B400" s="131">
        <f>D798</f>
        <v>0</v>
      </c>
      <c r="D400" s="116" t="str">
        <f>TEXT(履歴書!B414&amp;履歴書!G414&amp;"年"&amp;履歴書!I414&amp;"月"&amp;履歴書!K414&amp;"日","ge.m.d")</f>
        <v>年月日</v>
      </c>
      <c r="E400" s="9"/>
      <c r="F400" s="7" t="str">
        <f t="shared" si="96"/>
        <v>年月日</v>
      </c>
      <c r="G400" s="8" t="str">
        <f t="shared" si="97"/>
        <v>年月日</v>
      </c>
      <c r="H400" s="8" t="str">
        <f t="shared" si="98"/>
        <v>年月日</v>
      </c>
      <c r="I400" s="8" t="str">
        <f t="shared" si="99"/>
        <v>年月日</v>
      </c>
      <c r="J400" s="8"/>
      <c r="K400" s="125" t="str">
        <f>TEXT(履歴書!B519&amp;履歴書!G519&amp;"年"&amp;履歴書!I519&amp;"月"&amp;履歴書!K519&amp;"日","ge.m.d")</f>
        <v>年月日</v>
      </c>
      <c r="M400" s="6">
        <f>COUNTIF(日付等!Q400,"*仙台市*")</f>
        <v>0</v>
      </c>
      <c r="N400" s="6" t="e">
        <f>IF(O400="在家庭",300,VLOOKUP(P400,プルダウンデータ!$E$4:'プルダウンデータ'!$F$8,2,FALSE))</f>
        <v>#N/A</v>
      </c>
      <c r="O400" s="118">
        <f>履歴書!N811</f>
        <v>0</v>
      </c>
      <c r="P400" s="118">
        <f>履歴書!AI811</f>
        <v>0</v>
      </c>
      <c r="Q400" s="119">
        <f>履歴書!AN811</f>
        <v>0</v>
      </c>
    </row>
    <row r="401" spans="1:17">
      <c r="A401" s="130" t="e">
        <f>#REF!+1</f>
        <v>#REF!</v>
      </c>
      <c r="B401" s="131">
        <f>D800</f>
        <v>0</v>
      </c>
      <c r="D401" s="98" t="e">
        <f t="shared" si="100"/>
        <v>#VALUE!</v>
      </c>
      <c r="E401" s="6"/>
      <c r="F401" s="7" t="e">
        <f t="shared" si="96"/>
        <v>#VALUE!</v>
      </c>
      <c r="G401" s="8" t="e">
        <f t="shared" si="97"/>
        <v>#VALUE!</v>
      </c>
      <c r="H401" s="8" t="e">
        <f t="shared" si="98"/>
        <v>#VALUE!</v>
      </c>
      <c r="I401" s="8" t="e">
        <f t="shared" si="99"/>
        <v>#VALUE!</v>
      </c>
      <c r="J401" s="8"/>
      <c r="K401" s="125" t="str">
        <f>TEXT(履歴書!B520&amp;履歴書!G520&amp;"年"&amp;履歴書!I520&amp;"月"&amp;履歴書!K520&amp;"日","ge.m.d")</f>
        <v>年月日</v>
      </c>
      <c r="M401" s="6">
        <f>COUNTIF(日付等!Q401,"*仙台市*")</f>
        <v>0</v>
      </c>
      <c r="N401" s="6" t="e">
        <f>IF(O401="在家庭",300,VLOOKUP(P401,プルダウンデータ!$E$4:'プルダウンデータ'!$F$8,2,FALSE))</f>
        <v>#N/A</v>
      </c>
      <c r="O401" s="118">
        <f>履歴書!N813</f>
        <v>0</v>
      </c>
      <c r="P401" s="118">
        <f>履歴書!AI813</f>
        <v>0</v>
      </c>
      <c r="Q401" s="119">
        <f>履歴書!AN813</f>
        <v>0</v>
      </c>
    </row>
    <row r="402" spans="1:17">
      <c r="A402" s="130" t="e">
        <f>#REF!+1</f>
        <v>#REF!</v>
      </c>
      <c r="B402" s="131">
        <f>D802</f>
        <v>0</v>
      </c>
      <c r="D402" s="116" t="str">
        <f>TEXT(履歴書!B416&amp;履歴書!G416&amp;"年"&amp;履歴書!I416&amp;"月"&amp;履歴書!K416&amp;"日","ge.m.d")</f>
        <v>年月日</v>
      </c>
      <c r="E402" s="9"/>
      <c r="F402" s="7" t="str">
        <f t="shared" si="96"/>
        <v>年月日</v>
      </c>
      <c r="G402" s="8" t="str">
        <f t="shared" si="97"/>
        <v>年月日</v>
      </c>
      <c r="H402" s="8" t="str">
        <f t="shared" si="98"/>
        <v>年月日</v>
      </c>
      <c r="I402" s="8" t="str">
        <f t="shared" si="99"/>
        <v>年月日</v>
      </c>
      <c r="J402" s="8"/>
      <c r="K402" s="125" t="str">
        <f>TEXT(履歴書!B521&amp;履歴書!G521&amp;"年"&amp;履歴書!I521&amp;"月"&amp;履歴書!K521&amp;"日","ge.m.d")</f>
        <v>年月日</v>
      </c>
      <c r="M402" s="6">
        <f>COUNTIF(日付等!Q402,"*仙台市*")</f>
        <v>0</v>
      </c>
      <c r="N402" s="6" t="e">
        <f>IF(O402="在家庭",300,VLOOKUP(P402,プルダウンデータ!$E$4:'プルダウンデータ'!$F$8,2,FALSE))</f>
        <v>#N/A</v>
      </c>
      <c r="O402" s="118">
        <f>履歴書!N815</f>
        <v>0</v>
      </c>
      <c r="P402" s="118">
        <f>履歴書!AI815</f>
        <v>0</v>
      </c>
      <c r="Q402" s="119">
        <f>履歴書!AN815</f>
        <v>0</v>
      </c>
    </row>
    <row r="403" spans="1:17">
      <c r="A403" s="130" t="e">
        <f>#REF!+1</f>
        <v>#REF!</v>
      </c>
      <c r="B403" s="131">
        <f>D804</f>
        <v>0</v>
      </c>
      <c r="D403" s="98" t="e">
        <f t="shared" si="100"/>
        <v>#VALUE!</v>
      </c>
      <c r="E403" s="6"/>
      <c r="F403" s="7" t="e">
        <f t="shared" si="96"/>
        <v>#VALUE!</v>
      </c>
      <c r="G403" s="8" t="e">
        <f t="shared" si="97"/>
        <v>#VALUE!</v>
      </c>
      <c r="H403" s="8" t="e">
        <f t="shared" si="98"/>
        <v>#VALUE!</v>
      </c>
      <c r="I403" s="8" t="e">
        <f t="shared" si="99"/>
        <v>#VALUE!</v>
      </c>
      <c r="J403" s="8"/>
      <c r="K403" s="125" t="str">
        <f>TEXT(履歴書!B522&amp;履歴書!G522&amp;"年"&amp;履歴書!I522&amp;"月"&amp;履歴書!K522&amp;"日","ge.m.d")</f>
        <v>年月日</v>
      </c>
      <c r="M403" s="6">
        <f>COUNTIF(日付等!Q403,"*仙台市*")</f>
        <v>0</v>
      </c>
      <c r="N403" s="6" t="e">
        <f>IF(O403="在家庭",300,VLOOKUP(P403,プルダウンデータ!$E$4:'プルダウンデータ'!$F$8,2,FALSE))</f>
        <v>#N/A</v>
      </c>
      <c r="O403" s="118">
        <f>履歴書!N817</f>
        <v>0</v>
      </c>
      <c r="P403" s="118">
        <f>履歴書!AI817</f>
        <v>0</v>
      </c>
      <c r="Q403" s="119">
        <f>履歴書!AN817</f>
        <v>0</v>
      </c>
    </row>
    <row r="404" spans="1:17">
      <c r="A404" s="130" t="e">
        <f>#REF!+1</f>
        <v>#REF!</v>
      </c>
      <c r="B404" s="131">
        <f>D806</f>
        <v>0</v>
      </c>
      <c r="D404" s="116" t="str">
        <f>TEXT(履歴書!B418&amp;履歴書!G418&amp;"年"&amp;履歴書!I418&amp;"月"&amp;履歴書!K418&amp;"日","ge.m.d")</f>
        <v>年月日</v>
      </c>
      <c r="E404" s="9"/>
      <c r="F404" s="7" t="str">
        <f t="shared" si="96"/>
        <v>年月日</v>
      </c>
      <c r="G404" s="8" t="str">
        <f t="shared" si="97"/>
        <v>年月日</v>
      </c>
      <c r="H404" s="8" t="str">
        <f t="shared" si="98"/>
        <v>年月日</v>
      </c>
      <c r="I404" s="8" t="str">
        <f t="shared" si="99"/>
        <v>年月日</v>
      </c>
      <c r="J404" s="8"/>
      <c r="K404" s="125" t="str">
        <f>TEXT(履歴書!B523&amp;履歴書!G523&amp;"年"&amp;履歴書!I523&amp;"月"&amp;履歴書!K523&amp;"日","ge.m.d")</f>
        <v>年月日</v>
      </c>
      <c r="M404" s="6">
        <f>COUNTIF(日付等!Q404,"*仙台市*")</f>
        <v>0</v>
      </c>
      <c r="N404" s="6" t="e">
        <f>IF(O404="在家庭",300,VLOOKUP(P404,プルダウンデータ!$E$4:'プルダウンデータ'!$F$8,2,FALSE))</f>
        <v>#N/A</v>
      </c>
      <c r="O404" s="118">
        <f>履歴書!N819</f>
        <v>0</v>
      </c>
      <c r="P404" s="118">
        <f>履歴書!AI819</f>
        <v>0</v>
      </c>
      <c r="Q404" s="119">
        <f>履歴書!AN819</f>
        <v>0</v>
      </c>
    </row>
    <row r="405" spans="1:17">
      <c r="A405" s="130" t="e">
        <f>#REF!+1</f>
        <v>#REF!</v>
      </c>
      <c r="B405" s="131">
        <f>D808</f>
        <v>0</v>
      </c>
      <c r="D405" s="98" t="e">
        <f t="shared" si="100"/>
        <v>#VALUE!</v>
      </c>
      <c r="E405" s="6"/>
      <c r="F405" s="7" t="e">
        <f t="shared" si="96"/>
        <v>#VALUE!</v>
      </c>
      <c r="G405" s="8" t="e">
        <f t="shared" si="97"/>
        <v>#VALUE!</v>
      </c>
      <c r="H405" s="8" t="e">
        <f t="shared" si="98"/>
        <v>#VALUE!</v>
      </c>
      <c r="I405" s="8" t="e">
        <f t="shared" si="99"/>
        <v>#VALUE!</v>
      </c>
      <c r="J405" s="8"/>
      <c r="K405" s="125" t="str">
        <f>TEXT(履歴書!B524&amp;履歴書!G524&amp;"年"&amp;履歴書!I524&amp;"月"&amp;履歴書!K524&amp;"日","ge.m.d")</f>
        <v>年月日</v>
      </c>
      <c r="M405" s="6">
        <f>COUNTIF(日付等!Q405,"*仙台市*")</f>
        <v>0</v>
      </c>
      <c r="N405" s="6" t="e">
        <f>IF(O405="在家庭",300,VLOOKUP(P405,プルダウンデータ!$E$4:'プルダウンデータ'!$F$8,2,FALSE))</f>
        <v>#N/A</v>
      </c>
      <c r="O405" s="118">
        <f>履歴書!N821</f>
        <v>0</v>
      </c>
      <c r="P405" s="118">
        <f>履歴書!AI821</f>
        <v>0</v>
      </c>
      <c r="Q405" s="119">
        <f>履歴書!AN821</f>
        <v>0</v>
      </c>
    </row>
    <row r="406" spans="1:17">
      <c r="A406" s="130">
        <f t="shared" ref="A406:A469" si="101">B377+1</f>
        <v>1</v>
      </c>
      <c r="B406" s="131">
        <f>D810</f>
        <v>0</v>
      </c>
      <c r="D406" s="116" t="str">
        <f>TEXT(履歴書!B420&amp;履歴書!G420&amp;"年"&amp;履歴書!I420&amp;"月"&amp;履歴書!K420&amp;"日","ge.m.d")</f>
        <v>年月日</v>
      </c>
      <c r="E406" s="9"/>
      <c r="F406" s="7" t="str">
        <f t="shared" si="96"/>
        <v>年月日</v>
      </c>
      <c r="G406" s="8" t="str">
        <f t="shared" si="97"/>
        <v>年月日</v>
      </c>
      <c r="H406" s="8" t="str">
        <f t="shared" si="98"/>
        <v>年月日</v>
      </c>
      <c r="I406" s="8" t="str">
        <f t="shared" si="99"/>
        <v>年月日</v>
      </c>
      <c r="J406" s="8"/>
      <c r="K406" s="125" t="str">
        <f>TEXT(履歴書!B525&amp;履歴書!G525&amp;"年"&amp;履歴書!I525&amp;"月"&amp;履歴書!K525&amp;"日","ge.m.d")</f>
        <v>年月日</v>
      </c>
      <c r="M406" s="6">
        <f>COUNTIF(日付等!Q406,"*仙台市*")</f>
        <v>0</v>
      </c>
      <c r="N406" s="6" t="e">
        <f>IF(O406="在家庭",300,VLOOKUP(P406,プルダウンデータ!$E$4:'プルダウンデータ'!$F$8,2,FALSE))</f>
        <v>#N/A</v>
      </c>
      <c r="O406" s="118">
        <f>履歴書!N823</f>
        <v>0</v>
      </c>
      <c r="P406" s="118">
        <f>履歴書!AI823</f>
        <v>0</v>
      </c>
      <c r="Q406" s="119">
        <f>履歴書!AN823</f>
        <v>0</v>
      </c>
    </row>
    <row r="407" spans="1:17">
      <c r="A407" s="130">
        <f t="shared" si="101"/>
        <v>1</v>
      </c>
      <c r="B407" s="131">
        <f>D812</f>
        <v>0</v>
      </c>
      <c r="D407" s="98" t="e">
        <f t="shared" si="100"/>
        <v>#VALUE!</v>
      </c>
      <c r="E407" s="6"/>
      <c r="F407" s="7" t="e">
        <f t="shared" si="96"/>
        <v>#VALUE!</v>
      </c>
      <c r="G407" s="8" t="e">
        <f t="shared" si="97"/>
        <v>#VALUE!</v>
      </c>
      <c r="H407" s="8" t="e">
        <f t="shared" si="98"/>
        <v>#VALUE!</v>
      </c>
      <c r="I407" s="8" t="e">
        <f t="shared" si="99"/>
        <v>#VALUE!</v>
      </c>
      <c r="J407" s="8"/>
      <c r="K407" s="125" t="str">
        <f>TEXT(履歴書!B526&amp;履歴書!G526&amp;"年"&amp;履歴書!I526&amp;"月"&amp;履歴書!K526&amp;"日","ge.m.d")</f>
        <v>年月日</v>
      </c>
      <c r="M407" s="6">
        <f>COUNTIF(日付等!Q407,"*仙台市*")</f>
        <v>0</v>
      </c>
      <c r="N407" s="6" t="e">
        <f>IF(O407="在家庭",300,VLOOKUP(P407,プルダウンデータ!$E$4:'プルダウンデータ'!$F$8,2,FALSE))</f>
        <v>#N/A</v>
      </c>
      <c r="O407" s="118">
        <f>履歴書!N825</f>
        <v>0</v>
      </c>
      <c r="P407" s="118">
        <f>履歴書!AI825</f>
        <v>0</v>
      </c>
      <c r="Q407" s="119">
        <f>履歴書!AN825</f>
        <v>0</v>
      </c>
    </row>
    <row r="408" spans="1:17">
      <c r="A408" s="130">
        <f t="shared" si="101"/>
        <v>1</v>
      </c>
      <c r="B408" s="131">
        <f>D814</f>
        <v>0</v>
      </c>
      <c r="D408" s="116" t="str">
        <f>TEXT(履歴書!B422&amp;履歴書!G422&amp;"年"&amp;履歴書!I422&amp;"月"&amp;履歴書!K422&amp;"日","ge.m.d")</f>
        <v>年月日</v>
      </c>
      <c r="E408" s="9"/>
      <c r="F408" s="7" t="str">
        <f t="shared" si="96"/>
        <v>年月日</v>
      </c>
      <c r="G408" s="8" t="str">
        <f t="shared" si="97"/>
        <v>年月日</v>
      </c>
      <c r="H408" s="8" t="str">
        <f t="shared" si="98"/>
        <v>年月日</v>
      </c>
      <c r="I408" s="8" t="str">
        <f t="shared" si="99"/>
        <v>年月日</v>
      </c>
      <c r="J408" s="8"/>
      <c r="K408" s="125" t="str">
        <f>TEXT(履歴書!B527&amp;履歴書!G527&amp;"年"&amp;履歴書!I527&amp;"月"&amp;履歴書!K527&amp;"日","ge.m.d")</f>
        <v>年月日</v>
      </c>
      <c r="M408" s="6">
        <f>COUNTIF(日付等!Q408,"*仙台市*")</f>
        <v>0</v>
      </c>
      <c r="N408" s="6" t="e">
        <f>IF(O408="在家庭",300,VLOOKUP(P408,プルダウンデータ!$E$4:'プルダウンデータ'!$F$8,2,FALSE))</f>
        <v>#N/A</v>
      </c>
      <c r="O408" s="118">
        <f>履歴書!N827</f>
        <v>0</v>
      </c>
      <c r="P408" s="118">
        <f>履歴書!AI827</f>
        <v>0</v>
      </c>
      <c r="Q408" s="119">
        <f>履歴書!AN827</f>
        <v>0</v>
      </c>
    </row>
    <row r="409" spans="1:17">
      <c r="A409" s="130">
        <f t="shared" si="101"/>
        <v>1</v>
      </c>
      <c r="B409" s="131">
        <f>D816</f>
        <v>0</v>
      </c>
      <c r="D409" s="98" t="e">
        <f t="shared" si="100"/>
        <v>#VALUE!</v>
      </c>
      <c r="E409" s="6"/>
      <c r="F409" s="7" t="e">
        <f t="shared" si="96"/>
        <v>#VALUE!</v>
      </c>
      <c r="G409" s="8" t="e">
        <f t="shared" si="97"/>
        <v>#VALUE!</v>
      </c>
      <c r="H409" s="8" t="e">
        <f t="shared" si="98"/>
        <v>#VALUE!</v>
      </c>
      <c r="I409" s="8" t="e">
        <f t="shared" si="99"/>
        <v>#VALUE!</v>
      </c>
      <c r="J409" s="8"/>
      <c r="K409" s="125" t="str">
        <f>TEXT(履歴書!B528&amp;履歴書!G528&amp;"年"&amp;履歴書!I528&amp;"月"&amp;履歴書!K528&amp;"日","ge.m.d")</f>
        <v>年月日</v>
      </c>
      <c r="M409" s="6">
        <f>COUNTIF(日付等!Q409,"*仙台市*")</f>
        <v>0</v>
      </c>
      <c r="N409" s="6" t="e">
        <f>IF(O409="在家庭",300,VLOOKUP(P409,プルダウンデータ!$E$4:'プルダウンデータ'!$F$8,2,FALSE))</f>
        <v>#N/A</v>
      </c>
      <c r="O409" s="118">
        <f>履歴書!N829</f>
        <v>0</v>
      </c>
      <c r="P409" s="118">
        <f>履歴書!AI829</f>
        <v>0</v>
      </c>
      <c r="Q409" s="119">
        <f>履歴書!AN829</f>
        <v>0</v>
      </c>
    </row>
    <row r="410" spans="1:17">
      <c r="A410" s="130">
        <f t="shared" si="101"/>
        <v>1</v>
      </c>
      <c r="B410" s="131">
        <f>D818</f>
        <v>0</v>
      </c>
      <c r="D410" s="116" t="str">
        <f>TEXT(履歴書!B424&amp;履歴書!G424&amp;"年"&amp;履歴書!I424&amp;"月"&amp;履歴書!K424&amp;"日","ge.m.d")</f>
        <v>年月日</v>
      </c>
      <c r="E410" s="9"/>
      <c r="F410" s="7" t="str">
        <f t="shared" si="96"/>
        <v>年月日</v>
      </c>
      <c r="G410" s="8" t="str">
        <f t="shared" si="97"/>
        <v>年月日</v>
      </c>
      <c r="H410" s="8" t="str">
        <f t="shared" si="98"/>
        <v>年月日</v>
      </c>
      <c r="I410" s="8" t="str">
        <f t="shared" si="99"/>
        <v>年月日</v>
      </c>
      <c r="J410" s="8"/>
      <c r="K410" s="125" t="str">
        <f>TEXT(履歴書!B529&amp;履歴書!G529&amp;"年"&amp;履歴書!I529&amp;"月"&amp;履歴書!K529&amp;"日","ge.m.d")</f>
        <v>年月日</v>
      </c>
      <c r="M410" s="6">
        <f>COUNTIF(日付等!Q410,"*仙台市*")</f>
        <v>0</v>
      </c>
      <c r="N410" s="6" t="e">
        <f>IF(O410="在家庭",300,VLOOKUP(P410,プルダウンデータ!$E$4:'プルダウンデータ'!$F$8,2,FALSE))</f>
        <v>#N/A</v>
      </c>
      <c r="O410" s="118">
        <f>履歴書!N831</f>
        <v>0</v>
      </c>
      <c r="P410" s="118">
        <f>履歴書!AI831</f>
        <v>0</v>
      </c>
      <c r="Q410" s="119">
        <f>履歴書!AN831</f>
        <v>0</v>
      </c>
    </row>
    <row r="411" spans="1:17">
      <c r="A411" s="130">
        <f t="shared" si="101"/>
        <v>1</v>
      </c>
      <c r="B411" s="131">
        <f>D820</f>
        <v>0</v>
      </c>
      <c r="D411" s="98" t="e">
        <f t="shared" si="100"/>
        <v>#VALUE!</v>
      </c>
      <c r="E411" s="6"/>
      <c r="F411" s="7" t="e">
        <f t="shared" si="96"/>
        <v>#VALUE!</v>
      </c>
      <c r="G411" s="8" t="e">
        <f t="shared" si="97"/>
        <v>#VALUE!</v>
      </c>
      <c r="H411" s="8" t="e">
        <f t="shared" si="98"/>
        <v>#VALUE!</v>
      </c>
      <c r="I411" s="8" t="e">
        <f t="shared" si="99"/>
        <v>#VALUE!</v>
      </c>
      <c r="J411" s="8"/>
      <c r="K411" s="125" t="str">
        <f>TEXT(履歴書!B530&amp;履歴書!G530&amp;"年"&amp;履歴書!I530&amp;"月"&amp;履歴書!K530&amp;"日","ge.m.d")</f>
        <v>年月日</v>
      </c>
      <c r="M411" s="6">
        <f>COUNTIF(日付等!Q411,"*仙台市*")</f>
        <v>0</v>
      </c>
      <c r="N411" s="6" t="e">
        <f>IF(O411="在家庭",300,VLOOKUP(P411,プルダウンデータ!$E$4:'プルダウンデータ'!$F$8,2,FALSE))</f>
        <v>#N/A</v>
      </c>
      <c r="O411" s="118">
        <f>履歴書!N833</f>
        <v>0</v>
      </c>
      <c r="P411" s="118">
        <f>履歴書!AI833</f>
        <v>0</v>
      </c>
      <c r="Q411" s="119">
        <f>履歴書!AN833</f>
        <v>0</v>
      </c>
    </row>
    <row r="412" spans="1:17">
      <c r="A412" s="130">
        <f t="shared" si="101"/>
        <v>1</v>
      </c>
      <c r="B412" s="131">
        <f>D822</f>
        <v>0</v>
      </c>
      <c r="D412" s="116" t="str">
        <f>TEXT(履歴書!B426&amp;履歴書!G426&amp;"年"&amp;履歴書!I426&amp;"月"&amp;履歴書!K426&amp;"日","ge.m.d")</f>
        <v>年月日</v>
      </c>
      <c r="E412" s="9"/>
      <c r="F412" s="7" t="str">
        <f t="shared" si="96"/>
        <v>年月日</v>
      </c>
      <c r="G412" s="8" t="str">
        <f t="shared" si="97"/>
        <v>年月日</v>
      </c>
      <c r="H412" s="8" t="str">
        <f t="shared" si="98"/>
        <v>年月日</v>
      </c>
      <c r="I412" s="8" t="str">
        <f t="shared" si="99"/>
        <v>年月日</v>
      </c>
      <c r="J412" s="8"/>
      <c r="K412" s="125" t="str">
        <f>TEXT(履歴書!B531&amp;履歴書!G531&amp;"年"&amp;履歴書!I531&amp;"月"&amp;履歴書!K531&amp;"日","ge.m.d")</f>
        <v>年月日</v>
      </c>
      <c r="M412" s="6">
        <f>COUNTIF(日付等!Q412,"*仙台市*")</f>
        <v>0</v>
      </c>
      <c r="N412" s="6" t="e">
        <f>IF(O412="在家庭",300,VLOOKUP(P412,プルダウンデータ!$E$4:'プルダウンデータ'!$F$8,2,FALSE))</f>
        <v>#N/A</v>
      </c>
      <c r="O412" s="118">
        <f>履歴書!N835</f>
        <v>0</v>
      </c>
      <c r="P412" s="118">
        <f>履歴書!AI835</f>
        <v>0</v>
      </c>
      <c r="Q412" s="119">
        <f>履歴書!AN835</f>
        <v>0</v>
      </c>
    </row>
    <row r="413" spans="1:17">
      <c r="A413" s="130">
        <f t="shared" si="101"/>
        <v>1</v>
      </c>
      <c r="B413" s="131">
        <f>D824</f>
        <v>0</v>
      </c>
      <c r="D413" s="98" t="e">
        <f t="shared" si="100"/>
        <v>#VALUE!</v>
      </c>
      <c r="E413" s="6"/>
      <c r="F413" s="7" t="e">
        <f t="shared" si="96"/>
        <v>#VALUE!</v>
      </c>
      <c r="G413" s="8" t="e">
        <f t="shared" si="97"/>
        <v>#VALUE!</v>
      </c>
      <c r="H413" s="8" t="e">
        <f t="shared" si="98"/>
        <v>#VALUE!</v>
      </c>
      <c r="I413" s="8" t="e">
        <f t="shared" si="99"/>
        <v>#VALUE!</v>
      </c>
      <c r="J413" s="8"/>
      <c r="K413" s="125" t="str">
        <f>TEXT(履歴書!B532&amp;履歴書!G532&amp;"年"&amp;履歴書!I532&amp;"月"&amp;履歴書!K532&amp;"日","ge.m.d")</f>
        <v>年月日</v>
      </c>
      <c r="M413" s="6">
        <f>COUNTIF(日付等!Q413,"*仙台市*")</f>
        <v>0</v>
      </c>
      <c r="N413" s="6" t="e">
        <f>IF(O413="在家庭",300,VLOOKUP(P413,プルダウンデータ!$E$4:'プルダウンデータ'!$F$8,2,FALSE))</f>
        <v>#N/A</v>
      </c>
      <c r="O413" s="118">
        <f>履歴書!N837</f>
        <v>0</v>
      </c>
      <c r="P413" s="118">
        <f>履歴書!AI837</f>
        <v>0</v>
      </c>
      <c r="Q413" s="119">
        <f>履歴書!AN837</f>
        <v>0</v>
      </c>
    </row>
    <row r="414" spans="1:17">
      <c r="A414" s="130">
        <f t="shared" si="101"/>
        <v>1</v>
      </c>
      <c r="B414" s="131">
        <f>D826</f>
        <v>0</v>
      </c>
      <c r="D414" s="116" t="str">
        <f>TEXT(履歴書!B428&amp;履歴書!G428&amp;"年"&amp;履歴書!I428&amp;"月"&amp;履歴書!K428&amp;"日","ge.m.d")</f>
        <v>年月日</v>
      </c>
      <c r="E414" s="9"/>
      <c r="F414" s="7" t="str">
        <f t="shared" si="96"/>
        <v>年月日</v>
      </c>
      <c r="G414" s="8" t="str">
        <f t="shared" si="97"/>
        <v>年月日</v>
      </c>
      <c r="H414" s="8" t="str">
        <f t="shared" si="98"/>
        <v>年月日</v>
      </c>
      <c r="I414" s="8" t="str">
        <f t="shared" si="99"/>
        <v>年月日</v>
      </c>
      <c r="J414" s="8"/>
      <c r="K414" s="125" t="str">
        <f>TEXT(履歴書!B533&amp;履歴書!G533&amp;"年"&amp;履歴書!I533&amp;"月"&amp;履歴書!K533&amp;"日","ge.m.d")</f>
        <v>年月日</v>
      </c>
      <c r="M414" s="6">
        <f>COUNTIF(日付等!Q414,"*仙台市*")</f>
        <v>0</v>
      </c>
      <c r="N414" s="6" t="e">
        <f>IF(O414="在家庭",300,VLOOKUP(P414,プルダウンデータ!$E$4:'プルダウンデータ'!$F$8,2,FALSE))</f>
        <v>#N/A</v>
      </c>
      <c r="O414" s="118">
        <f>履歴書!N839</f>
        <v>0</v>
      </c>
      <c r="P414" s="118">
        <f>履歴書!AI839</f>
        <v>0</v>
      </c>
      <c r="Q414" s="119">
        <f>履歴書!AN839</f>
        <v>0</v>
      </c>
    </row>
    <row r="415" spans="1:17">
      <c r="A415" s="130">
        <f t="shared" si="101"/>
        <v>1</v>
      </c>
      <c r="B415" s="131">
        <f>D828</f>
        <v>0</v>
      </c>
      <c r="D415" s="98" t="e">
        <f t="shared" si="100"/>
        <v>#VALUE!</v>
      </c>
      <c r="E415" s="6"/>
      <c r="F415" s="7" t="e">
        <f t="shared" si="96"/>
        <v>#VALUE!</v>
      </c>
      <c r="G415" s="8" t="e">
        <f t="shared" si="97"/>
        <v>#VALUE!</v>
      </c>
      <c r="H415" s="8" t="e">
        <f t="shared" si="98"/>
        <v>#VALUE!</v>
      </c>
      <c r="I415" s="8" t="e">
        <f t="shared" si="99"/>
        <v>#VALUE!</v>
      </c>
      <c r="J415" s="8"/>
      <c r="K415" s="125" t="str">
        <f>TEXT(履歴書!B534&amp;履歴書!G534&amp;"年"&amp;履歴書!I534&amp;"月"&amp;履歴書!K534&amp;"日","ge.m.d")</f>
        <v>年月日</v>
      </c>
      <c r="M415" s="6">
        <f>COUNTIF(日付等!Q415,"*仙台市*")</f>
        <v>0</v>
      </c>
      <c r="N415" s="6" t="e">
        <f>IF(O415="在家庭",300,VLOOKUP(P415,プルダウンデータ!$E$4:'プルダウンデータ'!$F$8,2,FALSE))</f>
        <v>#N/A</v>
      </c>
      <c r="O415" s="118">
        <f>履歴書!N841</f>
        <v>0</v>
      </c>
      <c r="P415" s="118">
        <f>履歴書!AI841</f>
        <v>0</v>
      </c>
      <c r="Q415" s="119">
        <f>履歴書!AN841</f>
        <v>0</v>
      </c>
    </row>
    <row r="416" spans="1:17">
      <c r="A416" s="130">
        <f t="shared" si="101"/>
        <v>1</v>
      </c>
      <c r="B416" s="131">
        <f>D830</f>
        <v>0</v>
      </c>
      <c r="D416" s="116" t="str">
        <f>TEXT(履歴書!B430&amp;履歴書!G430&amp;"年"&amp;履歴書!I430&amp;"月"&amp;履歴書!K430&amp;"日","ge.m.d")</f>
        <v>年月日</v>
      </c>
      <c r="E416" s="9"/>
      <c r="F416" s="7" t="str">
        <f t="shared" si="96"/>
        <v>年月日</v>
      </c>
      <c r="G416" s="8" t="str">
        <f t="shared" si="97"/>
        <v>年月日</v>
      </c>
      <c r="H416" s="8" t="str">
        <f t="shared" si="98"/>
        <v>年月日</v>
      </c>
      <c r="I416" s="8" t="str">
        <f t="shared" si="99"/>
        <v>年月日</v>
      </c>
      <c r="J416" s="8"/>
      <c r="K416" s="125" t="str">
        <f>TEXT(履歴書!B535&amp;履歴書!G535&amp;"年"&amp;履歴書!I535&amp;"月"&amp;履歴書!K535&amp;"日","ge.m.d")</f>
        <v>年月日</v>
      </c>
      <c r="M416" s="6">
        <f>COUNTIF(日付等!Q416,"*仙台市*")</f>
        <v>0</v>
      </c>
      <c r="N416" s="6" t="e">
        <f>IF(O416="在家庭",300,VLOOKUP(P416,プルダウンデータ!$E$4:'プルダウンデータ'!$F$8,2,FALSE))</f>
        <v>#N/A</v>
      </c>
      <c r="O416" s="118">
        <f>履歴書!N843</f>
        <v>0</v>
      </c>
      <c r="P416" s="118">
        <f>履歴書!AI843</f>
        <v>0</v>
      </c>
      <c r="Q416" s="119">
        <f>履歴書!AN843</f>
        <v>0</v>
      </c>
    </row>
    <row r="417" spans="1:17">
      <c r="A417" s="130">
        <f t="shared" si="101"/>
        <v>1</v>
      </c>
      <c r="B417" s="131">
        <f>D832</f>
        <v>0</v>
      </c>
      <c r="D417" s="98" t="e">
        <f t="shared" si="100"/>
        <v>#VALUE!</v>
      </c>
      <c r="E417" s="6"/>
      <c r="F417" s="7" t="e">
        <f t="shared" si="96"/>
        <v>#VALUE!</v>
      </c>
      <c r="G417" s="8" t="e">
        <f t="shared" si="97"/>
        <v>#VALUE!</v>
      </c>
      <c r="H417" s="8" t="e">
        <f t="shared" si="98"/>
        <v>#VALUE!</v>
      </c>
      <c r="I417" s="8" t="e">
        <f t="shared" si="99"/>
        <v>#VALUE!</v>
      </c>
      <c r="J417" s="8"/>
      <c r="K417" s="125" t="str">
        <f>TEXT(履歴書!B536&amp;履歴書!G536&amp;"年"&amp;履歴書!I536&amp;"月"&amp;履歴書!K536&amp;"日","ge.m.d")</f>
        <v>年月日</v>
      </c>
      <c r="M417" s="6">
        <f>COUNTIF(日付等!Q417,"*仙台市*")</f>
        <v>0</v>
      </c>
      <c r="N417" s="6" t="e">
        <f>IF(O417="在家庭",300,VLOOKUP(P417,プルダウンデータ!$E$4:'プルダウンデータ'!$F$8,2,FALSE))</f>
        <v>#N/A</v>
      </c>
      <c r="O417" s="118">
        <f>履歴書!N845</f>
        <v>0</v>
      </c>
      <c r="P417" s="118">
        <f>履歴書!AI845</f>
        <v>0</v>
      </c>
      <c r="Q417" s="119">
        <f>履歴書!AN845</f>
        <v>0</v>
      </c>
    </row>
    <row r="418" spans="1:17">
      <c r="A418" s="130">
        <f t="shared" si="101"/>
        <v>1</v>
      </c>
      <c r="B418" s="131">
        <f>D834</f>
        <v>0</v>
      </c>
      <c r="D418" s="116" t="str">
        <f>TEXT(履歴書!B432&amp;履歴書!G432&amp;"年"&amp;履歴書!I432&amp;"月"&amp;履歴書!K432&amp;"日","ge.m.d")</f>
        <v>年月日</v>
      </c>
      <c r="E418" s="9"/>
      <c r="F418" s="7" t="str">
        <f t="shared" si="96"/>
        <v>年月日</v>
      </c>
      <c r="G418" s="8" t="str">
        <f t="shared" si="97"/>
        <v>年月日</v>
      </c>
      <c r="H418" s="8" t="str">
        <f t="shared" si="98"/>
        <v>年月日</v>
      </c>
      <c r="I418" s="8" t="str">
        <f t="shared" si="99"/>
        <v>年月日</v>
      </c>
      <c r="J418" s="8"/>
      <c r="K418" s="125" t="str">
        <f>TEXT(履歴書!B537&amp;履歴書!G537&amp;"年"&amp;履歴書!I537&amp;"月"&amp;履歴書!K537&amp;"日","ge.m.d")</f>
        <v>年月日</v>
      </c>
      <c r="M418" s="6">
        <f>COUNTIF(日付等!Q418,"*仙台市*")</f>
        <v>0</v>
      </c>
      <c r="N418" s="6" t="e">
        <f>IF(O418="在家庭",300,VLOOKUP(P418,プルダウンデータ!$E$4:'プルダウンデータ'!$F$8,2,FALSE))</f>
        <v>#N/A</v>
      </c>
      <c r="O418" s="118">
        <f>履歴書!N847</f>
        <v>0</v>
      </c>
      <c r="P418" s="118">
        <f>履歴書!AI847</f>
        <v>0</v>
      </c>
      <c r="Q418" s="119">
        <f>履歴書!AN847</f>
        <v>0</v>
      </c>
    </row>
    <row r="419" spans="1:17">
      <c r="A419" s="130">
        <f t="shared" si="101"/>
        <v>1</v>
      </c>
      <c r="B419" s="131">
        <f>D836</f>
        <v>0</v>
      </c>
      <c r="D419" s="98" t="e">
        <f t="shared" si="100"/>
        <v>#VALUE!</v>
      </c>
      <c r="E419" s="6"/>
      <c r="F419" s="7" t="e">
        <f t="shared" si="96"/>
        <v>#VALUE!</v>
      </c>
      <c r="G419" s="8" t="e">
        <f t="shared" si="97"/>
        <v>#VALUE!</v>
      </c>
      <c r="H419" s="8" t="e">
        <f t="shared" si="98"/>
        <v>#VALUE!</v>
      </c>
      <c r="I419" s="8" t="e">
        <f t="shared" si="99"/>
        <v>#VALUE!</v>
      </c>
      <c r="J419" s="8"/>
      <c r="K419" s="125" t="str">
        <f>TEXT(履歴書!B538&amp;履歴書!G538&amp;"年"&amp;履歴書!I538&amp;"月"&amp;履歴書!K538&amp;"日","ge.m.d")</f>
        <v>年月日</v>
      </c>
      <c r="M419" s="6">
        <f>COUNTIF(日付等!Q419,"*仙台市*")</f>
        <v>0</v>
      </c>
      <c r="N419" s="6" t="e">
        <f>IF(O419="在家庭",300,VLOOKUP(P419,プルダウンデータ!$E$4:'プルダウンデータ'!$F$8,2,FALSE))</f>
        <v>#N/A</v>
      </c>
      <c r="O419" s="118">
        <f>履歴書!N849</f>
        <v>0</v>
      </c>
      <c r="P419" s="118">
        <f>履歴書!AI849</f>
        <v>0</v>
      </c>
      <c r="Q419" s="119">
        <f>履歴書!AN849</f>
        <v>0</v>
      </c>
    </row>
    <row r="420" spans="1:17">
      <c r="A420" s="130">
        <f t="shared" si="101"/>
        <v>1</v>
      </c>
      <c r="B420" s="131">
        <f>D838</f>
        <v>0</v>
      </c>
      <c r="D420" s="116" t="str">
        <f>TEXT(履歴書!B434&amp;履歴書!G434&amp;"年"&amp;履歴書!I434&amp;"月"&amp;履歴書!K434&amp;"日","ge.m.d")</f>
        <v>年月日</v>
      </c>
      <c r="E420" s="9"/>
      <c r="F420" s="7" t="str">
        <f t="shared" si="96"/>
        <v>年月日</v>
      </c>
      <c r="G420" s="8" t="str">
        <f t="shared" si="97"/>
        <v>年月日</v>
      </c>
      <c r="H420" s="8" t="str">
        <f t="shared" si="98"/>
        <v>年月日</v>
      </c>
      <c r="I420" s="8" t="str">
        <f t="shared" si="99"/>
        <v>年月日</v>
      </c>
      <c r="J420" s="8"/>
      <c r="K420" s="125" t="str">
        <f>TEXT(履歴書!B539&amp;履歴書!G539&amp;"年"&amp;履歴書!I539&amp;"月"&amp;履歴書!K539&amp;"日","ge.m.d")</f>
        <v>年月日</v>
      </c>
      <c r="M420" s="6">
        <f>COUNTIF(日付等!Q420,"*仙台市*")</f>
        <v>0</v>
      </c>
      <c r="N420" s="6" t="e">
        <f>IF(O420="在家庭",300,VLOOKUP(P420,プルダウンデータ!$E$4:'プルダウンデータ'!$F$8,2,FALSE))</f>
        <v>#N/A</v>
      </c>
      <c r="O420" s="118">
        <f>履歴書!N851</f>
        <v>0</v>
      </c>
      <c r="P420" s="118">
        <f>履歴書!AI851</f>
        <v>0</v>
      </c>
      <c r="Q420" s="119">
        <f>履歴書!AN851</f>
        <v>0</v>
      </c>
    </row>
    <row r="421" spans="1:17">
      <c r="A421" s="130">
        <f t="shared" si="101"/>
        <v>1</v>
      </c>
      <c r="B421" s="131">
        <f>D840</f>
        <v>0</v>
      </c>
      <c r="D421" s="98" t="e">
        <f t="shared" si="100"/>
        <v>#VALUE!</v>
      </c>
      <c r="E421" s="6"/>
      <c r="F421" s="7" t="e">
        <f t="shared" si="96"/>
        <v>#VALUE!</v>
      </c>
      <c r="G421" s="8" t="e">
        <f t="shared" si="97"/>
        <v>#VALUE!</v>
      </c>
      <c r="H421" s="8" t="e">
        <f t="shared" si="98"/>
        <v>#VALUE!</v>
      </c>
      <c r="I421" s="8" t="e">
        <f t="shared" si="99"/>
        <v>#VALUE!</v>
      </c>
      <c r="J421" s="8"/>
      <c r="K421" s="125" t="str">
        <f>TEXT(履歴書!B540&amp;履歴書!G540&amp;"年"&amp;履歴書!I540&amp;"月"&amp;履歴書!K540&amp;"日","ge.m.d")</f>
        <v>年月日</v>
      </c>
      <c r="M421" s="6">
        <f>COUNTIF(日付等!Q421,"*仙台市*")</f>
        <v>0</v>
      </c>
      <c r="N421" s="6" t="e">
        <f>IF(O421="在家庭",300,VLOOKUP(P421,プルダウンデータ!$E$4:'プルダウンデータ'!$F$8,2,FALSE))</f>
        <v>#N/A</v>
      </c>
      <c r="O421" s="118">
        <f>履歴書!N853</f>
        <v>0</v>
      </c>
      <c r="P421" s="118">
        <f>履歴書!AI853</f>
        <v>0</v>
      </c>
      <c r="Q421" s="119">
        <f>履歴書!AN853</f>
        <v>0</v>
      </c>
    </row>
    <row r="422" spans="1:17">
      <c r="A422" s="130">
        <f t="shared" si="101"/>
        <v>1</v>
      </c>
      <c r="B422" s="131">
        <f>D842</f>
        <v>0</v>
      </c>
      <c r="D422" s="116" t="str">
        <f>TEXT(履歴書!B436&amp;履歴書!G436&amp;"年"&amp;履歴書!I436&amp;"月"&amp;履歴書!K436&amp;"日","ge.m.d")</f>
        <v>年月日</v>
      </c>
      <c r="E422" s="9"/>
      <c r="F422" s="7" t="str">
        <f t="shared" si="96"/>
        <v>年月日</v>
      </c>
      <c r="G422" s="8" t="str">
        <f t="shared" si="97"/>
        <v>年月日</v>
      </c>
      <c r="H422" s="8" t="str">
        <f t="shared" si="98"/>
        <v>年月日</v>
      </c>
      <c r="I422" s="8" t="str">
        <f t="shared" si="99"/>
        <v>年月日</v>
      </c>
      <c r="J422" s="8"/>
      <c r="K422" s="125" t="str">
        <f>TEXT(履歴書!B541&amp;履歴書!G541&amp;"年"&amp;履歴書!I541&amp;"月"&amp;履歴書!K541&amp;"日","ge.m.d")</f>
        <v>年月日</v>
      </c>
      <c r="M422" s="6">
        <f>COUNTIF(日付等!Q422,"*仙台市*")</f>
        <v>0</v>
      </c>
      <c r="N422" s="6" t="e">
        <f>IF(O422="在家庭",300,VLOOKUP(P422,プルダウンデータ!$E$4:'プルダウンデータ'!$F$8,2,FALSE))</f>
        <v>#N/A</v>
      </c>
      <c r="O422" s="118">
        <f>履歴書!N855</f>
        <v>0</v>
      </c>
      <c r="P422" s="118">
        <f>履歴書!AI855</f>
        <v>0</v>
      </c>
      <c r="Q422" s="119">
        <f>履歴書!AN855</f>
        <v>0</v>
      </c>
    </row>
    <row r="423" spans="1:17">
      <c r="A423" s="130">
        <f t="shared" si="101"/>
        <v>1</v>
      </c>
      <c r="B423" s="131">
        <f>D844</f>
        <v>0</v>
      </c>
      <c r="D423" s="98" t="e">
        <f t="shared" si="100"/>
        <v>#VALUE!</v>
      </c>
      <c r="E423" s="6"/>
      <c r="F423" s="7" t="e">
        <f t="shared" si="96"/>
        <v>#VALUE!</v>
      </c>
      <c r="G423" s="8" t="e">
        <f t="shared" si="97"/>
        <v>#VALUE!</v>
      </c>
      <c r="H423" s="8" t="e">
        <f t="shared" si="98"/>
        <v>#VALUE!</v>
      </c>
      <c r="I423" s="8" t="e">
        <f t="shared" si="99"/>
        <v>#VALUE!</v>
      </c>
      <c r="J423" s="8"/>
      <c r="K423" s="125" t="str">
        <f>TEXT(履歴書!B542&amp;履歴書!G542&amp;"年"&amp;履歴書!I542&amp;"月"&amp;履歴書!K542&amp;"日","ge.m.d")</f>
        <v>年月日</v>
      </c>
      <c r="M423" s="6">
        <f>COUNTIF(日付等!Q423,"*仙台市*")</f>
        <v>0</v>
      </c>
      <c r="N423" s="6" t="e">
        <f>IF(O423="在家庭",300,VLOOKUP(P423,プルダウンデータ!$E$4:'プルダウンデータ'!$F$8,2,FALSE))</f>
        <v>#N/A</v>
      </c>
      <c r="O423" s="118">
        <f>履歴書!N857</f>
        <v>0</v>
      </c>
      <c r="P423" s="118">
        <f>履歴書!AI857</f>
        <v>0</v>
      </c>
      <c r="Q423" s="119">
        <f>履歴書!AN857</f>
        <v>0</v>
      </c>
    </row>
    <row r="424" spans="1:17">
      <c r="A424" s="130">
        <f t="shared" si="101"/>
        <v>1</v>
      </c>
      <c r="B424" s="131">
        <f>D846</f>
        <v>0</v>
      </c>
      <c r="D424" s="116" t="str">
        <f>TEXT(履歴書!B438&amp;履歴書!G438&amp;"年"&amp;履歴書!I438&amp;"月"&amp;履歴書!K438&amp;"日","ge.m.d")</f>
        <v>年月日</v>
      </c>
      <c r="E424" s="9"/>
      <c r="F424" s="7" t="str">
        <f t="shared" si="96"/>
        <v>年月日</v>
      </c>
      <c r="G424" s="8" t="str">
        <f t="shared" si="97"/>
        <v>年月日</v>
      </c>
      <c r="H424" s="8" t="str">
        <f t="shared" si="98"/>
        <v>年月日</v>
      </c>
      <c r="I424" s="8" t="str">
        <f t="shared" si="99"/>
        <v>年月日</v>
      </c>
      <c r="J424" s="8"/>
      <c r="K424" s="125" t="str">
        <f>TEXT(履歴書!B543&amp;履歴書!G543&amp;"年"&amp;履歴書!I543&amp;"月"&amp;履歴書!K543&amp;"日","ge.m.d")</f>
        <v>年月日</v>
      </c>
      <c r="M424" s="6">
        <f>COUNTIF(日付等!Q424,"*仙台市*")</f>
        <v>0</v>
      </c>
      <c r="N424" s="6" t="e">
        <f>IF(O424="在家庭",300,VLOOKUP(P424,プルダウンデータ!$E$4:'プルダウンデータ'!$F$8,2,FALSE))</f>
        <v>#N/A</v>
      </c>
      <c r="O424" s="118">
        <f>履歴書!N859</f>
        <v>0</v>
      </c>
      <c r="P424" s="118">
        <f>履歴書!AI859</f>
        <v>0</v>
      </c>
      <c r="Q424" s="119">
        <f>履歴書!AN859</f>
        <v>0</v>
      </c>
    </row>
    <row r="425" spans="1:17">
      <c r="A425" s="130">
        <f t="shared" si="101"/>
        <v>1</v>
      </c>
      <c r="B425" s="131">
        <f>D848</f>
        <v>0</v>
      </c>
      <c r="D425" s="98" t="e">
        <f t="shared" si="100"/>
        <v>#VALUE!</v>
      </c>
      <c r="E425" s="6"/>
      <c r="F425" s="7" t="e">
        <f t="shared" si="96"/>
        <v>#VALUE!</v>
      </c>
      <c r="G425" s="8" t="e">
        <f t="shared" si="97"/>
        <v>#VALUE!</v>
      </c>
      <c r="H425" s="8" t="e">
        <f t="shared" si="98"/>
        <v>#VALUE!</v>
      </c>
      <c r="I425" s="8" t="e">
        <f t="shared" si="99"/>
        <v>#VALUE!</v>
      </c>
      <c r="J425" s="8"/>
      <c r="K425" s="125" t="str">
        <f>TEXT(履歴書!B544&amp;履歴書!G544&amp;"年"&amp;履歴書!I544&amp;"月"&amp;履歴書!K544&amp;"日","ge.m.d")</f>
        <v>年月日</v>
      </c>
      <c r="M425" s="6">
        <f>COUNTIF(日付等!Q425,"*仙台市*")</f>
        <v>0</v>
      </c>
      <c r="N425" s="6" t="e">
        <f>IF(O425="在家庭",300,VLOOKUP(P425,プルダウンデータ!$E$4:'プルダウンデータ'!$F$8,2,FALSE))</f>
        <v>#N/A</v>
      </c>
      <c r="O425" s="118">
        <f>履歴書!N861</f>
        <v>0</v>
      </c>
      <c r="P425" s="118">
        <f>履歴書!AI861</f>
        <v>0</v>
      </c>
      <c r="Q425" s="119">
        <f>履歴書!AN861</f>
        <v>0</v>
      </c>
    </row>
    <row r="426" spans="1:17">
      <c r="A426" s="130">
        <f t="shared" si="101"/>
        <v>1</v>
      </c>
      <c r="B426" s="131">
        <f>D850</f>
        <v>0</v>
      </c>
      <c r="D426" s="116" t="str">
        <f>TEXT(履歴書!B440&amp;履歴書!G440&amp;"年"&amp;履歴書!I440&amp;"月"&amp;履歴書!K440&amp;"日","ge.m.d")</f>
        <v>年月日</v>
      </c>
      <c r="E426" s="9"/>
      <c r="F426" s="7" t="str">
        <f t="shared" si="96"/>
        <v>年月日</v>
      </c>
      <c r="G426" s="8" t="str">
        <f t="shared" si="97"/>
        <v>年月日</v>
      </c>
      <c r="H426" s="8" t="str">
        <f t="shared" si="98"/>
        <v>年月日</v>
      </c>
      <c r="I426" s="8" t="str">
        <f t="shared" si="99"/>
        <v>年月日</v>
      </c>
      <c r="J426" s="8"/>
      <c r="K426" s="125" t="str">
        <f>TEXT(履歴書!B545&amp;履歴書!G545&amp;"年"&amp;履歴書!I545&amp;"月"&amp;履歴書!K545&amp;"日","ge.m.d")</f>
        <v>年月日</v>
      </c>
      <c r="M426" s="6">
        <f>COUNTIF(日付等!Q426,"*仙台市*")</f>
        <v>0</v>
      </c>
      <c r="N426" s="6" t="e">
        <f>IF(O426="在家庭",300,VLOOKUP(P426,プルダウンデータ!$E$4:'プルダウンデータ'!$F$8,2,FALSE))</f>
        <v>#N/A</v>
      </c>
      <c r="O426" s="118">
        <f>履歴書!N863</f>
        <v>0</v>
      </c>
      <c r="P426" s="118">
        <f>履歴書!AI863</f>
        <v>0</v>
      </c>
      <c r="Q426" s="119">
        <f>履歴書!AN863</f>
        <v>0</v>
      </c>
    </row>
    <row r="427" spans="1:17">
      <c r="A427" s="130">
        <f t="shared" si="101"/>
        <v>1</v>
      </c>
      <c r="B427" s="131">
        <f>D852</f>
        <v>0</v>
      </c>
      <c r="D427" s="98" t="e">
        <f t="shared" si="100"/>
        <v>#VALUE!</v>
      </c>
      <c r="E427" s="6"/>
      <c r="F427" s="7" t="e">
        <f t="shared" si="96"/>
        <v>#VALUE!</v>
      </c>
      <c r="G427" s="8" t="e">
        <f t="shared" si="97"/>
        <v>#VALUE!</v>
      </c>
      <c r="H427" s="8" t="e">
        <f t="shared" si="98"/>
        <v>#VALUE!</v>
      </c>
      <c r="I427" s="8" t="e">
        <f t="shared" si="99"/>
        <v>#VALUE!</v>
      </c>
      <c r="J427" s="8"/>
      <c r="K427" s="125" t="str">
        <f>TEXT(履歴書!B546&amp;履歴書!G546&amp;"年"&amp;履歴書!I546&amp;"月"&amp;履歴書!K546&amp;"日","ge.m.d")</f>
        <v>年月日</v>
      </c>
      <c r="M427" s="6">
        <f>COUNTIF(日付等!Q427,"*仙台市*")</f>
        <v>0</v>
      </c>
      <c r="N427" s="6" t="e">
        <f>IF(O427="在家庭",300,VLOOKUP(P427,プルダウンデータ!$E$4:'プルダウンデータ'!$F$8,2,FALSE))</f>
        <v>#N/A</v>
      </c>
      <c r="O427" s="118">
        <f>履歴書!N865</f>
        <v>0</v>
      </c>
      <c r="P427" s="118">
        <f>履歴書!AI865</f>
        <v>0</v>
      </c>
      <c r="Q427" s="119">
        <f>履歴書!AN865</f>
        <v>0</v>
      </c>
    </row>
    <row r="428" spans="1:17">
      <c r="A428" s="130">
        <f t="shared" si="101"/>
        <v>1</v>
      </c>
      <c r="B428" s="131">
        <f>D854</f>
        <v>0</v>
      </c>
      <c r="D428" s="116" t="str">
        <f>TEXT(履歴書!B442&amp;履歴書!G442&amp;"年"&amp;履歴書!I442&amp;"月"&amp;履歴書!K442&amp;"日","ge.m.d")</f>
        <v>年月日</v>
      </c>
      <c r="E428" s="9"/>
      <c r="F428" s="7" t="str">
        <f t="shared" si="96"/>
        <v>年月日</v>
      </c>
      <c r="G428" s="8" t="str">
        <f t="shared" si="97"/>
        <v>年月日</v>
      </c>
      <c r="H428" s="8" t="str">
        <f t="shared" si="98"/>
        <v>年月日</v>
      </c>
      <c r="I428" s="8" t="str">
        <f t="shared" si="99"/>
        <v>年月日</v>
      </c>
      <c r="J428" s="8"/>
      <c r="K428" s="125" t="str">
        <f>TEXT(履歴書!B547&amp;履歴書!G547&amp;"年"&amp;履歴書!I547&amp;"月"&amp;履歴書!K547&amp;"日","ge.m.d")</f>
        <v>年月日</v>
      </c>
      <c r="M428" s="6">
        <f>COUNTIF(日付等!Q428,"*仙台市*")</f>
        <v>0</v>
      </c>
      <c r="N428" s="6" t="e">
        <f>IF(O428="在家庭",300,VLOOKUP(P428,プルダウンデータ!$E$4:'プルダウンデータ'!$F$8,2,FALSE))</f>
        <v>#N/A</v>
      </c>
      <c r="O428" s="118">
        <f>履歴書!N867</f>
        <v>0</v>
      </c>
      <c r="P428" s="118">
        <f>履歴書!AI867</f>
        <v>0</v>
      </c>
      <c r="Q428" s="119">
        <f>履歴書!AN867</f>
        <v>0</v>
      </c>
    </row>
    <row r="429" spans="1:17">
      <c r="A429" s="130">
        <f t="shared" si="101"/>
        <v>1</v>
      </c>
      <c r="B429" s="131">
        <f>D856</f>
        <v>0</v>
      </c>
      <c r="D429" s="98" t="e">
        <f t="shared" si="100"/>
        <v>#VALUE!</v>
      </c>
      <c r="E429" s="6"/>
      <c r="F429" s="7" t="e">
        <f t="shared" si="96"/>
        <v>#VALUE!</v>
      </c>
      <c r="G429" s="8" t="e">
        <f t="shared" si="97"/>
        <v>#VALUE!</v>
      </c>
      <c r="H429" s="8" t="e">
        <f t="shared" si="98"/>
        <v>#VALUE!</v>
      </c>
      <c r="I429" s="8" t="e">
        <f t="shared" si="99"/>
        <v>#VALUE!</v>
      </c>
      <c r="J429" s="8"/>
      <c r="K429" s="125" t="str">
        <f>TEXT(履歴書!B548&amp;履歴書!G548&amp;"年"&amp;履歴書!I548&amp;"月"&amp;履歴書!K548&amp;"日","ge.m.d")</f>
        <v>年月日</v>
      </c>
      <c r="M429" s="6">
        <f>COUNTIF(日付等!Q429,"*仙台市*")</f>
        <v>0</v>
      </c>
      <c r="N429" s="6" t="e">
        <f>IF(O429="在家庭",300,VLOOKUP(P429,プルダウンデータ!$E$4:'プルダウンデータ'!$F$8,2,FALSE))</f>
        <v>#N/A</v>
      </c>
      <c r="O429" s="118">
        <f>履歴書!N869</f>
        <v>0</v>
      </c>
      <c r="P429" s="118">
        <f>履歴書!AI869</f>
        <v>0</v>
      </c>
      <c r="Q429" s="119">
        <f>履歴書!AN869</f>
        <v>0</v>
      </c>
    </row>
    <row r="430" spans="1:17">
      <c r="A430" s="130">
        <f t="shared" si="101"/>
        <v>1</v>
      </c>
      <c r="B430" s="131">
        <f>D858</f>
        <v>0</v>
      </c>
      <c r="D430" s="116" t="str">
        <f>TEXT(履歴書!B444&amp;履歴書!G444&amp;"年"&amp;履歴書!I444&amp;"月"&amp;履歴書!K444&amp;"日","ge.m.d")</f>
        <v>年月日</v>
      </c>
      <c r="E430" s="9"/>
      <c r="F430" s="7" t="str">
        <f t="shared" si="96"/>
        <v>年月日</v>
      </c>
      <c r="G430" s="8" t="str">
        <f t="shared" si="97"/>
        <v>年月日</v>
      </c>
      <c r="H430" s="8" t="str">
        <f t="shared" si="98"/>
        <v>年月日</v>
      </c>
      <c r="I430" s="8" t="str">
        <f t="shared" si="99"/>
        <v>年月日</v>
      </c>
      <c r="J430" s="8"/>
      <c r="K430" s="125" t="str">
        <f>TEXT(履歴書!B549&amp;履歴書!G549&amp;"年"&amp;履歴書!I549&amp;"月"&amp;履歴書!K549&amp;"日","ge.m.d")</f>
        <v>年月日</v>
      </c>
      <c r="M430" s="6">
        <f>COUNTIF(日付等!Q430,"*仙台市*")</f>
        <v>0</v>
      </c>
      <c r="N430" s="6" t="e">
        <f>IF(O430="在家庭",300,VLOOKUP(P430,プルダウンデータ!$E$4:'プルダウンデータ'!$F$8,2,FALSE))</f>
        <v>#N/A</v>
      </c>
      <c r="O430" s="118">
        <f>履歴書!N871</f>
        <v>0</v>
      </c>
      <c r="P430" s="118">
        <f>履歴書!AI871</f>
        <v>0</v>
      </c>
      <c r="Q430" s="119">
        <f>履歴書!AN871</f>
        <v>0</v>
      </c>
    </row>
    <row r="431" spans="1:17">
      <c r="A431" s="130">
        <f t="shared" si="101"/>
        <v>1</v>
      </c>
      <c r="B431" s="131">
        <f>D860</f>
        <v>0</v>
      </c>
      <c r="D431" s="98" t="e">
        <f t="shared" si="100"/>
        <v>#VALUE!</v>
      </c>
      <c r="E431" s="6"/>
      <c r="F431" s="7" t="e">
        <f t="shared" si="96"/>
        <v>#VALUE!</v>
      </c>
      <c r="G431" s="8" t="e">
        <f t="shared" si="97"/>
        <v>#VALUE!</v>
      </c>
      <c r="H431" s="8" t="e">
        <f t="shared" si="98"/>
        <v>#VALUE!</v>
      </c>
      <c r="I431" s="8" t="e">
        <f t="shared" si="99"/>
        <v>#VALUE!</v>
      </c>
      <c r="J431" s="8"/>
      <c r="K431" s="125" t="str">
        <f>TEXT(履歴書!B550&amp;履歴書!G550&amp;"年"&amp;履歴書!I550&amp;"月"&amp;履歴書!K550&amp;"日","ge.m.d")</f>
        <v>年月日</v>
      </c>
      <c r="M431" s="6">
        <f>COUNTIF(日付等!Q431,"*仙台市*")</f>
        <v>0</v>
      </c>
      <c r="N431" s="6" t="e">
        <f>IF(O431="在家庭",300,VLOOKUP(P431,プルダウンデータ!$E$4:'プルダウンデータ'!$F$8,2,FALSE))</f>
        <v>#N/A</v>
      </c>
      <c r="O431" s="118">
        <f>履歴書!N873</f>
        <v>0</v>
      </c>
      <c r="P431" s="118">
        <f>履歴書!AI873</f>
        <v>0</v>
      </c>
      <c r="Q431" s="119">
        <f>履歴書!AN873</f>
        <v>0</v>
      </c>
    </row>
    <row r="432" spans="1:17">
      <c r="A432" s="130">
        <f t="shared" si="101"/>
        <v>1</v>
      </c>
      <c r="B432" s="131">
        <f>D862</f>
        <v>0</v>
      </c>
      <c r="D432" s="116" t="str">
        <f>TEXT(履歴書!B446&amp;履歴書!G446&amp;"年"&amp;履歴書!I446&amp;"月"&amp;履歴書!K446&amp;"日","ge.m.d")</f>
        <v>年月日</v>
      </c>
      <c r="E432" s="9"/>
      <c r="F432" s="7" t="str">
        <f t="shared" si="96"/>
        <v>年月日</v>
      </c>
      <c r="G432" s="8" t="str">
        <f t="shared" si="97"/>
        <v>年月日</v>
      </c>
      <c r="H432" s="8" t="str">
        <f t="shared" si="98"/>
        <v>年月日</v>
      </c>
      <c r="I432" s="8" t="str">
        <f t="shared" si="99"/>
        <v>年月日</v>
      </c>
      <c r="J432" s="8"/>
      <c r="K432" s="125" t="str">
        <f>TEXT(履歴書!B551&amp;履歴書!G551&amp;"年"&amp;履歴書!I551&amp;"月"&amp;履歴書!K551&amp;"日","ge.m.d")</f>
        <v>年月日</v>
      </c>
      <c r="M432" s="6">
        <f>COUNTIF(日付等!Q432,"*仙台市*")</f>
        <v>0</v>
      </c>
      <c r="N432" s="6" t="e">
        <f>IF(O432="在家庭",300,VLOOKUP(P432,プルダウンデータ!$E$4:'プルダウンデータ'!$F$8,2,FALSE))</f>
        <v>#N/A</v>
      </c>
      <c r="O432" s="118">
        <f>履歴書!N875</f>
        <v>0</v>
      </c>
      <c r="P432" s="118">
        <f>履歴書!AI875</f>
        <v>0</v>
      </c>
      <c r="Q432" s="119">
        <f>履歴書!AN875</f>
        <v>0</v>
      </c>
    </row>
    <row r="433" spans="1:17">
      <c r="A433" s="130">
        <f t="shared" si="101"/>
        <v>1</v>
      </c>
      <c r="B433" s="131">
        <f>D864</f>
        <v>0</v>
      </c>
      <c r="D433" s="98" t="e">
        <f t="shared" si="100"/>
        <v>#VALUE!</v>
      </c>
      <c r="E433" s="6"/>
      <c r="F433" s="7" t="e">
        <f t="shared" si="96"/>
        <v>#VALUE!</v>
      </c>
      <c r="G433" s="8" t="e">
        <f t="shared" si="97"/>
        <v>#VALUE!</v>
      </c>
      <c r="H433" s="8" t="e">
        <f t="shared" si="98"/>
        <v>#VALUE!</v>
      </c>
      <c r="I433" s="8" t="e">
        <f t="shared" si="99"/>
        <v>#VALUE!</v>
      </c>
      <c r="J433" s="8"/>
      <c r="K433" s="125" t="str">
        <f>TEXT(履歴書!B552&amp;履歴書!G552&amp;"年"&amp;履歴書!I552&amp;"月"&amp;履歴書!K552&amp;"日","ge.m.d")</f>
        <v>年月日</v>
      </c>
      <c r="M433" s="6">
        <f>COUNTIF(日付等!Q433,"*仙台市*")</f>
        <v>0</v>
      </c>
      <c r="N433" s="6" t="e">
        <f>IF(O433="在家庭",300,VLOOKUP(P433,プルダウンデータ!$E$4:'プルダウンデータ'!$F$8,2,FALSE))</f>
        <v>#N/A</v>
      </c>
      <c r="O433" s="118">
        <f>履歴書!N877</f>
        <v>0</v>
      </c>
      <c r="P433" s="118">
        <f>履歴書!AI877</f>
        <v>0</v>
      </c>
      <c r="Q433" s="119">
        <f>履歴書!AN877</f>
        <v>0</v>
      </c>
    </row>
    <row r="434" spans="1:17">
      <c r="A434" s="130">
        <f t="shared" si="101"/>
        <v>1</v>
      </c>
      <c r="B434" s="131">
        <f>D866</f>
        <v>0</v>
      </c>
      <c r="D434" s="116" t="str">
        <f>TEXT(履歴書!B448&amp;履歴書!G448&amp;"年"&amp;履歴書!I448&amp;"月"&amp;履歴書!K448&amp;"日","ge.m.d")</f>
        <v>年月日</v>
      </c>
      <c r="E434" s="9"/>
      <c r="F434" s="7" t="str">
        <f t="shared" si="96"/>
        <v>年月日</v>
      </c>
      <c r="G434" s="8" t="str">
        <f t="shared" si="97"/>
        <v>年月日</v>
      </c>
      <c r="H434" s="8" t="str">
        <f t="shared" si="98"/>
        <v>年月日</v>
      </c>
      <c r="I434" s="8" t="str">
        <f t="shared" si="99"/>
        <v>年月日</v>
      </c>
      <c r="J434" s="8"/>
      <c r="K434" s="125" t="str">
        <f>TEXT(履歴書!B553&amp;履歴書!G553&amp;"年"&amp;履歴書!I553&amp;"月"&amp;履歴書!K553&amp;"日","ge.m.d")</f>
        <v>年月日</v>
      </c>
      <c r="M434" s="6">
        <f>COUNTIF(日付等!Q434,"*仙台市*")</f>
        <v>0</v>
      </c>
      <c r="N434" s="6" t="e">
        <f>IF(O434="在家庭",300,VLOOKUP(P434,プルダウンデータ!$E$4:'プルダウンデータ'!$F$8,2,FALSE))</f>
        <v>#N/A</v>
      </c>
      <c r="O434" s="118">
        <f>履歴書!N879</f>
        <v>0</v>
      </c>
      <c r="P434" s="118">
        <f>履歴書!AI879</f>
        <v>0</v>
      </c>
      <c r="Q434" s="119">
        <f>履歴書!AN879</f>
        <v>0</v>
      </c>
    </row>
    <row r="435" spans="1:17">
      <c r="A435" s="130">
        <f t="shared" si="101"/>
        <v>1</v>
      </c>
      <c r="B435" s="131">
        <f>D868</f>
        <v>0</v>
      </c>
      <c r="D435" s="98" t="e">
        <f t="shared" si="100"/>
        <v>#VALUE!</v>
      </c>
      <c r="E435" s="6"/>
      <c r="F435" s="7" t="e">
        <f t="shared" si="96"/>
        <v>#VALUE!</v>
      </c>
      <c r="G435" s="8" t="e">
        <f t="shared" si="97"/>
        <v>#VALUE!</v>
      </c>
      <c r="H435" s="8" t="e">
        <f t="shared" si="98"/>
        <v>#VALUE!</v>
      </c>
      <c r="I435" s="8" t="e">
        <f t="shared" si="99"/>
        <v>#VALUE!</v>
      </c>
      <c r="J435" s="8"/>
      <c r="K435" s="125" t="str">
        <f>TEXT(履歴書!B554&amp;履歴書!G554&amp;"年"&amp;履歴書!I554&amp;"月"&amp;履歴書!K554&amp;"日","ge.m.d")</f>
        <v>年月日</v>
      </c>
      <c r="M435" s="6">
        <f>COUNTIF(日付等!Q435,"*仙台市*")</f>
        <v>0</v>
      </c>
      <c r="N435" s="6" t="e">
        <f>IF(O435="在家庭",300,VLOOKUP(P435,プルダウンデータ!$E$4:'プルダウンデータ'!$F$8,2,FALSE))</f>
        <v>#N/A</v>
      </c>
      <c r="O435" s="118">
        <f>履歴書!N881</f>
        <v>0</v>
      </c>
      <c r="P435" s="118">
        <f>履歴書!AI881</f>
        <v>0</v>
      </c>
      <c r="Q435" s="119">
        <f>履歴書!AN881</f>
        <v>0</v>
      </c>
    </row>
    <row r="436" spans="1:17">
      <c r="A436" s="130">
        <f t="shared" si="101"/>
        <v>1</v>
      </c>
      <c r="B436" s="131">
        <f>D870</f>
        <v>0</v>
      </c>
      <c r="D436" s="116" t="str">
        <f>TEXT(履歴書!B450&amp;履歴書!G450&amp;"年"&amp;履歴書!I450&amp;"月"&amp;履歴書!K450&amp;"日","ge.m.d")</f>
        <v>年月日</v>
      </c>
      <c r="E436" s="9"/>
      <c r="F436" s="7" t="str">
        <f t="shared" si="96"/>
        <v>年月日</v>
      </c>
      <c r="G436" s="8" t="str">
        <f t="shared" si="97"/>
        <v>年月日</v>
      </c>
      <c r="H436" s="8" t="str">
        <f t="shared" si="98"/>
        <v>年月日</v>
      </c>
      <c r="I436" s="8" t="str">
        <f t="shared" si="99"/>
        <v>年月日</v>
      </c>
      <c r="J436" s="8"/>
      <c r="K436" s="125" t="str">
        <f>TEXT(履歴書!B555&amp;履歴書!G555&amp;"年"&amp;履歴書!I555&amp;"月"&amp;履歴書!K555&amp;"日","ge.m.d")</f>
        <v>年月日</v>
      </c>
      <c r="M436" s="6">
        <f>COUNTIF(日付等!Q436,"*仙台市*")</f>
        <v>0</v>
      </c>
      <c r="N436" s="6" t="e">
        <f>IF(O436="在家庭",300,VLOOKUP(P436,プルダウンデータ!$E$4:'プルダウンデータ'!$F$8,2,FALSE))</f>
        <v>#N/A</v>
      </c>
      <c r="O436" s="118">
        <f>履歴書!N883</f>
        <v>0</v>
      </c>
      <c r="P436" s="118">
        <f>履歴書!AI883</f>
        <v>0</v>
      </c>
      <c r="Q436" s="119">
        <f>履歴書!AN883</f>
        <v>0</v>
      </c>
    </row>
    <row r="437" spans="1:17">
      <c r="A437" s="130">
        <f t="shared" si="101"/>
        <v>1</v>
      </c>
      <c r="B437" s="131">
        <f>D872</f>
        <v>0</v>
      </c>
      <c r="D437" s="98" t="e">
        <f t="shared" si="100"/>
        <v>#VALUE!</v>
      </c>
      <c r="E437" s="6"/>
      <c r="F437" s="7" t="e">
        <f t="shared" si="96"/>
        <v>#VALUE!</v>
      </c>
      <c r="G437" s="8" t="e">
        <f t="shared" si="97"/>
        <v>#VALUE!</v>
      </c>
      <c r="H437" s="8" t="e">
        <f t="shared" si="98"/>
        <v>#VALUE!</v>
      </c>
      <c r="I437" s="8" t="e">
        <f t="shared" si="99"/>
        <v>#VALUE!</v>
      </c>
      <c r="J437" s="8"/>
      <c r="K437" s="125" t="str">
        <f>TEXT(履歴書!B556&amp;履歴書!G556&amp;"年"&amp;履歴書!I556&amp;"月"&amp;履歴書!K556&amp;"日","ge.m.d")</f>
        <v>年月日</v>
      </c>
      <c r="M437" s="6">
        <f>COUNTIF(日付等!Q437,"*仙台市*")</f>
        <v>0</v>
      </c>
      <c r="N437" s="6" t="e">
        <f>IF(O437="在家庭",300,VLOOKUP(P437,プルダウンデータ!$E$4:'プルダウンデータ'!$F$8,2,FALSE))</f>
        <v>#N/A</v>
      </c>
      <c r="O437" s="118">
        <f>履歴書!N885</f>
        <v>0</v>
      </c>
      <c r="P437" s="118">
        <f>履歴書!AI885</f>
        <v>0</v>
      </c>
      <c r="Q437" s="119">
        <f>履歴書!AN885</f>
        <v>0</v>
      </c>
    </row>
    <row r="438" spans="1:17">
      <c r="A438" s="130">
        <f t="shared" si="101"/>
        <v>1</v>
      </c>
      <c r="B438" s="131">
        <f>D874</f>
        <v>0</v>
      </c>
      <c r="D438" s="116" t="str">
        <f>TEXT(履歴書!B452&amp;履歴書!G452&amp;"年"&amp;履歴書!I452&amp;"月"&amp;履歴書!K452&amp;"日","ge.m.d")</f>
        <v>年月日</v>
      </c>
      <c r="E438" s="9"/>
      <c r="F438" s="7" t="str">
        <f t="shared" si="96"/>
        <v>年月日</v>
      </c>
      <c r="G438" s="8" t="str">
        <f t="shared" si="97"/>
        <v>年月日</v>
      </c>
      <c r="H438" s="8" t="str">
        <f t="shared" si="98"/>
        <v>年月日</v>
      </c>
      <c r="I438" s="8" t="str">
        <f t="shared" si="99"/>
        <v>年月日</v>
      </c>
      <c r="J438" s="8"/>
      <c r="K438" s="125" t="str">
        <f>TEXT(履歴書!B557&amp;履歴書!G557&amp;"年"&amp;履歴書!I557&amp;"月"&amp;履歴書!K557&amp;"日","ge.m.d")</f>
        <v>年月日</v>
      </c>
      <c r="M438" s="6">
        <f>COUNTIF(日付等!Q438,"*仙台市*")</f>
        <v>0</v>
      </c>
      <c r="N438" s="6" t="e">
        <f>IF(O438="在家庭",300,VLOOKUP(P438,プルダウンデータ!$E$4:'プルダウンデータ'!$F$8,2,FALSE))</f>
        <v>#N/A</v>
      </c>
      <c r="O438" s="118">
        <f>履歴書!N887</f>
        <v>0</v>
      </c>
      <c r="P438" s="118">
        <f>履歴書!AI887</f>
        <v>0</v>
      </c>
      <c r="Q438" s="119">
        <f>履歴書!AN887</f>
        <v>0</v>
      </c>
    </row>
    <row r="439" spans="1:17">
      <c r="A439" s="130">
        <f t="shared" si="101"/>
        <v>1</v>
      </c>
      <c r="B439" s="131">
        <f>D876</f>
        <v>0</v>
      </c>
      <c r="D439" s="98" t="e">
        <f t="shared" si="100"/>
        <v>#VALUE!</v>
      </c>
      <c r="E439" s="6"/>
      <c r="F439" s="7" t="e">
        <f t="shared" si="96"/>
        <v>#VALUE!</v>
      </c>
      <c r="G439" s="8" t="e">
        <f t="shared" si="97"/>
        <v>#VALUE!</v>
      </c>
      <c r="H439" s="8" t="e">
        <f t="shared" si="98"/>
        <v>#VALUE!</v>
      </c>
      <c r="I439" s="8" t="e">
        <f t="shared" si="99"/>
        <v>#VALUE!</v>
      </c>
      <c r="J439" s="8"/>
      <c r="K439" s="125" t="str">
        <f>TEXT(履歴書!B558&amp;履歴書!G558&amp;"年"&amp;履歴書!I558&amp;"月"&amp;履歴書!K558&amp;"日","ge.m.d")</f>
        <v>年月日</v>
      </c>
      <c r="M439" s="6">
        <f>COUNTIF(日付等!Q439,"*仙台市*")</f>
        <v>0</v>
      </c>
      <c r="N439" s="6" t="e">
        <f>IF(O439="在家庭",300,VLOOKUP(P439,プルダウンデータ!$E$4:'プルダウンデータ'!$F$8,2,FALSE))</f>
        <v>#N/A</v>
      </c>
      <c r="O439" s="118">
        <f>履歴書!N889</f>
        <v>0</v>
      </c>
      <c r="P439" s="118">
        <f>履歴書!AI889</f>
        <v>0</v>
      </c>
      <c r="Q439" s="119">
        <f>履歴書!AN889</f>
        <v>0</v>
      </c>
    </row>
    <row r="440" spans="1:17">
      <c r="A440" s="130">
        <f t="shared" si="101"/>
        <v>1</v>
      </c>
      <c r="B440" s="131">
        <f>D878</f>
        <v>0</v>
      </c>
      <c r="D440" s="116" t="str">
        <f>TEXT(履歴書!B454&amp;履歴書!G454&amp;"年"&amp;履歴書!I454&amp;"月"&amp;履歴書!K454&amp;"日","ge.m.d")</f>
        <v>年月日</v>
      </c>
      <c r="E440" s="9"/>
      <c r="F440" s="7" t="str">
        <f t="shared" si="96"/>
        <v>年月日</v>
      </c>
      <c r="G440" s="8" t="str">
        <f t="shared" si="97"/>
        <v>年月日</v>
      </c>
      <c r="H440" s="8" t="str">
        <f t="shared" si="98"/>
        <v>年月日</v>
      </c>
      <c r="I440" s="8" t="str">
        <f t="shared" si="99"/>
        <v>年月日</v>
      </c>
      <c r="J440" s="8"/>
      <c r="K440" s="125" t="str">
        <f>TEXT(履歴書!B559&amp;履歴書!G559&amp;"年"&amp;履歴書!I559&amp;"月"&amp;履歴書!K559&amp;"日","ge.m.d")</f>
        <v>年月日</v>
      </c>
      <c r="M440" s="6">
        <f>COUNTIF(日付等!Q440,"*仙台市*")</f>
        <v>0</v>
      </c>
      <c r="N440" s="6" t="e">
        <f>IF(O440="在家庭",300,VLOOKUP(P440,プルダウンデータ!$E$4:'プルダウンデータ'!$F$8,2,FALSE))</f>
        <v>#N/A</v>
      </c>
      <c r="O440" s="118">
        <f>履歴書!N891</f>
        <v>0</v>
      </c>
      <c r="P440" s="118">
        <f>履歴書!AI891</f>
        <v>0</v>
      </c>
      <c r="Q440" s="119">
        <f>履歴書!AN891</f>
        <v>0</v>
      </c>
    </row>
    <row r="441" spans="1:17">
      <c r="A441" s="130">
        <f t="shared" si="101"/>
        <v>1</v>
      </c>
      <c r="B441" s="131">
        <f>D880</f>
        <v>0</v>
      </c>
      <c r="D441" s="98" t="e">
        <f t="shared" si="100"/>
        <v>#VALUE!</v>
      </c>
      <c r="E441" s="6"/>
      <c r="F441" s="7" t="e">
        <f t="shared" si="96"/>
        <v>#VALUE!</v>
      </c>
      <c r="G441" s="8" t="e">
        <f t="shared" si="97"/>
        <v>#VALUE!</v>
      </c>
      <c r="H441" s="8" t="e">
        <f t="shared" si="98"/>
        <v>#VALUE!</v>
      </c>
      <c r="I441" s="8" t="e">
        <f t="shared" si="99"/>
        <v>#VALUE!</v>
      </c>
      <c r="J441" s="8"/>
      <c r="K441" s="125" t="str">
        <f>TEXT(履歴書!B560&amp;履歴書!G560&amp;"年"&amp;履歴書!I560&amp;"月"&amp;履歴書!K560&amp;"日","ge.m.d")</f>
        <v>年月日</v>
      </c>
      <c r="M441" s="6">
        <f>COUNTIF(日付等!Q441,"*仙台市*")</f>
        <v>0</v>
      </c>
      <c r="N441" s="6" t="e">
        <f>IF(O441="在家庭",300,VLOOKUP(P441,プルダウンデータ!$E$4:'プルダウンデータ'!$F$8,2,FALSE))</f>
        <v>#N/A</v>
      </c>
      <c r="O441" s="118">
        <f>履歴書!N893</f>
        <v>0</v>
      </c>
      <c r="P441" s="118">
        <f>履歴書!AI893</f>
        <v>0</v>
      </c>
      <c r="Q441" s="119">
        <f>履歴書!AN893</f>
        <v>0</v>
      </c>
    </row>
    <row r="442" spans="1:17">
      <c r="A442" s="130">
        <f t="shared" si="101"/>
        <v>1</v>
      </c>
      <c r="B442" s="131">
        <f>D882</f>
        <v>0</v>
      </c>
      <c r="D442" s="116" t="str">
        <f>TEXT(履歴書!B456&amp;履歴書!G456&amp;"年"&amp;履歴書!I456&amp;"月"&amp;履歴書!K456&amp;"日","ge.m.d")</f>
        <v>年月日</v>
      </c>
      <c r="E442" s="9"/>
      <c r="F442" s="7" t="str">
        <f t="shared" si="96"/>
        <v>年月日</v>
      </c>
      <c r="G442" s="8" t="str">
        <f t="shared" si="97"/>
        <v>年月日</v>
      </c>
      <c r="H442" s="8" t="str">
        <f t="shared" si="98"/>
        <v>年月日</v>
      </c>
      <c r="I442" s="8" t="str">
        <f t="shared" si="99"/>
        <v>年月日</v>
      </c>
      <c r="J442" s="8"/>
      <c r="K442" s="125" t="str">
        <f>TEXT(履歴書!B561&amp;履歴書!G561&amp;"年"&amp;履歴書!I561&amp;"月"&amp;履歴書!K561&amp;"日","ge.m.d")</f>
        <v>年月日</v>
      </c>
      <c r="M442" s="6">
        <f>COUNTIF(日付等!Q442,"*仙台市*")</f>
        <v>0</v>
      </c>
      <c r="N442" s="6" t="e">
        <f>IF(O442="在家庭",300,VLOOKUP(P442,プルダウンデータ!$E$4:'プルダウンデータ'!$F$8,2,FALSE))</f>
        <v>#N/A</v>
      </c>
      <c r="O442" s="118">
        <f>履歴書!N895</f>
        <v>0</v>
      </c>
      <c r="P442" s="118">
        <f>履歴書!AI895</f>
        <v>0</v>
      </c>
      <c r="Q442" s="119">
        <f>履歴書!AN895</f>
        <v>0</v>
      </c>
    </row>
    <row r="443" spans="1:17">
      <c r="A443" s="130">
        <f t="shared" si="101"/>
        <v>1</v>
      </c>
      <c r="B443" s="131">
        <f>D884</f>
        <v>0</v>
      </c>
      <c r="D443" s="98" t="e">
        <f t="shared" si="100"/>
        <v>#VALUE!</v>
      </c>
      <c r="E443" s="6"/>
      <c r="F443" s="7" t="e">
        <f t="shared" si="96"/>
        <v>#VALUE!</v>
      </c>
      <c r="G443" s="8" t="e">
        <f t="shared" si="97"/>
        <v>#VALUE!</v>
      </c>
      <c r="H443" s="8" t="e">
        <f t="shared" si="98"/>
        <v>#VALUE!</v>
      </c>
      <c r="I443" s="8" t="e">
        <f t="shared" si="99"/>
        <v>#VALUE!</v>
      </c>
      <c r="J443" s="8"/>
      <c r="K443" s="125" t="str">
        <f>TEXT(履歴書!B562&amp;履歴書!G562&amp;"年"&amp;履歴書!I562&amp;"月"&amp;履歴書!K562&amp;"日","ge.m.d")</f>
        <v>年月日</v>
      </c>
      <c r="M443" s="6">
        <f>COUNTIF(日付等!Q443,"*仙台市*")</f>
        <v>0</v>
      </c>
      <c r="N443" s="6" t="e">
        <f>IF(O443="在家庭",300,VLOOKUP(P443,プルダウンデータ!$E$4:'プルダウンデータ'!$F$8,2,FALSE))</f>
        <v>#N/A</v>
      </c>
      <c r="O443" s="118">
        <f>履歴書!N897</f>
        <v>0</v>
      </c>
      <c r="P443" s="118">
        <f>履歴書!AI897</f>
        <v>0</v>
      </c>
      <c r="Q443" s="119">
        <f>履歴書!AN897</f>
        <v>0</v>
      </c>
    </row>
    <row r="444" spans="1:17">
      <c r="A444" s="130">
        <f t="shared" si="101"/>
        <v>1</v>
      </c>
      <c r="B444" s="131">
        <f>D886</f>
        <v>0</v>
      </c>
      <c r="D444" s="116" t="str">
        <f>TEXT(履歴書!B458&amp;履歴書!G458&amp;"年"&amp;履歴書!I458&amp;"月"&amp;履歴書!K458&amp;"日","ge.m.d")</f>
        <v>年月日</v>
      </c>
      <c r="E444" s="9"/>
      <c r="F444" s="7" t="str">
        <f t="shared" si="96"/>
        <v>年月日</v>
      </c>
      <c r="G444" s="8" t="str">
        <f t="shared" si="97"/>
        <v>年月日</v>
      </c>
      <c r="H444" s="8" t="str">
        <f t="shared" si="98"/>
        <v>年月日</v>
      </c>
      <c r="I444" s="8" t="str">
        <f t="shared" si="99"/>
        <v>年月日</v>
      </c>
      <c r="J444" s="8"/>
      <c r="K444" s="125" t="str">
        <f>TEXT(履歴書!B563&amp;履歴書!G563&amp;"年"&amp;履歴書!I563&amp;"月"&amp;履歴書!K563&amp;"日","ge.m.d")</f>
        <v>年月日</v>
      </c>
      <c r="M444" s="6">
        <f>COUNTIF(日付等!Q444,"*仙台市*")</f>
        <v>0</v>
      </c>
      <c r="N444" s="6" t="e">
        <f>IF(O444="在家庭",300,VLOOKUP(P444,プルダウンデータ!$E$4:'プルダウンデータ'!$F$8,2,FALSE))</f>
        <v>#N/A</v>
      </c>
      <c r="O444" s="118">
        <f>履歴書!N899</f>
        <v>0</v>
      </c>
      <c r="P444" s="118">
        <f>履歴書!AI899</f>
        <v>0</v>
      </c>
      <c r="Q444" s="119">
        <f>履歴書!AN899</f>
        <v>0</v>
      </c>
    </row>
    <row r="445" spans="1:17">
      <c r="A445" s="130">
        <f t="shared" si="101"/>
        <v>1</v>
      </c>
      <c r="B445" s="131">
        <f>D888</f>
        <v>0</v>
      </c>
      <c r="D445" s="98" t="e">
        <f t="shared" si="100"/>
        <v>#VALUE!</v>
      </c>
      <c r="E445" s="6"/>
      <c r="F445" s="7" t="e">
        <f t="shared" si="96"/>
        <v>#VALUE!</v>
      </c>
      <c r="G445" s="8" t="e">
        <f t="shared" si="97"/>
        <v>#VALUE!</v>
      </c>
      <c r="H445" s="8" t="e">
        <f t="shared" si="98"/>
        <v>#VALUE!</v>
      </c>
      <c r="I445" s="8" t="e">
        <f t="shared" si="99"/>
        <v>#VALUE!</v>
      </c>
      <c r="J445" s="8"/>
      <c r="K445" s="125" t="str">
        <f>TEXT(履歴書!B564&amp;履歴書!G564&amp;"年"&amp;履歴書!I564&amp;"月"&amp;履歴書!K564&amp;"日","ge.m.d")</f>
        <v>年月日</v>
      </c>
      <c r="M445" s="6">
        <f>COUNTIF(日付等!Q445,"*仙台市*")</f>
        <v>0</v>
      </c>
      <c r="N445" s="6" t="e">
        <f>IF(O445="在家庭",300,VLOOKUP(P445,プルダウンデータ!$E$4:'プルダウンデータ'!$F$8,2,FALSE))</f>
        <v>#N/A</v>
      </c>
      <c r="O445" s="118">
        <f>履歴書!N901</f>
        <v>0</v>
      </c>
      <c r="P445" s="118">
        <f>履歴書!AI901</f>
        <v>0</v>
      </c>
      <c r="Q445" s="119">
        <f>履歴書!AN901</f>
        <v>0</v>
      </c>
    </row>
    <row r="446" spans="1:17">
      <c r="A446" s="130">
        <f t="shared" si="101"/>
        <v>1</v>
      </c>
      <c r="B446" s="131">
        <f>D890</f>
        <v>0</v>
      </c>
      <c r="D446" s="116" t="str">
        <f>TEXT(履歴書!B460&amp;履歴書!G460&amp;"年"&amp;履歴書!I460&amp;"月"&amp;履歴書!K460&amp;"日","ge.m.d")</f>
        <v>年月日</v>
      </c>
      <c r="E446" s="9"/>
      <c r="F446" s="7" t="str">
        <f t="shared" si="96"/>
        <v>年月日</v>
      </c>
      <c r="G446" s="8" t="str">
        <f t="shared" si="97"/>
        <v>年月日</v>
      </c>
      <c r="H446" s="8" t="str">
        <f t="shared" si="98"/>
        <v>年月日</v>
      </c>
      <c r="I446" s="8" t="str">
        <f t="shared" si="99"/>
        <v>年月日</v>
      </c>
      <c r="J446" s="8"/>
      <c r="K446" s="125" t="str">
        <f>TEXT(履歴書!B565&amp;履歴書!G565&amp;"年"&amp;履歴書!I565&amp;"月"&amp;履歴書!K565&amp;"日","ge.m.d")</f>
        <v>年月日</v>
      </c>
      <c r="M446" s="6">
        <f>COUNTIF(日付等!Q446,"*仙台市*")</f>
        <v>0</v>
      </c>
      <c r="N446" s="6" t="e">
        <f>IF(O446="在家庭",300,VLOOKUP(P446,プルダウンデータ!$E$4:'プルダウンデータ'!$F$8,2,FALSE))</f>
        <v>#N/A</v>
      </c>
      <c r="O446" s="118">
        <f>履歴書!N903</f>
        <v>0</v>
      </c>
      <c r="P446" s="118">
        <f>履歴書!AI903</f>
        <v>0</v>
      </c>
      <c r="Q446" s="119">
        <f>履歴書!AN903</f>
        <v>0</v>
      </c>
    </row>
    <row r="447" spans="1:17">
      <c r="A447" s="130">
        <f t="shared" si="101"/>
        <v>1</v>
      </c>
      <c r="B447" s="131">
        <f>D892</f>
        <v>0</v>
      </c>
      <c r="D447" s="98" t="e">
        <f t="shared" si="100"/>
        <v>#VALUE!</v>
      </c>
      <c r="E447" s="6"/>
      <c r="F447" s="7" t="e">
        <f t="shared" si="96"/>
        <v>#VALUE!</v>
      </c>
      <c r="G447" s="8" t="e">
        <f t="shared" si="97"/>
        <v>#VALUE!</v>
      </c>
      <c r="H447" s="8" t="e">
        <f t="shared" si="98"/>
        <v>#VALUE!</v>
      </c>
      <c r="I447" s="8" t="e">
        <f t="shared" si="99"/>
        <v>#VALUE!</v>
      </c>
      <c r="J447" s="8"/>
      <c r="K447" s="125" t="str">
        <f>TEXT(履歴書!B566&amp;履歴書!G566&amp;"年"&amp;履歴書!I566&amp;"月"&amp;履歴書!K566&amp;"日","ge.m.d")</f>
        <v>年月日</v>
      </c>
      <c r="M447" s="6">
        <f>COUNTIF(日付等!Q447,"*仙台市*")</f>
        <v>0</v>
      </c>
      <c r="N447" s="6" t="e">
        <f>IF(O447="在家庭",300,VLOOKUP(P447,プルダウンデータ!$E$4:'プルダウンデータ'!$F$8,2,FALSE))</f>
        <v>#N/A</v>
      </c>
      <c r="O447" s="118">
        <f>履歴書!N905</f>
        <v>0</v>
      </c>
      <c r="P447" s="118">
        <f>履歴書!AI905</f>
        <v>0</v>
      </c>
      <c r="Q447" s="119">
        <f>履歴書!AN905</f>
        <v>0</v>
      </c>
    </row>
    <row r="448" spans="1:17">
      <c r="A448" s="130">
        <f t="shared" si="101"/>
        <v>1</v>
      </c>
      <c r="B448" s="131">
        <f>D894</f>
        <v>0</v>
      </c>
      <c r="D448" s="116" t="str">
        <f>TEXT(履歴書!B462&amp;履歴書!G462&amp;"年"&amp;履歴書!I462&amp;"月"&amp;履歴書!K462&amp;"日","ge.m.d")</f>
        <v>年月日</v>
      </c>
      <c r="E448" s="9"/>
      <c r="F448" s="7" t="str">
        <f t="shared" si="96"/>
        <v>年月日</v>
      </c>
      <c r="G448" s="8" t="str">
        <f t="shared" si="97"/>
        <v>年月日</v>
      </c>
      <c r="H448" s="8" t="str">
        <f t="shared" si="98"/>
        <v>年月日</v>
      </c>
      <c r="I448" s="8" t="str">
        <f t="shared" si="99"/>
        <v>年月日</v>
      </c>
      <c r="J448" s="8"/>
      <c r="K448" s="125" t="str">
        <f>TEXT(履歴書!B567&amp;履歴書!G567&amp;"年"&amp;履歴書!I567&amp;"月"&amp;履歴書!K567&amp;"日","ge.m.d")</f>
        <v>年月日</v>
      </c>
      <c r="M448" s="6">
        <f>COUNTIF(日付等!Q448,"*仙台市*")</f>
        <v>0</v>
      </c>
      <c r="N448" s="6" t="e">
        <f>IF(O448="在家庭",300,VLOOKUP(P448,プルダウンデータ!$E$4:'プルダウンデータ'!$F$8,2,FALSE))</f>
        <v>#N/A</v>
      </c>
      <c r="O448" s="118">
        <f>履歴書!N907</f>
        <v>0</v>
      </c>
      <c r="P448" s="118">
        <f>履歴書!AI907</f>
        <v>0</v>
      </c>
      <c r="Q448" s="119">
        <f>履歴書!AN907</f>
        <v>0</v>
      </c>
    </row>
    <row r="449" spans="1:17">
      <c r="A449" s="130">
        <f t="shared" si="101"/>
        <v>1</v>
      </c>
      <c r="B449" s="131">
        <f>D896</f>
        <v>0</v>
      </c>
      <c r="D449" s="98" t="e">
        <f t="shared" si="100"/>
        <v>#VALUE!</v>
      </c>
      <c r="E449" s="6"/>
      <c r="F449" s="7" t="e">
        <f t="shared" si="96"/>
        <v>#VALUE!</v>
      </c>
      <c r="G449" s="8" t="e">
        <f t="shared" si="97"/>
        <v>#VALUE!</v>
      </c>
      <c r="H449" s="8" t="e">
        <f t="shared" si="98"/>
        <v>#VALUE!</v>
      </c>
      <c r="I449" s="8" t="e">
        <f t="shared" si="99"/>
        <v>#VALUE!</v>
      </c>
      <c r="J449" s="8"/>
      <c r="K449" s="125" t="str">
        <f>TEXT(履歴書!B568&amp;履歴書!G568&amp;"年"&amp;履歴書!I568&amp;"月"&amp;履歴書!K568&amp;"日","ge.m.d")</f>
        <v>年月日</v>
      </c>
      <c r="M449" s="6">
        <f>COUNTIF(日付等!Q449,"*仙台市*")</f>
        <v>0</v>
      </c>
      <c r="N449" s="6" t="e">
        <f>IF(O449="在家庭",300,VLOOKUP(P449,プルダウンデータ!$E$4:'プルダウンデータ'!$F$8,2,FALSE))</f>
        <v>#N/A</v>
      </c>
      <c r="O449" s="118">
        <f>履歴書!N909</f>
        <v>0</v>
      </c>
      <c r="P449" s="118">
        <f>履歴書!AI909</f>
        <v>0</v>
      </c>
      <c r="Q449" s="119">
        <f>履歴書!AN909</f>
        <v>0</v>
      </c>
    </row>
    <row r="450" spans="1:17">
      <c r="A450" s="130">
        <f t="shared" si="101"/>
        <v>1</v>
      </c>
      <c r="B450" s="131">
        <f>D898</f>
        <v>0</v>
      </c>
      <c r="D450" s="116" t="str">
        <f>TEXT(履歴書!B464&amp;履歴書!G464&amp;"年"&amp;履歴書!I464&amp;"月"&amp;履歴書!K464&amp;"日","ge.m.d")</f>
        <v>年月日</v>
      </c>
      <c r="E450" s="9"/>
      <c r="F450" s="7" t="str">
        <f t="shared" si="96"/>
        <v>年月日</v>
      </c>
      <c r="G450" s="8" t="str">
        <f t="shared" si="97"/>
        <v>年月日</v>
      </c>
      <c r="H450" s="8" t="str">
        <f t="shared" si="98"/>
        <v>年月日</v>
      </c>
      <c r="I450" s="8" t="str">
        <f t="shared" si="99"/>
        <v>年月日</v>
      </c>
      <c r="J450" s="8"/>
      <c r="K450" s="125" t="str">
        <f>TEXT(履歴書!B569&amp;履歴書!G569&amp;"年"&amp;履歴書!I569&amp;"月"&amp;履歴書!K569&amp;"日","ge.m.d")</f>
        <v>年月日</v>
      </c>
      <c r="M450" s="6">
        <f>COUNTIF(日付等!Q450,"*仙台市*")</f>
        <v>0</v>
      </c>
      <c r="N450" s="6" t="e">
        <f>IF(O450="在家庭",300,VLOOKUP(P450,プルダウンデータ!$E$4:'プルダウンデータ'!$F$8,2,FALSE))</f>
        <v>#N/A</v>
      </c>
      <c r="O450" s="118">
        <f>履歴書!N911</f>
        <v>0</v>
      </c>
      <c r="P450" s="118">
        <f>履歴書!AI911</f>
        <v>0</v>
      </c>
      <c r="Q450" s="119">
        <f>履歴書!AN911</f>
        <v>0</v>
      </c>
    </row>
    <row r="451" spans="1:17">
      <c r="A451" s="130">
        <f t="shared" si="101"/>
        <v>1</v>
      </c>
      <c r="B451" s="131">
        <f>D900</f>
        <v>0</v>
      </c>
      <c r="D451" s="98" t="e">
        <f t="shared" si="100"/>
        <v>#VALUE!</v>
      </c>
      <c r="E451" s="6"/>
      <c r="F451" s="7" t="e">
        <f t="shared" si="96"/>
        <v>#VALUE!</v>
      </c>
      <c r="G451" s="8" t="e">
        <f t="shared" si="97"/>
        <v>#VALUE!</v>
      </c>
      <c r="H451" s="8" t="e">
        <f t="shared" si="98"/>
        <v>#VALUE!</v>
      </c>
      <c r="I451" s="8" t="e">
        <f t="shared" si="99"/>
        <v>#VALUE!</v>
      </c>
      <c r="J451" s="8"/>
      <c r="K451" s="125" t="str">
        <f>TEXT(履歴書!B570&amp;履歴書!G570&amp;"年"&amp;履歴書!I570&amp;"月"&amp;履歴書!K570&amp;"日","ge.m.d")</f>
        <v>年月日</v>
      </c>
      <c r="M451" s="6">
        <f>COUNTIF(日付等!Q451,"*仙台市*")</f>
        <v>0</v>
      </c>
      <c r="N451" s="6" t="e">
        <f>IF(O451="在家庭",300,VLOOKUP(P451,プルダウンデータ!$E$4:'プルダウンデータ'!$F$8,2,FALSE))</f>
        <v>#N/A</v>
      </c>
      <c r="O451" s="118">
        <f>履歴書!N913</f>
        <v>0</v>
      </c>
      <c r="P451" s="118">
        <f>履歴書!AI913</f>
        <v>0</v>
      </c>
      <c r="Q451" s="119">
        <f>履歴書!AN913</f>
        <v>0</v>
      </c>
    </row>
    <row r="452" spans="1:17">
      <c r="A452" s="130">
        <f t="shared" si="101"/>
        <v>1</v>
      </c>
      <c r="B452" s="131">
        <f>D902</f>
        <v>0</v>
      </c>
      <c r="D452" s="116" t="str">
        <f>TEXT(履歴書!B466&amp;履歴書!G466&amp;"年"&amp;履歴書!I466&amp;"月"&amp;履歴書!K466&amp;"日","ge.m.d")</f>
        <v>年月日</v>
      </c>
      <c r="E452" s="9"/>
      <c r="F452" s="7" t="str">
        <f t="shared" ref="F452:F515" si="102">TEXT($D452,"ggg")</f>
        <v>年月日</v>
      </c>
      <c r="G452" s="8" t="str">
        <f t="shared" ref="G452:G515" si="103">TEXT($D452,"e")</f>
        <v>年月日</v>
      </c>
      <c r="H452" s="8" t="str">
        <f t="shared" ref="H452:H515" si="104">TEXT($D452,"m")</f>
        <v>年月日</v>
      </c>
      <c r="I452" s="8" t="str">
        <f t="shared" ref="I452:I515" si="105">TEXT($D452,"d")</f>
        <v>年月日</v>
      </c>
      <c r="J452" s="8"/>
      <c r="K452" s="125" t="str">
        <f>TEXT(履歴書!B571&amp;履歴書!G571&amp;"年"&amp;履歴書!I571&amp;"月"&amp;履歴書!K571&amp;"日","ge.m.d")</f>
        <v>年月日</v>
      </c>
      <c r="M452" s="6">
        <f>COUNTIF(日付等!Q452,"*仙台市*")</f>
        <v>0</v>
      </c>
      <c r="N452" s="6" t="e">
        <f>IF(O452="在家庭",300,VLOOKUP(P452,プルダウンデータ!$E$4:'プルダウンデータ'!$F$8,2,FALSE))</f>
        <v>#N/A</v>
      </c>
      <c r="O452" s="118">
        <f>履歴書!N915</f>
        <v>0</v>
      </c>
      <c r="P452" s="118">
        <f>履歴書!AI915</f>
        <v>0</v>
      </c>
      <c r="Q452" s="119">
        <f>履歴書!AN915</f>
        <v>0</v>
      </c>
    </row>
    <row r="453" spans="1:17">
      <c r="A453" s="130">
        <f t="shared" si="101"/>
        <v>1</v>
      </c>
      <c r="B453" s="131">
        <f>D904</f>
        <v>0</v>
      </c>
      <c r="D453" s="98" t="e">
        <f t="shared" ref="D453:D515" si="106">D452+1</f>
        <v>#VALUE!</v>
      </c>
      <c r="E453" s="6"/>
      <c r="F453" s="7" t="e">
        <f t="shared" si="102"/>
        <v>#VALUE!</v>
      </c>
      <c r="G453" s="8" t="e">
        <f t="shared" si="103"/>
        <v>#VALUE!</v>
      </c>
      <c r="H453" s="8" t="e">
        <f t="shared" si="104"/>
        <v>#VALUE!</v>
      </c>
      <c r="I453" s="8" t="e">
        <f t="shared" si="105"/>
        <v>#VALUE!</v>
      </c>
      <c r="J453" s="8"/>
      <c r="K453" s="125" t="str">
        <f>TEXT(履歴書!B572&amp;履歴書!G572&amp;"年"&amp;履歴書!I572&amp;"月"&amp;履歴書!K572&amp;"日","ge.m.d")</f>
        <v>年月日</v>
      </c>
      <c r="M453" s="6">
        <f>COUNTIF(日付等!Q453,"*仙台市*")</f>
        <v>0</v>
      </c>
      <c r="N453" s="6" t="e">
        <f>IF(O453="在家庭",300,VLOOKUP(P453,プルダウンデータ!$E$4:'プルダウンデータ'!$F$8,2,FALSE))</f>
        <v>#N/A</v>
      </c>
      <c r="O453" s="118">
        <f>履歴書!N917</f>
        <v>0</v>
      </c>
      <c r="P453" s="118">
        <f>履歴書!AI917</f>
        <v>0</v>
      </c>
      <c r="Q453" s="119">
        <f>履歴書!AN917</f>
        <v>0</v>
      </c>
    </row>
    <row r="454" spans="1:17">
      <c r="A454" s="130">
        <f t="shared" si="101"/>
        <v>1</v>
      </c>
      <c r="B454" s="131">
        <f>D906</f>
        <v>0</v>
      </c>
      <c r="D454" s="116" t="str">
        <f>TEXT(履歴書!B468&amp;履歴書!G468&amp;"年"&amp;履歴書!I468&amp;"月"&amp;履歴書!K468&amp;"日","ge.m.d")</f>
        <v>年月日</v>
      </c>
      <c r="E454" s="9"/>
      <c r="F454" s="7" t="str">
        <f t="shared" si="102"/>
        <v>年月日</v>
      </c>
      <c r="G454" s="8" t="str">
        <f t="shared" si="103"/>
        <v>年月日</v>
      </c>
      <c r="H454" s="8" t="str">
        <f t="shared" si="104"/>
        <v>年月日</v>
      </c>
      <c r="I454" s="8" t="str">
        <f t="shared" si="105"/>
        <v>年月日</v>
      </c>
      <c r="J454" s="8"/>
      <c r="K454" s="125" t="str">
        <f>TEXT(履歴書!B573&amp;履歴書!G573&amp;"年"&amp;履歴書!I573&amp;"月"&amp;履歴書!K573&amp;"日","ge.m.d")</f>
        <v>年月日</v>
      </c>
      <c r="M454" s="6">
        <f>COUNTIF(日付等!Q454,"*仙台市*")</f>
        <v>0</v>
      </c>
      <c r="N454" s="6" t="e">
        <f>IF(O454="在家庭",300,VLOOKUP(P454,プルダウンデータ!$E$4:'プルダウンデータ'!$F$8,2,FALSE))</f>
        <v>#N/A</v>
      </c>
      <c r="O454" s="118">
        <f>履歴書!N919</f>
        <v>0</v>
      </c>
      <c r="P454" s="118">
        <f>履歴書!AI919</f>
        <v>0</v>
      </c>
      <c r="Q454" s="119">
        <f>履歴書!AN919</f>
        <v>0</v>
      </c>
    </row>
    <row r="455" spans="1:17">
      <c r="A455" s="130">
        <f t="shared" si="101"/>
        <v>1</v>
      </c>
      <c r="B455" s="131">
        <f>D908</f>
        <v>0</v>
      </c>
      <c r="D455" s="98" t="e">
        <f t="shared" si="106"/>
        <v>#VALUE!</v>
      </c>
      <c r="E455" s="6"/>
      <c r="F455" s="7" t="e">
        <f t="shared" si="102"/>
        <v>#VALUE!</v>
      </c>
      <c r="G455" s="8" t="e">
        <f t="shared" si="103"/>
        <v>#VALUE!</v>
      </c>
      <c r="H455" s="8" t="e">
        <f t="shared" si="104"/>
        <v>#VALUE!</v>
      </c>
      <c r="I455" s="8" t="e">
        <f t="shared" si="105"/>
        <v>#VALUE!</v>
      </c>
      <c r="J455" s="8"/>
      <c r="K455" s="125" t="str">
        <f>TEXT(履歴書!B574&amp;履歴書!G574&amp;"年"&amp;履歴書!I574&amp;"月"&amp;履歴書!K574&amp;"日","ge.m.d")</f>
        <v>年月日</v>
      </c>
      <c r="M455" s="6">
        <f>COUNTIF(日付等!Q455,"*仙台市*")</f>
        <v>0</v>
      </c>
      <c r="N455" s="6" t="e">
        <f>IF(O455="在家庭",300,VLOOKUP(P455,プルダウンデータ!$E$4:'プルダウンデータ'!$F$8,2,FALSE))</f>
        <v>#N/A</v>
      </c>
      <c r="O455" s="118">
        <f>履歴書!N921</f>
        <v>0</v>
      </c>
      <c r="P455" s="118">
        <f>履歴書!AI921</f>
        <v>0</v>
      </c>
      <c r="Q455" s="119">
        <f>履歴書!AN921</f>
        <v>0</v>
      </c>
    </row>
    <row r="456" spans="1:17">
      <c r="A456" s="130">
        <f t="shared" si="101"/>
        <v>1</v>
      </c>
      <c r="B456" s="131">
        <f>D910</f>
        <v>0</v>
      </c>
      <c r="D456" s="116" t="str">
        <f>TEXT(履歴書!B470&amp;履歴書!G470&amp;"年"&amp;履歴書!I470&amp;"月"&amp;履歴書!K470&amp;"日","ge.m.d")</f>
        <v>年月日</v>
      </c>
      <c r="E456" s="9"/>
      <c r="F456" s="7" t="str">
        <f t="shared" si="102"/>
        <v>年月日</v>
      </c>
      <c r="G456" s="8" t="str">
        <f t="shared" si="103"/>
        <v>年月日</v>
      </c>
      <c r="H456" s="8" t="str">
        <f t="shared" si="104"/>
        <v>年月日</v>
      </c>
      <c r="I456" s="8" t="str">
        <f t="shared" si="105"/>
        <v>年月日</v>
      </c>
      <c r="J456" s="8"/>
      <c r="K456" s="125" t="str">
        <f>TEXT(履歴書!B575&amp;履歴書!G575&amp;"年"&amp;履歴書!I575&amp;"月"&amp;履歴書!K575&amp;"日","ge.m.d")</f>
        <v>年月日</v>
      </c>
      <c r="M456" s="6">
        <f>COUNTIF(日付等!Q456,"*仙台市*")</f>
        <v>0</v>
      </c>
      <c r="N456" s="6" t="e">
        <f>IF(O456="在家庭",300,VLOOKUP(P456,プルダウンデータ!$E$4:'プルダウンデータ'!$F$8,2,FALSE))</f>
        <v>#N/A</v>
      </c>
      <c r="O456" s="118">
        <f>履歴書!N923</f>
        <v>0</v>
      </c>
      <c r="P456" s="118">
        <f>履歴書!AI923</f>
        <v>0</v>
      </c>
      <c r="Q456" s="119">
        <f>履歴書!AN923</f>
        <v>0</v>
      </c>
    </row>
    <row r="457" spans="1:17">
      <c r="A457" s="130">
        <f t="shared" si="101"/>
        <v>1</v>
      </c>
      <c r="B457" s="131">
        <f>D912</f>
        <v>0</v>
      </c>
      <c r="D457" s="98" t="e">
        <f t="shared" si="106"/>
        <v>#VALUE!</v>
      </c>
      <c r="E457" s="6"/>
      <c r="F457" s="7" t="e">
        <f t="shared" si="102"/>
        <v>#VALUE!</v>
      </c>
      <c r="G457" s="8" t="e">
        <f t="shared" si="103"/>
        <v>#VALUE!</v>
      </c>
      <c r="H457" s="8" t="e">
        <f t="shared" si="104"/>
        <v>#VALUE!</v>
      </c>
      <c r="I457" s="8" t="e">
        <f t="shared" si="105"/>
        <v>#VALUE!</v>
      </c>
      <c r="J457" s="8"/>
      <c r="K457" s="125" t="str">
        <f>TEXT(履歴書!B576&amp;履歴書!G576&amp;"年"&amp;履歴書!I576&amp;"月"&amp;履歴書!K576&amp;"日","ge.m.d")</f>
        <v>年月日</v>
      </c>
      <c r="M457" s="6">
        <f>COUNTIF(日付等!Q457,"*仙台市*")</f>
        <v>0</v>
      </c>
      <c r="N457" s="6" t="e">
        <f>IF(O457="在家庭",300,VLOOKUP(P457,プルダウンデータ!$E$4:'プルダウンデータ'!$F$8,2,FALSE))</f>
        <v>#N/A</v>
      </c>
      <c r="O457" s="118">
        <f>履歴書!N925</f>
        <v>0</v>
      </c>
      <c r="P457" s="118">
        <f>履歴書!AI925</f>
        <v>0</v>
      </c>
      <c r="Q457" s="119">
        <f>履歴書!AN925</f>
        <v>0</v>
      </c>
    </row>
    <row r="458" spans="1:17">
      <c r="A458" s="130">
        <f t="shared" si="101"/>
        <v>1</v>
      </c>
      <c r="B458" s="131">
        <f>D914</f>
        <v>0</v>
      </c>
      <c r="D458" s="116" t="str">
        <f>TEXT(履歴書!B472&amp;履歴書!G472&amp;"年"&amp;履歴書!I472&amp;"月"&amp;履歴書!K472&amp;"日","ge.m.d")</f>
        <v>年月日</v>
      </c>
      <c r="E458" s="9"/>
      <c r="F458" s="7" t="str">
        <f t="shared" si="102"/>
        <v>年月日</v>
      </c>
      <c r="G458" s="8" t="str">
        <f t="shared" si="103"/>
        <v>年月日</v>
      </c>
      <c r="H458" s="8" t="str">
        <f t="shared" si="104"/>
        <v>年月日</v>
      </c>
      <c r="I458" s="8" t="str">
        <f t="shared" si="105"/>
        <v>年月日</v>
      </c>
      <c r="J458" s="8"/>
      <c r="K458" s="125" t="str">
        <f>TEXT(履歴書!B577&amp;履歴書!G577&amp;"年"&amp;履歴書!I577&amp;"月"&amp;履歴書!K577&amp;"日","ge.m.d")</f>
        <v>年月日</v>
      </c>
      <c r="M458" s="6">
        <f>COUNTIF(日付等!Q458,"*仙台市*")</f>
        <v>0</v>
      </c>
      <c r="N458" s="6" t="e">
        <f>IF(O458="在家庭",300,VLOOKUP(P458,プルダウンデータ!$E$4:'プルダウンデータ'!$F$8,2,FALSE))</f>
        <v>#N/A</v>
      </c>
      <c r="O458" s="118">
        <f>履歴書!N927</f>
        <v>0</v>
      </c>
      <c r="P458" s="118">
        <f>履歴書!AI927</f>
        <v>0</v>
      </c>
      <c r="Q458" s="119">
        <f>履歴書!AN927</f>
        <v>0</v>
      </c>
    </row>
    <row r="459" spans="1:17">
      <c r="A459" s="130">
        <f t="shared" si="101"/>
        <v>1</v>
      </c>
      <c r="B459" s="131">
        <f>D916</f>
        <v>0</v>
      </c>
      <c r="D459" s="98" t="e">
        <f t="shared" si="106"/>
        <v>#VALUE!</v>
      </c>
      <c r="E459" s="6"/>
      <c r="F459" s="7" t="e">
        <f t="shared" si="102"/>
        <v>#VALUE!</v>
      </c>
      <c r="G459" s="8" t="e">
        <f t="shared" si="103"/>
        <v>#VALUE!</v>
      </c>
      <c r="H459" s="8" t="e">
        <f t="shared" si="104"/>
        <v>#VALUE!</v>
      </c>
      <c r="I459" s="8" t="e">
        <f t="shared" si="105"/>
        <v>#VALUE!</v>
      </c>
      <c r="J459" s="8"/>
      <c r="K459" s="125" t="str">
        <f>TEXT(履歴書!B578&amp;履歴書!G578&amp;"年"&amp;履歴書!I578&amp;"月"&amp;履歴書!K578&amp;"日","ge.m.d")</f>
        <v>年月日</v>
      </c>
      <c r="M459" s="6">
        <f>COUNTIF(日付等!Q459,"*仙台市*")</f>
        <v>0</v>
      </c>
      <c r="N459" s="6" t="e">
        <f>IF(O459="在家庭",300,VLOOKUP(P459,プルダウンデータ!$E$4:'プルダウンデータ'!$F$8,2,FALSE))</f>
        <v>#N/A</v>
      </c>
      <c r="O459" s="118">
        <f>履歴書!N929</f>
        <v>0</v>
      </c>
      <c r="P459" s="118">
        <f>履歴書!AI929</f>
        <v>0</v>
      </c>
      <c r="Q459" s="119">
        <f>履歴書!AN929</f>
        <v>0</v>
      </c>
    </row>
    <row r="460" spans="1:17">
      <c r="A460" s="130">
        <f t="shared" si="101"/>
        <v>1</v>
      </c>
      <c r="B460" s="131">
        <f>D918</f>
        <v>0</v>
      </c>
      <c r="D460" s="116" t="str">
        <f>TEXT(履歴書!B474&amp;履歴書!G474&amp;"年"&amp;履歴書!I474&amp;"月"&amp;履歴書!K474&amp;"日","ge.m.d")</f>
        <v>年月日</v>
      </c>
      <c r="E460" s="9"/>
      <c r="F460" s="7" t="str">
        <f t="shared" si="102"/>
        <v>年月日</v>
      </c>
      <c r="G460" s="8" t="str">
        <f t="shared" si="103"/>
        <v>年月日</v>
      </c>
      <c r="H460" s="8" t="str">
        <f t="shared" si="104"/>
        <v>年月日</v>
      </c>
      <c r="I460" s="8" t="str">
        <f t="shared" si="105"/>
        <v>年月日</v>
      </c>
      <c r="J460" s="8"/>
      <c r="K460" s="125" t="str">
        <f>TEXT(履歴書!B579&amp;履歴書!G579&amp;"年"&amp;履歴書!I579&amp;"月"&amp;履歴書!K579&amp;"日","ge.m.d")</f>
        <v>年月日</v>
      </c>
      <c r="M460" s="6">
        <f>COUNTIF(日付等!Q460,"*仙台市*")</f>
        <v>0</v>
      </c>
      <c r="N460" s="6" t="e">
        <f>IF(O460="在家庭",300,VLOOKUP(P460,プルダウンデータ!$E$4:'プルダウンデータ'!$F$8,2,FALSE))</f>
        <v>#N/A</v>
      </c>
      <c r="O460" s="118">
        <f>履歴書!N931</f>
        <v>0</v>
      </c>
      <c r="P460" s="118">
        <f>履歴書!AI931</f>
        <v>0</v>
      </c>
      <c r="Q460" s="119">
        <f>履歴書!AN931</f>
        <v>0</v>
      </c>
    </row>
    <row r="461" spans="1:17">
      <c r="A461" s="130">
        <f t="shared" si="101"/>
        <v>1</v>
      </c>
      <c r="B461" s="131">
        <f>D920</f>
        <v>0</v>
      </c>
      <c r="D461" s="98" t="e">
        <f t="shared" si="106"/>
        <v>#VALUE!</v>
      </c>
      <c r="E461" s="6"/>
      <c r="F461" s="7" t="e">
        <f t="shared" si="102"/>
        <v>#VALUE!</v>
      </c>
      <c r="G461" s="8" t="e">
        <f t="shared" si="103"/>
        <v>#VALUE!</v>
      </c>
      <c r="H461" s="8" t="e">
        <f t="shared" si="104"/>
        <v>#VALUE!</v>
      </c>
      <c r="I461" s="8" t="e">
        <f t="shared" si="105"/>
        <v>#VALUE!</v>
      </c>
      <c r="J461" s="8"/>
      <c r="K461" s="125" t="str">
        <f>TEXT(履歴書!B580&amp;履歴書!G580&amp;"年"&amp;履歴書!I580&amp;"月"&amp;履歴書!K580&amp;"日","ge.m.d")</f>
        <v>年月日</v>
      </c>
      <c r="M461" s="6">
        <f>COUNTIF(日付等!Q461,"*仙台市*")</f>
        <v>0</v>
      </c>
      <c r="N461" s="6" t="e">
        <f>IF(O461="在家庭",300,VLOOKUP(P461,プルダウンデータ!$E$4:'プルダウンデータ'!$F$8,2,FALSE))</f>
        <v>#N/A</v>
      </c>
      <c r="O461" s="118">
        <f>履歴書!N933</f>
        <v>0</v>
      </c>
      <c r="P461" s="118">
        <f>履歴書!AI933</f>
        <v>0</v>
      </c>
      <c r="Q461" s="119">
        <f>履歴書!AN933</f>
        <v>0</v>
      </c>
    </row>
    <row r="462" spans="1:17">
      <c r="A462" s="130">
        <f t="shared" si="101"/>
        <v>1</v>
      </c>
      <c r="B462" s="131">
        <f>D922</f>
        <v>0</v>
      </c>
      <c r="D462" s="116" t="str">
        <f>TEXT(履歴書!B476&amp;履歴書!G476&amp;"年"&amp;履歴書!I476&amp;"月"&amp;履歴書!K476&amp;"日","ge.m.d")</f>
        <v>年月日</v>
      </c>
      <c r="E462" s="9"/>
      <c r="F462" s="7" t="str">
        <f t="shared" si="102"/>
        <v>年月日</v>
      </c>
      <c r="G462" s="8" t="str">
        <f t="shared" si="103"/>
        <v>年月日</v>
      </c>
      <c r="H462" s="8" t="str">
        <f t="shared" si="104"/>
        <v>年月日</v>
      </c>
      <c r="I462" s="8" t="str">
        <f t="shared" si="105"/>
        <v>年月日</v>
      </c>
      <c r="J462" s="8"/>
      <c r="K462" s="125" t="str">
        <f>TEXT(履歴書!B581&amp;履歴書!G581&amp;"年"&amp;履歴書!I581&amp;"月"&amp;履歴書!K581&amp;"日","ge.m.d")</f>
        <v>年月日</v>
      </c>
      <c r="M462" s="6">
        <f>COUNTIF(日付等!Q462,"*仙台市*")</f>
        <v>0</v>
      </c>
      <c r="N462" s="6" t="e">
        <f>IF(O462="在家庭",300,VLOOKUP(P462,プルダウンデータ!$E$4:'プルダウンデータ'!$F$8,2,FALSE))</f>
        <v>#N/A</v>
      </c>
      <c r="O462" s="118">
        <f>履歴書!N935</f>
        <v>0</v>
      </c>
      <c r="P462" s="118">
        <f>履歴書!AI935</f>
        <v>0</v>
      </c>
      <c r="Q462" s="119">
        <f>履歴書!AN935</f>
        <v>0</v>
      </c>
    </row>
    <row r="463" spans="1:17">
      <c r="A463" s="130">
        <f t="shared" si="101"/>
        <v>1</v>
      </c>
      <c r="B463" s="131">
        <f>D924</f>
        <v>0</v>
      </c>
      <c r="D463" s="98" t="e">
        <f t="shared" si="106"/>
        <v>#VALUE!</v>
      </c>
      <c r="E463" s="6"/>
      <c r="F463" s="7" t="e">
        <f t="shared" si="102"/>
        <v>#VALUE!</v>
      </c>
      <c r="G463" s="8" t="e">
        <f t="shared" si="103"/>
        <v>#VALUE!</v>
      </c>
      <c r="H463" s="8" t="e">
        <f t="shared" si="104"/>
        <v>#VALUE!</v>
      </c>
      <c r="I463" s="8" t="e">
        <f t="shared" si="105"/>
        <v>#VALUE!</v>
      </c>
      <c r="J463" s="8"/>
      <c r="K463" s="125" t="str">
        <f>TEXT(履歴書!B582&amp;履歴書!G582&amp;"年"&amp;履歴書!I582&amp;"月"&amp;履歴書!K582&amp;"日","ge.m.d")</f>
        <v>年月日</v>
      </c>
      <c r="M463" s="6">
        <f>COUNTIF(日付等!Q463,"*仙台市*")</f>
        <v>0</v>
      </c>
      <c r="N463" s="6" t="e">
        <f>IF(O463="在家庭",300,VLOOKUP(P463,プルダウンデータ!$E$4:'プルダウンデータ'!$F$8,2,FALSE))</f>
        <v>#N/A</v>
      </c>
      <c r="O463" s="118">
        <f>履歴書!N937</f>
        <v>0</v>
      </c>
      <c r="P463" s="118">
        <f>履歴書!AI937</f>
        <v>0</v>
      </c>
      <c r="Q463" s="119">
        <f>履歴書!AN937</f>
        <v>0</v>
      </c>
    </row>
    <row r="464" spans="1:17">
      <c r="A464" s="130">
        <f t="shared" si="101"/>
        <v>1</v>
      </c>
      <c r="B464" s="131">
        <f>D926</f>
        <v>0</v>
      </c>
      <c r="D464" s="116" t="str">
        <f>TEXT(履歴書!B478&amp;履歴書!G478&amp;"年"&amp;履歴書!I478&amp;"月"&amp;履歴書!K478&amp;"日","ge.m.d")</f>
        <v>年月日</v>
      </c>
      <c r="E464" s="9"/>
      <c r="F464" s="7" t="str">
        <f t="shared" si="102"/>
        <v>年月日</v>
      </c>
      <c r="G464" s="8" t="str">
        <f t="shared" si="103"/>
        <v>年月日</v>
      </c>
      <c r="H464" s="8" t="str">
        <f t="shared" si="104"/>
        <v>年月日</v>
      </c>
      <c r="I464" s="8" t="str">
        <f t="shared" si="105"/>
        <v>年月日</v>
      </c>
      <c r="J464" s="8"/>
      <c r="K464" s="125" t="str">
        <f>TEXT(履歴書!B583&amp;履歴書!G583&amp;"年"&amp;履歴書!I583&amp;"月"&amp;履歴書!K583&amp;"日","ge.m.d")</f>
        <v>年月日</v>
      </c>
      <c r="M464" s="6">
        <f>COUNTIF(日付等!Q464,"*仙台市*")</f>
        <v>0</v>
      </c>
      <c r="N464" s="6" t="e">
        <f>IF(O464="在家庭",300,VLOOKUP(P464,プルダウンデータ!$E$4:'プルダウンデータ'!$F$8,2,FALSE))</f>
        <v>#N/A</v>
      </c>
      <c r="O464" s="118">
        <f>履歴書!N939</f>
        <v>0</v>
      </c>
      <c r="P464" s="118">
        <f>履歴書!AI939</f>
        <v>0</v>
      </c>
      <c r="Q464" s="119">
        <f>履歴書!AN939</f>
        <v>0</v>
      </c>
    </row>
    <row r="465" spans="1:17">
      <c r="A465" s="130">
        <f t="shared" si="101"/>
        <v>1</v>
      </c>
      <c r="B465" s="131">
        <f>D928</f>
        <v>0</v>
      </c>
      <c r="D465" s="98" t="e">
        <f t="shared" si="106"/>
        <v>#VALUE!</v>
      </c>
      <c r="E465" s="6"/>
      <c r="F465" s="7" t="e">
        <f t="shared" si="102"/>
        <v>#VALUE!</v>
      </c>
      <c r="G465" s="8" t="e">
        <f t="shared" si="103"/>
        <v>#VALUE!</v>
      </c>
      <c r="H465" s="8" t="e">
        <f t="shared" si="104"/>
        <v>#VALUE!</v>
      </c>
      <c r="I465" s="8" t="e">
        <f t="shared" si="105"/>
        <v>#VALUE!</v>
      </c>
      <c r="J465" s="8"/>
      <c r="K465" s="125" t="str">
        <f>TEXT(履歴書!B584&amp;履歴書!G584&amp;"年"&amp;履歴書!I584&amp;"月"&amp;履歴書!K584&amp;"日","ge.m.d")</f>
        <v>年月日</v>
      </c>
      <c r="M465" s="6">
        <f>COUNTIF(日付等!Q465,"*仙台市*")</f>
        <v>0</v>
      </c>
      <c r="N465" s="6" t="e">
        <f>IF(O465="在家庭",300,VLOOKUP(P465,プルダウンデータ!$E$4:'プルダウンデータ'!$F$8,2,FALSE))</f>
        <v>#N/A</v>
      </c>
      <c r="O465" s="118">
        <f>履歴書!N941</f>
        <v>0</v>
      </c>
      <c r="P465" s="118">
        <f>履歴書!AI941</f>
        <v>0</v>
      </c>
      <c r="Q465" s="119">
        <f>履歴書!AN941</f>
        <v>0</v>
      </c>
    </row>
    <row r="466" spans="1:17">
      <c r="A466" s="130">
        <f t="shared" si="101"/>
        <v>1</v>
      </c>
      <c r="B466" s="131">
        <f>D930</f>
        <v>0</v>
      </c>
      <c r="D466" s="116" t="str">
        <f>TEXT(履歴書!B480&amp;履歴書!G480&amp;"年"&amp;履歴書!I480&amp;"月"&amp;履歴書!K480&amp;"日","ge.m.d")</f>
        <v>年月日</v>
      </c>
      <c r="E466" s="9"/>
      <c r="F466" s="7" t="str">
        <f t="shared" si="102"/>
        <v>年月日</v>
      </c>
      <c r="G466" s="8" t="str">
        <f t="shared" si="103"/>
        <v>年月日</v>
      </c>
      <c r="H466" s="8" t="str">
        <f t="shared" si="104"/>
        <v>年月日</v>
      </c>
      <c r="I466" s="8" t="str">
        <f t="shared" si="105"/>
        <v>年月日</v>
      </c>
      <c r="J466" s="8"/>
      <c r="K466" s="125" t="str">
        <f>TEXT(履歴書!B585&amp;履歴書!G585&amp;"年"&amp;履歴書!I585&amp;"月"&amp;履歴書!K585&amp;"日","ge.m.d")</f>
        <v>年月日</v>
      </c>
      <c r="M466" s="6">
        <f>COUNTIF(日付等!Q466,"*仙台市*")</f>
        <v>0</v>
      </c>
      <c r="N466" s="6" t="e">
        <f>IF(O466="在家庭",300,VLOOKUP(P466,プルダウンデータ!$E$4:'プルダウンデータ'!$F$8,2,FALSE))</f>
        <v>#N/A</v>
      </c>
      <c r="O466" s="118">
        <f>履歴書!N943</f>
        <v>0</v>
      </c>
      <c r="P466" s="118">
        <f>履歴書!AI943</f>
        <v>0</v>
      </c>
      <c r="Q466" s="119">
        <f>履歴書!AN943</f>
        <v>0</v>
      </c>
    </row>
    <row r="467" spans="1:17">
      <c r="A467" s="130">
        <f t="shared" si="101"/>
        <v>1</v>
      </c>
      <c r="B467" s="131">
        <f>D932</f>
        <v>0</v>
      </c>
      <c r="D467" s="98" t="e">
        <f t="shared" si="106"/>
        <v>#VALUE!</v>
      </c>
      <c r="E467" s="6"/>
      <c r="F467" s="7" t="e">
        <f t="shared" si="102"/>
        <v>#VALUE!</v>
      </c>
      <c r="G467" s="8" t="e">
        <f t="shared" si="103"/>
        <v>#VALUE!</v>
      </c>
      <c r="H467" s="8" t="e">
        <f t="shared" si="104"/>
        <v>#VALUE!</v>
      </c>
      <c r="I467" s="8" t="e">
        <f t="shared" si="105"/>
        <v>#VALUE!</v>
      </c>
      <c r="J467" s="8"/>
      <c r="K467" s="125" t="str">
        <f>TEXT(履歴書!B586&amp;履歴書!G586&amp;"年"&amp;履歴書!I586&amp;"月"&amp;履歴書!K586&amp;"日","ge.m.d")</f>
        <v>年月日</v>
      </c>
      <c r="M467" s="6">
        <f>COUNTIF(日付等!Q467,"*仙台市*")</f>
        <v>0</v>
      </c>
      <c r="N467" s="6" t="e">
        <f>IF(O467="在家庭",300,VLOOKUP(P467,プルダウンデータ!$E$4:'プルダウンデータ'!$F$8,2,FALSE))</f>
        <v>#N/A</v>
      </c>
      <c r="O467" s="118">
        <f>履歴書!N945</f>
        <v>0</v>
      </c>
      <c r="P467" s="118">
        <f>履歴書!AI945</f>
        <v>0</v>
      </c>
      <c r="Q467" s="119">
        <f>履歴書!AN945</f>
        <v>0</v>
      </c>
    </row>
    <row r="468" spans="1:17">
      <c r="A468" s="130">
        <f t="shared" si="101"/>
        <v>1</v>
      </c>
      <c r="B468" s="131">
        <f>D934</f>
        <v>0</v>
      </c>
      <c r="D468" s="116" t="str">
        <f>TEXT(履歴書!B482&amp;履歴書!G482&amp;"年"&amp;履歴書!I482&amp;"月"&amp;履歴書!K482&amp;"日","ge.m.d")</f>
        <v>年月日</v>
      </c>
      <c r="E468" s="9"/>
      <c r="F468" s="7" t="str">
        <f t="shared" si="102"/>
        <v>年月日</v>
      </c>
      <c r="G468" s="8" t="str">
        <f t="shared" si="103"/>
        <v>年月日</v>
      </c>
      <c r="H468" s="8" t="str">
        <f t="shared" si="104"/>
        <v>年月日</v>
      </c>
      <c r="I468" s="8" t="str">
        <f t="shared" si="105"/>
        <v>年月日</v>
      </c>
      <c r="J468" s="8"/>
      <c r="K468" s="125" t="str">
        <f>TEXT(履歴書!B587&amp;履歴書!G587&amp;"年"&amp;履歴書!I587&amp;"月"&amp;履歴書!K587&amp;"日","ge.m.d")</f>
        <v>年月日</v>
      </c>
      <c r="M468" s="6">
        <f>COUNTIF(日付等!Q468,"*仙台市*")</f>
        <v>0</v>
      </c>
      <c r="N468" s="6" t="e">
        <f>IF(O468="在家庭",300,VLOOKUP(P468,プルダウンデータ!$E$4:'プルダウンデータ'!$F$8,2,FALSE))</f>
        <v>#N/A</v>
      </c>
      <c r="O468" s="118">
        <f>履歴書!N947</f>
        <v>0</v>
      </c>
      <c r="P468" s="118">
        <f>履歴書!AI947</f>
        <v>0</v>
      </c>
      <c r="Q468" s="119">
        <f>履歴書!AN947</f>
        <v>0</v>
      </c>
    </row>
    <row r="469" spans="1:17">
      <c r="A469" s="130">
        <f t="shared" si="101"/>
        <v>1</v>
      </c>
      <c r="B469" s="131">
        <f>D936</f>
        <v>0</v>
      </c>
      <c r="D469" s="98" t="e">
        <f t="shared" si="106"/>
        <v>#VALUE!</v>
      </c>
      <c r="E469" s="6"/>
      <c r="F469" s="7" t="e">
        <f t="shared" si="102"/>
        <v>#VALUE!</v>
      </c>
      <c r="G469" s="8" t="e">
        <f t="shared" si="103"/>
        <v>#VALUE!</v>
      </c>
      <c r="H469" s="8" t="e">
        <f t="shared" si="104"/>
        <v>#VALUE!</v>
      </c>
      <c r="I469" s="8" t="e">
        <f t="shared" si="105"/>
        <v>#VALUE!</v>
      </c>
      <c r="J469" s="8"/>
      <c r="K469" s="125" t="str">
        <f>TEXT(履歴書!B588&amp;履歴書!G588&amp;"年"&amp;履歴書!I588&amp;"月"&amp;履歴書!K588&amp;"日","ge.m.d")</f>
        <v>年月日</v>
      </c>
      <c r="M469" s="6">
        <f>COUNTIF(日付等!Q469,"*仙台市*")</f>
        <v>0</v>
      </c>
      <c r="N469" s="6" t="e">
        <f>IF(O469="在家庭",300,VLOOKUP(P469,プルダウンデータ!$E$4:'プルダウンデータ'!$F$8,2,FALSE))</f>
        <v>#N/A</v>
      </c>
      <c r="O469" s="118">
        <f>履歴書!N949</f>
        <v>0</v>
      </c>
      <c r="P469" s="118">
        <f>履歴書!AI949</f>
        <v>0</v>
      </c>
      <c r="Q469" s="119">
        <f>履歴書!AN949</f>
        <v>0</v>
      </c>
    </row>
    <row r="470" spans="1:17">
      <c r="A470" s="130">
        <f t="shared" ref="A470:A533" si="107">B441+1</f>
        <v>1</v>
      </c>
      <c r="B470" s="131">
        <f>D938</f>
        <v>0</v>
      </c>
      <c r="D470" s="116" t="str">
        <f>TEXT(履歴書!B484&amp;履歴書!G484&amp;"年"&amp;履歴書!I484&amp;"月"&amp;履歴書!K484&amp;"日","ge.m.d")</f>
        <v>年月日</v>
      </c>
      <c r="E470" s="9"/>
      <c r="F470" s="7" t="str">
        <f t="shared" si="102"/>
        <v>年月日</v>
      </c>
      <c r="G470" s="8" t="str">
        <f t="shared" si="103"/>
        <v>年月日</v>
      </c>
      <c r="H470" s="8" t="str">
        <f t="shared" si="104"/>
        <v>年月日</v>
      </c>
      <c r="I470" s="8" t="str">
        <f t="shared" si="105"/>
        <v>年月日</v>
      </c>
      <c r="J470" s="8"/>
      <c r="K470" s="125" t="str">
        <f>TEXT(履歴書!B589&amp;履歴書!G589&amp;"年"&amp;履歴書!I589&amp;"月"&amp;履歴書!K589&amp;"日","ge.m.d")</f>
        <v>年月日</v>
      </c>
      <c r="M470" s="6">
        <f>COUNTIF(日付等!Q470,"*仙台市*")</f>
        <v>0</v>
      </c>
      <c r="N470" s="6" t="e">
        <f>IF(O470="在家庭",300,VLOOKUP(P470,プルダウンデータ!$E$4:'プルダウンデータ'!$F$8,2,FALSE))</f>
        <v>#N/A</v>
      </c>
      <c r="O470" s="118">
        <f>履歴書!N951</f>
        <v>0</v>
      </c>
      <c r="P470" s="118">
        <f>履歴書!AI951</f>
        <v>0</v>
      </c>
      <c r="Q470" s="119">
        <f>履歴書!AN951</f>
        <v>0</v>
      </c>
    </row>
    <row r="471" spans="1:17">
      <c r="A471" s="130">
        <f t="shared" si="107"/>
        <v>1</v>
      </c>
      <c r="B471" s="131">
        <f>D940</f>
        <v>0</v>
      </c>
      <c r="D471" s="98" t="e">
        <f t="shared" si="106"/>
        <v>#VALUE!</v>
      </c>
      <c r="E471" s="6"/>
      <c r="F471" s="7" t="e">
        <f t="shared" si="102"/>
        <v>#VALUE!</v>
      </c>
      <c r="G471" s="8" t="e">
        <f t="shared" si="103"/>
        <v>#VALUE!</v>
      </c>
      <c r="H471" s="8" t="e">
        <f t="shared" si="104"/>
        <v>#VALUE!</v>
      </c>
      <c r="I471" s="8" t="e">
        <f t="shared" si="105"/>
        <v>#VALUE!</v>
      </c>
      <c r="J471" s="8"/>
      <c r="K471" s="125" t="str">
        <f>TEXT(履歴書!B590&amp;履歴書!G590&amp;"年"&amp;履歴書!I590&amp;"月"&amp;履歴書!K590&amp;"日","ge.m.d")</f>
        <v>年月日</v>
      </c>
      <c r="M471" s="6">
        <f>COUNTIF(日付等!Q471,"*仙台市*")</f>
        <v>0</v>
      </c>
      <c r="N471" s="6" t="e">
        <f>IF(O471="在家庭",300,VLOOKUP(P471,プルダウンデータ!$E$4:'プルダウンデータ'!$F$8,2,FALSE))</f>
        <v>#N/A</v>
      </c>
      <c r="O471" s="118">
        <f>履歴書!N953</f>
        <v>0</v>
      </c>
      <c r="P471" s="118">
        <f>履歴書!AI953</f>
        <v>0</v>
      </c>
      <c r="Q471" s="119">
        <f>履歴書!AN953</f>
        <v>0</v>
      </c>
    </row>
    <row r="472" spans="1:17">
      <c r="A472" s="130">
        <f t="shared" si="107"/>
        <v>1</v>
      </c>
      <c r="B472" s="131">
        <f>D942</f>
        <v>0</v>
      </c>
      <c r="D472" s="116" t="str">
        <f>TEXT(履歴書!B486&amp;履歴書!G486&amp;"年"&amp;履歴書!I486&amp;"月"&amp;履歴書!K486&amp;"日","ge.m.d")</f>
        <v>年月日</v>
      </c>
      <c r="E472" s="9"/>
      <c r="F472" s="7" t="str">
        <f t="shared" si="102"/>
        <v>年月日</v>
      </c>
      <c r="G472" s="8" t="str">
        <f t="shared" si="103"/>
        <v>年月日</v>
      </c>
      <c r="H472" s="8" t="str">
        <f t="shared" si="104"/>
        <v>年月日</v>
      </c>
      <c r="I472" s="8" t="str">
        <f t="shared" si="105"/>
        <v>年月日</v>
      </c>
      <c r="J472" s="8"/>
      <c r="K472" s="125" t="str">
        <f>TEXT(履歴書!B591&amp;履歴書!G591&amp;"年"&amp;履歴書!I591&amp;"月"&amp;履歴書!K591&amp;"日","ge.m.d")</f>
        <v>年月日</v>
      </c>
      <c r="M472" s="6">
        <f>COUNTIF(日付等!Q472,"*仙台市*")</f>
        <v>0</v>
      </c>
      <c r="N472" s="6" t="e">
        <f>IF(O472="在家庭",300,VLOOKUP(P472,プルダウンデータ!$E$4:'プルダウンデータ'!$F$8,2,FALSE))</f>
        <v>#N/A</v>
      </c>
      <c r="O472" s="118">
        <f>履歴書!N955</f>
        <v>0</v>
      </c>
      <c r="P472" s="118">
        <f>履歴書!AI955</f>
        <v>0</v>
      </c>
      <c r="Q472" s="119">
        <f>履歴書!AN955</f>
        <v>0</v>
      </c>
    </row>
    <row r="473" spans="1:17">
      <c r="A473" s="130">
        <f t="shared" si="107"/>
        <v>1</v>
      </c>
      <c r="B473" s="131">
        <f>D944</f>
        <v>0</v>
      </c>
      <c r="D473" s="98" t="e">
        <f t="shared" si="106"/>
        <v>#VALUE!</v>
      </c>
      <c r="E473" s="6"/>
      <c r="F473" s="7" t="e">
        <f t="shared" si="102"/>
        <v>#VALUE!</v>
      </c>
      <c r="G473" s="8" t="e">
        <f t="shared" si="103"/>
        <v>#VALUE!</v>
      </c>
      <c r="H473" s="8" t="e">
        <f t="shared" si="104"/>
        <v>#VALUE!</v>
      </c>
      <c r="I473" s="8" t="e">
        <f t="shared" si="105"/>
        <v>#VALUE!</v>
      </c>
      <c r="J473" s="8"/>
      <c r="K473" s="125" t="str">
        <f>TEXT(履歴書!B592&amp;履歴書!G592&amp;"年"&amp;履歴書!I592&amp;"月"&amp;履歴書!K592&amp;"日","ge.m.d")</f>
        <v>年月日</v>
      </c>
      <c r="M473" s="6">
        <f>COUNTIF(日付等!Q473,"*仙台市*")</f>
        <v>0</v>
      </c>
      <c r="N473" s="6" t="e">
        <f>IF(O473="在家庭",300,VLOOKUP(P473,プルダウンデータ!$E$4:'プルダウンデータ'!$F$8,2,FALSE))</f>
        <v>#N/A</v>
      </c>
      <c r="O473" s="118">
        <f>履歴書!N957</f>
        <v>0</v>
      </c>
      <c r="P473" s="118">
        <f>履歴書!AI957</f>
        <v>0</v>
      </c>
      <c r="Q473" s="119">
        <f>履歴書!AN957</f>
        <v>0</v>
      </c>
    </row>
    <row r="474" spans="1:17">
      <c r="A474" s="130">
        <f t="shared" si="107"/>
        <v>1</v>
      </c>
      <c r="B474" s="131">
        <f>D946</f>
        <v>0</v>
      </c>
      <c r="D474" s="116" t="str">
        <f>TEXT(履歴書!B488&amp;履歴書!G488&amp;"年"&amp;履歴書!I488&amp;"月"&amp;履歴書!K488&amp;"日","ge.m.d")</f>
        <v>年月日</v>
      </c>
      <c r="E474" s="9"/>
      <c r="F474" s="7" t="str">
        <f t="shared" si="102"/>
        <v>年月日</v>
      </c>
      <c r="G474" s="8" t="str">
        <f t="shared" si="103"/>
        <v>年月日</v>
      </c>
      <c r="H474" s="8" t="str">
        <f t="shared" si="104"/>
        <v>年月日</v>
      </c>
      <c r="I474" s="8" t="str">
        <f t="shared" si="105"/>
        <v>年月日</v>
      </c>
      <c r="J474" s="8"/>
      <c r="K474" s="125" t="str">
        <f>TEXT(履歴書!B593&amp;履歴書!G593&amp;"年"&amp;履歴書!I593&amp;"月"&amp;履歴書!K593&amp;"日","ge.m.d")</f>
        <v>年月日</v>
      </c>
      <c r="M474" s="6">
        <f>COUNTIF(日付等!Q474,"*仙台市*")</f>
        <v>0</v>
      </c>
      <c r="N474" s="6" t="e">
        <f>IF(O474="在家庭",300,VLOOKUP(P474,プルダウンデータ!$E$4:'プルダウンデータ'!$F$8,2,FALSE))</f>
        <v>#N/A</v>
      </c>
      <c r="O474" s="118">
        <f>履歴書!N959</f>
        <v>0</v>
      </c>
      <c r="P474" s="118">
        <f>履歴書!AI959</f>
        <v>0</v>
      </c>
      <c r="Q474" s="119">
        <f>履歴書!AN959</f>
        <v>0</v>
      </c>
    </row>
    <row r="475" spans="1:17">
      <c r="A475" s="130">
        <f t="shared" si="107"/>
        <v>1</v>
      </c>
      <c r="B475" s="131">
        <f>D948</f>
        <v>0</v>
      </c>
      <c r="D475" s="98" t="e">
        <f t="shared" si="106"/>
        <v>#VALUE!</v>
      </c>
      <c r="E475" s="6"/>
      <c r="F475" s="7" t="e">
        <f t="shared" si="102"/>
        <v>#VALUE!</v>
      </c>
      <c r="G475" s="8" t="e">
        <f t="shared" si="103"/>
        <v>#VALUE!</v>
      </c>
      <c r="H475" s="8" t="e">
        <f t="shared" si="104"/>
        <v>#VALUE!</v>
      </c>
      <c r="I475" s="8" t="e">
        <f t="shared" si="105"/>
        <v>#VALUE!</v>
      </c>
      <c r="J475" s="8"/>
      <c r="K475" s="125" t="str">
        <f>TEXT(履歴書!B594&amp;履歴書!G594&amp;"年"&amp;履歴書!I594&amp;"月"&amp;履歴書!K594&amp;"日","ge.m.d")</f>
        <v>年月日</v>
      </c>
      <c r="M475" s="6">
        <f>COUNTIF(日付等!Q475,"*仙台市*")</f>
        <v>0</v>
      </c>
      <c r="N475" s="6" t="e">
        <f>IF(O475="在家庭",300,VLOOKUP(P475,プルダウンデータ!$E$4:'プルダウンデータ'!$F$8,2,FALSE))</f>
        <v>#N/A</v>
      </c>
      <c r="O475" s="118">
        <f>履歴書!N961</f>
        <v>0</v>
      </c>
      <c r="P475" s="118">
        <f>履歴書!AI961</f>
        <v>0</v>
      </c>
      <c r="Q475" s="119">
        <f>履歴書!AN961</f>
        <v>0</v>
      </c>
    </row>
    <row r="476" spans="1:17">
      <c r="A476" s="130">
        <f t="shared" si="107"/>
        <v>1</v>
      </c>
      <c r="B476" s="131">
        <f>D950</f>
        <v>0</v>
      </c>
      <c r="D476" s="116" t="str">
        <f>TEXT(履歴書!B490&amp;履歴書!G490&amp;"年"&amp;履歴書!I490&amp;"月"&amp;履歴書!K490&amp;"日","ge.m.d")</f>
        <v>年月日</v>
      </c>
      <c r="E476" s="9"/>
      <c r="F476" s="7" t="str">
        <f t="shared" si="102"/>
        <v>年月日</v>
      </c>
      <c r="G476" s="8" t="str">
        <f t="shared" si="103"/>
        <v>年月日</v>
      </c>
      <c r="H476" s="8" t="str">
        <f t="shared" si="104"/>
        <v>年月日</v>
      </c>
      <c r="I476" s="8" t="str">
        <f t="shared" si="105"/>
        <v>年月日</v>
      </c>
      <c r="J476" s="8"/>
      <c r="K476" s="125" t="str">
        <f>TEXT(履歴書!B595&amp;履歴書!G595&amp;"年"&amp;履歴書!I595&amp;"月"&amp;履歴書!K595&amp;"日","ge.m.d")</f>
        <v>年月日</v>
      </c>
      <c r="M476" s="6">
        <f>COUNTIF(日付等!Q476,"*仙台市*")</f>
        <v>0</v>
      </c>
      <c r="N476" s="6" t="e">
        <f>IF(O476="在家庭",300,VLOOKUP(P476,プルダウンデータ!$E$4:'プルダウンデータ'!$F$8,2,FALSE))</f>
        <v>#N/A</v>
      </c>
      <c r="O476" s="118">
        <f>履歴書!N963</f>
        <v>0</v>
      </c>
      <c r="P476" s="118">
        <f>履歴書!AI963</f>
        <v>0</v>
      </c>
      <c r="Q476" s="119">
        <f>履歴書!AN963</f>
        <v>0</v>
      </c>
    </row>
    <row r="477" spans="1:17">
      <c r="A477" s="130">
        <f t="shared" si="107"/>
        <v>1</v>
      </c>
      <c r="B477" s="131">
        <f>D952</f>
        <v>0</v>
      </c>
      <c r="D477" s="98" t="e">
        <f t="shared" si="106"/>
        <v>#VALUE!</v>
      </c>
      <c r="E477" s="6"/>
      <c r="F477" s="7" t="e">
        <f t="shared" si="102"/>
        <v>#VALUE!</v>
      </c>
      <c r="G477" s="8" t="e">
        <f t="shared" si="103"/>
        <v>#VALUE!</v>
      </c>
      <c r="H477" s="8" t="e">
        <f t="shared" si="104"/>
        <v>#VALUE!</v>
      </c>
      <c r="I477" s="8" t="e">
        <f t="shared" si="105"/>
        <v>#VALUE!</v>
      </c>
      <c r="J477" s="8"/>
      <c r="K477" s="125" t="str">
        <f>TEXT(履歴書!B596&amp;履歴書!G596&amp;"年"&amp;履歴書!I596&amp;"月"&amp;履歴書!K596&amp;"日","ge.m.d")</f>
        <v>年月日</v>
      </c>
      <c r="M477" s="6">
        <f>COUNTIF(日付等!Q477,"*仙台市*")</f>
        <v>0</v>
      </c>
      <c r="N477" s="6" t="e">
        <f>IF(O477="在家庭",300,VLOOKUP(P477,プルダウンデータ!$E$4:'プルダウンデータ'!$F$8,2,FALSE))</f>
        <v>#N/A</v>
      </c>
      <c r="O477" s="118">
        <f>履歴書!N965</f>
        <v>0</v>
      </c>
      <c r="P477" s="118">
        <f>履歴書!AI965</f>
        <v>0</v>
      </c>
      <c r="Q477" s="119">
        <f>履歴書!AN965</f>
        <v>0</v>
      </c>
    </row>
    <row r="478" spans="1:17">
      <c r="A478" s="130">
        <f t="shared" si="107"/>
        <v>1</v>
      </c>
      <c r="B478" s="131">
        <f>D954</f>
        <v>0</v>
      </c>
      <c r="D478" s="116" t="str">
        <f>TEXT(履歴書!B492&amp;履歴書!G492&amp;"年"&amp;履歴書!I492&amp;"月"&amp;履歴書!K492&amp;"日","ge.m.d")</f>
        <v>年月日</v>
      </c>
      <c r="E478" s="9"/>
      <c r="F478" s="7" t="str">
        <f t="shared" si="102"/>
        <v>年月日</v>
      </c>
      <c r="G478" s="8" t="str">
        <f t="shared" si="103"/>
        <v>年月日</v>
      </c>
      <c r="H478" s="8" t="str">
        <f t="shared" si="104"/>
        <v>年月日</v>
      </c>
      <c r="I478" s="8" t="str">
        <f t="shared" si="105"/>
        <v>年月日</v>
      </c>
      <c r="J478" s="8"/>
      <c r="K478" s="125" t="str">
        <f>TEXT(履歴書!B597&amp;履歴書!G597&amp;"年"&amp;履歴書!I597&amp;"月"&amp;履歴書!K597&amp;"日","ge.m.d")</f>
        <v>年月日</v>
      </c>
      <c r="M478" s="6">
        <f>COUNTIF(日付等!Q478,"*仙台市*")</f>
        <v>0</v>
      </c>
      <c r="N478" s="6" t="e">
        <f>IF(O478="在家庭",300,VLOOKUP(P478,プルダウンデータ!$E$4:'プルダウンデータ'!$F$8,2,FALSE))</f>
        <v>#N/A</v>
      </c>
      <c r="O478" s="118">
        <f>履歴書!N967</f>
        <v>0</v>
      </c>
      <c r="P478" s="118">
        <f>履歴書!AI967</f>
        <v>0</v>
      </c>
      <c r="Q478" s="119">
        <f>履歴書!AN967</f>
        <v>0</v>
      </c>
    </row>
    <row r="479" spans="1:17">
      <c r="A479" s="130">
        <f t="shared" si="107"/>
        <v>1</v>
      </c>
      <c r="B479" s="131">
        <f>D956</f>
        <v>0</v>
      </c>
      <c r="D479" s="98" t="e">
        <f t="shared" si="106"/>
        <v>#VALUE!</v>
      </c>
      <c r="E479" s="6"/>
      <c r="F479" s="7" t="e">
        <f t="shared" si="102"/>
        <v>#VALUE!</v>
      </c>
      <c r="G479" s="8" t="e">
        <f t="shared" si="103"/>
        <v>#VALUE!</v>
      </c>
      <c r="H479" s="8" t="e">
        <f t="shared" si="104"/>
        <v>#VALUE!</v>
      </c>
      <c r="I479" s="8" t="e">
        <f t="shared" si="105"/>
        <v>#VALUE!</v>
      </c>
      <c r="J479" s="8"/>
      <c r="K479" s="125" t="str">
        <f>TEXT(履歴書!B598&amp;履歴書!G598&amp;"年"&amp;履歴書!I598&amp;"月"&amp;履歴書!K598&amp;"日","ge.m.d")</f>
        <v>年月日</v>
      </c>
      <c r="M479" s="6">
        <f>COUNTIF(日付等!Q479,"*仙台市*")</f>
        <v>0</v>
      </c>
      <c r="N479" s="6" t="e">
        <f>IF(O479="在家庭",300,VLOOKUP(P479,プルダウンデータ!$E$4:'プルダウンデータ'!$F$8,2,FALSE))</f>
        <v>#N/A</v>
      </c>
      <c r="O479" s="118">
        <f>履歴書!N969</f>
        <v>0</v>
      </c>
      <c r="P479" s="118">
        <f>履歴書!AI969</f>
        <v>0</v>
      </c>
      <c r="Q479" s="119">
        <f>履歴書!AN969</f>
        <v>0</v>
      </c>
    </row>
    <row r="480" spans="1:17">
      <c r="A480" s="130">
        <f t="shared" si="107"/>
        <v>1</v>
      </c>
      <c r="B480" s="131">
        <f>D958</f>
        <v>0</v>
      </c>
      <c r="D480" s="116" t="str">
        <f>TEXT(履歴書!B494&amp;履歴書!G494&amp;"年"&amp;履歴書!I494&amp;"月"&amp;履歴書!K494&amp;"日","ge.m.d")</f>
        <v>年月日</v>
      </c>
      <c r="E480" s="9"/>
      <c r="F480" s="7" t="str">
        <f t="shared" si="102"/>
        <v>年月日</v>
      </c>
      <c r="G480" s="8" t="str">
        <f t="shared" si="103"/>
        <v>年月日</v>
      </c>
      <c r="H480" s="8" t="str">
        <f t="shared" si="104"/>
        <v>年月日</v>
      </c>
      <c r="I480" s="8" t="str">
        <f t="shared" si="105"/>
        <v>年月日</v>
      </c>
      <c r="J480" s="8"/>
      <c r="K480" s="125" t="str">
        <f>TEXT(履歴書!B599&amp;履歴書!G599&amp;"年"&amp;履歴書!I599&amp;"月"&amp;履歴書!K599&amp;"日","ge.m.d")</f>
        <v>年月日</v>
      </c>
      <c r="M480" s="6">
        <f>COUNTIF(日付等!Q480,"*仙台市*")</f>
        <v>0</v>
      </c>
      <c r="N480" s="6" t="e">
        <f>IF(O480="在家庭",300,VLOOKUP(P480,プルダウンデータ!$E$4:'プルダウンデータ'!$F$8,2,FALSE))</f>
        <v>#N/A</v>
      </c>
      <c r="O480" s="118">
        <f>履歴書!N971</f>
        <v>0</v>
      </c>
      <c r="P480" s="118">
        <f>履歴書!AI971</f>
        <v>0</v>
      </c>
      <c r="Q480" s="119">
        <f>履歴書!AN971</f>
        <v>0</v>
      </c>
    </row>
    <row r="481" spans="1:17">
      <c r="A481" s="130">
        <f t="shared" si="107"/>
        <v>1</v>
      </c>
      <c r="B481" s="131">
        <f>D960</f>
        <v>0</v>
      </c>
      <c r="D481" s="98" t="e">
        <f t="shared" si="106"/>
        <v>#VALUE!</v>
      </c>
      <c r="E481" s="6"/>
      <c r="F481" s="7" t="e">
        <f t="shared" si="102"/>
        <v>#VALUE!</v>
      </c>
      <c r="G481" s="8" t="e">
        <f t="shared" si="103"/>
        <v>#VALUE!</v>
      </c>
      <c r="H481" s="8" t="e">
        <f t="shared" si="104"/>
        <v>#VALUE!</v>
      </c>
      <c r="I481" s="8" t="e">
        <f t="shared" si="105"/>
        <v>#VALUE!</v>
      </c>
      <c r="J481" s="8"/>
      <c r="K481" s="125" t="str">
        <f>TEXT(履歴書!B600&amp;履歴書!G600&amp;"年"&amp;履歴書!I600&amp;"月"&amp;履歴書!K600&amp;"日","ge.m.d")</f>
        <v>年月日</v>
      </c>
      <c r="M481" s="6">
        <f>COUNTIF(日付等!Q481,"*仙台市*")</f>
        <v>0</v>
      </c>
      <c r="N481" s="6" t="e">
        <f>IF(O481="在家庭",300,VLOOKUP(P481,プルダウンデータ!$E$4:'プルダウンデータ'!$F$8,2,FALSE))</f>
        <v>#N/A</v>
      </c>
      <c r="O481" s="118">
        <f>履歴書!N973</f>
        <v>0</v>
      </c>
      <c r="P481" s="118">
        <f>履歴書!AI973</f>
        <v>0</v>
      </c>
      <c r="Q481" s="119">
        <f>履歴書!AN973</f>
        <v>0</v>
      </c>
    </row>
    <row r="482" spans="1:17">
      <c r="A482" s="130">
        <f t="shared" si="107"/>
        <v>1</v>
      </c>
      <c r="B482" s="131">
        <f>D962</f>
        <v>0</v>
      </c>
      <c r="D482" s="116" t="str">
        <f>TEXT(履歴書!B496&amp;履歴書!G496&amp;"年"&amp;履歴書!I496&amp;"月"&amp;履歴書!K496&amp;"日","ge.m.d")</f>
        <v>年月日</v>
      </c>
      <c r="E482" s="9"/>
      <c r="F482" s="7" t="str">
        <f t="shared" si="102"/>
        <v>年月日</v>
      </c>
      <c r="G482" s="8" t="str">
        <f t="shared" si="103"/>
        <v>年月日</v>
      </c>
      <c r="H482" s="8" t="str">
        <f t="shared" si="104"/>
        <v>年月日</v>
      </c>
      <c r="I482" s="8" t="str">
        <f t="shared" si="105"/>
        <v>年月日</v>
      </c>
      <c r="J482" s="8"/>
      <c r="K482" s="125" t="str">
        <f>TEXT(履歴書!B601&amp;履歴書!G601&amp;"年"&amp;履歴書!I601&amp;"月"&amp;履歴書!K601&amp;"日","ge.m.d")</f>
        <v>年月日</v>
      </c>
      <c r="M482" s="6">
        <f>COUNTIF(日付等!Q482,"*仙台市*")</f>
        <v>0</v>
      </c>
      <c r="N482" s="6" t="e">
        <f>IF(O482="在家庭",300,VLOOKUP(P482,プルダウンデータ!$E$4:'プルダウンデータ'!$F$8,2,FALSE))</f>
        <v>#N/A</v>
      </c>
      <c r="O482" s="118">
        <f>履歴書!N975</f>
        <v>0</v>
      </c>
      <c r="P482" s="118">
        <f>履歴書!AI975</f>
        <v>0</v>
      </c>
      <c r="Q482" s="119">
        <f>履歴書!AN975</f>
        <v>0</v>
      </c>
    </row>
    <row r="483" spans="1:17">
      <c r="A483" s="130">
        <f t="shared" si="107"/>
        <v>1</v>
      </c>
      <c r="B483" s="131">
        <f>D964</f>
        <v>0</v>
      </c>
      <c r="D483" s="98" t="e">
        <f t="shared" si="106"/>
        <v>#VALUE!</v>
      </c>
      <c r="E483" s="6"/>
      <c r="F483" s="7" t="e">
        <f t="shared" si="102"/>
        <v>#VALUE!</v>
      </c>
      <c r="G483" s="8" t="e">
        <f t="shared" si="103"/>
        <v>#VALUE!</v>
      </c>
      <c r="H483" s="8" t="e">
        <f t="shared" si="104"/>
        <v>#VALUE!</v>
      </c>
      <c r="I483" s="8" t="e">
        <f t="shared" si="105"/>
        <v>#VALUE!</v>
      </c>
      <c r="J483" s="8"/>
      <c r="K483" s="125" t="str">
        <f>TEXT(履歴書!B602&amp;履歴書!G602&amp;"年"&amp;履歴書!I602&amp;"月"&amp;履歴書!K602&amp;"日","ge.m.d")</f>
        <v>年月日</v>
      </c>
      <c r="M483" s="6">
        <f>COUNTIF(日付等!Q483,"*仙台市*")</f>
        <v>0</v>
      </c>
      <c r="N483" s="6" t="e">
        <f>IF(O483="在家庭",300,VLOOKUP(P483,プルダウンデータ!$E$4:'プルダウンデータ'!$F$8,2,FALSE))</f>
        <v>#N/A</v>
      </c>
      <c r="O483" s="118">
        <f>履歴書!N977</f>
        <v>0</v>
      </c>
      <c r="P483" s="118">
        <f>履歴書!AI977</f>
        <v>0</v>
      </c>
      <c r="Q483" s="119">
        <f>履歴書!AN977</f>
        <v>0</v>
      </c>
    </row>
    <row r="484" spans="1:17">
      <c r="A484" s="130">
        <f t="shared" si="107"/>
        <v>1</v>
      </c>
      <c r="B484" s="131">
        <f>D966</f>
        <v>0</v>
      </c>
      <c r="D484" s="116" t="str">
        <f>TEXT(履歴書!B498&amp;履歴書!G498&amp;"年"&amp;履歴書!I498&amp;"月"&amp;履歴書!K498&amp;"日","ge.m.d")</f>
        <v>年月日</v>
      </c>
      <c r="E484" s="9"/>
      <c r="F484" s="7" t="str">
        <f t="shared" si="102"/>
        <v>年月日</v>
      </c>
      <c r="G484" s="8" t="str">
        <f t="shared" si="103"/>
        <v>年月日</v>
      </c>
      <c r="H484" s="8" t="str">
        <f t="shared" si="104"/>
        <v>年月日</v>
      </c>
      <c r="I484" s="8" t="str">
        <f t="shared" si="105"/>
        <v>年月日</v>
      </c>
      <c r="J484" s="8"/>
      <c r="K484" s="125" t="str">
        <f>TEXT(履歴書!B603&amp;履歴書!G603&amp;"年"&amp;履歴書!I603&amp;"月"&amp;履歴書!K603&amp;"日","ge.m.d")</f>
        <v>年月日</v>
      </c>
      <c r="M484" s="6">
        <f>COUNTIF(日付等!Q484,"*仙台市*")</f>
        <v>0</v>
      </c>
      <c r="N484" s="6" t="e">
        <f>IF(O484="在家庭",300,VLOOKUP(P484,プルダウンデータ!$E$4:'プルダウンデータ'!$F$8,2,FALSE))</f>
        <v>#N/A</v>
      </c>
      <c r="O484" s="118">
        <f>履歴書!N979</f>
        <v>0</v>
      </c>
      <c r="P484" s="118">
        <f>履歴書!AI979</f>
        <v>0</v>
      </c>
      <c r="Q484" s="119">
        <f>履歴書!AN979</f>
        <v>0</v>
      </c>
    </row>
    <row r="485" spans="1:17">
      <c r="A485" s="130">
        <f t="shared" si="107"/>
        <v>1</v>
      </c>
      <c r="B485" s="131">
        <f>D968</f>
        <v>0</v>
      </c>
      <c r="D485" s="98" t="e">
        <f t="shared" si="106"/>
        <v>#VALUE!</v>
      </c>
      <c r="E485" s="6"/>
      <c r="F485" s="7" t="e">
        <f t="shared" si="102"/>
        <v>#VALUE!</v>
      </c>
      <c r="G485" s="8" t="e">
        <f t="shared" si="103"/>
        <v>#VALUE!</v>
      </c>
      <c r="H485" s="8" t="e">
        <f t="shared" si="104"/>
        <v>#VALUE!</v>
      </c>
      <c r="I485" s="8" t="e">
        <f t="shared" si="105"/>
        <v>#VALUE!</v>
      </c>
      <c r="J485" s="8"/>
      <c r="K485" s="125" t="str">
        <f>TEXT(履歴書!B604&amp;履歴書!G604&amp;"年"&amp;履歴書!I604&amp;"月"&amp;履歴書!K604&amp;"日","ge.m.d")</f>
        <v>年月日</v>
      </c>
      <c r="M485" s="6">
        <f>COUNTIF(日付等!Q485,"*仙台市*")</f>
        <v>0</v>
      </c>
      <c r="N485" s="6" t="e">
        <f>IF(O485="在家庭",300,VLOOKUP(P485,プルダウンデータ!$E$4:'プルダウンデータ'!$F$8,2,FALSE))</f>
        <v>#N/A</v>
      </c>
      <c r="O485" s="118">
        <f>履歴書!N981</f>
        <v>0</v>
      </c>
      <c r="P485" s="118">
        <f>履歴書!AI981</f>
        <v>0</v>
      </c>
      <c r="Q485" s="119">
        <f>履歴書!AN981</f>
        <v>0</v>
      </c>
    </row>
    <row r="486" spans="1:17">
      <c r="A486" s="130">
        <f t="shared" si="107"/>
        <v>1</v>
      </c>
      <c r="B486" s="131">
        <f>D970</f>
        <v>0</v>
      </c>
      <c r="D486" s="116" t="str">
        <f>TEXT(履歴書!B500&amp;履歴書!G500&amp;"年"&amp;履歴書!I500&amp;"月"&amp;履歴書!K500&amp;"日","ge.m.d")</f>
        <v>年月日</v>
      </c>
      <c r="E486" s="9"/>
      <c r="F486" s="7" t="str">
        <f t="shared" si="102"/>
        <v>年月日</v>
      </c>
      <c r="G486" s="8" t="str">
        <f t="shared" si="103"/>
        <v>年月日</v>
      </c>
      <c r="H486" s="8" t="str">
        <f t="shared" si="104"/>
        <v>年月日</v>
      </c>
      <c r="I486" s="8" t="str">
        <f t="shared" si="105"/>
        <v>年月日</v>
      </c>
      <c r="J486" s="8"/>
      <c r="K486" s="125" t="str">
        <f>TEXT(履歴書!B605&amp;履歴書!G605&amp;"年"&amp;履歴書!I605&amp;"月"&amp;履歴書!K605&amp;"日","ge.m.d")</f>
        <v>年月日</v>
      </c>
      <c r="M486" s="6">
        <f>COUNTIF(日付等!Q486,"*仙台市*")</f>
        <v>0</v>
      </c>
      <c r="N486" s="6" t="e">
        <f>IF(O486="在家庭",300,VLOOKUP(P486,プルダウンデータ!$E$4:'プルダウンデータ'!$F$8,2,FALSE))</f>
        <v>#N/A</v>
      </c>
      <c r="O486" s="118">
        <f>履歴書!N983</f>
        <v>0</v>
      </c>
      <c r="P486" s="118">
        <f>履歴書!AI983</f>
        <v>0</v>
      </c>
      <c r="Q486" s="119">
        <f>履歴書!AN983</f>
        <v>0</v>
      </c>
    </row>
    <row r="487" spans="1:17">
      <c r="A487" s="130">
        <f t="shared" si="107"/>
        <v>1</v>
      </c>
      <c r="B487" s="131">
        <f>D972</f>
        <v>0</v>
      </c>
      <c r="D487" s="98" t="e">
        <f t="shared" si="106"/>
        <v>#VALUE!</v>
      </c>
      <c r="E487" s="6"/>
      <c r="F487" s="7" t="e">
        <f t="shared" si="102"/>
        <v>#VALUE!</v>
      </c>
      <c r="G487" s="8" t="e">
        <f t="shared" si="103"/>
        <v>#VALUE!</v>
      </c>
      <c r="H487" s="8" t="e">
        <f t="shared" si="104"/>
        <v>#VALUE!</v>
      </c>
      <c r="I487" s="8" t="e">
        <f t="shared" si="105"/>
        <v>#VALUE!</v>
      </c>
      <c r="J487" s="8"/>
      <c r="K487" s="125" t="str">
        <f>TEXT(履歴書!B606&amp;履歴書!G606&amp;"年"&amp;履歴書!I606&amp;"月"&amp;履歴書!K606&amp;"日","ge.m.d")</f>
        <v>年月日</v>
      </c>
      <c r="M487" s="6">
        <f>COUNTIF(日付等!Q487,"*仙台市*")</f>
        <v>0</v>
      </c>
      <c r="N487" s="6" t="e">
        <f>IF(O487="在家庭",300,VLOOKUP(P487,プルダウンデータ!$E$4:'プルダウンデータ'!$F$8,2,FALSE))</f>
        <v>#N/A</v>
      </c>
      <c r="O487" s="118">
        <f>履歴書!N985</f>
        <v>0</v>
      </c>
      <c r="P487" s="118">
        <f>履歴書!AI985</f>
        <v>0</v>
      </c>
      <c r="Q487" s="119">
        <f>履歴書!AN985</f>
        <v>0</v>
      </c>
    </row>
    <row r="488" spans="1:17">
      <c r="A488" s="130">
        <f t="shared" si="107"/>
        <v>1</v>
      </c>
      <c r="B488" s="131">
        <f>D974</f>
        <v>0</v>
      </c>
      <c r="D488" s="116" t="str">
        <f>TEXT(履歴書!B502&amp;履歴書!G502&amp;"年"&amp;履歴書!I502&amp;"月"&amp;履歴書!K502&amp;"日","ge.m.d")</f>
        <v>年月日</v>
      </c>
      <c r="E488" s="9"/>
      <c r="F488" s="7" t="str">
        <f t="shared" si="102"/>
        <v>年月日</v>
      </c>
      <c r="G488" s="8" t="str">
        <f t="shared" si="103"/>
        <v>年月日</v>
      </c>
      <c r="H488" s="8" t="str">
        <f t="shared" si="104"/>
        <v>年月日</v>
      </c>
      <c r="I488" s="8" t="str">
        <f t="shared" si="105"/>
        <v>年月日</v>
      </c>
      <c r="J488" s="8"/>
      <c r="K488" s="125" t="str">
        <f>TEXT(履歴書!B607&amp;履歴書!G607&amp;"年"&amp;履歴書!I607&amp;"月"&amp;履歴書!K607&amp;"日","ge.m.d")</f>
        <v>年月日</v>
      </c>
      <c r="M488" s="6">
        <f>COUNTIF(日付等!Q488,"*仙台市*")</f>
        <v>0</v>
      </c>
      <c r="N488" s="6" t="e">
        <f>IF(O488="在家庭",300,VLOOKUP(P488,プルダウンデータ!$E$4:'プルダウンデータ'!$F$8,2,FALSE))</f>
        <v>#N/A</v>
      </c>
      <c r="O488" s="118">
        <f>履歴書!N987</f>
        <v>0</v>
      </c>
      <c r="P488" s="118">
        <f>履歴書!AI987</f>
        <v>0</v>
      </c>
      <c r="Q488" s="119">
        <f>履歴書!AN987</f>
        <v>0</v>
      </c>
    </row>
    <row r="489" spans="1:17">
      <c r="A489" s="130">
        <f t="shared" si="107"/>
        <v>1</v>
      </c>
      <c r="B489" s="131">
        <f>D976</f>
        <v>0</v>
      </c>
      <c r="D489" s="98" t="e">
        <f t="shared" si="106"/>
        <v>#VALUE!</v>
      </c>
      <c r="E489" s="6"/>
      <c r="F489" s="7" t="e">
        <f t="shared" si="102"/>
        <v>#VALUE!</v>
      </c>
      <c r="G489" s="8" t="e">
        <f t="shared" si="103"/>
        <v>#VALUE!</v>
      </c>
      <c r="H489" s="8" t="e">
        <f t="shared" si="104"/>
        <v>#VALUE!</v>
      </c>
      <c r="I489" s="8" t="e">
        <f t="shared" si="105"/>
        <v>#VALUE!</v>
      </c>
      <c r="J489" s="8"/>
      <c r="K489" s="125" t="str">
        <f>TEXT(履歴書!B608&amp;履歴書!G608&amp;"年"&amp;履歴書!I608&amp;"月"&amp;履歴書!K608&amp;"日","ge.m.d")</f>
        <v>年月日</v>
      </c>
      <c r="M489" s="6">
        <f>COUNTIF(日付等!Q489,"*仙台市*")</f>
        <v>0</v>
      </c>
      <c r="N489" s="6" t="e">
        <f>IF(O489="在家庭",300,VLOOKUP(P489,プルダウンデータ!$E$4:'プルダウンデータ'!$F$8,2,FALSE))</f>
        <v>#N/A</v>
      </c>
      <c r="O489" s="118">
        <f>履歴書!N989</f>
        <v>0</v>
      </c>
      <c r="P489" s="118">
        <f>履歴書!AI989</f>
        <v>0</v>
      </c>
      <c r="Q489" s="119">
        <f>履歴書!AN989</f>
        <v>0</v>
      </c>
    </row>
    <row r="490" spans="1:17">
      <c r="A490" s="130">
        <f t="shared" si="107"/>
        <v>1</v>
      </c>
      <c r="B490" s="131">
        <f>D978</f>
        <v>0</v>
      </c>
      <c r="D490" s="116" t="str">
        <f>TEXT(履歴書!B504&amp;履歴書!G504&amp;"年"&amp;履歴書!I504&amp;"月"&amp;履歴書!K504&amp;"日","ge.m.d")</f>
        <v>年月日</v>
      </c>
      <c r="E490" s="9"/>
      <c r="F490" s="7" t="str">
        <f t="shared" si="102"/>
        <v>年月日</v>
      </c>
      <c r="G490" s="8" t="str">
        <f t="shared" si="103"/>
        <v>年月日</v>
      </c>
      <c r="H490" s="8" t="str">
        <f t="shared" si="104"/>
        <v>年月日</v>
      </c>
      <c r="I490" s="8" t="str">
        <f t="shared" si="105"/>
        <v>年月日</v>
      </c>
      <c r="J490" s="8"/>
      <c r="K490" s="125" t="str">
        <f>TEXT(履歴書!B609&amp;履歴書!G609&amp;"年"&amp;履歴書!I609&amp;"月"&amp;履歴書!K609&amp;"日","ge.m.d")</f>
        <v>年月日</v>
      </c>
      <c r="M490" s="6">
        <f>COUNTIF(日付等!Q490,"*仙台市*")</f>
        <v>0</v>
      </c>
      <c r="N490" s="6" t="e">
        <f>IF(O490="在家庭",300,VLOOKUP(P490,プルダウンデータ!$E$4:'プルダウンデータ'!$F$8,2,FALSE))</f>
        <v>#N/A</v>
      </c>
      <c r="O490" s="118">
        <f>履歴書!N991</f>
        <v>0</v>
      </c>
      <c r="P490" s="118">
        <f>履歴書!AI991</f>
        <v>0</v>
      </c>
      <c r="Q490" s="119">
        <f>履歴書!AN991</f>
        <v>0</v>
      </c>
    </row>
    <row r="491" spans="1:17">
      <c r="A491" s="130">
        <f t="shared" si="107"/>
        <v>1</v>
      </c>
      <c r="B491" s="131">
        <f>D980</f>
        <v>0</v>
      </c>
      <c r="D491" s="98" t="e">
        <f t="shared" si="106"/>
        <v>#VALUE!</v>
      </c>
      <c r="E491" s="6"/>
      <c r="F491" s="7" t="e">
        <f t="shared" si="102"/>
        <v>#VALUE!</v>
      </c>
      <c r="G491" s="8" t="e">
        <f t="shared" si="103"/>
        <v>#VALUE!</v>
      </c>
      <c r="H491" s="8" t="e">
        <f t="shared" si="104"/>
        <v>#VALUE!</v>
      </c>
      <c r="I491" s="8" t="e">
        <f t="shared" si="105"/>
        <v>#VALUE!</v>
      </c>
      <c r="J491" s="8"/>
      <c r="K491" s="125" t="str">
        <f>TEXT(履歴書!B610&amp;履歴書!G610&amp;"年"&amp;履歴書!I610&amp;"月"&amp;履歴書!K610&amp;"日","ge.m.d")</f>
        <v>年月日</v>
      </c>
      <c r="M491" s="6">
        <f>COUNTIF(日付等!Q491,"*仙台市*")</f>
        <v>0</v>
      </c>
      <c r="N491" s="6" t="e">
        <f>IF(O491="在家庭",300,VLOOKUP(P491,プルダウンデータ!$E$4:'プルダウンデータ'!$F$8,2,FALSE))</f>
        <v>#N/A</v>
      </c>
      <c r="O491" s="118">
        <f>履歴書!N993</f>
        <v>0</v>
      </c>
      <c r="P491" s="118">
        <f>履歴書!AI993</f>
        <v>0</v>
      </c>
      <c r="Q491" s="119">
        <f>履歴書!AN993</f>
        <v>0</v>
      </c>
    </row>
    <row r="492" spans="1:17">
      <c r="A492" s="130">
        <f t="shared" si="107"/>
        <v>1</v>
      </c>
      <c r="B492" s="131">
        <f>D982</f>
        <v>0</v>
      </c>
      <c r="D492" s="116" t="str">
        <f>TEXT(履歴書!B506&amp;履歴書!G506&amp;"年"&amp;履歴書!I506&amp;"月"&amp;履歴書!K506&amp;"日","ge.m.d")</f>
        <v>年月日</v>
      </c>
      <c r="E492" s="9"/>
      <c r="F492" s="7" t="str">
        <f t="shared" si="102"/>
        <v>年月日</v>
      </c>
      <c r="G492" s="8" t="str">
        <f t="shared" si="103"/>
        <v>年月日</v>
      </c>
      <c r="H492" s="8" t="str">
        <f t="shared" si="104"/>
        <v>年月日</v>
      </c>
      <c r="I492" s="8" t="str">
        <f t="shared" si="105"/>
        <v>年月日</v>
      </c>
      <c r="J492" s="8"/>
      <c r="K492" s="125" t="str">
        <f>TEXT(履歴書!B611&amp;履歴書!G611&amp;"年"&amp;履歴書!I611&amp;"月"&amp;履歴書!K611&amp;"日","ge.m.d")</f>
        <v>年月日</v>
      </c>
      <c r="M492" s="6">
        <f>COUNTIF(日付等!Q492,"*仙台市*")</f>
        <v>0</v>
      </c>
      <c r="N492" s="6" t="e">
        <f>IF(O492="在家庭",300,VLOOKUP(P492,プルダウンデータ!$E$4:'プルダウンデータ'!$F$8,2,FALSE))</f>
        <v>#N/A</v>
      </c>
      <c r="O492" s="118">
        <f>履歴書!N995</f>
        <v>0</v>
      </c>
      <c r="P492" s="118">
        <f>履歴書!AI995</f>
        <v>0</v>
      </c>
      <c r="Q492" s="119">
        <f>履歴書!AN995</f>
        <v>0</v>
      </c>
    </row>
    <row r="493" spans="1:17">
      <c r="A493" s="130">
        <f t="shared" si="107"/>
        <v>1</v>
      </c>
      <c r="B493" s="131">
        <f>D984</f>
        <v>0</v>
      </c>
      <c r="D493" s="98" t="e">
        <f t="shared" si="106"/>
        <v>#VALUE!</v>
      </c>
      <c r="E493" s="6"/>
      <c r="F493" s="7" t="e">
        <f t="shared" si="102"/>
        <v>#VALUE!</v>
      </c>
      <c r="G493" s="8" t="e">
        <f t="shared" si="103"/>
        <v>#VALUE!</v>
      </c>
      <c r="H493" s="8" t="e">
        <f t="shared" si="104"/>
        <v>#VALUE!</v>
      </c>
      <c r="I493" s="8" t="e">
        <f t="shared" si="105"/>
        <v>#VALUE!</v>
      </c>
      <c r="J493" s="8"/>
      <c r="K493" s="125" t="str">
        <f>TEXT(履歴書!B612&amp;履歴書!G612&amp;"年"&amp;履歴書!I612&amp;"月"&amp;履歴書!K612&amp;"日","ge.m.d")</f>
        <v>年月日</v>
      </c>
      <c r="M493" s="6">
        <f>COUNTIF(日付等!Q493,"*仙台市*")</f>
        <v>0</v>
      </c>
      <c r="N493" s="6" t="e">
        <f>IF(O493="在家庭",300,VLOOKUP(P493,プルダウンデータ!$E$4:'プルダウンデータ'!$F$8,2,FALSE))</f>
        <v>#N/A</v>
      </c>
      <c r="O493" s="118">
        <f>履歴書!N997</f>
        <v>0</v>
      </c>
      <c r="P493" s="118">
        <f>履歴書!AI997</f>
        <v>0</v>
      </c>
      <c r="Q493" s="119">
        <f>履歴書!AN997</f>
        <v>0</v>
      </c>
    </row>
    <row r="494" spans="1:17">
      <c r="A494" s="130">
        <f t="shared" si="107"/>
        <v>1</v>
      </c>
      <c r="B494" s="131">
        <f>D986</f>
        <v>0</v>
      </c>
      <c r="D494" s="116" t="str">
        <f>TEXT(履歴書!B508&amp;履歴書!G508&amp;"年"&amp;履歴書!I508&amp;"月"&amp;履歴書!K508&amp;"日","ge.m.d")</f>
        <v>年月日</v>
      </c>
      <c r="E494" s="9"/>
      <c r="F494" s="7" t="str">
        <f t="shared" si="102"/>
        <v>年月日</v>
      </c>
      <c r="G494" s="8" t="str">
        <f t="shared" si="103"/>
        <v>年月日</v>
      </c>
      <c r="H494" s="8" t="str">
        <f t="shared" si="104"/>
        <v>年月日</v>
      </c>
      <c r="I494" s="8" t="str">
        <f t="shared" si="105"/>
        <v>年月日</v>
      </c>
      <c r="J494" s="8"/>
      <c r="K494" s="125" t="str">
        <f>TEXT(履歴書!B613&amp;履歴書!G613&amp;"年"&amp;履歴書!I613&amp;"月"&amp;履歴書!K613&amp;"日","ge.m.d")</f>
        <v>年月日</v>
      </c>
      <c r="M494" s="6">
        <f>COUNTIF(日付等!Q494,"*仙台市*")</f>
        <v>0</v>
      </c>
      <c r="N494" s="6" t="e">
        <f>IF(O494="在家庭",300,VLOOKUP(P494,プルダウンデータ!$E$4:'プルダウンデータ'!$F$8,2,FALSE))</f>
        <v>#N/A</v>
      </c>
      <c r="O494" s="118">
        <f>履歴書!N999</f>
        <v>0</v>
      </c>
      <c r="P494" s="118">
        <f>履歴書!AI999</f>
        <v>0</v>
      </c>
      <c r="Q494" s="119">
        <f>履歴書!AN999</f>
        <v>0</v>
      </c>
    </row>
    <row r="495" spans="1:17">
      <c r="A495" s="130">
        <f t="shared" si="107"/>
        <v>1</v>
      </c>
      <c r="B495" s="131">
        <f>D988</f>
        <v>0</v>
      </c>
      <c r="D495" s="98" t="e">
        <f t="shared" si="106"/>
        <v>#VALUE!</v>
      </c>
      <c r="E495" s="6"/>
      <c r="F495" s="7" t="e">
        <f t="shared" si="102"/>
        <v>#VALUE!</v>
      </c>
      <c r="G495" s="8" t="e">
        <f t="shared" si="103"/>
        <v>#VALUE!</v>
      </c>
      <c r="H495" s="8" t="e">
        <f t="shared" si="104"/>
        <v>#VALUE!</v>
      </c>
      <c r="I495" s="8" t="e">
        <f t="shared" si="105"/>
        <v>#VALUE!</v>
      </c>
      <c r="J495" s="8"/>
      <c r="K495" s="125" t="str">
        <f>TEXT(履歴書!B614&amp;履歴書!G614&amp;"年"&amp;履歴書!I614&amp;"月"&amp;履歴書!K614&amp;"日","ge.m.d")</f>
        <v>年月日</v>
      </c>
      <c r="M495" s="6">
        <f>COUNTIF(日付等!Q495,"*仙台市*")</f>
        <v>0</v>
      </c>
      <c r="N495" s="6" t="e">
        <f>IF(O495="在家庭",300,VLOOKUP(P495,プルダウンデータ!$E$4:'プルダウンデータ'!$F$8,2,FALSE))</f>
        <v>#N/A</v>
      </c>
      <c r="O495" s="118">
        <f>履歴書!N1001</f>
        <v>0</v>
      </c>
      <c r="P495" s="118">
        <f>履歴書!AI1001</f>
        <v>0</v>
      </c>
      <c r="Q495" s="119">
        <f>履歴書!AN1001</f>
        <v>0</v>
      </c>
    </row>
    <row r="496" spans="1:17">
      <c r="A496" s="130">
        <f t="shared" si="107"/>
        <v>1</v>
      </c>
      <c r="B496" s="131">
        <f>D990</f>
        <v>0</v>
      </c>
      <c r="D496" s="116" t="str">
        <f>TEXT(履歴書!B510&amp;履歴書!G510&amp;"年"&amp;履歴書!I510&amp;"月"&amp;履歴書!K510&amp;"日","ge.m.d")</f>
        <v>年月日</v>
      </c>
      <c r="E496" s="9"/>
      <c r="F496" s="7" t="str">
        <f t="shared" si="102"/>
        <v>年月日</v>
      </c>
      <c r="G496" s="8" t="str">
        <f t="shared" si="103"/>
        <v>年月日</v>
      </c>
      <c r="H496" s="8" t="str">
        <f t="shared" si="104"/>
        <v>年月日</v>
      </c>
      <c r="I496" s="8" t="str">
        <f t="shared" si="105"/>
        <v>年月日</v>
      </c>
      <c r="J496" s="8"/>
      <c r="K496" s="125" t="str">
        <f>TEXT(履歴書!B615&amp;履歴書!G615&amp;"年"&amp;履歴書!I615&amp;"月"&amp;履歴書!K615&amp;"日","ge.m.d")</f>
        <v>年月日</v>
      </c>
      <c r="M496" s="6">
        <f>COUNTIF(日付等!Q496,"*仙台市*")</f>
        <v>0</v>
      </c>
      <c r="N496" s="6" t="e">
        <f>IF(O496="在家庭",300,VLOOKUP(P496,プルダウンデータ!$E$4:'プルダウンデータ'!$F$8,2,FALSE))</f>
        <v>#N/A</v>
      </c>
      <c r="O496" s="118">
        <f>履歴書!N1003</f>
        <v>0</v>
      </c>
      <c r="P496" s="118">
        <f>履歴書!AI1003</f>
        <v>0</v>
      </c>
      <c r="Q496" s="119">
        <f>履歴書!AN1003</f>
        <v>0</v>
      </c>
    </row>
    <row r="497" spans="1:17">
      <c r="A497" s="130">
        <f t="shared" si="107"/>
        <v>1</v>
      </c>
      <c r="B497" s="131">
        <f>D992</f>
        <v>0</v>
      </c>
      <c r="D497" s="98" t="e">
        <f t="shared" si="106"/>
        <v>#VALUE!</v>
      </c>
      <c r="E497" s="6"/>
      <c r="F497" s="7" t="e">
        <f t="shared" si="102"/>
        <v>#VALUE!</v>
      </c>
      <c r="G497" s="8" t="e">
        <f t="shared" si="103"/>
        <v>#VALUE!</v>
      </c>
      <c r="H497" s="8" t="e">
        <f t="shared" si="104"/>
        <v>#VALUE!</v>
      </c>
      <c r="I497" s="8" t="e">
        <f t="shared" si="105"/>
        <v>#VALUE!</v>
      </c>
      <c r="J497" s="8"/>
      <c r="K497" s="125" t="str">
        <f>TEXT(履歴書!B616&amp;履歴書!G616&amp;"年"&amp;履歴書!I616&amp;"月"&amp;履歴書!K616&amp;"日","ge.m.d")</f>
        <v>年月日</v>
      </c>
      <c r="M497" s="6">
        <f>COUNTIF(日付等!Q497,"*仙台市*")</f>
        <v>0</v>
      </c>
      <c r="N497" s="6" t="e">
        <f>IF(O497="在家庭",300,VLOOKUP(P497,プルダウンデータ!$E$4:'プルダウンデータ'!$F$8,2,FALSE))</f>
        <v>#N/A</v>
      </c>
      <c r="O497" s="118">
        <f>履歴書!N1005</f>
        <v>0</v>
      </c>
      <c r="P497" s="118">
        <f>履歴書!AI1005</f>
        <v>0</v>
      </c>
      <c r="Q497" s="119">
        <f>履歴書!AN1005</f>
        <v>0</v>
      </c>
    </row>
    <row r="498" spans="1:17">
      <c r="A498" s="130">
        <f t="shared" si="107"/>
        <v>1</v>
      </c>
      <c r="B498" s="131">
        <f>D994</f>
        <v>0</v>
      </c>
      <c r="D498" s="116" t="str">
        <f>TEXT(履歴書!B512&amp;履歴書!G512&amp;"年"&amp;履歴書!I512&amp;"月"&amp;履歴書!K512&amp;"日","ge.m.d")</f>
        <v>年月日</v>
      </c>
      <c r="E498" s="9"/>
      <c r="F498" s="7" t="str">
        <f t="shared" si="102"/>
        <v>年月日</v>
      </c>
      <c r="G498" s="8" t="str">
        <f t="shared" si="103"/>
        <v>年月日</v>
      </c>
      <c r="H498" s="8" t="str">
        <f t="shared" si="104"/>
        <v>年月日</v>
      </c>
      <c r="I498" s="8" t="str">
        <f t="shared" si="105"/>
        <v>年月日</v>
      </c>
      <c r="J498" s="8"/>
      <c r="K498" s="125" t="str">
        <f>TEXT(履歴書!B617&amp;履歴書!G617&amp;"年"&amp;履歴書!I617&amp;"月"&amp;履歴書!K617&amp;"日","ge.m.d")</f>
        <v>年月日</v>
      </c>
      <c r="M498" s="6">
        <f>COUNTIF(日付等!Q498,"*仙台市*")</f>
        <v>0</v>
      </c>
      <c r="N498" s="6" t="e">
        <f>IF(O498="在家庭",300,VLOOKUP(P498,プルダウンデータ!$E$4:'プルダウンデータ'!$F$8,2,FALSE))</f>
        <v>#N/A</v>
      </c>
      <c r="O498" s="118">
        <f>履歴書!N1007</f>
        <v>0</v>
      </c>
      <c r="P498" s="118">
        <f>履歴書!AI1007</f>
        <v>0</v>
      </c>
      <c r="Q498" s="119">
        <f>履歴書!AN1007</f>
        <v>0</v>
      </c>
    </row>
    <row r="499" spans="1:17">
      <c r="A499" s="130">
        <f t="shared" si="107"/>
        <v>1</v>
      </c>
      <c r="B499" s="131">
        <f>D996</f>
        <v>0</v>
      </c>
      <c r="D499" s="98" t="e">
        <f t="shared" si="106"/>
        <v>#VALUE!</v>
      </c>
      <c r="E499" s="6"/>
      <c r="F499" s="7" t="e">
        <f t="shared" si="102"/>
        <v>#VALUE!</v>
      </c>
      <c r="G499" s="8" t="e">
        <f t="shared" si="103"/>
        <v>#VALUE!</v>
      </c>
      <c r="H499" s="8" t="e">
        <f t="shared" si="104"/>
        <v>#VALUE!</v>
      </c>
      <c r="I499" s="8" t="e">
        <f t="shared" si="105"/>
        <v>#VALUE!</v>
      </c>
      <c r="J499" s="8"/>
      <c r="K499" s="125" t="str">
        <f>TEXT(履歴書!B618&amp;履歴書!G618&amp;"年"&amp;履歴書!I618&amp;"月"&amp;履歴書!K618&amp;"日","ge.m.d")</f>
        <v>年月日</v>
      </c>
      <c r="M499" s="6">
        <f>COUNTIF(日付等!Q499,"*仙台市*")</f>
        <v>0</v>
      </c>
      <c r="N499" s="6" t="e">
        <f>IF(O499="在家庭",300,VLOOKUP(P499,プルダウンデータ!$E$4:'プルダウンデータ'!$F$8,2,FALSE))</f>
        <v>#N/A</v>
      </c>
      <c r="O499" s="118">
        <f>履歴書!N1009</f>
        <v>0</v>
      </c>
      <c r="P499" s="118">
        <f>履歴書!AI1009</f>
        <v>0</v>
      </c>
      <c r="Q499" s="119">
        <f>履歴書!AN1009</f>
        <v>0</v>
      </c>
    </row>
    <row r="500" spans="1:17">
      <c r="A500" s="130">
        <f t="shared" si="107"/>
        <v>1</v>
      </c>
      <c r="B500" s="131">
        <f>D998</f>
        <v>0</v>
      </c>
      <c r="D500" s="116" t="str">
        <f>TEXT(履歴書!B514&amp;履歴書!G514&amp;"年"&amp;履歴書!I514&amp;"月"&amp;履歴書!K514&amp;"日","ge.m.d")</f>
        <v>年月日</v>
      </c>
      <c r="E500" s="9"/>
      <c r="F500" s="7" t="str">
        <f t="shared" si="102"/>
        <v>年月日</v>
      </c>
      <c r="G500" s="8" t="str">
        <f t="shared" si="103"/>
        <v>年月日</v>
      </c>
      <c r="H500" s="8" t="str">
        <f t="shared" si="104"/>
        <v>年月日</v>
      </c>
      <c r="I500" s="8" t="str">
        <f t="shared" si="105"/>
        <v>年月日</v>
      </c>
      <c r="J500" s="8"/>
      <c r="K500" s="125" t="str">
        <f>TEXT(履歴書!B619&amp;履歴書!G619&amp;"年"&amp;履歴書!I619&amp;"月"&amp;履歴書!K619&amp;"日","ge.m.d")</f>
        <v>年月日</v>
      </c>
      <c r="M500" s="6">
        <f>COUNTIF(日付等!Q500,"*仙台市*")</f>
        <v>0</v>
      </c>
      <c r="N500" s="6" t="e">
        <f>IF(O500="在家庭",300,VLOOKUP(P500,プルダウンデータ!$E$4:'プルダウンデータ'!$F$8,2,FALSE))</f>
        <v>#N/A</v>
      </c>
      <c r="O500" s="118">
        <f>履歴書!N1011</f>
        <v>0</v>
      </c>
      <c r="P500" s="118">
        <f>履歴書!AI1011</f>
        <v>0</v>
      </c>
      <c r="Q500" s="119">
        <f>履歴書!AN1011</f>
        <v>0</v>
      </c>
    </row>
    <row r="501" spans="1:17">
      <c r="A501" s="130">
        <f t="shared" si="107"/>
        <v>1</v>
      </c>
      <c r="B501" s="131">
        <f>D1000</f>
        <v>0</v>
      </c>
      <c r="D501" s="98" t="e">
        <f t="shared" si="106"/>
        <v>#VALUE!</v>
      </c>
      <c r="E501" s="6"/>
      <c r="F501" s="7" t="e">
        <f t="shared" si="102"/>
        <v>#VALUE!</v>
      </c>
      <c r="G501" s="8" t="e">
        <f t="shared" si="103"/>
        <v>#VALUE!</v>
      </c>
      <c r="H501" s="8" t="e">
        <f t="shared" si="104"/>
        <v>#VALUE!</v>
      </c>
      <c r="I501" s="8" t="e">
        <f t="shared" si="105"/>
        <v>#VALUE!</v>
      </c>
      <c r="J501" s="8"/>
      <c r="K501" s="125" t="str">
        <f>TEXT(履歴書!B620&amp;履歴書!G620&amp;"年"&amp;履歴書!I620&amp;"月"&amp;履歴書!K620&amp;"日","ge.m.d")</f>
        <v>年月日</v>
      </c>
      <c r="M501" s="6">
        <f>COUNTIF(日付等!Q501,"*仙台市*")</f>
        <v>0</v>
      </c>
      <c r="N501" s="6" t="e">
        <f>IF(O501="在家庭",300,VLOOKUP(P501,プルダウンデータ!$E$4:'プルダウンデータ'!$F$8,2,FALSE))</f>
        <v>#N/A</v>
      </c>
      <c r="O501" s="118">
        <f>履歴書!N1013</f>
        <v>0</v>
      </c>
      <c r="P501" s="118">
        <f>履歴書!AI1013</f>
        <v>0</v>
      </c>
      <c r="Q501" s="119">
        <f>履歴書!AN1013</f>
        <v>0</v>
      </c>
    </row>
    <row r="502" spans="1:17">
      <c r="A502" s="130">
        <f t="shared" si="107"/>
        <v>1</v>
      </c>
      <c r="B502" s="131">
        <f>D1002</f>
        <v>0</v>
      </c>
      <c r="D502" s="116" t="str">
        <f>TEXT(履歴書!B516&amp;履歴書!G516&amp;"年"&amp;履歴書!I516&amp;"月"&amp;履歴書!K516&amp;"日","ge.m.d")</f>
        <v>年月日</v>
      </c>
      <c r="E502" s="9"/>
      <c r="F502" s="7" t="str">
        <f t="shared" si="102"/>
        <v>年月日</v>
      </c>
      <c r="G502" s="8" t="str">
        <f t="shared" si="103"/>
        <v>年月日</v>
      </c>
      <c r="H502" s="8" t="str">
        <f t="shared" si="104"/>
        <v>年月日</v>
      </c>
      <c r="I502" s="8" t="str">
        <f t="shared" si="105"/>
        <v>年月日</v>
      </c>
      <c r="J502" s="8"/>
      <c r="K502" s="125" t="str">
        <f>TEXT(履歴書!B621&amp;履歴書!G621&amp;"年"&amp;履歴書!I621&amp;"月"&amp;履歴書!K621&amp;"日","ge.m.d")</f>
        <v>年月日</v>
      </c>
      <c r="M502" s="6">
        <f>COUNTIF(日付等!Q502,"*仙台市*")</f>
        <v>0</v>
      </c>
      <c r="N502" s="6" t="e">
        <f>IF(O502="在家庭",300,VLOOKUP(P502,プルダウンデータ!$E$4:'プルダウンデータ'!$F$8,2,FALSE))</f>
        <v>#N/A</v>
      </c>
      <c r="O502" s="118">
        <f>履歴書!N1015</f>
        <v>0</v>
      </c>
      <c r="P502" s="118">
        <f>履歴書!AI1015</f>
        <v>0</v>
      </c>
      <c r="Q502" s="119">
        <f>履歴書!AN1015</f>
        <v>0</v>
      </c>
    </row>
    <row r="503" spans="1:17">
      <c r="A503" s="130">
        <f t="shared" si="107"/>
        <v>1</v>
      </c>
      <c r="B503" s="131">
        <f>D1004</f>
        <v>0</v>
      </c>
      <c r="D503" s="98" t="e">
        <f t="shared" si="106"/>
        <v>#VALUE!</v>
      </c>
      <c r="E503" s="6"/>
      <c r="F503" s="7" t="e">
        <f t="shared" si="102"/>
        <v>#VALUE!</v>
      </c>
      <c r="G503" s="8" t="e">
        <f t="shared" si="103"/>
        <v>#VALUE!</v>
      </c>
      <c r="H503" s="8" t="e">
        <f t="shared" si="104"/>
        <v>#VALUE!</v>
      </c>
      <c r="I503" s="8" t="e">
        <f t="shared" si="105"/>
        <v>#VALUE!</v>
      </c>
      <c r="J503" s="8"/>
      <c r="K503" s="125" t="str">
        <f>TEXT(履歴書!B622&amp;履歴書!G622&amp;"年"&amp;履歴書!I622&amp;"月"&amp;履歴書!K622&amp;"日","ge.m.d")</f>
        <v>年月日</v>
      </c>
      <c r="M503" s="6">
        <f>COUNTIF(日付等!Q503,"*仙台市*")</f>
        <v>0</v>
      </c>
      <c r="N503" s="6" t="e">
        <f>IF(O503="在家庭",300,VLOOKUP(P503,プルダウンデータ!$E$4:'プルダウンデータ'!$F$8,2,FALSE))</f>
        <v>#N/A</v>
      </c>
      <c r="O503" s="118">
        <f>履歴書!N1017</f>
        <v>0</v>
      </c>
      <c r="P503" s="118">
        <f>履歴書!AI1017</f>
        <v>0</v>
      </c>
      <c r="Q503" s="119">
        <f>履歴書!AN1017</f>
        <v>0</v>
      </c>
    </row>
    <row r="504" spans="1:17">
      <c r="A504" s="130">
        <f t="shared" si="107"/>
        <v>1</v>
      </c>
      <c r="B504" s="131">
        <f>D1006</f>
        <v>0</v>
      </c>
      <c r="D504" s="116" t="str">
        <f>TEXT(履歴書!B518&amp;履歴書!G518&amp;"年"&amp;履歴書!I518&amp;"月"&amp;履歴書!K518&amp;"日","ge.m.d")</f>
        <v>年月日</v>
      </c>
      <c r="E504" s="9"/>
      <c r="F504" s="7" t="str">
        <f t="shared" si="102"/>
        <v>年月日</v>
      </c>
      <c r="G504" s="8" t="str">
        <f t="shared" si="103"/>
        <v>年月日</v>
      </c>
      <c r="H504" s="8" t="str">
        <f t="shared" si="104"/>
        <v>年月日</v>
      </c>
      <c r="I504" s="8" t="str">
        <f t="shared" si="105"/>
        <v>年月日</v>
      </c>
      <c r="J504" s="8"/>
      <c r="K504" s="125" t="str">
        <f>TEXT(履歴書!B623&amp;履歴書!G623&amp;"年"&amp;履歴書!I623&amp;"月"&amp;履歴書!K623&amp;"日","ge.m.d")</f>
        <v>年月日</v>
      </c>
      <c r="M504" s="6">
        <f>COUNTIF(日付等!Q504,"*仙台市*")</f>
        <v>0</v>
      </c>
      <c r="N504" s="6" t="e">
        <f>IF(O504="在家庭",300,VLOOKUP(P504,プルダウンデータ!$E$4:'プルダウンデータ'!$F$8,2,FALSE))</f>
        <v>#N/A</v>
      </c>
      <c r="O504" s="118">
        <f>履歴書!N1019</f>
        <v>0</v>
      </c>
      <c r="P504" s="118">
        <f>履歴書!AI1019</f>
        <v>0</v>
      </c>
      <c r="Q504" s="119">
        <f>履歴書!AN1019</f>
        <v>0</v>
      </c>
    </row>
    <row r="505" spans="1:17">
      <c r="A505" s="130">
        <f t="shared" si="107"/>
        <v>1</v>
      </c>
      <c r="B505" s="131">
        <f>D1008</f>
        <v>0</v>
      </c>
      <c r="D505" s="98" t="e">
        <f t="shared" si="106"/>
        <v>#VALUE!</v>
      </c>
      <c r="E505" s="6"/>
      <c r="F505" s="7" t="e">
        <f t="shared" si="102"/>
        <v>#VALUE!</v>
      </c>
      <c r="G505" s="8" t="e">
        <f t="shared" si="103"/>
        <v>#VALUE!</v>
      </c>
      <c r="H505" s="8" t="e">
        <f t="shared" si="104"/>
        <v>#VALUE!</v>
      </c>
      <c r="I505" s="8" t="e">
        <f t="shared" si="105"/>
        <v>#VALUE!</v>
      </c>
      <c r="J505" s="8"/>
      <c r="K505" s="125" t="str">
        <f>TEXT(履歴書!B624&amp;履歴書!G624&amp;"年"&amp;履歴書!I624&amp;"月"&amp;履歴書!K624&amp;"日","ge.m.d")</f>
        <v>年月日</v>
      </c>
      <c r="M505" s="6">
        <f>COUNTIF(日付等!Q505,"*仙台市*")</f>
        <v>0</v>
      </c>
      <c r="N505" s="6" t="e">
        <f>IF(O505="在家庭",300,VLOOKUP(P505,プルダウンデータ!$E$4:'プルダウンデータ'!$F$8,2,FALSE))</f>
        <v>#N/A</v>
      </c>
      <c r="O505" s="118">
        <f>履歴書!N1021</f>
        <v>0</v>
      </c>
      <c r="P505" s="118">
        <f>履歴書!AI1021</f>
        <v>0</v>
      </c>
      <c r="Q505" s="119">
        <f>履歴書!AN1021</f>
        <v>0</v>
      </c>
    </row>
    <row r="506" spans="1:17">
      <c r="A506" s="130">
        <f t="shared" si="107"/>
        <v>1</v>
      </c>
      <c r="B506" s="131">
        <f>D1010</f>
        <v>0</v>
      </c>
      <c r="D506" s="116" t="str">
        <f>TEXT(履歴書!B520&amp;履歴書!G520&amp;"年"&amp;履歴書!I520&amp;"月"&amp;履歴書!K520&amp;"日","ge.m.d")</f>
        <v>年月日</v>
      </c>
      <c r="E506" s="9"/>
      <c r="F506" s="7" t="str">
        <f t="shared" si="102"/>
        <v>年月日</v>
      </c>
      <c r="G506" s="8" t="str">
        <f t="shared" si="103"/>
        <v>年月日</v>
      </c>
      <c r="H506" s="8" t="str">
        <f t="shared" si="104"/>
        <v>年月日</v>
      </c>
      <c r="I506" s="8" t="str">
        <f t="shared" si="105"/>
        <v>年月日</v>
      </c>
      <c r="J506" s="8"/>
      <c r="K506" s="125" t="str">
        <f>TEXT(履歴書!B625&amp;履歴書!G625&amp;"年"&amp;履歴書!I625&amp;"月"&amp;履歴書!K625&amp;"日","ge.m.d")</f>
        <v>年月日</v>
      </c>
      <c r="M506" s="6">
        <f>COUNTIF(日付等!Q506,"*仙台市*")</f>
        <v>0</v>
      </c>
      <c r="N506" s="6" t="e">
        <f>IF(O506="在家庭",300,VLOOKUP(P506,プルダウンデータ!$E$4:'プルダウンデータ'!$F$8,2,FALSE))</f>
        <v>#N/A</v>
      </c>
      <c r="O506" s="118">
        <f>履歴書!N1023</f>
        <v>0</v>
      </c>
      <c r="P506" s="118">
        <f>履歴書!AI1023</f>
        <v>0</v>
      </c>
      <c r="Q506" s="119">
        <f>履歴書!AN1023</f>
        <v>0</v>
      </c>
    </row>
    <row r="507" spans="1:17">
      <c r="A507" s="130">
        <f t="shared" si="107"/>
        <v>1</v>
      </c>
      <c r="B507" s="131">
        <f>D1012</f>
        <v>0</v>
      </c>
      <c r="D507" s="98" t="e">
        <f t="shared" si="106"/>
        <v>#VALUE!</v>
      </c>
      <c r="E507" s="6"/>
      <c r="F507" s="7" t="e">
        <f t="shared" si="102"/>
        <v>#VALUE!</v>
      </c>
      <c r="G507" s="8" t="e">
        <f t="shared" si="103"/>
        <v>#VALUE!</v>
      </c>
      <c r="H507" s="8" t="e">
        <f t="shared" si="104"/>
        <v>#VALUE!</v>
      </c>
      <c r="I507" s="8" t="e">
        <f t="shared" si="105"/>
        <v>#VALUE!</v>
      </c>
      <c r="J507" s="8"/>
      <c r="K507" s="125" t="str">
        <f>TEXT(履歴書!B626&amp;履歴書!G626&amp;"年"&amp;履歴書!I626&amp;"月"&amp;履歴書!K626&amp;"日","ge.m.d")</f>
        <v>年月日</v>
      </c>
      <c r="M507" s="6">
        <f>COUNTIF(日付等!Q507,"*仙台市*")</f>
        <v>0</v>
      </c>
      <c r="N507" s="6" t="e">
        <f>IF(O507="在家庭",300,VLOOKUP(P507,プルダウンデータ!$E$4:'プルダウンデータ'!$F$8,2,FALSE))</f>
        <v>#N/A</v>
      </c>
      <c r="O507" s="118">
        <f>履歴書!N1025</f>
        <v>0</v>
      </c>
      <c r="P507" s="118">
        <f>履歴書!AI1025</f>
        <v>0</v>
      </c>
      <c r="Q507" s="119">
        <f>履歴書!AN1025</f>
        <v>0</v>
      </c>
    </row>
    <row r="508" spans="1:17">
      <c r="A508" s="130">
        <f t="shared" si="107"/>
        <v>1</v>
      </c>
      <c r="B508" s="131">
        <f>D1014</f>
        <v>0</v>
      </c>
      <c r="D508" s="116" t="str">
        <f>TEXT(履歴書!B522&amp;履歴書!G522&amp;"年"&amp;履歴書!I522&amp;"月"&amp;履歴書!K522&amp;"日","ge.m.d")</f>
        <v>年月日</v>
      </c>
      <c r="E508" s="9"/>
      <c r="F508" s="7" t="str">
        <f t="shared" si="102"/>
        <v>年月日</v>
      </c>
      <c r="G508" s="8" t="str">
        <f t="shared" si="103"/>
        <v>年月日</v>
      </c>
      <c r="H508" s="8" t="str">
        <f t="shared" si="104"/>
        <v>年月日</v>
      </c>
      <c r="I508" s="8" t="str">
        <f t="shared" si="105"/>
        <v>年月日</v>
      </c>
      <c r="J508" s="8"/>
      <c r="K508" s="125" t="str">
        <f>TEXT(履歴書!B627&amp;履歴書!G627&amp;"年"&amp;履歴書!I627&amp;"月"&amp;履歴書!K627&amp;"日","ge.m.d")</f>
        <v>年月日</v>
      </c>
      <c r="M508" s="6">
        <f>COUNTIF(日付等!Q508,"*仙台市*")</f>
        <v>0</v>
      </c>
      <c r="N508" s="6" t="e">
        <f>IF(O508="在家庭",300,VLOOKUP(P508,プルダウンデータ!$E$4:'プルダウンデータ'!$F$8,2,FALSE))</f>
        <v>#N/A</v>
      </c>
      <c r="O508" s="118">
        <f>履歴書!N1027</f>
        <v>0</v>
      </c>
      <c r="P508" s="118">
        <f>履歴書!AI1027</f>
        <v>0</v>
      </c>
      <c r="Q508" s="119">
        <f>履歴書!AN1027</f>
        <v>0</v>
      </c>
    </row>
    <row r="509" spans="1:17">
      <c r="A509" s="130">
        <f t="shared" si="107"/>
        <v>1</v>
      </c>
      <c r="B509" s="131">
        <f>D1016</f>
        <v>0</v>
      </c>
      <c r="D509" s="98" t="e">
        <f t="shared" si="106"/>
        <v>#VALUE!</v>
      </c>
      <c r="E509" s="6"/>
      <c r="F509" s="7" t="e">
        <f t="shared" si="102"/>
        <v>#VALUE!</v>
      </c>
      <c r="G509" s="8" t="e">
        <f t="shared" si="103"/>
        <v>#VALUE!</v>
      </c>
      <c r="H509" s="8" t="e">
        <f t="shared" si="104"/>
        <v>#VALUE!</v>
      </c>
      <c r="I509" s="8" t="e">
        <f t="shared" si="105"/>
        <v>#VALUE!</v>
      </c>
      <c r="J509" s="8"/>
      <c r="K509" s="125" t="str">
        <f>TEXT(履歴書!B628&amp;履歴書!G628&amp;"年"&amp;履歴書!I628&amp;"月"&amp;履歴書!K628&amp;"日","ge.m.d")</f>
        <v>年月日</v>
      </c>
      <c r="M509" s="6">
        <f>COUNTIF(日付等!Q509,"*仙台市*")</f>
        <v>0</v>
      </c>
      <c r="N509" s="6" t="e">
        <f>IF(O509="在家庭",300,VLOOKUP(P509,プルダウンデータ!$E$4:'プルダウンデータ'!$F$8,2,FALSE))</f>
        <v>#N/A</v>
      </c>
      <c r="O509" s="118">
        <f>履歴書!N1029</f>
        <v>0</v>
      </c>
      <c r="P509" s="118">
        <f>履歴書!AI1029</f>
        <v>0</v>
      </c>
      <c r="Q509" s="119">
        <f>履歴書!AN1029</f>
        <v>0</v>
      </c>
    </row>
    <row r="510" spans="1:17">
      <c r="A510" s="130">
        <f t="shared" si="107"/>
        <v>1</v>
      </c>
      <c r="B510" s="131">
        <f>D1018</f>
        <v>0</v>
      </c>
      <c r="D510" s="116" t="str">
        <f>TEXT(履歴書!B524&amp;履歴書!G524&amp;"年"&amp;履歴書!I524&amp;"月"&amp;履歴書!K524&amp;"日","ge.m.d")</f>
        <v>年月日</v>
      </c>
      <c r="E510" s="9"/>
      <c r="F510" s="7" t="str">
        <f t="shared" si="102"/>
        <v>年月日</v>
      </c>
      <c r="G510" s="8" t="str">
        <f t="shared" si="103"/>
        <v>年月日</v>
      </c>
      <c r="H510" s="8" t="str">
        <f t="shared" si="104"/>
        <v>年月日</v>
      </c>
      <c r="I510" s="8" t="str">
        <f t="shared" si="105"/>
        <v>年月日</v>
      </c>
      <c r="J510" s="8"/>
      <c r="K510" s="125" t="str">
        <f>TEXT(履歴書!B629&amp;履歴書!G629&amp;"年"&amp;履歴書!I629&amp;"月"&amp;履歴書!K629&amp;"日","ge.m.d")</f>
        <v>年月日</v>
      </c>
      <c r="M510" s="6">
        <f>COUNTIF(日付等!Q510,"*仙台市*")</f>
        <v>0</v>
      </c>
      <c r="N510" s="6" t="e">
        <f>IF(O510="在家庭",300,VLOOKUP(P510,プルダウンデータ!$E$4:'プルダウンデータ'!$F$8,2,FALSE))</f>
        <v>#N/A</v>
      </c>
      <c r="O510" s="118">
        <f>履歴書!N1031</f>
        <v>0</v>
      </c>
      <c r="P510" s="118">
        <f>履歴書!AI1031</f>
        <v>0</v>
      </c>
      <c r="Q510" s="119">
        <f>履歴書!AN1031</f>
        <v>0</v>
      </c>
    </row>
    <row r="511" spans="1:17">
      <c r="A511" s="130">
        <f t="shared" si="107"/>
        <v>1</v>
      </c>
      <c r="B511" s="131">
        <f>D1020</f>
        <v>0</v>
      </c>
      <c r="D511" s="98" t="e">
        <f t="shared" si="106"/>
        <v>#VALUE!</v>
      </c>
      <c r="E511" s="6"/>
      <c r="F511" s="7" t="e">
        <f t="shared" si="102"/>
        <v>#VALUE!</v>
      </c>
      <c r="G511" s="8" t="e">
        <f t="shared" si="103"/>
        <v>#VALUE!</v>
      </c>
      <c r="H511" s="8" t="e">
        <f t="shared" si="104"/>
        <v>#VALUE!</v>
      </c>
      <c r="I511" s="8" t="e">
        <f t="shared" si="105"/>
        <v>#VALUE!</v>
      </c>
      <c r="J511" s="8"/>
      <c r="K511" s="125" t="str">
        <f>TEXT(履歴書!B630&amp;履歴書!G630&amp;"年"&amp;履歴書!I630&amp;"月"&amp;履歴書!K630&amp;"日","ge.m.d")</f>
        <v>年月日</v>
      </c>
      <c r="M511" s="6">
        <f>COUNTIF(日付等!Q511,"*仙台市*")</f>
        <v>0</v>
      </c>
      <c r="N511" s="6" t="e">
        <f>IF(O511="在家庭",300,VLOOKUP(P511,プルダウンデータ!$E$4:'プルダウンデータ'!$F$8,2,FALSE))</f>
        <v>#N/A</v>
      </c>
      <c r="O511" s="118">
        <f>履歴書!N1033</f>
        <v>0</v>
      </c>
      <c r="P511" s="118">
        <f>履歴書!AI1033</f>
        <v>0</v>
      </c>
      <c r="Q511" s="119">
        <f>履歴書!AN1033</f>
        <v>0</v>
      </c>
    </row>
    <row r="512" spans="1:17">
      <c r="A512" s="130">
        <f t="shared" si="107"/>
        <v>1</v>
      </c>
      <c r="B512" s="131">
        <f>D1022</f>
        <v>0</v>
      </c>
      <c r="D512" s="116" t="str">
        <f>TEXT(履歴書!B526&amp;履歴書!G526&amp;"年"&amp;履歴書!I526&amp;"月"&amp;履歴書!K526&amp;"日","ge.m.d")</f>
        <v>年月日</v>
      </c>
      <c r="E512" s="9"/>
      <c r="F512" s="7" t="str">
        <f t="shared" si="102"/>
        <v>年月日</v>
      </c>
      <c r="G512" s="8" t="str">
        <f t="shared" si="103"/>
        <v>年月日</v>
      </c>
      <c r="H512" s="8" t="str">
        <f t="shared" si="104"/>
        <v>年月日</v>
      </c>
      <c r="I512" s="8" t="str">
        <f t="shared" si="105"/>
        <v>年月日</v>
      </c>
      <c r="J512" s="8"/>
      <c r="K512" s="125" t="str">
        <f>TEXT(履歴書!B631&amp;履歴書!G631&amp;"年"&amp;履歴書!I631&amp;"月"&amp;履歴書!K631&amp;"日","ge.m.d")</f>
        <v>年月日</v>
      </c>
      <c r="M512" s="6">
        <f>COUNTIF(日付等!Q512,"*仙台市*")</f>
        <v>0</v>
      </c>
      <c r="N512" s="6" t="e">
        <f>IF(O512="在家庭",300,VLOOKUP(P512,プルダウンデータ!$E$4:'プルダウンデータ'!$F$8,2,FALSE))</f>
        <v>#N/A</v>
      </c>
      <c r="O512" s="118">
        <f>履歴書!N1035</f>
        <v>0</v>
      </c>
      <c r="P512" s="118">
        <f>履歴書!AI1035</f>
        <v>0</v>
      </c>
      <c r="Q512" s="119">
        <f>履歴書!AN1035</f>
        <v>0</v>
      </c>
    </row>
    <row r="513" spans="1:17">
      <c r="A513" s="130">
        <f t="shared" si="107"/>
        <v>1</v>
      </c>
      <c r="B513" s="131">
        <f>D1024</f>
        <v>0</v>
      </c>
      <c r="D513" s="98" t="e">
        <f t="shared" si="106"/>
        <v>#VALUE!</v>
      </c>
      <c r="E513" s="6"/>
      <c r="F513" s="7" t="e">
        <f t="shared" si="102"/>
        <v>#VALUE!</v>
      </c>
      <c r="G513" s="8" t="e">
        <f t="shared" si="103"/>
        <v>#VALUE!</v>
      </c>
      <c r="H513" s="8" t="e">
        <f t="shared" si="104"/>
        <v>#VALUE!</v>
      </c>
      <c r="I513" s="8" t="e">
        <f t="shared" si="105"/>
        <v>#VALUE!</v>
      </c>
      <c r="J513" s="8"/>
      <c r="K513" s="125" t="str">
        <f>TEXT(履歴書!B632&amp;履歴書!G632&amp;"年"&amp;履歴書!I632&amp;"月"&amp;履歴書!K632&amp;"日","ge.m.d")</f>
        <v>年月日</v>
      </c>
      <c r="M513" s="6">
        <f>COUNTIF(日付等!Q513,"*仙台市*")</f>
        <v>0</v>
      </c>
      <c r="N513" s="6" t="e">
        <f>IF(O513="在家庭",300,VLOOKUP(P513,プルダウンデータ!$E$4:'プルダウンデータ'!$F$8,2,FALSE))</f>
        <v>#N/A</v>
      </c>
      <c r="O513" s="118">
        <f>履歴書!N1037</f>
        <v>0</v>
      </c>
      <c r="P513" s="118">
        <f>履歴書!AI1037</f>
        <v>0</v>
      </c>
      <c r="Q513" s="119">
        <f>履歴書!AN1037</f>
        <v>0</v>
      </c>
    </row>
    <row r="514" spans="1:17">
      <c r="A514" s="130">
        <f t="shared" si="107"/>
        <v>1</v>
      </c>
      <c r="B514" s="131">
        <f>D1026</f>
        <v>0</v>
      </c>
      <c r="D514" s="116" t="str">
        <f>TEXT(履歴書!B528&amp;履歴書!G528&amp;"年"&amp;履歴書!I528&amp;"月"&amp;履歴書!K528&amp;"日","ge.m.d")</f>
        <v>年月日</v>
      </c>
      <c r="E514" s="9"/>
      <c r="F514" s="7" t="str">
        <f t="shared" si="102"/>
        <v>年月日</v>
      </c>
      <c r="G514" s="8" t="str">
        <f t="shared" si="103"/>
        <v>年月日</v>
      </c>
      <c r="H514" s="8" t="str">
        <f t="shared" si="104"/>
        <v>年月日</v>
      </c>
      <c r="I514" s="8" t="str">
        <f t="shared" si="105"/>
        <v>年月日</v>
      </c>
      <c r="J514" s="8"/>
      <c r="K514" s="125" t="str">
        <f>TEXT(履歴書!B633&amp;履歴書!G633&amp;"年"&amp;履歴書!I633&amp;"月"&amp;履歴書!K633&amp;"日","ge.m.d")</f>
        <v>年月日</v>
      </c>
      <c r="M514" s="6">
        <f>COUNTIF(日付等!Q514,"*仙台市*")</f>
        <v>0</v>
      </c>
      <c r="N514" s="6" t="e">
        <f>IF(O514="在家庭",300,VLOOKUP(P514,プルダウンデータ!$E$4:'プルダウンデータ'!$F$8,2,FALSE))</f>
        <v>#N/A</v>
      </c>
      <c r="O514" s="118">
        <f>履歴書!N1039</f>
        <v>0</v>
      </c>
      <c r="P514" s="118">
        <f>履歴書!AI1039</f>
        <v>0</v>
      </c>
      <c r="Q514" s="119">
        <f>履歴書!AN1039</f>
        <v>0</v>
      </c>
    </row>
    <row r="515" spans="1:17">
      <c r="A515" s="130">
        <f t="shared" si="107"/>
        <v>1</v>
      </c>
      <c r="B515" s="131">
        <f>D1028</f>
        <v>0</v>
      </c>
      <c r="D515" s="98" t="e">
        <f t="shared" si="106"/>
        <v>#VALUE!</v>
      </c>
      <c r="E515" s="6"/>
      <c r="F515" s="7" t="e">
        <f t="shared" si="102"/>
        <v>#VALUE!</v>
      </c>
      <c r="G515" s="8" t="e">
        <f t="shared" si="103"/>
        <v>#VALUE!</v>
      </c>
      <c r="H515" s="8" t="e">
        <f t="shared" si="104"/>
        <v>#VALUE!</v>
      </c>
      <c r="I515" s="8" t="e">
        <f t="shared" si="105"/>
        <v>#VALUE!</v>
      </c>
      <c r="J515" s="8"/>
      <c r="K515" s="125" t="str">
        <f>TEXT(履歴書!B634&amp;履歴書!G634&amp;"年"&amp;履歴書!I634&amp;"月"&amp;履歴書!K634&amp;"日","ge.m.d")</f>
        <v>年月日</v>
      </c>
      <c r="M515" s="6">
        <f>COUNTIF(日付等!Q515,"*仙台市*")</f>
        <v>0</v>
      </c>
      <c r="N515" s="6" t="e">
        <f>IF(O515="在家庭",300,VLOOKUP(P515,プルダウンデータ!$E$4:'プルダウンデータ'!$F$8,2,FALSE))</f>
        <v>#N/A</v>
      </c>
      <c r="O515" s="118">
        <f>履歴書!N1041</f>
        <v>0</v>
      </c>
      <c r="P515" s="118">
        <f>履歴書!AI1041</f>
        <v>0</v>
      </c>
      <c r="Q515" s="119">
        <f>履歴書!AN1041</f>
        <v>0</v>
      </c>
    </row>
    <row r="516" spans="1:17">
      <c r="A516" s="130">
        <f t="shared" si="107"/>
        <v>1</v>
      </c>
      <c r="B516" s="131">
        <f>D1030</f>
        <v>0</v>
      </c>
      <c r="D516" s="116" t="str">
        <f>TEXT(履歴書!B530&amp;履歴書!G530&amp;"年"&amp;履歴書!I530&amp;"月"&amp;履歴書!K530&amp;"日","ge.m.d")</f>
        <v>年月日</v>
      </c>
      <c r="E516" s="9"/>
      <c r="F516" s="7" t="str">
        <f t="shared" ref="F516:F579" si="108">TEXT($D516,"ggg")</f>
        <v>年月日</v>
      </c>
      <c r="G516" s="8" t="str">
        <f t="shared" ref="G516:G579" si="109">TEXT($D516,"e")</f>
        <v>年月日</v>
      </c>
      <c r="H516" s="8" t="str">
        <f t="shared" ref="H516:H579" si="110">TEXT($D516,"m")</f>
        <v>年月日</v>
      </c>
      <c r="I516" s="8" t="str">
        <f t="shared" ref="I516:I579" si="111">TEXT($D516,"d")</f>
        <v>年月日</v>
      </c>
      <c r="J516" s="8"/>
      <c r="K516" s="125" t="str">
        <f>TEXT(履歴書!B635&amp;履歴書!G635&amp;"年"&amp;履歴書!I635&amp;"月"&amp;履歴書!K635&amp;"日","ge.m.d")</f>
        <v>年月日</v>
      </c>
      <c r="M516" s="6">
        <f>COUNTIF(日付等!Q516,"*仙台市*")</f>
        <v>0</v>
      </c>
      <c r="N516" s="6" t="e">
        <f>IF(O516="在家庭",300,VLOOKUP(P516,プルダウンデータ!$E$4:'プルダウンデータ'!$F$8,2,FALSE))</f>
        <v>#N/A</v>
      </c>
      <c r="O516" s="118">
        <f>履歴書!N1043</f>
        <v>0</v>
      </c>
      <c r="P516" s="118">
        <f>履歴書!AI1043</f>
        <v>0</v>
      </c>
      <c r="Q516" s="119">
        <f>履歴書!AN1043</f>
        <v>0</v>
      </c>
    </row>
    <row r="517" spans="1:17">
      <c r="A517" s="130">
        <f t="shared" si="107"/>
        <v>1</v>
      </c>
      <c r="B517" s="131">
        <f>D1032</f>
        <v>0</v>
      </c>
      <c r="D517" s="98" t="e">
        <f t="shared" ref="D517:D579" si="112">D516+1</f>
        <v>#VALUE!</v>
      </c>
      <c r="E517" s="6"/>
      <c r="F517" s="7" t="e">
        <f t="shared" si="108"/>
        <v>#VALUE!</v>
      </c>
      <c r="G517" s="8" t="e">
        <f t="shared" si="109"/>
        <v>#VALUE!</v>
      </c>
      <c r="H517" s="8" t="e">
        <f t="shared" si="110"/>
        <v>#VALUE!</v>
      </c>
      <c r="I517" s="8" t="e">
        <f t="shared" si="111"/>
        <v>#VALUE!</v>
      </c>
      <c r="J517" s="8"/>
      <c r="K517" s="125" t="str">
        <f>TEXT(履歴書!B636&amp;履歴書!G636&amp;"年"&amp;履歴書!I636&amp;"月"&amp;履歴書!K636&amp;"日","ge.m.d")</f>
        <v>年月日</v>
      </c>
      <c r="M517" s="6">
        <f>COUNTIF(日付等!Q517,"*仙台市*")</f>
        <v>0</v>
      </c>
      <c r="N517" s="6" t="e">
        <f>IF(O517="在家庭",300,VLOOKUP(P517,プルダウンデータ!$E$4:'プルダウンデータ'!$F$8,2,FALSE))</f>
        <v>#N/A</v>
      </c>
      <c r="O517" s="118">
        <f>履歴書!N1045</f>
        <v>0</v>
      </c>
      <c r="P517" s="118">
        <f>履歴書!AI1045</f>
        <v>0</v>
      </c>
      <c r="Q517" s="119">
        <f>履歴書!AN1045</f>
        <v>0</v>
      </c>
    </row>
    <row r="518" spans="1:17">
      <c r="A518" s="130">
        <f t="shared" si="107"/>
        <v>1</v>
      </c>
      <c r="B518" s="131">
        <f>D1034</f>
        <v>0</v>
      </c>
      <c r="D518" s="116" t="str">
        <f>TEXT(履歴書!B532&amp;履歴書!G532&amp;"年"&amp;履歴書!I532&amp;"月"&amp;履歴書!K532&amp;"日","ge.m.d")</f>
        <v>年月日</v>
      </c>
      <c r="E518" s="9"/>
      <c r="F518" s="7" t="str">
        <f t="shared" si="108"/>
        <v>年月日</v>
      </c>
      <c r="G518" s="8" t="str">
        <f t="shared" si="109"/>
        <v>年月日</v>
      </c>
      <c r="H518" s="8" t="str">
        <f t="shared" si="110"/>
        <v>年月日</v>
      </c>
      <c r="I518" s="8" t="str">
        <f t="shared" si="111"/>
        <v>年月日</v>
      </c>
      <c r="J518" s="8"/>
      <c r="K518" s="125" t="str">
        <f>TEXT(履歴書!B637&amp;履歴書!G637&amp;"年"&amp;履歴書!I637&amp;"月"&amp;履歴書!K637&amp;"日","ge.m.d")</f>
        <v>年月日</v>
      </c>
      <c r="M518" s="6">
        <f>COUNTIF(日付等!Q518,"*仙台市*")</f>
        <v>0</v>
      </c>
      <c r="N518" s="6" t="e">
        <f>IF(O518="在家庭",300,VLOOKUP(P518,プルダウンデータ!$E$4:'プルダウンデータ'!$F$8,2,FALSE))</f>
        <v>#N/A</v>
      </c>
      <c r="O518" s="118">
        <f>履歴書!N1047</f>
        <v>0</v>
      </c>
      <c r="P518" s="118">
        <f>履歴書!AI1047</f>
        <v>0</v>
      </c>
      <c r="Q518" s="119">
        <f>履歴書!AN1047</f>
        <v>0</v>
      </c>
    </row>
    <row r="519" spans="1:17">
      <c r="A519" s="130">
        <f t="shared" si="107"/>
        <v>1</v>
      </c>
      <c r="B519" s="131">
        <f>D1036</f>
        <v>0</v>
      </c>
      <c r="D519" s="98" t="e">
        <f t="shared" si="112"/>
        <v>#VALUE!</v>
      </c>
      <c r="E519" s="6"/>
      <c r="F519" s="7" t="e">
        <f t="shared" si="108"/>
        <v>#VALUE!</v>
      </c>
      <c r="G519" s="8" t="e">
        <f t="shared" si="109"/>
        <v>#VALUE!</v>
      </c>
      <c r="H519" s="8" t="e">
        <f t="shared" si="110"/>
        <v>#VALUE!</v>
      </c>
      <c r="I519" s="8" t="e">
        <f t="shared" si="111"/>
        <v>#VALUE!</v>
      </c>
      <c r="J519" s="8"/>
      <c r="K519" s="125" t="str">
        <f>TEXT(履歴書!B638&amp;履歴書!G638&amp;"年"&amp;履歴書!I638&amp;"月"&amp;履歴書!K638&amp;"日","ge.m.d")</f>
        <v>年月日</v>
      </c>
      <c r="M519" s="6">
        <f>COUNTIF(日付等!Q519,"*仙台市*")</f>
        <v>0</v>
      </c>
      <c r="N519" s="6" t="e">
        <f>IF(O519="在家庭",300,VLOOKUP(P519,プルダウンデータ!$E$4:'プルダウンデータ'!$F$8,2,FALSE))</f>
        <v>#N/A</v>
      </c>
      <c r="O519" s="118">
        <f>履歴書!N1049</f>
        <v>0</v>
      </c>
      <c r="P519" s="118">
        <f>履歴書!AI1049</f>
        <v>0</v>
      </c>
      <c r="Q519" s="119">
        <f>履歴書!AN1049</f>
        <v>0</v>
      </c>
    </row>
    <row r="520" spans="1:17">
      <c r="A520" s="130">
        <f t="shared" si="107"/>
        <v>1</v>
      </c>
      <c r="B520" s="131">
        <f>D1038</f>
        <v>0</v>
      </c>
      <c r="D520" s="116" t="str">
        <f>TEXT(履歴書!B534&amp;履歴書!G534&amp;"年"&amp;履歴書!I534&amp;"月"&amp;履歴書!K534&amp;"日","ge.m.d")</f>
        <v>年月日</v>
      </c>
      <c r="E520" s="9"/>
      <c r="F520" s="7" t="str">
        <f t="shared" si="108"/>
        <v>年月日</v>
      </c>
      <c r="G520" s="8" t="str">
        <f t="shared" si="109"/>
        <v>年月日</v>
      </c>
      <c r="H520" s="8" t="str">
        <f t="shared" si="110"/>
        <v>年月日</v>
      </c>
      <c r="I520" s="8" t="str">
        <f t="shared" si="111"/>
        <v>年月日</v>
      </c>
      <c r="J520" s="8"/>
      <c r="K520" s="125" t="str">
        <f>TEXT(履歴書!B639&amp;履歴書!G639&amp;"年"&amp;履歴書!I639&amp;"月"&amp;履歴書!K639&amp;"日","ge.m.d")</f>
        <v>年月日</v>
      </c>
      <c r="M520" s="6">
        <f>COUNTIF(日付等!Q520,"*仙台市*")</f>
        <v>0</v>
      </c>
      <c r="N520" s="6" t="e">
        <f>IF(O520="在家庭",300,VLOOKUP(P520,プルダウンデータ!$E$4:'プルダウンデータ'!$F$8,2,FALSE))</f>
        <v>#N/A</v>
      </c>
      <c r="O520" s="118">
        <f>履歴書!N1051</f>
        <v>0</v>
      </c>
      <c r="P520" s="118">
        <f>履歴書!AI1051</f>
        <v>0</v>
      </c>
      <c r="Q520" s="119">
        <f>履歴書!AN1051</f>
        <v>0</v>
      </c>
    </row>
    <row r="521" spans="1:17">
      <c r="A521" s="130">
        <f t="shared" si="107"/>
        <v>1</v>
      </c>
      <c r="B521" s="131">
        <f>D1040</f>
        <v>0</v>
      </c>
      <c r="D521" s="98" t="e">
        <f t="shared" si="112"/>
        <v>#VALUE!</v>
      </c>
      <c r="E521" s="6"/>
      <c r="F521" s="7" t="e">
        <f t="shared" si="108"/>
        <v>#VALUE!</v>
      </c>
      <c r="G521" s="8" t="e">
        <f t="shared" si="109"/>
        <v>#VALUE!</v>
      </c>
      <c r="H521" s="8" t="e">
        <f t="shared" si="110"/>
        <v>#VALUE!</v>
      </c>
      <c r="I521" s="8" t="e">
        <f t="shared" si="111"/>
        <v>#VALUE!</v>
      </c>
      <c r="J521" s="8"/>
      <c r="K521" s="125" t="str">
        <f>TEXT(履歴書!B640&amp;履歴書!G640&amp;"年"&amp;履歴書!I640&amp;"月"&amp;履歴書!K640&amp;"日","ge.m.d")</f>
        <v>年月日</v>
      </c>
      <c r="M521" s="6">
        <f>COUNTIF(日付等!Q521,"*仙台市*")</f>
        <v>0</v>
      </c>
      <c r="N521" s="6" t="e">
        <f>IF(O521="在家庭",300,VLOOKUP(P521,プルダウンデータ!$E$4:'プルダウンデータ'!$F$8,2,FALSE))</f>
        <v>#N/A</v>
      </c>
      <c r="O521" s="118">
        <f>履歴書!N1053</f>
        <v>0</v>
      </c>
      <c r="P521" s="118">
        <f>履歴書!AI1053</f>
        <v>0</v>
      </c>
      <c r="Q521" s="119">
        <f>履歴書!AN1053</f>
        <v>0</v>
      </c>
    </row>
    <row r="522" spans="1:17">
      <c r="A522" s="130">
        <f t="shared" si="107"/>
        <v>1</v>
      </c>
      <c r="B522" s="131">
        <f>D1042</f>
        <v>0</v>
      </c>
      <c r="D522" s="116" t="str">
        <f>TEXT(履歴書!B536&amp;履歴書!G536&amp;"年"&amp;履歴書!I536&amp;"月"&amp;履歴書!K536&amp;"日","ge.m.d")</f>
        <v>年月日</v>
      </c>
      <c r="E522" s="9"/>
      <c r="F522" s="7" t="str">
        <f t="shared" si="108"/>
        <v>年月日</v>
      </c>
      <c r="G522" s="8" t="str">
        <f t="shared" si="109"/>
        <v>年月日</v>
      </c>
      <c r="H522" s="8" t="str">
        <f t="shared" si="110"/>
        <v>年月日</v>
      </c>
      <c r="I522" s="8" t="str">
        <f t="shared" si="111"/>
        <v>年月日</v>
      </c>
      <c r="J522" s="8"/>
      <c r="K522" s="125" t="str">
        <f>TEXT(履歴書!B641&amp;履歴書!G641&amp;"年"&amp;履歴書!I641&amp;"月"&amp;履歴書!K641&amp;"日","ge.m.d")</f>
        <v>年月日</v>
      </c>
      <c r="M522" s="6">
        <f>COUNTIF(日付等!Q522,"*仙台市*")</f>
        <v>0</v>
      </c>
      <c r="N522" s="6" t="e">
        <f>IF(O522="在家庭",300,VLOOKUP(P522,プルダウンデータ!$E$4:'プルダウンデータ'!$F$8,2,FALSE))</f>
        <v>#N/A</v>
      </c>
      <c r="O522" s="118">
        <f>履歴書!N1055</f>
        <v>0</v>
      </c>
      <c r="P522" s="118">
        <f>履歴書!AI1055</f>
        <v>0</v>
      </c>
      <c r="Q522" s="119">
        <f>履歴書!AN1055</f>
        <v>0</v>
      </c>
    </row>
    <row r="523" spans="1:17">
      <c r="A523" s="130">
        <f t="shared" si="107"/>
        <v>1</v>
      </c>
      <c r="B523" s="131">
        <f>D1044</f>
        <v>0</v>
      </c>
      <c r="D523" s="98" t="e">
        <f t="shared" si="112"/>
        <v>#VALUE!</v>
      </c>
      <c r="E523" s="6"/>
      <c r="F523" s="7" t="e">
        <f t="shared" si="108"/>
        <v>#VALUE!</v>
      </c>
      <c r="G523" s="8" t="e">
        <f t="shared" si="109"/>
        <v>#VALUE!</v>
      </c>
      <c r="H523" s="8" t="e">
        <f t="shared" si="110"/>
        <v>#VALUE!</v>
      </c>
      <c r="I523" s="8" t="e">
        <f t="shared" si="111"/>
        <v>#VALUE!</v>
      </c>
      <c r="J523" s="8"/>
      <c r="K523" s="125" t="str">
        <f>TEXT(履歴書!B642&amp;履歴書!G642&amp;"年"&amp;履歴書!I642&amp;"月"&amp;履歴書!K642&amp;"日","ge.m.d")</f>
        <v>年月日</v>
      </c>
      <c r="M523" s="6">
        <f>COUNTIF(日付等!Q523,"*仙台市*")</f>
        <v>0</v>
      </c>
      <c r="N523" s="6" t="e">
        <f>IF(O523="在家庭",300,VLOOKUP(P523,プルダウンデータ!$E$4:'プルダウンデータ'!$F$8,2,FALSE))</f>
        <v>#N/A</v>
      </c>
      <c r="O523" s="118">
        <f>履歴書!N1057</f>
        <v>0</v>
      </c>
      <c r="P523" s="118">
        <f>履歴書!AI1057</f>
        <v>0</v>
      </c>
      <c r="Q523" s="119">
        <f>履歴書!AN1057</f>
        <v>0</v>
      </c>
    </row>
    <row r="524" spans="1:17">
      <c r="A524" s="130">
        <f t="shared" si="107"/>
        <v>1</v>
      </c>
      <c r="B524" s="131">
        <f>D1046</f>
        <v>0</v>
      </c>
      <c r="D524" s="116" t="str">
        <f>TEXT(履歴書!B538&amp;履歴書!G538&amp;"年"&amp;履歴書!I538&amp;"月"&amp;履歴書!K538&amp;"日","ge.m.d")</f>
        <v>年月日</v>
      </c>
      <c r="E524" s="9"/>
      <c r="F524" s="7" t="str">
        <f t="shared" si="108"/>
        <v>年月日</v>
      </c>
      <c r="G524" s="8" t="str">
        <f t="shared" si="109"/>
        <v>年月日</v>
      </c>
      <c r="H524" s="8" t="str">
        <f t="shared" si="110"/>
        <v>年月日</v>
      </c>
      <c r="I524" s="8" t="str">
        <f t="shared" si="111"/>
        <v>年月日</v>
      </c>
      <c r="J524" s="8"/>
      <c r="K524" s="125" t="str">
        <f>TEXT(履歴書!B643&amp;履歴書!G643&amp;"年"&amp;履歴書!I643&amp;"月"&amp;履歴書!K643&amp;"日","ge.m.d")</f>
        <v>年月日</v>
      </c>
      <c r="M524" s="6">
        <f>COUNTIF(日付等!Q524,"*仙台市*")</f>
        <v>0</v>
      </c>
      <c r="N524" s="6" t="e">
        <f>IF(O524="在家庭",300,VLOOKUP(P524,プルダウンデータ!$E$4:'プルダウンデータ'!$F$8,2,FALSE))</f>
        <v>#N/A</v>
      </c>
      <c r="O524" s="118">
        <f>履歴書!N1059</f>
        <v>0</v>
      </c>
      <c r="P524" s="118">
        <f>履歴書!AI1059</f>
        <v>0</v>
      </c>
      <c r="Q524" s="119">
        <f>履歴書!AN1059</f>
        <v>0</v>
      </c>
    </row>
    <row r="525" spans="1:17">
      <c r="A525" s="130">
        <f t="shared" si="107"/>
        <v>1</v>
      </c>
      <c r="B525" s="131">
        <f>D1048</f>
        <v>0</v>
      </c>
      <c r="D525" s="98" t="e">
        <f t="shared" si="112"/>
        <v>#VALUE!</v>
      </c>
      <c r="E525" s="6"/>
      <c r="F525" s="7" t="e">
        <f t="shared" si="108"/>
        <v>#VALUE!</v>
      </c>
      <c r="G525" s="8" t="e">
        <f t="shared" si="109"/>
        <v>#VALUE!</v>
      </c>
      <c r="H525" s="8" t="e">
        <f t="shared" si="110"/>
        <v>#VALUE!</v>
      </c>
      <c r="I525" s="8" t="e">
        <f t="shared" si="111"/>
        <v>#VALUE!</v>
      </c>
      <c r="J525" s="8"/>
      <c r="K525" s="125" t="str">
        <f>TEXT(履歴書!B644&amp;履歴書!G644&amp;"年"&amp;履歴書!I644&amp;"月"&amp;履歴書!K644&amp;"日","ge.m.d")</f>
        <v>年月日</v>
      </c>
      <c r="M525" s="6">
        <f>COUNTIF(日付等!Q525,"*仙台市*")</f>
        <v>0</v>
      </c>
      <c r="N525" s="6" t="e">
        <f>IF(O525="在家庭",300,VLOOKUP(P525,プルダウンデータ!$E$4:'プルダウンデータ'!$F$8,2,FALSE))</f>
        <v>#N/A</v>
      </c>
      <c r="O525" s="118">
        <f>履歴書!N1061</f>
        <v>0</v>
      </c>
      <c r="P525" s="118">
        <f>履歴書!AI1061</f>
        <v>0</v>
      </c>
      <c r="Q525" s="119">
        <f>履歴書!AN1061</f>
        <v>0</v>
      </c>
    </row>
    <row r="526" spans="1:17">
      <c r="A526" s="130">
        <f t="shared" si="107"/>
        <v>1</v>
      </c>
      <c r="B526" s="131">
        <f>D1050</f>
        <v>0</v>
      </c>
      <c r="D526" s="116" t="str">
        <f>TEXT(履歴書!B540&amp;履歴書!G540&amp;"年"&amp;履歴書!I540&amp;"月"&amp;履歴書!K540&amp;"日","ge.m.d")</f>
        <v>年月日</v>
      </c>
      <c r="E526" s="9"/>
      <c r="F526" s="7" t="str">
        <f t="shared" si="108"/>
        <v>年月日</v>
      </c>
      <c r="G526" s="8" t="str">
        <f t="shared" si="109"/>
        <v>年月日</v>
      </c>
      <c r="H526" s="8" t="str">
        <f t="shared" si="110"/>
        <v>年月日</v>
      </c>
      <c r="I526" s="8" t="str">
        <f t="shared" si="111"/>
        <v>年月日</v>
      </c>
      <c r="J526" s="8"/>
      <c r="K526" s="125" t="str">
        <f>TEXT(履歴書!B645&amp;履歴書!G645&amp;"年"&amp;履歴書!I645&amp;"月"&amp;履歴書!K645&amp;"日","ge.m.d")</f>
        <v>年月日</v>
      </c>
      <c r="M526" s="6">
        <f>COUNTIF(日付等!Q526,"*仙台市*")</f>
        <v>0</v>
      </c>
      <c r="N526" s="6" t="e">
        <f>IF(O526="在家庭",300,VLOOKUP(P526,プルダウンデータ!$E$4:'プルダウンデータ'!$F$8,2,FALSE))</f>
        <v>#N/A</v>
      </c>
      <c r="O526" s="118">
        <f>履歴書!N1063</f>
        <v>0</v>
      </c>
      <c r="P526" s="118">
        <f>履歴書!AI1063</f>
        <v>0</v>
      </c>
      <c r="Q526" s="119">
        <f>履歴書!AN1063</f>
        <v>0</v>
      </c>
    </row>
    <row r="527" spans="1:17">
      <c r="A527" s="130">
        <f t="shared" si="107"/>
        <v>1</v>
      </c>
      <c r="B527" s="131">
        <f>D1052</f>
        <v>0</v>
      </c>
      <c r="D527" s="98" t="e">
        <f t="shared" si="112"/>
        <v>#VALUE!</v>
      </c>
      <c r="E527" s="6"/>
      <c r="F527" s="7" t="e">
        <f t="shared" si="108"/>
        <v>#VALUE!</v>
      </c>
      <c r="G527" s="8" t="e">
        <f t="shared" si="109"/>
        <v>#VALUE!</v>
      </c>
      <c r="H527" s="8" t="e">
        <f t="shared" si="110"/>
        <v>#VALUE!</v>
      </c>
      <c r="I527" s="8" t="e">
        <f t="shared" si="111"/>
        <v>#VALUE!</v>
      </c>
      <c r="J527" s="8"/>
      <c r="K527" s="125" t="str">
        <f>TEXT(履歴書!B646&amp;履歴書!G646&amp;"年"&amp;履歴書!I646&amp;"月"&amp;履歴書!K646&amp;"日","ge.m.d")</f>
        <v>年月日</v>
      </c>
      <c r="M527" s="6">
        <f>COUNTIF(日付等!Q527,"*仙台市*")</f>
        <v>0</v>
      </c>
      <c r="N527" s="6" t="e">
        <f>IF(O527="在家庭",300,VLOOKUP(P527,プルダウンデータ!$E$4:'プルダウンデータ'!$F$8,2,FALSE))</f>
        <v>#N/A</v>
      </c>
      <c r="O527" s="118">
        <f>履歴書!N1065</f>
        <v>0</v>
      </c>
      <c r="P527" s="118">
        <f>履歴書!AI1065</f>
        <v>0</v>
      </c>
      <c r="Q527" s="119">
        <f>履歴書!AN1065</f>
        <v>0</v>
      </c>
    </row>
    <row r="528" spans="1:17">
      <c r="A528" s="130">
        <f t="shared" si="107"/>
        <v>1</v>
      </c>
      <c r="B528" s="131">
        <f>D1054</f>
        <v>0</v>
      </c>
      <c r="D528" s="116" t="str">
        <f>TEXT(履歴書!B542&amp;履歴書!G542&amp;"年"&amp;履歴書!I542&amp;"月"&amp;履歴書!K542&amp;"日","ge.m.d")</f>
        <v>年月日</v>
      </c>
      <c r="E528" s="9"/>
      <c r="F528" s="7" t="str">
        <f t="shared" si="108"/>
        <v>年月日</v>
      </c>
      <c r="G528" s="8" t="str">
        <f t="shared" si="109"/>
        <v>年月日</v>
      </c>
      <c r="H528" s="8" t="str">
        <f t="shared" si="110"/>
        <v>年月日</v>
      </c>
      <c r="I528" s="8" t="str">
        <f t="shared" si="111"/>
        <v>年月日</v>
      </c>
      <c r="J528" s="8"/>
      <c r="K528" s="125" t="str">
        <f>TEXT(履歴書!B647&amp;履歴書!G647&amp;"年"&amp;履歴書!I647&amp;"月"&amp;履歴書!K647&amp;"日","ge.m.d")</f>
        <v>年月日</v>
      </c>
      <c r="M528" s="6">
        <f>COUNTIF(日付等!Q528,"*仙台市*")</f>
        <v>0</v>
      </c>
      <c r="N528" s="6" t="e">
        <f>IF(O528="在家庭",300,VLOOKUP(P528,プルダウンデータ!$E$4:'プルダウンデータ'!$F$8,2,FALSE))</f>
        <v>#N/A</v>
      </c>
      <c r="O528" s="118">
        <f>履歴書!N1067</f>
        <v>0</v>
      </c>
      <c r="P528" s="118">
        <f>履歴書!AI1067</f>
        <v>0</v>
      </c>
      <c r="Q528" s="119">
        <f>履歴書!AN1067</f>
        <v>0</v>
      </c>
    </row>
    <row r="529" spans="1:17">
      <c r="A529" s="130">
        <f t="shared" si="107"/>
        <v>1</v>
      </c>
      <c r="B529" s="131">
        <f>D1056</f>
        <v>0</v>
      </c>
      <c r="D529" s="98" t="e">
        <f t="shared" si="112"/>
        <v>#VALUE!</v>
      </c>
      <c r="E529" s="6"/>
      <c r="F529" s="7" t="e">
        <f t="shared" si="108"/>
        <v>#VALUE!</v>
      </c>
      <c r="G529" s="8" t="e">
        <f t="shared" si="109"/>
        <v>#VALUE!</v>
      </c>
      <c r="H529" s="8" t="e">
        <f t="shared" si="110"/>
        <v>#VALUE!</v>
      </c>
      <c r="I529" s="8" t="e">
        <f t="shared" si="111"/>
        <v>#VALUE!</v>
      </c>
      <c r="J529" s="8"/>
      <c r="K529" s="125" t="str">
        <f>TEXT(履歴書!B648&amp;履歴書!G648&amp;"年"&amp;履歴書!I648&amp;"月"&amp;履歴書!K648&amp;"日","ge.m.d")</f>
        <v>年月日</v>
      </c>
      <c r="M529" s="6">
        <f>COUNTIF(日付等!Q529,"*仙台市*")</f>
        <v>0</v>
      </c>
      <c r="N529" s="6" t="e">
        <f>IF(O529="在家庭",300,VLOOKUP(P529,プルダウンデータ!$E$4:'プルダウンデータ'!$F$8,2,FALSE))</f>
        <v>#N/A</v>
      </c>
      <c r="O529" s="118">
        <f>履歴書!N1069</f>
        <v>0</v>
      </c>
      <c r="P529" s="118">
        <f>履歴書!AI1069</f>
        <v>0</v>
      </c>
      <c r="Q529" s="119">
        <f>履歴書!AN1069</f>
        <v>0</v>
      </c>
    </row>
    <row r="530" spans="1:17">
      <c r="A530" s="130">
        <f t="shared" si="107"/>
        <v>1</v>
      </c>
      <c r="B530" s="131">
        <f>D1058</f>
        <v>0</v>
      </c>
      <c r="D530" s="116" t="str">
        <f>TEXT(履歴書!B544&amp;履歴書!G544&amp;"年"&amp;履歴書!I544&amp;"月"&amp;履歴書!K544&amp;"日","ge.m.d")</f>
        <v>年月日</v>
      </c>
      <c r="E530" s="9"/>
      <c r="F530" s="7" t="str">
        <f t="shared" si="108"/>
        <v>年月日</v>
      </c>
      <c r="G530" s="8" t="str">
        <f t="shared" si="109"/>
        <v>年月日</v>
      </c>
      <c r="H530" s="8" t="str">
        <f t="shared" si="110"/>
        <v>年月日</v>
      </c>
      <c r="I530" s="8" t="str">
        <f t="shared" si="111"/>
        <v>年月日</v>
      </c>
      <c r="J530" s="8"/>
      <c r="K530" s="125" t="str">
        <f>TEXT(履歴書!B649&amp;履歴書!G649&amp;"年"&amp;履歴書!I649&amp;"月"&amp;履歴書!K649&amp;"日","ge.m.d")</f>
        <v>年月日</v>
      </c>
      <c r="M530" s="6">
        <f>COUNTIF(日付等!Q530,"*仙台市*")</f>
        <v>0</v>
      </c>
      <c r="N530" s="6" t="e">
        <f>IF(O530="在家庭",300,VLOOKUP(P530,プルダウンデータ!$E$4:'プルダウンデータ'!$F$8,2,FALSE))</f>
        <v>#N/A</v>
      </c>
      <c r="O530" s="118">
        <f>履歴書!N1071</f>
        <v>0</v>
      </c>
      <c r="P530" s="118">
        <f>履歴書!AI1071</f>
        <v>0</v>
      </c>
      <c r="Q530" s="119">
        <f>履歴書!AN1071</f>
        <v>0</v>
      </c>
    </row>
    <row r="531" spans="1:17">
      <c r="A531" s="130">
        <f t="shared" si="107"/>
        <v>1</v>
      </c>
      <c r="B531" s="131">
        <f>D1060</f>
        <v>0</v>
      </c>
      <c r="D531" s="98" t="e">
        <f t="shared" si="112"/>
        <v>#VALUE!</v>
      </c>
      <c r="E531" s="6"/>
      <c r="F531" s="7" t="e">
        <f t="shared" si="108"/>
        <v>#VALUE!</v>
      </c>
      <c r="G531" s="8" t="e">
        <f t="shared" si="109"/>
        <v>#VALUE!</v>
      </c>
      <c r="H531" s="8" t="e">
        <f t="shared" si="110"/>
        <v>#VALUE!</v>
      </c>
      <c r="I531" s="8" t="e">
        <f t="shared" si="111"/>
        <v>#VALUE!</v>
      </c>
      <c r="J531" s="8"/>
      <c r="K531" s="125" t="str">
        <f>TEXT(履歴書!B650&amp;履歴書!G650&amp;"年"&amp;履歴書!I650&amp;"月"&amp;履歴書!K650&amp;"日","ge.m.d")</f>
        <v>年月日</v>
      </c>
      <c r="M531" s="6">
        <f>COUNTIF(日付等!Q531,"*仙台市*")</f>
        <v>0</v>
      </c>
      <c r="N531" s="6" t="e">
        <f>IF(O531="在家庭",300,VLOOKUP(P531,プルダウンデータ!$E$4:'プルダウンデータ'!$F$8,2,FALSE))</f>
        <v>#N/A</v>
      </c>
      <c r="O531" s="118">
        <f>履歴書!N1073</f>
        <v>0</v>
      </c>
      <c r="P531" s="118">
        <f>履歴書!AI1073</f>
        <v>0</v>
      </c>
      <c r="Q531" s="119">
        <f>履歴書!AN1073</f>
        <v>0</v>
      </c>
    </row>
    <row r="532" spans="1:17">
      <c r="A532" s="130">
        <f t="shared" si="107"/>
        <v>1</v>
      </c>
      <c r="B532" s="131">
        <f>D1062</f>
        <v>0</v>
      </c>
      <c r="D532" s="116" t="str">
        <f>TEXT(履歴書!B546&amp;履歴書!G546&amp;"年"&amp;履歴書!I546&amp;"月"&amp;履歴書!K546&amp;"日","ge.m.d")</f>
        <v>年月日</v>
      </c>
      <c r="E532" s="9"/>
      <c r="F532" s="7" t="str">
        <f t="shared" si="108"/>
        <v>年月日</v>
      </c>
      <c r="G532" s="8" t="str">
        <f t="shared" si="109"/>
        <v>年月日</v>
      </c>
      <c r="H532" s="8" t="str">
        <f t="shared" si="110"/>
        <v>年月日</v>
      </c>
      <c r="I532" s="8" t="str">
        <f t="shared" si="111"/>
        <v>年月日</v>
      </c>
      <c r="J532" s="8"/>
      <c r="K532" s="125" t="str">
        <f>TEXT(履歴書!B651&amp;履歴書!G651&amp;"年"&amp;履歴書!I651&amp;"月"&amp;履歴書!K651&amp;"日","ge.m.d")</f>
        <v>年月日</v>
      </c>
      <c r="M532" s="6">
        <f>COUNTIF(日付等!Q532,"*仙台市*")</f>
        <v>0</v>
      </c>
      <c r="N532" s="6" t="e">
        <f>IF(O532="在家庭",300,VLOOKUP(P532,プルダウンデータ!$E$4:'プルダウンデータ'!$F$8,2,FALSE))</f>
        <v>#N/A</v>
      </c>
      <c r="O532" s="118">
        <f>履歴書!N1075</f>
        <v>0</v>
      </c>
      <c r="P532" s="118">
        <f>履歴書!AI1075</f>
        <v>0</v>
      </c>
      <c r="Q532" s="119">
        <f>履歴書!AN1075</f>
        <v>0</v>
      </c>
    </row>
    <row r="533" spans="1:17">
      <c r="A533" s="130">
        <f t="shared" si="107"/>
        <v>1</v>
      </c>
      <c r="B533" s="131">
        <f>D1064</f>
        <v>0</v>
      </c>
      <c r="D533" s="98" t="e">
        <f t="shared" si="112"/>
        <v>#VALUE!</v>
      </c>
      <c r="E533" s="6"/>
      <c r="F533" s="7" t="e">
        <f t="shared" si="108"/>
        <v>#VALUE!</v>
      </c>
      <c r="G533" s="8" t="e">
        <f t="shared" si="109"/>
        <v>#VALUE!</v>
      </c>
      <c r="H533" s="8" t="e">
        <f t="shared" si="110"/>
        <v>#VALUE!</v>
      </c>
      <c r="I533" s="8" t="e">
        <f t="shared" si="111"/>
        <v>#VALUE!</v>
      </c>
      <c r="J533" s="8"/>
      <c r="K533" s="125" t="str">
        <f>TEXT(履歴書!B652&amp;履歴書!G652&amp;"年"&amp;履歴書!I652&amp;"月"&amp;履歴書!K652&amp;"日","ge.m.d")</f>
        <v>年月日</v>
      </c>
      <c r="M533" s="6">
        <f>COUNTIF(日付等!Q533,"*仙台市*")</f>
        <v>0</v>
      </c>
      <c r="N533" s="6" t="e">
        <f>IF(O533="在家庭",300,VLOOKUP(P533,プルダウンデータ!$E$4:'プルダウンデータ'!$F$8,2,FALSE))</f>
        <v>#N/A</v>
      </c>
      <c r="O533" s="118">
        <f>履歴書!N1077</f>
        <v>0</v>
      </c>
      <c r="P533" s="118">
        <f>履歴書!AI1077</f>
        <v>0</v>
      </c>
      <c r="Q533" s="119">
        <f>履歴書!AN1077</f>
        <v>0</v>
      </c>
    </row>
    <row r="534" spans="1:17">
      <c r="A534" s="130">
        <f t="shared" ref="A534:A597" si="113">B505+1</f>
        <v>1</v>
      </c>
      <c r="B534" s="131">
        <f>D1066</f>
        <v>0</v>
      </c>
      <c r="D534" s="116" t="str">
        <f>TEXT(履歴書!B548&amp;履歴書!G548&amp;"年"&amp;履歴書!I548&amp;"月"&amp;履歴書!K548&amp;"日","ge.m.d")</f>
        <v>年月日</v>
      </c>
      <c r="E534" s="9"/>
      <c r="F534" s="7" t="str">
        <f t="shared" si="108"/>
        <v>年月日</v>
      </c>
      <c r="G534" s="8" t="str">
        <f t="shared" si="109"/>
        <v>年月日</v>
      </c>
      <c r="H534" s="8" t="str">
        <f t="shared" si="110"/>
        <v>年月日</v>
      </c>
      <c r="I534" s="8" t="str">
        <f t="shared" si="111"/>
        <v>年月日</v>
      </c>
      <c r="J534" s="8"/>
      <c r="K534" s="125" t="str">
        <f>TEXT(履歴書!B653&amp;履歴書!G653&amp;"年"&amp;履歴書!I653&amp;"月"&amp;履歴書!K653&amp;"日","ge.m.d")</f>
        <v>年月日</v>
      </c>
      <c r="M534" s="6">
        <f>COUNTIF(日付等!Q534,"*仙台市*")</f>
        <v>0</v>
      </c>
      <c r="N534" s="6" t="e">
        <f>IF(O534="在家庭",300,VLOOKUP(P534,プルダウンデータ!$E$4:'プルダウンデータ'!$F$8,2,FALSE))</f>
        <v>#N/A</v>
      </c>
      <c r="O534" s="118">
        <f>履歴書!N1079</f>
        <v>0</v>
      </c>
      <c r="P534" s="118">
        <f>履歴書!AI1079</f>
        <v>0</v>
      </c>
      <c r="Q534" s="119">
        <f>履歴書!AN1079</f>
        <v>0</v>
      </c>
    </row>
    <row r="535" spans="1:17">
      <c r="A535" s="130">
        <f t="shared" si="113"/>
        <v>1</v>
      </c>
      <c r="B535" s="131">
        <f>D1068</f>
        <v>0</v>
      </c>
      <c r="D535" s="98" t="e">
        <f t="shared" si="112"/>
        <v>#VALUE!</v>
      </c>
      <c r="E535" s="6"/>
      <c r="F535" s="7" t="e">
        <f t="shared" si="108"/>
        <v>#VALUE!</v>
      </c>
      <c r="G535" s="8" t="e">
        <f t="shared" si="109"/>
        <v>#VALUE!</v>
      </c>
      <c r="H535" s="8" t="e">
        <f t="shared" si="110"/>
        <v>#VALUE!</v>
      </c>
      <c r="I535" s="8" t="e">
        <f t="shared" si="111"/>
        <v>#VALUE!</v>
      </c>
      <c r="J535" s="8"/>
      <c r="K535" s="125" t="str">
        <f>TEXT(履歴書!B654&amp;履歴書!G654&amp;"年"&amp;履歴書!I654&amp;"月"&amp;履歴書!K654&amp;"日","ge.m.d")</f>
        <v>年月日</v>
      </c>
      <c r="M535" s="6">
        <f>COUNTIF(日付等!Q535,"*仙台市*")</f>
        <v>0</v>
      </c>
      <c r="N535" s="6" t="e">
        <f>IF(O535="在家庭",300,VLOOKUP(P535,プルダウンデータ!$E$4:'プルダウンデータ'!$F$8,2,FALSE))</f>
        <v>#N/A</v>
      </c>
      <c r="O535" s="118">
        <f>履歴書!N1081</f>
        <v>0</v>
      </c>
      <c r="P535" s="118">
        <f>履歴書!AI1081</f>
        <v>0</v>
      </c>
      <c r="Q535" s="119">
        <f>履歴書!AN1081</f>
        <v>0</v>
      </c>
    </row>
    <row r="536" spans="1:17">
      <c r="A536" s="130">
        <f t="shared" si="113"/>
        <v>1</v>
      </c>
      <c r="B536" s="131">
        <f>D1070</f>
        <v>0</v>
      </c>
      <c r="D536" s="116" t="str">
        <f>TEXT(履歴書!B550&amp;履歴書!G550&amp;"年"&amp;履歴書!I550&amp;"月"&amp;履歴書!K550&amp;"日","ge.m.d")</f>
        <v>年月日</v>
      </c>
      <c r="E536" s="9"/>
      <c r="F536" s="7" t="str">
        <f t="shared" si="108"/>
        <v>年月日</v>
      </c>
      <c r="G536" s="8" t="str">
        <f t="shared" si="109"/>
        <v>年月日</v>
      </c>
      <c r="H536" s="8" t="str">
        <f t="shared" si="110"/>
        <v>年月日</v>
      </c>
      <c r="I536" s="8" t="str">
        <f t="shared" si="111"/>
        <v>年月日</v>
      </c>
      <c r="J536" s="8"/>
      <c r="K536" s="125" t="str">
        <f>TEXT(履歴書!B655&amp;履歴書!G655&amp;"年"&amp;履歴書!I655&amp;"月"&amp;履歴書!K655&amp;"日","ge.m.d")</f>
        <v>年月日</v>
      </c>
      <c r="M536" s="6">
        <f>COUNTIF(日付等!Q536,"*仙台市*")</f>
        <v>0</v>
      </c>
      <c r="N536" s="6" t="e">
        <f>IF(O536="在家庭",300,VLOOKUP(P536,プルダウンデータ!$E$4:'プルダウンデータ'!$F$8,2,FALSE))</f>
        <v>#N/A</v>
      </c>
      <c r="O536" s="118">
        <f>履歴書!N1083</f>
        <v>0</v>
      </c>
      <c r="P536" s="118">
        <f>履歴書!AI1083</f>
        <v>0</v>
      </c>
      <c r="Q536" s="119">
        <f>履歴書!AN1083</f>
        <v>0</v>
      </c>
    </row>
    <row r="537" spans="1:17">
      <c r="A537" s="130">
        <f t="shared" si="113"/>
        <v>1</v>
      </c>
      <c r="B537" s="131">
        <f>D1072</f>
        <v>0</v>
      </c>
      <c r="D537" s="98" t="e">
        <f t="shared" si="112"/>
        <v>#VALUE!</v>
      </c>
      <c r="E537" s="6"/>
      <c r="F537" s="7" t="e">
        <f t="shared" si="108"/>
        <v>#VALUE!</v>
      </c>
      <c r="G537" s="8" t="e">
        <f t="shared" si="109"/>
        <v>#VALUE!</v>
      </c>
      <c r="H537" s="8" t="e">
        <f t="shared" si="110"/>
        <v>#VALUE!</v>
      </c>
      <c r="I537" s="8" t="e">
        <f t="shared" si="111"/>
        <v>#VALUE!</v>
      </c>
      <c r="J537" s="8"/>
      <c r="K537" s="125" t="str">
        <f>TEXT(履歴書!B656&amp;履歴書!G656&amp;"年"&amp;履歴書!I656&amp;"月"&amp;履歴書!K656&amp;"日","ge.m.d")</f>
        <v>年月日</v>
      </c>
      <c r="M537" s="6">
        <f>COUNTIF(日付等!Q537,"*仙台市*")</f>
        <v>0</v>
      </c>
      <c r="N537" s="6" t="e">
        <f>IF(O537="在家庭",300,VLOOKUP(P537,プルダウンデータ!$E$4:'プルダウンデータ'!$F$8,2,FALSE))</f>
        <v>#N/A</v>
      </c>
      <c r="O537" s="118">
        <f>履歴書!N1085</f>
        <v>0</v>
      </c>
      <c r="P537" s="118">
        <f>履歴書!AI1085</f>
        <v>0</v>
      </c>
      <c r="Q537" s="119">
        <f>履歴書!AN1085</f>
        <v>0</v>
      </c>
    </row>
    <row r="538" spans="1:17">
      <c r="A538" s="130">
        <f t="shared" si="113"/>
        <v>1</v>
      </c>
      <c r="B538" s="131">
        <f>D1074</f>
        <v>0</v>
      </c>
      <c r="D538" s="116" t="str">
        <f>TEXT(履歴書!B552&amp;履歴書!G552&amp;"年"&amp;履歴書!I552&amp;"月"&amp;履歴書!K552&amp;"日","ge.m.d")</f>
        <v>年月日</v>
      </c>
      <c r="E538" s="9"/>
      <c r="F538" s="7" t="str">
        <f t="shared" si="108"/>
        <v>年月日</v>
      </c>
      <c r="G538" s="8" t="str">
        <f t="shared" si="109"/>
        <v>年月日</v>
      </c>
      <c r="H538" s="8" t="str">
        <f t="shared" si="110"/>
        <v>年月日</v>
      </c>
      <c r="I538" s="8" t="str">
        <f t="shared" si="111"/>
        <v>年月日</v>
      </c>
      <c r="J538" s="8"/>
      <c r="K538" s="125" t="str">
        <f>TEXT(履歴書!B657&amp;履歴書!G657&amp;"年"&amp;履歴書!I657&amp;"月"&amp;履歴書!K657&amp;"日","ge.m.d")</f>
        <v>年月日</v>
      </c>
      <c r="M538" s="6">
        <f>COUNTIF(日付等!Q538,"*仙台市*")</f>
        <v>0</v>
      </c>
      <c r="N538" s="6" t="e">
        <f>IF(O538="在家庭",300,VLOOKUP(P538,プルダウンデータ!$E$4:'プルダウンデータ'!$F$8,2,FALSE))</f>
        <v>#N/A</v>
      </c>
      <c r="O538" s="118">
        <f>履歴書!N1087</f>
        <v>0</v>
      </c>
      <c r="P538" s="118">
        <f>履歴書!AI1087</f>
        <v>0</v>
      </c>
      <c r="Q538" s="119">
        <f>履歴書!AN1087</f>
        <v>0</v>
      </c>
    </row>
    <row r="539" spans="1:17">
      <c r="A539" s="130">
        <f t="shared" si="113"/>
        <v>1</v>
      </c>
      <c r="B539" s="131">
        <f>D1076</f>
        <v>0</v>
      </c>
      <c r="D539" s="98" t="e">
        <f t="shared" si="112"/>
        <v>#VALUE!</v>
      </c>
      <c r="E539" s="6"/>
      <c r="F539" s="7" t="e">
        <f t="shared" si="108"/>
        <v>#VALUE!</v>
      </c>
      <c r="G539" s="8" t="e">
        <f t="shared" si="109"/>
        <v>#VALUE!</v>
      </c>
      <c r="H539" s="8" t="e">
        <f t="shared" si="110"/>
        <v>#VALUE!</v>
      </c>
      <c r="I539" s="8" t="e">
        <f t="shared" si="111"/>
        <v>#VALUE!</v>
      </c>
      <c r="J539" s="8"/>
      <c r="K539" s="125" t="str">
        <f>TEXT(履歴書!B658&amp;履歴書!G658&amp;"年"&amp;履歴書!I658&amp;"月"&amp;履歴書!K658&amp;"日","ge.m.d")</f>
        <v>年月日</v>
      </c>
      <c r="M539" s="6">
        <f>COUNTIF(日付等!Q539,"*仙台市*")</f>
        <v>0</v>
      </c>
      <c r="N539" s="6" t="e">
        <f>IF(O539="在家庭",300,VLOOKUP(P539,プルダウンデータ!$E$4:'プルダウンデータ'!$F$8,2,FALSE))</f>
        <v>#N/A</v>
      </c>
      <c r="O539" s="118">
        <f>履歴書!N1089</f>
        <v>0</v>
      </c>
      <c r="P539" s="118">
        <f>履歴書!AI1089</f>
        <v>0</v>
      </c>
      <c r="Q539" s="119">
        <f>履歴書!AN1089</f>
        <v>0</v>
      </c>
    </row>
    <row r="540" spans="1:17">
      <c r="A540" s="130">
        <f t="shared" si="113"/>
        <v>1</v>
      </c>
      <c r="B540" s="131">
        <f>D1078</f>
        <v>0</v>
      </c>
      <c r="D540" s="116" t="str">
        <f>TEXT(履歴書!B554&amp;履歴書!G554&amp;"年"&amp;履歴書!I554&amp;"月"&amp;履歴書!K554&amp;"日","ge.m.d")</f>
        <v>年月日</v>
      </c>
      <c r="E540" s="9"/>
      <c r="F540" s="7" t="str">
        <f t="shared" si="108"/>
        <v>年月日</v>
      </c>
      <c r="G540" s="8" t="str">
        <f t="shared" si="109"/>
        <v>年月日</v>
      </c>
      <c r="H540" s="8" t="str">
        <f t="shared" si="110"/>
        <v>年月日</v>
      </c>
      <c r="I540" s="8" t="str">
        <f t="shared" si="111"/>
        <v>年月日</v>
      </c>
      <c r="J540" s="8"/>
      <c r="K540" s="125" t="str">
        <f>TEXT(履歴書!B659&amp;履歴書!G659&amp;"年"&amp;履歴書!I659&amp;"月"&amp;履歴書!K659&amp;"日","ge.m.d")</f>
        <v>年月日</v>
      </c>
      <c r="M540" s="6">
        <f>COUNTIF(日付等!Q540,"*仙台市*")</f>
        <v>0</v>
      </c>
      <c r="N540" s="6" t="e">
        <f>IF(O540="在家庭",300,VLOOKUP(P540,プルダウンデータ!$E$4:'プルダウンデータ'!$F$8,2,FALSE))</f>
        <v>#N/A</v>
      </c>
      <c r="O540" s="118">
        <f>履歴書!N1091</f>
        <v>0</v>
      </c>
      <c r="P540" s="118">
        <f>履歴書!AI1091</f>
        <v>0</v>
      </c>
      <c r="Q540" s="119">
        <f>履歴書!AN1091</f>
        <v>0</v>
      </c>
    </row>
    <row r="541" spans="1:17">
      <c r="A541" s="130">
        <f t="shared" si="113"/>
        <v>1</v>
      </c>
      <c r="B541" s="131">
        <f>D1080</f>
        <v>0</v>
      </c>
      <c r="D541" s="98" t="e">
        <f t="shared" si="112"/>
        <v>#VALUE!</v>
      </c>
      <c r="E541" s="6"/>
      <c r="F541" s="7" t="e">
        <f t="shared" si="108"/>
        <v>#VALUE!</v>
      </c>
      <c r="G541" s="8" t="e">
        <f t="shared" si="109"/>
        <v>#VALUE!</v>
      </c>
      <c r="H541" s="8" t="e">
        <f t="shared" si="110"/>
        <v>#VALUE!</v>
      </c>
      <c r="I541" s="8" t="e">
        <f t="shared" si="111"/>
        <v>#VALUE!</v>
      </c>
      <c r="J541" s="8"/>
      <c r="K541" s="125" t="str">
        <f>TEXT(履歴書!B660&amp;履歴書!G660&amp;"年"&amp;履歴書!I660&amp;"月"&amp;履歴書!K660&amp;"日","ge.m.d")</f>
        <v>年月日</v>
      </c>
      <c r="M541" s="6">
        <f>COUNTIF(日付等!Q541,"*仙台市*")</f>
        <v>0</v>
      </c>
      <c r="N541" s="6" t="e">
        <f>IF(O541="在家庭",300,VLOOKUP(P541,プルダウンデータ!$E$4:'プルダウンデータ'!$F$8,2,FALSE))</f>
        <v>#N/A</v>
      </c>
      <c r="O541" s="118">
        <f>履歴書!N1093</f>
        <v>0</v>
      </c>
      <c r="P541" s="118">
        <f>履歴書!AI1093</f>
        <v>0</v>
      </c>
      <c r="Q541" s="119">
        <f>履歴書!AN1093</f>
        <v>0</v>
      </c>
    </row>
    <row r="542" spans="1:17">
      <c r="A542" s="130">
        <f t="shared" si="113"/>
        <v>1</v>
      </c>
      <c r="B542" s="131">
        <f>D1082</f>
        <v>0</v>
      </c>
      <c r="D542" s="116" t="str">
        <f>TEXT(履歴書!B556&amp;履歴書!G556&amp;"年"&amp;履歴書!I556&amp;"月"&amp;履歴書!K556&amp;"日","ge.m.d")</f>
        <v>年月日</v>
      </c>
      <c r="E542" s="9"/>
      <c r="F542" s="7" t="str">
        <f t="shared" si="108"/>
        <v>年月日</v>
      </c>
      <c r="G542" s="8" t="str">
        <f t="shared" si="109"/>
        <v>年月日</v>
      </c>
      <c r="H542" s="8" t="str">
        <f t="shared" si="110"/>
        <v>年月日</v>
      </c>
      <c r="I542" s="8" t="str">
        <f t="shared" si="111"/>
        <v>年月日</v>
      </c>
      <c r="J542" s="8"/>
      <c r="K542" s="125" t="str">
        <f>TEXT(履歴書!B661&amp;履歴書!G661&amp;"年"&amp;履歴書!I661&amp;"月"&amp;履歴書!K661&amp;"日","ge.m.d")</f>
        <v>年月日</v>
      </c>
      <c r="M542" s="6">
        <f>COUNTIF(日付等!Q542,"*仙台市*")</f>
        <v>0</v>
      </c>
      <c r="N542" s="6" t="e">
        <f>IF(O542="在家庭",300,VLOOKUP(P542,プルダウンデータ!$E$4:'プルダウンデータ'!$F$8,2,FALSE))</f>
        <v>#N/A</v>
      </c>
      <c r="O542" s="118">
        <f>履歴書!N1095</f>
        <v>0</v>
      </c>
      <c r="P542" s="118">
        <f>履歴書!AI1095</f>
        <v>0</v>
      </c>
      <c r="Q542" s="119">
        <f>履歴書!AN1095</f>
        <v>0</v>
      </c>
    </row>
    <row r="543" spans="1:17">
      <c r="A543" s="130">
        <f t="shared" si="113"/>
        <v>1</v>
      </c>
      <c r="B543" s="131">
        <f>D1084</f>
        <v>0</v>
      </c>
      <c r="D543" s="98" t="e">
        <f t="shared" si="112"/>
        <v>#VALUE!</v>
      </c>
      <c r="E543" s="6"/>
      <c r="F543" s="7" t="e">
        <f t="shared" si="108"/>
        <v>#VALUE!</v>
      </c>
      <c r="G543" s="8" t="e">
        <f t="shared" si="109"/>
        <v>#VALUE!</v>
      </c>
      <c r="H543" s="8" t="e">
        <f t="shared" si="110"/>
        <v>#VALUE!</v>
      </c>
      <c r="I543" s="8" t="e">
        <f t="shared" si="111"/>
        <v>#VALUE!</v>
      </c>
      <c r="J543" s="8"/>
      <c r="K543" s="125" t="str">
        <f>TEXT(履歴書!B662&amp;履歴書!G662&amp;"年"&amp;履歴書!I662&amp;"月"&amp;履歴書!K662&amp;"日","ge.m.d")</f>
        <v>年月日</v>
      </c>
      <c r="M543" s="6">
        <f>COUNTIF(日付等!Q543,"*仙台市*")</f>
        <v>0</v>
      </c>
      <c r="N543" s="6" t="e">
        <f>IF(O543="在家庭",300,VLOOKUP(P543,プルダウンデータ!$E$4:'プルダウンデータ'!$F$8,2,FALSE))</f>
        <v>#N/A</v>
      </c>
      <c r="O543" s="118">
        <f>履歴書!N1097</f>
        <v>0</v>
      </c>
      <c r="P543" s="118">
        <f>履歴書!AI1097</f>
        <v>0</v>
      </c>
      <c r="Q543" s="119">
        <f>履歴書!AN1097</f>
        <v>0</v>
      </c>
    </row>
    <row r="544" spans="1:17">
      <c r="A544" s="130">
        <f t="shared" si="113"/>
        <v>1</v>
      </c>
      <c r="B544" s="131">
        <f>D1086</f>
        <v>0</v>
      </c>
      <c r="D544" s="116" t="str">
        <f>TEXT(履歴書!B558&amp;履歴書!G558&amp;"年"&amp;履歴書!I558&amp;"月"&amp;履歴書!K558&amp;"日","ge.m.d")</f>
        <v>年月日</v>
      </c>
      <c r="E544" s="9"/>
      <c r="F544" s="7" t="str">
        <f t="shared" si="108"/>
        <v>年月日</v>
      </c>
      <c r="G544" s="8" t="str">
        <f t="shared" si="109"/>
        <v>年月日</v>
      </c>
      <c r="H544" s="8" t="str">
        <f t="shared" si="110"/>
        <v>年月日</v>
      </c>
      <c r="I544" s="8" t="str">
        <f t="shared" si="111"/>
        <v>年月日</v>
      </c>
      <c r="J544" s="8"/>
      <c r="K544" s="125" t="str">
        <f>TEXT(履歴書!B663&amp;履歴書!G663&amp;"年"&amp;履歴書!I663&amp;"月"&amp;履歴書!K663&amp;"日","ge.m.d")</f>
        <v>年月日</v>
      </c>
      <c r="M544" s="6">
        <f>COUNTIF(日付等!Q544,"*仙台市*")</f>
        <v>0</v>
      </c>
      <c r="N544" s="6" t="e">
        <f>IF(O544="在家庭",300,VLOOKUP(P544,プルダウンデータ!$E$4:'プルダウンデータ'!$F$8,2,FALSE))</f>
        <v>#N/A</v>
      </c>
      <c r="O544" s="118">
        <f>履歴書!N1099</f>
        <v>0</v>
      </c>
      <c r="P544" s="118">
        <f>履歴書!AI1099</f>
        <v>0</v>
      </c>
      <c r="Q544" s="119">
        <f>履歴書!AN1099</f>
        <v>0</v>
      </c>
    </row>
    <row r="545" spans="1:17">
      <c r="A545" s="130">
        <f t="shared" si="113"/>
        <v>1</v>
      </c>
      <c r="B545" s="131">
        <f>D1088</f>
        <v>0</v>
      </c>
      <c r="D545" s="98" t="e">
        <f t="shared" si="112"/>
        <v>#VALUE!</v>
      </c>
      <c r="E545" s="6"/>
      <c r="F545" s="7" t="e">
        <f t="shared" si="108"/>
        <v>#VALUE!</v>
      </c>
      <c r="G545" s="8" t="e">
        <f t="shared" si="109"/>
        <v>#VALUE!</v>
      </c>
      <c r="H545" s="8" t="e">
        <f t="shared" si="110"/>
        <v>#VALUE!</v>
      </c>
      <c r="I545" s="8" t="e">
        <f t="shared" si="111"/>
        <v>#VALUE!</v>
      </c>
      <c r="J545" s="8"/>
      <c r="K545" s="125" t="str">
        <f>TEXT(履歴書!B664&amp;履歴書!G664&amp;"年"&amp;履歴書!I664&amp;"月"&amp;履歴書!K664&amp;"日","ge.m.d")</f>
        <v>年月日</v>
      </c>
      <c r="M545" s="6">
        <f>COUNTIF(日付等!Q545,"*仙台市*")</f>
        <v>0</v>
      </c>
      <c r="N545" s="6" t="e">
        <f>IF(O545="在家庭",300,VLOOKUP(P545,プルダウンデータ!$E$4:'プルダウンデータ'!$F$8,2,FALSE))</f>
        <v>#N/A</v>
      </c>
      <c r="O545" s="118">
        <f>履歴書!N1101</f>
        <v>0</v>
      </c>
      <c r="P545" s="118">
        <f>履歴書!AI1101</f>
        <v>0</v>
      </c>
      <c r="Q545" s="119">
        <f>履歴書!AN1101</f>
        <v>0</v>
      </c>
    </row>
    <row r="546" spans="1:17">
      <c r="A546" s="130">
        <f t="shared" si="113"/>
        <v>1</v>
      </c>
      <c r="B546" s="131">
        <f>D1090</f>
        <v>0</v>
      </c>
      <c r="D546" s="116" t="str">
        <f>TEXT(履歴書!B560&amp;履歴書!G560&amp;"年"&amp;履歴書!I560&amp;"月"&amp;履歴書!K560&amp;"日","ge.m.d")</f>
        <v>年月日</v>
      </c>
      <c r="E546" s="9"/>
      <c r="F546" s="7" t="str">
        <f t="shared" si="108"/>
        <v>年月日</v>
      </c>
      <c r="G546" s="8" t="str">
        <f t="shared" si="109"/>
        <v>年月日</v>
      </c>
      <c r="H546" s="8" t="str">
        <f t="shared" si="110"/>
        <v>年月日</v>
      </c>
      <c r="I546" s="8" t="str">
        <f t="shared" si="111"/>
        <v>年月日</v>
      </c>
      <c r="J546" s="8"/>
      <c r="K546" s="125" t="str">
        <f>TEXT(履歴書!B665&amp;履歴書!G665&amp;"年"&amp;履歴書!I665&amp;"月"&amp;履歴書!K665&amp;"日","ge.m.d")</f>
        <v>年月日</v>
      </c>
      <c r="M546" s="6">
        <f>COUNTIF(日付等!Q546,"*仙台市*")</f>
        <v>0</v>
      </c>
      <c r="N546" s="6" t="e">
        <f>IF(O546="在家庭",300,VLOOKUP(P546,プルダウンデータ!$E$4:'プルダウンデータ'!$F$8,2,FALSE))</f>
        <v>#N/A</v>
      </c>
      <c r="O546" s="118">
        <f>履歴書!N1103</f>
        <v>0</v>
      </c>
      <c r="P546" s="118">
        <f>履歴書!AI1103</f>
        <v>0</v>
      </c>
      <c r="Q546" s="119">
        <f>履歴書!AN1103</f>
        <v>0</v>
      </c>
    </row>
    <row r="547" spans="1:17">
      <c r="A547" s="130">
        <f t="shared" si="113"/>
        <v>1</v>
      </c>
      <c r="B547" s="131">
        <f>D1092</f>
        <v>0</v>
      </c>
      <c r="D547" s="98" t="e">
        <f t="shared" si="112"/>
        <v>#VALUE!</v>
      </c>
      <c r="E547" s="6"/>
      <c r="F547" s="7" t="e">
        <f t="shared" si="108"/>
        <v>#VALUE!</v>
      </c>
      <c r="G547" s="8" t="e">
        <f t="shared" si="109"/>
        <v>#VALUE!</v>
      </c>
      <c r="H547" s="8" t="e">
        <f t="shared" si="110"/>
        <v>#VALUE!</v>
      </c>
      <c r="I547" s="8" t="e">
        <f t="shared" si="111"/>
        <v>#VALUE!</v>
      </c>
      <c r="J547" s="8"/>
      <c r="K547" s="125" t="str">
        <f>TEXT(履歴書!B666&amp;履歴書!G666&amp;"年"&amp;履歴書!I666&amp;"月"&amp;履歴書!K666&amp;"日","ge.m.d")</f>
        <v>年月日</v>
      </c>
      <c r="M547" s="6">
        <f>COUNTIF(日付等!Q547,"*仙台市*")</f>
        <v>0</v>
      </c>
      <c r="N547" s="6" t="e">
        <f>IF(O547="在家庭",300,VLOOKUP(P547,プルダウンデータ!$E$4:'プルダウンデータ'!$F$8,2,FALSE))</f>
        <v>#N/A</v>
      </c>
      <c r="O547" s="118">
        <f>履歴書!N1105</f>
        <v>0</v>
      </c>
      <c r="P547" s="118">
        <f>履歴書!AI1105</f>
        <v>0</v>
      </c>
      <c r="Q547" s="119">
        <f>履歴書!AN1105</f>
        <v>0</v>
      </c>
    </row>
    <row r="548" spans="1:17">
      <c r="A548" s="130">
        <f t="shared" si="113"/>
        <v>1</v>
      </c>
      <c r="B548" s="131">
        <f>D1094</f>
        <v>0</v>
      </c>
      <c r="D548" s="116" t="str">
        <f>TEXT(履歴書!B562&amp;履歴書!G562&amp;"年"&amp;履歴書!I562&amp;"月"&amp;履歴書!K562&amp;"日","ge.m.d")</f>
        <v>年月日</v>
      </c>
      <c r="E548" s="9"/>
      <c r="F548" s="7" t="str">
        <f t="shared" si="108"/>
        <v>年月日</v>
      </c>
      <c r="G548" s="8" t="str">
        <f t="shared" si="109"/>
        <v>年月日</v>
      </c>
      <c r="H548" s="8" t="str">
        <f t="shared" si="110"/>
        <v>年月日</v>
      </c>
      <c r="I548" s="8" t="str">
        <f t="shared" si="111"/>
        <v>年月日</v>
      </c>
      <c r="J548" s="8"/>
      <c r="K548" s="125" t="str">
        <f>TEXT(履歴書!B667&amp;履歴書!G667&amp;"年"&amp;履歴書!I667&amp;"月"&amp;履歴書!K667&amp;"日","ge.m.d")</f>
        <v>年月日</v>
      </c>
      <c r="M548" s="6">
        <f>COUNTIF(日付等!Q548,"*仙台市*")</f>
        <v>0</v>
      </c>
      <c r="N548" s="6" t="e">
        <f>IF(O548="在家庭",300,VLOOKUP(P548,プルダウンデータ!$E$4:'プルダウンデータ'!$F$8,2,FALSE))</f>
        <v>#N/A</v>
      </c>
      <c r="O548" s="118">
        <f>履歴書!N1107</f>
        <v>0</v>
      </c>
      <c r="P548" s="118">
        <f>履歴書!AI1107</f>
        <v>0</v>
      </c>
      <c r="Q548" s="119">
        <f>履歴書!AN1107</f>
        <v>0</v>
      </c>
    </row>
    <row r="549" spans="1:17">
      <c r="A549" s="130">
        <f t="shared" si="113"/>
        <v>1</v>
      </c>
      <c r="B549" s="131">
        <f>D1096</f>
        <v>0</v>
      </c>
      <c r="D549" s="98" t="e">
        <f t="shared" si="112"/>
        <v>#VALUE!</v>
      </c>
      <c r="E549" s="6"/>
      <c r="F549" s="7" t="e">
        <f t="shared" si="108"/>
        <v>#VALUE!</v>
      </c>
      <c r="G549" s="8" t="e">
        <f t="shared" si="109"/>
        <v>#VALUE!</v>
      </c>
      <c r="H549" s="8" t="e">
        <f t="shared" si="110"/>
        <v>#VALUE!</v>
      </c>
      <c r="I549" s="8" t="e">
        <f t="shared" si="111"/>
        <v>#VALUE!</v>
      </c>
      <c r="J549" s="8"/>
      <c r="K549" s="125" t="str">
        <f>TEXT(履歴書!B668&amp;履歴書!G668&amp;"年"&amp;履歴書!I668&amp;"月"&amp;履歴書!K668&amp;"日","ge.m.d")</f>
        <v>年月日</v>
      </c>
      <c r="M549" s="6">
        <f>COUNTIF(日付等!Q549,"*仙台市*")</f>
        <v>0</v>
      </c>
      <c r="N549" s="6" t="e">
        <f>IF(O549="在家庭",300,VLOOKUP(P549,プルダウンデータ!$E$4:'プルダウンデータ'!$F$8,2,FALSE))</f>
        <v>#N/A</v>
      </c>
      <c r="O549" s="118">
        <f>履歴書!N1109</f>
        <v>0</v>
      </c>
      <c r="P549" s="118">
        <f>履歴書!AI1109</f>
        <v>0</v>
      </c>
      <c r="Q549" s="119">
        <f>履歴書!AN1109</f>
        <v>0</v>
      </c>
    </row>
    <row r="550" spans="1:17">
      <c r="A550" s="130">
        <f t="shared" si="113"/>
        <v>1</v>
      </c>
      <c r="B550" s="131">
        <f>D1098</f>
        <v>0</v>
      </c>
      <c r="D550" s="116" t="str">
        <f>TEXT(履歴書!B564&amp;履歴書!G564&amp;"年"&amp;履歴書!I564&amp;"月"&amp;履歴書!K564&amp;"日","ge.m.d")</f>
        <v>年月日</v>
      </c>
      <c r="E550" s="9"/>
      <c r="F550" s="7" t="str">
        <f t="shared" si="108"/>
        <v>年月日</v>
      </c>
      <c r="G550" s="8" t="str">
        <f t="shared" si="109"/>
        <v>年月日</v>
      </c>
      <c r="H550" s="8" t="str">
        <f t="shared" si="110"/>
        <v>年月日</v>
      </c>
      <c r="I550" s="8" t="str">
        <f t="shared" si="111"/>
        <v>年月日</v>
      </c>
      <c r="J550" s="8"/>
      <c r="K550" s="125" t="str">
        <f>TEXT(履歴書!B669&amp;履歴書!G669&amp;"年"&amp;履歴書!I669&amp;"月"&amp;履歴書!K669&amp;"日","ge.m.d")</f>
        <v>年月日</v>
      </c>
      <c r="M550" s="6">
        <f>COUNTIF(日付等!Q550,"*仙台市*")</f>
        <v>0</v>
      </c>
      <c r="N550" s="6" t="e">
        <f>IF(O550="在家庭",300,VLOOKUP(P550,プルダウンデータ!$E$4:'プルダウンデータ'!$F$8,2,FALSE))</f>
        <v>#N/A</v>
      </c>
      <c r="O550" s="118">
        <f>履歴書!N1111</f>
        <v>0</v>
      </c>
      <c r="P550" s="118">
        <f>履歴書!AI1111</f>
        <v>0</v>
      </c>
      <c r="Q550" s="119">
        <f>履歴書!AN1111</f>
        <v>0</v>
      </c>
    </row>
    <row r="551" spans="1:17">
      <c r="A551" s="130">
        <f t="shared" si="113"/>
        <v>1</v>
      </c>
      <c r="B551" s="131">
        <f>D1100</f>
        <v>0</v>
      </c>
      <c r="D551" s="98" t="e">
        <f t="shared" si="112"/>
        <v>#VALUE!</v>
      </c>
      <c r="E551" s="6"/>
      <c r="F551" s="7" t="e">
        <f t="shared" si="108"/>
        <v>#VALUE!</v>
      </c>
      <c r="G551" s="8" t="e">
        <f t="shared" si="109"/>
        <v>#VALUE!</v>
      </c>
      <c r="H551" s="8" t="e">
        <f t="shared" si="110"/>
        <v>#VALUE!</v>
      </c>
      <c r="I551" s="8" t="e">
        <f t="shared" si="111"/>
        <v>#VALUE!</v>
      </c>
      <c r="J551" s="8"/>
      <c r="K551" s="125" t="str">
        <f>TEXT(履歴書!B670&amp;履歴書!G670&amp;"年"&amp;履歴書!I670&amp;"月"&amp;履歴書!K670&amp;"日","ge.m.d")</f>
        <v>年月日</v>
      </c>
      <c r="M551" s="6">
        <f>COUNTIF(日付等!Q551,"*仙台市*")</f>
        <v>0</v>
      </c>
      <c r="N551" s="6" t="e">
        <f>IF(O551="在家庭",300,VLOOKUP(P551,プルダウンデータ!$E$4:'プルダウンデータ'!$F$8,2,FALSE))</f>
        <v>#N/A</v>
      </c>
      <c r="O551" s="118">
        <f>履歴書!N1113</f>
        <v>0</v>
      </c>
      <c r="P551" s="118">
        <f>履歴書!AI1113</f>
        <v>0</v>
      </c>
      <c r="Q551" s="119">
        <f>履歴書!AN1113</f>
        <v>0</v>
      </c>
    </row>
    <row r="552" spans="1:17">
      <c r="A552" s="130">
        <f t="shared" si="113"/>
        <v>1</v>
      </c>
      <c r="B552" s="131">
        <f>D1102</f>
        <v>0</v>
      </c>
      <c r="D552" s="116" t="str">
        <f>TEXT(履歴書!B566&amp;履歴書!G566&amp;"年"&amp;履歴書!I566&amp;"月"&amp;履歴書!K566&amp;"日","ge.m.d")</f>
        <v>年月日</v>
      </c>
      <c r="E552" s="9"/>
      <c r="F552" s="7" t="str">
        <f t="shared" si="108"/>
        <v>年月日</v>
      </c>
      <c r="G552" s="8" t="str">
        <f t="shared" si="109"/>
        <v>年月日</v>
      </c>
      <c r="H552" s="8" t="str">
        <f t="shared" si="110"/>
        <v>年月日</v>
      </c>
      <c r="I552" s="8" t="str">
        <f t="shared" si="111"/>
        <v>年月日</v>
      </c>
      <c r="J552" s="8"/>
      <c r="K552" s="125" t="str">
        <f>TEXT(履歴書!B671&amp;履歴書!G671&amp;"年"&amp;履歴書!I671&amp;"月"&amp;履歴書!K671&amp;"日","ge.m.d")</f>
        <v>年月日</v>
      </c>
      <c r="M552" s="6">
        <f>COUNTIF(日付等!Q552,"*仙台市*")</f>
        <v>0</v>
      </c>
      <c r="N552" s="6" t="e">
        <f>IF(O552="在家庭",300,VLOOKUP(P552,プルダウンデータ!$E$4:'プルダウンデータ'!$F$8,2,FALSE))</f>
        <v>#N/A</v>
      </c>
      <c r="O552" s="118">
        <f>履歴書!N1115</f>
        <v>0</v>
      </c>
      <c r="P552" s="118">
        <f>履歴書!AI1115</f>
        <v>0</v>
      </c>
      <c r="Q552" s="119">
        <f>履歴書!AN1115</f>
        <v>0</v>
      </c>
    </row>
    <row r="553" spans="1:17">
      <c r="A553" s="130">
        <f t="shared" si="113"/>
        <v>1</v>
      </c>
      <c r="B553" s="131">
        <f>D1104</f>
        <v>0</v>
      </c>
      <c r="D553" s="98" t="e">
        <f t="shared" si="112"/>
        <v>#VALUE!</v>
      </c>
      <c r="E553" s="6"/>
      <c r="F553" s="7" t="e">
        <f t="shared" si="108"/>
        <v>#VALUE!</v>
      </c>
      <c r="G553" s="8" t="e">
        <f t="shared" si="109"/>
        <v>#VALUE!</v>
      </c>
      <c r="H553" s="8" t="e">
        <f t="shared" si="110"/>
        <v>#VALUE!</v>
      </c>
      <c r="I553" s="8" t="e">
        <f t="shared" si="111"/>
        <v>#VALUE!</v>
      </c>
      <c r="J553" s="8"/>
      <c r="K553" s="125" t="str">
        <f>TEXT(履歴書!B672&amp;履歴書!G672&amp;"年"&amp;履歴書!I672&amp;"月"&amp;履歴書!K672&amp;"日","ge.m.d")</f>
        <v>年月日</v>
      </c>
      <c r="M553" s="6">
        <f>COUNTIF(日付等!Q553,"*仙台市*")</f>
        <v>0</v>
      </c>
      <c r="N553" s="6" t="e">
        <f>IF(O553="在家庭",300,VLOOKUP(P553,プルダウンデータ!$E$4:'プルダウンデータ'!$F$8,2,FALSE))</f>
        <v>#N/A</v>
      </c>
      <c r="O553" s="118">
        <f>履歴書!N1117</f>
        <v>0</v>
      </c>
      <c r="P553" s="118">
        <f>履歴書!AI1117</f>
        <v>0</v>
      </c>
      <c r="Q553" s="119">
        <f>履歴書!AN1117</f>
        <v>0</v>
      </c>
    </row>
    <row r="554" spans="1:17">
      <c r="A554" s="130">
        <f t="shared" si="113"/>
        <v>1</v>
      </c>
      <c r="B554" s="131">
        <f>D1106</f>
        <v>0</v>
      </c>
      <c r="D554" s="116" t="str">
        <f>TEXT(履歴書!B568&amp;履歴書!G568&amp;"年"&amp;履歴書!I568&amp;"月"&amp;履歴書!K568&amp;"日","ge.m.d")</f>
        <v>年月日</v>
      </c>
      <c r="E554" s="9"/>
      <c r="F554" s="7" t="str">
        <f t="shared" si="108"/>
        <v>年月日</v>
      </c>
      <c r="G554" s="8" t="str">
        <f t="shared" si="109"/>
        <v>年月日</v>
      </c>
      <c r="H554" s="8" t="str">
        <f t="shared" si="110"/>
        <v>年月日</v>
      </c>
      <c r="I554" s="8" t="str">
        <f t="shared" si="111"/>
        <v>年月日</v>
      </c>
      <c r="J554" s="8"/>
      <c r="K554" s="125" t="str">
        <f>TEXT(履歴書!B673&amp;履歴書!G673&amp;"年"&amp;履歴書!I673&amp;"月"&amp;履歴書!K673&amp;"日","ge.m.d")</f>
        <v>年月日</v>
      </c>
      <c r="M554" s="6">
        <f>COUNTIF(日付等!Q554,"*仙台市*")</f>
        <v>0</v>
      </c>
      <c r="N554" s="6" t="e">
        <f>IF(O554="在家庭",300,VLOOKUP(P554,プルダウンデータ!$E$4:'プルダウンデータ'!$F$8,2,FALSE))</f>
        <v>#N/A</v>
      </c>
      <c r="O554" s="118">
        <f>履歴書!N1119</f>
        <v>0</v>
      </c>
      <c r="P554" s="118">
        <f>履歴書!AI1119</f>
        <v>0</v>
      </c>
      <c r="Q554" s="119">
        <f>履歴書!AN1119</f>
        <v>0</v>
      </c>
    </row>
    <row r="555" spans="1:17">
      <c r="A555" s="130">
        <f t="shared" si="113"/>
        <v>1</v>
      </c>
      <c r="B555" s="131">
        <f>D1108</f>
        <v>0</v>
      </c>
      <c r="D555" s="98" t="e">
        <f t="shared" si="112"/>
        <v>#VALUE!</v>
      </c>
      <c r="E555" s="6"/>
      <c r="F555" s="7" t="e">
        <f t="shared" si="108"/>
        <v>#VALUE!</v>
      </c>
      <c r="G555" s="8" t="e">
        <f t="shared" si="109"/>
        <v>#VALUE!</v>
      </c>
      <c r="H555" s="8" t="e">
        <f t="shared" si="110"/>
        <v>#VALUE!</v>
      </c>
      <c r="I555" s="8" t="e">
        <f t="shared" si="111"/>
        <v>#VALUE!</v>
      </c>
      <c r="J555" s="8"/>
      <c r="K555" s="125" t="str">
        <f>TEXT(履歴書!B674&amp;履歴書!G674&amp;"年"&amp;履歴書!I674&amp;"月"&amp;履歴書!K674&amp;"日","ge.m.d")</f>
        <v>年月日</v>
      </c>
      <c r="M555" s="6">
        <f>COUNTIF(日付等!Q555,"*仙台市*")</f>
        <v>0</v>
      </c>
      <c r="N555" s="6" t="e">
        <f>IF(O555="在家庭",300,VLOOKUP(P555,プルダウンデータ!$E$4:'プルダウンデータ'!$F$8,2,FALSE))</f>
        <v>#N/A</v>
      </c>
      <c r="O555" s="118">
        <f>履歴書!N1121</f>
        <v>0</v>
      </c>
      <c r="P555" s="118">
        <f>履歴書!AI1121</f>
        <v>0</v>
      </c>
      <c r="Q555" s="119">
        <f>履歴書!AN1121</f>
        <v>0</v>
      </c>
    </row>
    <row r="556" spans="1:17">
      <c r="A556" s="130">
        <f t="shared" si="113"/>
        <v>1</v>
      </c>
      <c r="B556" s="131">
        <f>D1110</f>
        <v>0</v>
      </c>
      <c r="D556" s="116" t="str">
        <f>TEXT(履歴書!B570&amp;履歴書!G570&amp;"年"&amp;履歴書!I570&amp;"月"&amp;履歴書!K570&amp;"日","ge.m.d")</f>
        <v>年月日</v>
      </c>
      <c r="E556" s="9"/>
      <c r="F556" s="7" t="str">
        <f t="shared" si="108"/>
        <v>年月日</v>
      </c>
      <c r="G556" s="8" t="str">
        <f t="shared" si="109"/>
        <v>年月日</v>
      </c>
      <c r="H556" s="8" t="str">
        <f t="shared" si="110"/>
        <v>年月日</v>
      </c>
      <c r="I556" s="8" t="str">
        <f t="shared" si="111"/>
        <v>年月日</v>
      </c>
      <c r="J556" s="8"/>
      <c r="K556" s="125" t="str">
        <f>TEXT(履歴書!B675&amp;履歴書!G675&amp;"年"&amp;履歴書!I675&amp;"月"&amp;履歴書!K675&amp;"日","ge.m.d")</f>
        <v>年月日</v>
      </c>
      <c r="M556" s="6">
        <f>COUNTIF(日付等!Q556,"*仙台市*")</f>
        <v>0</v>
      </c>
      <c r="N556" s="6" t="e">
        <f>IF(O556="在家庭",300,VLOOKUP(P556,プルダウンデータ!$E$4:'プルダウンデータ'!$F$8,2,FALSE))</f>
        <v>#N/A</v>
      </c>
      <c r="O556" s="118">
        <f>履歴書!N1123</f>
        <v>0</v>
      </c>
      <c r="P556" s="118">
        <f>履歴書!AI1123</f>
        <v>0</v>
      </c>
      <c r="Q556" s="119">
        <f>履歴書!AN1123</f>
        <v>0</v>
      </c>
    </row>
    <row r="557" spans="1:17">
      <c r="A557" s="130">
        <f t="shared" si="113"/>
        <v>1</v>
      </c>
      <c r="B557" s="131">
        <f>D1112</f>
        <v>0</v>
      </c>
      <c r="D557" s="98" t="e">
        <f t="shared" si="112"/>
        <v>#VALUE!</v>
      </c>
      <c r="E557" s="6"/>
      <c r="F557" s="7" t="e">
        <f t="shared" si="108"/>
        <v>#VALUE!</v>
      </c>
      <c r="G557" s="8" t="e">
        <f t="shared" si="109"/>
        <v>#VALUE!</v>
      </c>
      <c r="H557" s="8" t="e">
        <f t="shared" si="110"/>
        <v>#VALUE!</v>
      </c>
      <c r="I557" s="8" t="e">
        <f t="shared" si="111"/>
        <v>#VALUE!</v>
      </c>
      <c r="J557" s="8"/>
      <c r="K557" s="125" t="str">
        <f>TEXT(履歴書!B676&amp;履歴書!G676&amp;"年"&amp;履歴書!I676&amp;"月"&amp;履歴書!K676&amp;"日","ge.m.d")</f>
        <v>年月日</v>
      </c>
      <c r="M557" s="6">
        <f>COUNTIF(日付等!Q557,"*仙台市*")</f>
        <v>0</v>
      </c>
      <c r="N557" s="6" t="e">
        <f>IF(O557="在家庭",300,VLOOKUP(P557,プルダウンデータ!$E$4:'プルダウンデータ'!$F$8,2,FALSE))</f>
        <v>#N/A</v>
      </c>
      <c r="O557" s="118">
        <f>履歴書!N1125</f>
        <v>0</v>
      </c>
      <c r="P557" s="118">
        <f>履歴書!AI1125</f>
        <v>0</v>
      </c>
      <c r="Q557" s="119">
        <f>履歴書!AN1125</f>
        <v>0</v>
      </c>
    </row>
    <row r="558" spans="1:17">
      <c r="A558" s="130">
        <f t="shared" si="113"/>
        <v>1</v>
      </c>
      <c r="B558" s="131">
        <f>D1114</f>
        <v>0</v>
      </c>
      <c r="D558" s="116" t="str">
        <f>TEXT(履歴書!B572&amp;履歴書!G572&amp;"年"&amp;履歴書!I572&amp;"月"&amp;履歴書!K572&amp;"日","ge.m.d")</f>
        <v>年月日</v>
      </c>
      <c r="E558" s="9"/>
      <c r="F558" s="7" t="str">
        <f t="shared" si="108"/>
        <v>年月日</v>
      </c>
      <c r="G558" s="8" t="str">
        <f t="shared" si="109"/>
        <v>年月日</v>
      </c>
      <c r="H558" s="8" t="str">
        <f t="shared" si="110"/>
        <v>年月日</v>
      </c>
      <c r="I558" s="8" t="str">
        <f t="shared" si="111"/>
        <v>年月日</v>
      </c>
      <c r="J558" s="8"/>
      <c r="K558" s="125" t="str">
        <f>TEXT(履歴書!B677&amp;履歴書!G677&amp;"年"&amp;履歴書!I677&amp;"月"&amp;履歴書!K677&amp;"日","ge.m.d")</f>
        <v>年月日</v>
      </c>
      <c r="M558" s="6">
        <f>COUNTIF(日付等!Q558,"*仙台市*")</f>
        <v>0</v>
      </c>
      <c r="N558" s="6" t="e">
        <f>IF(O558="在家庭",300,VLOOKUP(P558,プルダウンデータ!$E$4:'プルダウンデータ'!$F$8,2,FALSE))</f>
        <v>#N/A</v>
      </c>
      <c r="O558" s="118">
        <f>履歴書!N1127</f>
        <v>0</v>
      </c>
      <c r="P558" s="118">
        <f>履歴書!AI1127</f>
        <v>0</v>
      </c>
      <c r="Q558" s="119">
        <f>履歴書!AN1127</f>
        <v>0</v>
      </c>
    </row>
    <row r="559" spans="1:17">
      <c r="A559" s="130">
        <f t="shared" si="113"/>
        <v>1</v>
      </c>
      <c r="B559" s="131">
        <f>D1116</f>
        <v>0</v>
      </c>
      <c r="D559" s="98" t="e">
        <f t="shared" si="112"/>
        <v>#VALUE!</v>
      </c>
      <c r="E559" s="6"/>
      <c r="F559" s="7" t="e">
        <f t="shared" si="108"/>
        <v>#VALUE!</v>
      </c>
      <c r="G559" s="8" t="e">
        <f t="shared" si="109"/>
        <v>#VALUE!</v>
      </c>
      <c r="H559" s="8" t="e">
        <f t="shared" si="110"/>
        <v>#VALUE!</v>
      </c>
      <c r="I559" s="8" t="e">
        <f t="shared" si="111"/>
        <v>#VALUE!</v>
      </c>
      <c r="J559" s="8"/>
      <c r="K559" s="125" t="str">
        <f>TEXT(履歴書!B678&amp;履歴書!G678&amp;"年"&amp;履歴書!I678&amp;"月"&amp;履歴書!K678&amp;"日","ge.m.d")</f>
        <v>年月日</v>
      </c>
      <c r="M559" s="6">
        <f>COUNTIF(日付等!Q559,"*仙台市*")</f>
        <v>0</v>
      </c>
      <c r="N559" s="6" t="e">
        <f>IF(O559="在家庭",300,VLOOKUP(P559,プルダウンデータ!$E$4:'プルダウンデータ'!$F$8,2,FALSE))</f>
        <v>#N/A</v>
      </c>
      <c r="O559" s="118">
        <f>履歴書!N1129</f>
        <v>0</v>
      </c>
      <c r="P559" s="118">
        <f>履歴書!AI1129</f>
        <v>0</v>
      </c>
      <c r="Q559" s="119">
        <f>履歴書!AN1129</f>
        <v>0</v>
      </c>
    </row>
    <row r="560" spans="1:17">
      <c r="A560" s="130">
        <f t="shared" si="113"/>
        <v>1</v>
      </c>
      <c r="B560" s="131">
        <f>D1118</f>
        <v>0</v>
      </c>
      <c r="D560" s="116" t="str">
        <f>TEXT(履歴書!B574&amp;履歴書!G574&amp;"年"&amp;履歴書!I574&amp;"月"&amp;履歴書!K574&amp;"日","ge.m.d")</f>
        <v>年月日</v>
      </c>
      <c r="E560" s="9"/>
      <c r="F560" s="7" t="str">
        <f t="shared" si="108"/>
        <v>年月日</v>
      </c>
      <c r="G560" s="8" t="str">
        <f t="shared" si="109"/>
        <v>年月日</v>
      </c>
      <c r="H560" s="8" t="str">
        <f t="shared" si="110"/>
        <v>年月日</v>
      </c>
      <c r="I560" s="8" t="str">
        <f t="shared" si="111"/>
        <v>年月日</v>
      </c>
      <c r="J560" s="8"/>
      <c r="K560" s="125" t="str">
        <f>TEXT(履歴書!B679&amp;履歴書!G679&amp;"年"&amp;履歴書!I679&amp;"月"&amp;履歴書!K679&amp;"日","ge.m.d")</f>
        <v>年月日</v>
      </c>
      <c r="M560" s="6">
        <f>COUNTIF(日付等!Q560,"*仙台市*")</f>
        <v>0</v>
      </c>
      <c r="N560" s="6" t="e">
        <f>IF(O560="在家庭",300,VLOOKUP(P560,プルダウンデータ!$E$4:'プルダウンデータ'!$F$8,2,FALSE))</f>
        <v>#N/A</v>
      </c>
      <c r="O560" s="118">
        <f>履歴書!N1131</f>
        <v>0</v>
      </c>
      <c r="P560" s="118">
        <f>履歴書!AI1131</f>
        <v>0</v>
      </c>
      <c r="Q560" s="119">
        <f>履歴書!AN1131</f>
        <v>0</v>
      </c>
    </row>
    <row r="561" spans="1:17">
      <c r="A561" s="130">
        <f t="shared" si="113"/>
        <v>1</v>
      </c>
      <c r="B561" s="131">
        <f>D1120</f>
        <v>0</v>
      </c>
      <c r="D561" s="98" t="e">
        <f t="shared" si="112"/>
        <v>#VALUE!</v>
      </c>
      <c r="E561" s="6"/>
      <c r="F561" s="7" t="e">
        <f t="shared" si="108"/>
        <v>#VALUE!</v>
      </c>
      <c r="G561" s="8" t="e">
        <f t="shared" si="109"/>
        <v>#VALUE!</v>
      </c>
      <c r="H561" s="8" t="e">
        <f t="shared" si="110"/>
        <v>#VALUE!</v>
      </c>
      <c r="I561" s="8" t="e">
        <f t="shared" si="111"/>
        <v>#VALUE!</v>
      </c>
      <c r="J561" s="8"/>
      <c r="K561" s="125" t="str">
        <f>TEXT(履歴書!B680&amp;履歴書!G680&amp;"年"&amp;履歴書!I680&amp;"月"&amp;履歴書!K680&amp;"日","ge.m.d")</f>
        <v>年月日</v>
      </c>
      <c r="M561" s="6">
        <f>COUNTIF(日付等!Q561,"*仙台市*")</f>
        <v>0</v>
      </c>
      <c r="N561" s="6" t="e">
        <f>IF(O561="在家庭",300,VLOOKUP(P561,プルダウンデータ!$E$4:'プルダウンデータ'!$F$8,2,FALSE))</f>
        <v>#N/A</v>
      </c>
      <c r="O561" s="118">
        <f>履歴書!N1133</f>
        <v>0</v>
      </c>
      <c r="P561" s="118">
        <f>履歴書!AI1133</f>
        <v>0</v>
      </c>
      <c r="Q561" s="119">
        <f>履歴書!AN1133</f>
        <v>0</v>
      </c>
    </row>
    <row r="562" spans="1:17">
      <c r="A562" s="130">
        <f t="shared" si="113"/>
        <v>1</v>
      </c>
      <c r="B562" s="131">
        <f>D1122</f>
        <v>0</v>
      </c>
      <c r="D562" s="116" t="str">
        <f>TEXT(履歴書!B576&amp;履歴書!G576&amp;"年"&amp;履歴書!I576&amp;"月"&amp;履歴書!K576&amp;"日","ge.m.d")</f>
        <v>年月日</v>
      </c>
      <c r="E562" s="9"/>
      <c r="F562" s="7" t="str">
        <f t="shared" si="108"/>
        <v>年月日</v>
      </c>
      <c r="G562" s="8" t="str">
        <f t="shared" si="109"/>
        <v>年月日</v>
      </c>
      <c r="H562" s="8" t="str">
        <f t="shared" si="110"/>
        <v>年月日</v>
      </c>
      <c r="I562" s="8" t="str">
        <f t="shared" si="111"/>
        <v>年月日</v>
      </c>
      <c r="J562" s="8"/>
      <c r="K562" s="125" t="str">
        <f>TEXT(履歴書!B681&amp;履歴書!G681&amp;"年"&amp;履歴書!I681&amp;"月"&amp;履歴書!K681&amp;"日","ge.m.d")</f>
        <v>年月日</v>
      </c>
      <c r="M562" s="6">
        <f>COUNTIF(日付等!Q562,"*仙台市*")</f>
        <v>0</v>
      </c>
      <c r="N562" s="6" t="e">
        <f>IF(O562="在家庭",300,VLOOKUP(P562,プルダウンデータ!$E$4:'プルダウンデータ'!$F$8,2,FALSE))</f>
        <v>#N/A</v>
      </c>
      <c r="O562" s="118">
        <f>履歴書!N1135</f>
        <v>0</v>
      </c>
      <c r="P562" s="118">
        <f>履歴書!AI1135</f>
        <v>0</v>
      </c>
      <c r="Q562" s="119">
        <f>履歴書!AN1135</f>
        <v>0</v>
      </c>
    </row>
    <row r="563" spans="1:17">
      <c r="A563" s="130">
        <f t="shared" si="113"/>
        <v>1</v>
      </c>
      <c r="B563" s="131">
        <f>D1124</f>
        <v>0</v>
      </c>
      <c r="D563" s="98" t="e">
        <f t="shared" si="112"/>
        <v>#VALUE!</v>
      </c>
      <c r="E563" s="6"/>
      <c r="F563" s="7" t="e">
        <f t="shared" si="108"/>
        <v>#VALUE!</v>
      </c>
      <c r="G563" s="8" t="e">
        <f t="shared" si="109"/>
        <v>#VALUE!</v>
      </c>
      <c r="H563" s="8" t="e">
        <f t="shared" si="110"/>
        <v>#VALUE!</v>
      </c>
      <c r="I563" s="8" t="e">
        <f t="shared" si="111"/>
        <v>#VALUE!</v>
      </c>
      <c r="J563" s="8"/>
      <c r="K563" s="125" t="str">
        <f>TEXT(履歴書!B682&amp;履歴書!G682&amp;"年"&amp;履歴書!I682&amp;"月"&amp;履歴書!K682&amp;"日","ge.m.d")</f>
        <v>年月日</v>
      </c>
      <c r="M563" s="6">
        <f>COUNTIF(日付等!Q563,"*仙台市*")</f>
        <v>0</v>
      </c>
      <c r="N563" s="6" t="e">
        <f>IF(O563="在家庭",300,VLOOKUP(P563,プルダウンデータ!$E$4:'プルダウンデータ'!$F$8,2,FALSE))</f>
        <v>#N/A</v>
      </c>
      <c r="O563" s="118">
        <f>履歴書!N1137</f>
        <v>0</v>
      </c>
      <c r="P563" s="118">
        <f>履歴書!AI1137</f>
        <v>0</v>
      </c>
      <c r="Q563" s="119">
        <f>履歴書!AN1137</f>
        <v>0</v>
      </c>
    </row>
    <row r="564" spans="1:17">
      <c r="A564" s="130">
        <f t="shared" si="113"/>
        <v>1</v>
      </c>
      <c r="B564" s="131">
        <f>D1126</f>
        <v>0</v>
      </c>
      <c r="D564" s="116" t="str">
        <f>TEXT(履歴書!B578&amp;履歴書!G578&amp;"年"&amp;履歴書!I578&amp;"月"&amp;履歴書!K578&amp;"日","ge.m.d")</f>
        <v>年月日</v>
      </c>
      <c r="E564" s="9"/>
      <c r="F564" s="7" t="str">
        <f t="shared" si="108"/>
        <v>年月日</v>
      </c>
      <c r="G564" s="8" t="str">
        <f t="shared" si="109"/>
        <v>年月日</v>
      </c>
      <c r="H564" s="8" t="str">
        <f t="shared" si="110"/>
        <v>年月日</v>
      </c>
      <c r="I564" s="8" t="str">
        <f t="shared" si="111"/>
        <v>年月日</v>
      </c>
      <c r="J564" s="8"/>
      <c r="K564" s="125" t="str">
        <f>TEXT(履歴書!B683&amp;履歴書!G683&amp;"年"&amp;履歴書!I683&amp;"月"&amp;履歴書!K683&amp;"日","ge.m.d")</f>
        <v>年月日</v>
      </c>
      <c r="M564" s="6">
        <f>COUNTIF(日付等!Q564,"*仙台市*")</f>
        <v>0</v>
      </c>
      <c r="N564" s="6" t="e">
        <f>IF(O564="在家庭",300,VLOOKUP(P564,プルダウンデータ!$E$4:'プルダウンデータ'!$F$8,2,FALSE))</f>
        <v>#N/A</v>
      </c>
      <c r="O564" s="118">
        <f>履歴書!N1139</f>
        <v>0</v>
      </c>
      <c r="P564" s="118">
        <f>履歴書!AI1139</f>
        <v>0</v>
      </c>
      <c r="Q564" s="119">
        <f>履歴書!AN1139</f>
        <v>0</v>
      </c>
    </row>
    <row r="565" spans="1:17">
      <c r="A565" s="130">
        <f t="shared" si="113"/>
        <v>1</v>
      </c>
      <c r="B565" s="131">
        <f>D1128</f>
        <v>0</v>
      </c>
      <c r="D565" s="98" t="e">
        <f t="shared" si="112"/>
        <v>#VALUE!</v>
      </c>
      <c r="E565" s="6"/>
      <c r="F565" s="7" t="e">
        <f t="shared" si="108"/>
        <v>#VALUE!</v>
      </c>
      <c r="G565" s="8" t="e">
        <f t="shared" si="109"/>
        <v>#VALUE!</v>
      </c>
      <c r="H565" s="8" t="e">
        <f t="shared" si="110"/>
        <v>#VALUE!</v>
      </c>
      <c r="I565" s="8" t="e">
        <f t="shared" si="111"/>
        <v>#VALUE!</v>
      </c>
      <c r="J565" s="8"/>
      <c r="K565" s="125" t="str">
        <f>TEXT(履歴書!B684&amp;履歴書!G684&amp;"年"&amp;履歴書!I684&amp;"月"&amp;履歴書!K684&amp;"日","ge.m.d")</f>
        <v>年月日</v>
      </c>
      <c r="M565" s="6">
        <f>COUNTIF(日付等!Q565,"*仙台市*")</f>
        <v>0</v>
      </c>
      <c r="N565" s="6" t="e">
        <f>IF(O565="在家庭",300,VLOOKUP(P565,プルダウンデータ!$E$4:'プルダウンデータ'!$F$8,2,FALSE))</f>
        <v>#N/A</v>
      </c>
      <c r="O565" s="118">
        <f>履歴書!N1141</f>
        <v>0</v>
      </c>
      <c r="P565" s="118">
        <f>履歴書!AI1141</f>
        <v>0</v>
      </c>
      <c r="Q565" s="119">
        <f>履歴書!AN1141</f>
        <v>0</v>
      </c>
    </row>
    <row r="566" spans="1:17">
      <c r="A566" s="130">
        <f t="shared" si="113"/>
        <v>1</v>
      </c>
      <c r="B566" s="131">
        <f>D1130</f>
        <v>0</v>
      </c>
      <c r="D566" s="116" t="str">
        <f>TEXT(履歴書!B580&amp;履歴書!G580&amp;"年"&amp;履歴書!I580&amp;"月"&amp;履歴書!K580&amp;"日","ge.m.d")</f>
        <v>年月日</v>
      </c>
      <c r="E566" s="9"/>
      <c r="F566" s="7" t="str">
        <f t="shared" si="108"/>
        <v>年月日</v>
      </c>
      <c r="G566" s="8" t="str">
        <f t="shared" si="109"/>
        <v>年月日</v>
      </c>
      <c r="H566" s="8" t="str">
        <f t="shared" si="110"/>
        <v>年月日</v>
      </c>
      <c r="I566" s="8" t="str">
        <f t="shared" si="111"/>
        <v>年月日</v>
      </c>
      <c r="J566" s="8"/>
      <c r="K566" s="125" t="str">
        <f>TEXT(履歴書!B685&amp;履歴書!G685&amp;"年"&amp;履歴書!I685&amp;"月"&amp;履歴書!K685&amp;"日","ge.m.d")</f>
        <v>年月日</v>
      </c>
      <c r="M566" s="6">
        <f>COUNTIF(日付等!Q566,"*仙台市*")</f>
        <v>0</v>
      </c>
      <c r="N566" s="6" t="e">
        <f>IF(O566="在家庭",300,VLOOKUP(P566,プルダウンデータ!$E$4:'プルダウンデータ'!$F$8,2,FALSE))</f>
        <v>#N/A</v>
      </c>
      <c r="O566" s="118">
        <f>履歴書!N1143</f>
        <v>0</v>
      </c>
      <c r="P566" s="118">
        <f>履歴書!AI1143</f>
        <v>0</v>
      </c>
      <c r="Q566" s="119">
        <f>履歴書!AN1143</f>
        <v>0</v>
      </c>
    </row>
    <row r="567" spans="1:17">
      <c r="A567" s="130">
        <f t="shared" si="113"/>
        <v>1</v>
      </c>
      <c r="B567" s="131">
        <f>D1132</f>
        <v>0</v>
      </c>
      <c r="D567" s="98" t="e">
        <f t="shared" si="112"/>
        <v>#VALUE!</v>
      </c>
      <c r="E567" s="6"/>
      <c r="F567" s="7" t="e">
        <f t="shared" si="108"/>
        <v>#VALUE!</v>
      </c>
      <c r="G567" s="8" t="e">
        <f t="shared" si="109"/>
        <v>#VALUE!</v>
      </c>
      <c r="H567" s="8" t="e">
        <f t="shared" si="110"/>
        <v>#VALUE!</v>
      </c>
      <c r="I567" s="8" t="e">
        <f t="shared" si="111"/>
        <v>#VALUE!</v>
      </c>
      <c r="J567" s="8"/>
      <c r="K567" s="125" t="str">
        <f>TEXT(履歴書!B686&amp;履歴書!G686&amp;"年"&amp;履歴書!I686&amp;"月"&amp;履歴書!K686&amp;"日","ge.m.d")</f>
        <v>年月日</v>
      </c>
      <c r="M567" s="6">
        <f>COUNTIF(日付等!Q567,"*仙台市*")</f>
        <v>0</v>
      </c>
      <c r="N567" s="6" t="e">
        <f>IF(O567="在家庭",300,VLOOKUP(P567,プルダウンデータ!$E$4:'プルダウンデータ'!$F$8,2,FALSE))</f>
        <v>#N/A</v>
      </c>
      <c r="O567" s="118">
        <f>履歴書!N1145</f>
        <v>0</v>
      </c>
      <c r="P567" s="118">
        <f>履歴書!AI1145</f>
        <v>0</v>
      </c>
      <c r="Q567" s="119">
        <f>履歴書!AN1145</f>
        <v>0</v>
      </c>
    </row>
    <row r="568" spans="1:17">
      <c r="A568" s="130">
        <f t="shared" si="113"/>
        <v>1</v>
      </c>
      <c r="B568" s="131">
        <f>D1134</f>
        <v>0</v>
      </c>
      <c r="D568" s="116" t="str">
        <f>TEXT(履歴書!B582&amp;履歴書!G582&amp;"年"&amp;履歴書!I582&amp;"月"&amp;履歴書!K582&amp;"日","ge.m.d")</f>
        <v>年月日</v>
      </c>
      <c r="E568" s="9"/>
      <c r="F568" s="7" t="str">
        <f t="shared" si="108"/>
        <v>年月日</v>
      </c>
      <c r="G568" s="8" t="str">
        <f t="shared" si="109"/>
        <v>年月日</v>
      </c>
      <c r="H568" s="8" t="str">
        <f t="shared" si="110"/>
        <v>年月日</v>
      </c>
      <c r="I568" s="8" t="str">
        <f t="shared" si="111"/>
        <v>年月日</v>
      </c>
      <c r="J568" s="8"/>
      <c r="K568" s="125" t="str">
        <f>TEXT(履歴書!B687&amp;履歴書!G687&amp;"年"&amp;履歴書!I687&amp;"月"&amp;履歴書!K687&amp;"日","ge.m.d")</f>
        <v>年月日</v>
      </c>
      <c r="M568" s="6">
        <f>COUNTIF(日付等!Q568,"*仙台市*")</f>
        <v>0</v>
      </c>
      <c r="N568" s="6" t="e">
        <f>IF(O568="在家庭",300,VLOOKUP(P568,プルダウンデータ!$E$4:'プルダウンデータ'!$F$8,2,FALSE))</f>
        <v>#N/A</v>
      </c>
      <c r="O568" s="118">
        <f>履歴書!N1147</f>
        <v>0</v>
      </c>
      <c r="P568" s="118">
        <f>履歴書!AI1147</f>
        <v>0</v>
      </c>
      <c r="Q568" s="119">
        <f>履歴書!AN1147</f>
        <v>0</v>
      </c>
    </row>
    <row r="569" spans="1:17">
      <c r="A569" s="130">
        <f t="shared" si="113"/>
        <v>1</v>
      </c>
      <c r="B569" s="131">
        <f>D1136</f>
        <v>0</v>
      </c>
      <c r="D569" s="98" t="e">
        <f t="shared" si="112"/>
        <v>#VALUE!</v>
      </c>
      <c r="E569" s="6"/>
      <c r="F569" s="7" t="e">
        <f t="shared" si="108"/>
        <v>#VALUE!</v>
      </c>
      <c r="G569" s="8" t="e">
        <f t="shared" si="109"/>
        <v>#VALUE!</v>
      </c>
      <c r="H569" s="8" t="e">
        <f t="shared" si="110"/>
        <v>#VALUE!</v>
      </c>
      <c r="I569" s="8" t="e">
        <f t="shared" si="111"/>
        <v>#VALUE!</v>
      </c>
      <c r="J569" s="8"/>
      <c r="K569" s="125" t="str">
        <f>TEXT(履歴書!B688&amp;履歴書!G688&amp;"年"&amp;履歴書!I688&amp;"月"&amp;履歴書!K688&amp;"日","ge.m.d")</f>
        <v>年月日</v>
      </c>
      <c r="M569" s="6">
        <f>COUNTIF(日付等!Q569,"*仙台市*")</f>
        <v>0</v>
      </c>
      <c r="N569" s="6" t="e">
        <f>IF(O569="在家庭",300,VLOOKUP(P569,プルダウンデータ!$E$4:'プルダウンデータ'!$F$8,2,FALSE))</f>
        <v>#N/A</v>
      </c>
      <c r="O569" s="118">
        <f>履歴書!N1149</f>
        <v>0</v>
      </c>
      <c r="P569" s="118">
        <f>履歴書!AI1149</f>
        <v>0</v>
      </c>
      <c r="Q569" s="119">
        <f>履歴書!AN1149</f>
        <v>0</v>
      </c>
    </row>
    <row r="570" spans="1:17">
      <c r="A570" s="130">
        <f t="shared" si="113"/>
        <v>1</v>
      </c>
      <c r="B570" s="131">
        <f>D1138</f>
        <v>0</v>
      </c>
      <c r="D570" s="116" t="str">
        <f>TEXT(履歴書!B584&amp;履歴書!G584&amp;"年"&amp;履歴書!I584&amp;"月"&amp;履歴書!K584&amp;"日","ge.m.d")</f>
        <v>年月日</v>
      </c>
      <c r="E570" s="9"/>
      <c r="F570" s="7" t="str">
        <f t="shared" si="108"/>
        <v>年月日</v>
      </c>
      <c r="G570" s="8" t="str">
        <f t="shared" si="109"/>
        <v>年月日</v>
      </c>
      <c r="H570" s="8" t="str">
        <f t="shared" si="110"/>
        <v>年月日</v>
      </c>
      <c r="I570" s="8" t="str">
        <f t="shared" si="111"/>
        <v>年月日</v>
      </c>
      <c r="J570" s="8"/>
      <c r="K570" s="125" t="str">
        <f>TEXT(履歴書!B689&amp;履歴書!G689&amp;"年"&amp;履歴書!I689&amp;"月"&amp;履歴書!K689&amp;"日","ge.m.d")</f>
        <v>年月日</v>
      </c>
      <c r="M570" s="6">
        <f>COUNTIF(日付等!Q570,"*仙台市*")</f>
        <v>0</v>
      </c>
      <c r="N570" s="6" t="e">
        <f>IF(O570="在家庭",300,VLOOKUP(P570,プルダウンデータ!$E$4:'プルダウンデータ'!$F$8,2,FALSE))</f>
        <v>#N/A</v>
      </c>
      <c r="O570" s="118">
        <f>履歴書!N1151</f>
        <v>0</v>
      </c>
      <c r="P570" s="118">
        <f>履歴書!AI1151</f>
        <v>0</v>
      </c>
      <c r="Q570" s="119">
        <f>履歴書!AN1151</f>
        <v>0</v>
      </c>
    </row>
    <row r="571" spans="1:17">
      <c r="A571" s="130">
        <f t="shared" si="113"/>
        <v>1</v>
      </c>
      <c r="B571" s="131">
        <f>D1140</f>
        <v>0</v>
      </c>
      <c r="D571" s="98" t="e">
        <f t="shared" si="112"/>
        <v>#VALUE!</v>
      </c>
      <c r="E571" s="6"/>
      <c r="F571" s="7" t="e">
        <f t="shared" si="108"/>
        <v>#VALUE!</v>
      </c>
      <c r="G571" s="8" t="e">
        <f t="shared" si="109"/>
        <v>#VALUE!</v>
      </c>
      <c r="H571" s="8" t="e">
        <f t="shared" si="110"/>
        <v>#VALUE!</v>
      </c>
      <c r="I571" s="8" t="e">
        <f t="shared" si="111"/>
        <v>#VALUE!</v>
      </c>
      <c r="J571" s="8"/>
      <c r="K571" s="125" t="str">
        <f>TEXT(履歴書!B690&amp;履歴書!G690&amp;"年"&amp;履歴書!I690&amp;"月"&amp;履歴書!K690&amp;"日","ge.m.d")</f>
        <v>年月日</v>
      </c>
      <c r="M571" s="6">
        <f>COUNTIF(日付等!Q571,"*仙台市*")</f>
        <v>0</v>
      </c>
      <c r="N571" s="6" t="e">
        <f>IF(O571="在家庭",300,VLOOKUP(P571,プルダウンデータ!$E$4:'プルダウンデータ'!$F$8,2,FALSE))</f>
        <v>#N/A</v>
      </c>
      <c r="O571" s="118">
        <f>履歴書!N1153</f>
        <v>0</v>
      </c>
      <c r="P571" s="118">
        <f>履歴書!AI1153</f>
        <v>0</v>
      </c>
      <c r="Q571" s="119">
        <f>履歴書!AN1153</f>
        <v>0</v>
      </c>
    </row>
    <row r="572" spans="1:17">
      <c r="A572" s="130">
        <f t="shared" si="113"/>
        <v>1</v>
      </c>
      <c r="B572" s="131">
        <f>D1142</f>
        <v>0</v>
      </c>
      <c r="D572" s="116" t="str">
        <f>TEXT(履歴書!B586&amp;履歴書!G586&amp;"年"&amp;履歴書!I586&amp;"月"&amp;履歴書!K586&amp;"日","ge.m.d")</f>
        <v>年月日</v>
      </c>
      <c r="E572" s="9"/>
      <c r="F572" s="7" t="str">
        <f t="shared" si="108"/>
        <v>年月日</v>
      </c>
      <c r="G572" s="8" t="str">
        <f t="shared" si="109"/>
        <v>年月日</v>
      </c>
      <c r="H572" s="8" t="str">
        <f t="shared" si="110"/>
        <v>年月日</v>
      </c>
      <c r="I572" s="8" t="str">
        <f t="shared" si="111"/>
        <v>年月日</v>
      </c>
      <c r="J572" s="8"/>
      <c r="K572" s="125" t="str">
        <f>TEXT(履歴書!B691&amp;履歴書!G691&amp;"年"&amp;履歴書!I691&amp;"月"&amp;履歴書!K691&amp;"日","ge.m.d")</f>
        <v>年月日</v>
      </c>
      <c r="M572" s="6">
        <f>COUNTIF(日付等!Q572,"*仙台市*")</f>
        <v>0</v>
      </c>
      <c r="N572" s="6" t="e">
        <f>IF(O572="在家庭",300,VLOOKUP(P572,プルダウンデータ!$E$4:'プルダウンデータ'!$F$8,2,FALSE))</f>
        <v>#N/A</v>
      </c>
      <c r="O572" s="118">
        <f>履歴書!N1155</f>
        <v>0</v>
      </c>
      <c r="P572" s="118">
        <f>履歴書!AI1155</f>
        <v>0</v>
      </c>
      <c r="Q572" s="119">
        <f>履歴書!AN1155</f>
        <v>0</v>
      </c>
    </row>
    <row r="573" spans="1:17">
      <c r="A573" s="130">
        <f t="shared" si="113"/>
        <v>1</v>
      </c>
      <c r="B573" s="131">
        <f>D1144</f>
        <v>0</v>
      </c>
      <c r="D573" s="98" t="e">
        <f t="shared" si="112"/>
        <v>#VALUE!</v>
      </c>
      <c r="E573" s="6"/>
      <c r="F573" s="7" t="e">
        <f t="shared" si="108"/>
        <v>#VALUE!</v>
      </c>
      <c r="G573" s="8" t="e">
        <f t="shared" si="109"/>
        <v>#VALUE!</v>
      </c>
      <c r="H573" s="8" t="e">
        <f t="shared" si="110"/>
        <v>#VALUE!</v>
      </c>
      <c r="I573" s="8" t="e">
        <f t="shared" si="111"/>
        <v>#VALUE!</v>
      </c>
      <c r="J573" s="8"/>
      <c r="K573" s="125" t="str">
        <f>TEXT(履歴書!B692&amp;履歴書!G692&amp;"年"&amp;履歴書!I692&amp;"月"&amp;履歴書!K692&amp;"日","ge.m.d")</f>
        <v>年月日</v>
      </c>
      <c r="M573" s="6">
        <f>COUNTIF(日付等!Q573,"*仙台市*")</f>
        <v>0</v>
      </c>
      <c r="N573" s="6" t="e">
        <f>IF(O573="在家庭",300,VLOOKUP(P573,プルダウンデータ!$E$4:'プルダウンデータ'!$F$8,2,FALSE))</f>
        <v>#N/A</v>
      </c>
      <c r="O573" s="118">
        <f>履歴書!N1157</f>
        <v>0</v>
      </c>
      <c r="P573" s="118">
        <f>履歴書!AI1157</f>
        <v>0</v>
      </c>
      <c r="Q573" s="119">
        <f>履歴書!AN1157</f>
        <v>0</v>
      </c>
    </row>
    <row r="574" spans="1:17">
      <c r="A574" s="130">
        <f t="shared" si="113"/>
        <v>1</v>
      </c>
      <c r="B574" s="131">
        <f>D1146</f>
        <v>0</v>
      </c>
      <c r="D574" s="116" t="str">
        <f>TEXT(履歴書!B588&amp;履歴書!G588&amp;"年"&amp;履歴書!I588&amp;"月"&amp;履歴書!K588&amp;"日","ge.m.d")</f>
        <v>年月日</v>
      </c>
      <c r="E574" s="9"/>
      <c r="F574" s="7" t="str">
        <f t="shared" si="108"/>
        <v>年月日</v>
      </c>
      <c r="G574" s="8" t="str">
        <f t="shared" si="109"/>
        <v>年月日</v>
      </c>
      <c r="H574" s="8" t="str">
        <f t="shared" si="110"/>
        <v>年月日</v>
      </c>
      <c r="I574" s="8" t="str">
        <f t="shared" si="111"/>
        <v>年月日</v>
      </c>
      <c r="J574" s="8"/>
      <c r="K574" s="125" t="str">
        <f>TEXT(履歴書!B693&amp;履歴書!G693&amp;"年"&amp;履歴書!I693&amp;"月"&amp;履歴書!K693&amp;"日","ge.m.d")</f>
        <v>年月日</v>
      </c>
      <c r="M574" s="6">
        <f>COUNTIF(日付等!Q574,"*仙台市*")</f>
        <v>0</v>
      </c>
      <c r="N574" s="6" t="e">
        <f>IF(O574="在家庭",300,VLOOKUP(P574,プルダウンデータ!$E$4:'プルダウンデータ'!$F$8,2,FALSE))</f>
        <v>#N/A</v>
      </c>
      <c r="O574" s="118">
        <f>履歴書!N1159</f>
        <v>0</v>
      </c>
      <c r="P574" s="118">
        <f>履歴書!AI1159</f>
        <v>0</v>
      </c>
      <c r="Q574" s="119">
        <f>履歴書!AN1159</f>
        <v>0</v>
      </c>
    </row>
    <row r="575" spans="1:17">
      <c r="A575" s="130">
        <f t="shared" si="113"/>
        <v>1</v>
      </c>
      <c r="B575" s="131">
        <f>D1148</f>
        <v>0</v>
      </c>
      <c r="D575" s="98" t="e">
        <f t="shared" si="112"/>
        <v>#VALUE!</v>
      </c>
      <c r="E575" s="6"/>
      <c r="F575" s="7" t="e">
        <f t="shared" si="108"/>
        <v>#VALUE!</v>
      </c>
      <c r="G575" s="8" t="e">
        <f t="shared" si="109"/>
        <v>#VALUE!</v>
      </c>
      <c r="H575" s="8" t="e">
        <f t="shared" si="110"/>
        <v>#VALUE!</v>
      </c>
      <c r="I575" s="8" t="e">
        <f t="shared" si="111"/>
        <v>#VALUE!</v>
      </c>
      <c r="J575" s="8"/>
      <c r="K575" s="125" t="str">
        <f>TEXT(履歴書!B694&amp;履歴書!G694&amp;"年"&amp;履歴書!I694&amp;"月"&amp;履歴書!K694&amp;"日","ge.m.d")</f>
        <v>年月日</v>
      </c>
      <c r="M575" s="6">
        <f>COUNTIF(日付等!Q575,"*仙台市*")</f>
        <v>0</v>
      </c>
      <c r="N575" s="6" t="e">
        <f>IF(O575="在家庭",300,VLOOKUP(P575,プルダウンデータ!$E$4:'プルダウンデータ'!$F$8,2,FALSE))</f>
        <v>#N/A</v>
      </c>
      <c r="O575" s="118">
        <f>履歴書!N1161</f>
        <v>0</v>
      </c>
      <c r="P575" s="118">
        <f>履歴書!AI1161</f>
        <v>0</v>
      </c>
      <c r="Q575" s="119">
        <f>履歴書!AN1161</f>
        <v>0</v>
      </c>
    </row>
    <row r="576" spans="1:17">
      <c r="A576" s="130">
        <f t="shared" si="113"/>
        <v>1</v>
      </c>
      <c r="B576" s="131">
        <f>D1150</f>
        <v>0</v>
      </c>
      <c r="D576" s="116" t="str">
        <f>TEXT(履歴書!B590&amp;履歴書!G590&amp;"年"&amp;履歴書!I590&amp;"月"&amp;履歴書!K590&amp;"日","ge.m.d")</f>
        <v>年月日</v>
      </c>
      <c r="E576" s="9"/>
      <c r="F576" s="7" t="str">
        <f t="shared" si="108"/>
        <v>年月日</v>
      </c>
      <c r="G576" s="8" t="str">
        <f t="shared" si="109"/>
        <v>年月日</v>
      </c>
      <c r="H576" s="8" t="str">
        <f t="shared" si="110"/>
        <v>年月日</v>
      </c>
      <c r="I576" s="8" t="str">
        <f t="shared" si="111"/>
        <v>年月日</v>
      </c>
      <c r="J576" s="8"/>
      <c r="K576" s="125" t="str">
        <f>TEXT(履歴書!B695&amp;履歴書!G695&amp;"年"&amp;履歴書!I695&amp;"月"&amp;履歴書!K695&amp;"日","ge.m.d")</f>
        <v>年月日</v>
      </c>
      <c r="M576" s="6">
        <f>COUNTIF(日付等!Q576,"*仙台市*")</f>
        <v>0</v>
      </c>
      <c r="N576" s="6" t="e">
        <f>IF(O576="在家庭",300,VLOOKUP(P576,プルダウンデータ!$E$4:'プルダウンデータ'!$F$8,2,FALSE))</f>
        <v>#N/A</v>
      </c>
      <c r="O576" s="118">
        <f>履歴書!N1163</f>
        <v>0</v>
      </c>
      <c r="P576" s="118">
        <f>履歴書!AI1163</f>
        <v>0</v>
      </c>
      <c r="Q576" s="119">
        <f>履歴書!AN1163</f>
        <v>0</v>
      </c>
    </row>
    <row r="577" spans="1:17">
      <c r="A577" s="130">
        <f t="shared" si="113"/>
        <v>1</v>
      </c>
      <c r="B577" s="131">
        <f>D1152</f>
        <v>0</v>
      </c>
      <c r="D577" s="98" t="e">
        <f t="shared" si="112"/>
        <v>#VALUE!</v>
      </c>
      <c r="E577" s="6"/>
      <c r="F577" s="7" t="e">
        <f t="shared" si="108"/>
        <v>#VALUE!</v>
      </c>
      <c r="G577" s="8" t="e">
        <f t="shared" si="109"/>
        <v>#VALUE!</v>
      </c>
      <c r="H577" s="8" t="e">
        <f t="shared" si="110"/>
        <v>#VALUE!</v>
      </c>
      <c r="I577" s="8" t="e">
        <f t="shared" si="111"/>
        <v>#VALUE!</v>
      </c>
      <c r="J577" s="8"/>
      <c r="K577" s="125" t="str">
        <f>TEXT(履歴書!B696&amp;履歴書!G696&amp;"年"&amp;履歴書!I696&amp;"月"&amp;履歴書!K696&amp;"日","ge.m.d")</f>
        <v>年月日</v>
      </c>
      <c r="M577" s="6">
        <f>COUNTIF(日付等!Q577,"*仙台市*")</f>
        <v>0</v>
      </c>
      <c r="N577" s="6" t="e">
        <f>IF(O577="在家庭",300,VLOOKUP(P577,プルダウンデータ!$E$4:'プルダウンデータ'!$F$8,2,FALSE))</f>
        <v>#N/A</v>
      </c>
      <c r="O577" s="118">
        <f>履歴書!N1165</f>
        <v>0</v>
      </c>
      <c r="P577" s="118">
        <f>履歴書!AI1165</f>
        <v>0</v>
      </c>
      <c r="Q577" s="119">
        <f>履歴書!AN1165</f>
        <v>0</v>
      </c>
    </row>
    <row r="578" spans="1:17">
      <c r="A578" s="130">
        <f t="shared" si="113"/>
        <v>1</v>
      </c>
      <c r="B578" s="131">
        <f>D1154</f>
        <v>0</v>
      </c>
      <c r="D578" s="116" t="str">
        <f>TEXT(履歴書!B592&amp;履歴書!G592&amp;"年"&amp;履歴書!I592&amp;"月"&amp;履歴書!K592&amp;"日","ge.m.d")</f>
        <v>年月日</v>
      </c>
      <c r="E578" s="9"/>
      <c r="F578" s="7" t="str">
        <f t="shared" si="108"/>
        <v>年月日</v>
      </c>
      <c r="G578" s="8" t="str">
        <f t="shared" si="109"/>
        <v>年月日</v>
      </c>
      <c r="H578" s="8" t="str">
        <f t="shared" si="110"/>
        <v>年月日</v>
      </c>
      <c r="I578" s="8" t="str">
        <f t="shared" si="111"/>
        <v>年月日</v>
      </c>
      <c r="J578" s="8"/>
      <c r="K578" s="125" t="str">
        <f>TEXT(履歴書!B697&amp;履歴書!G697&amp;"年"&amp;履歴書!I697&amp;"月"&amp;履歴書!K697&amp;"日","ge.m.d")</f>
        <v>年月日</v>
      </c>
      <c r="M578" s="6">
        <f>COUNTIF(日付等!Q578,"*仙台市*")</f>
        <v>0</v>
      </c>
      <c r="N578" s="6" t="e">
        <f>IF(O578="在家庭",300,VLOOKUP(P578,プルダウンデータ!$E$4:'プルダウンデータ'!$F$8,2,FALSE))</f>
        <v>#N/A</v>
      </c>
      <c r="O578" s="118">
        <f>履歴書!N1167</f>
        <v>0</v>
      </c>
      <c r="P578" s="118">
        <f>履歴書!AI1167</f>
        <v>0</v>
      </c>
      <c r="Q578" s="119">
        <f>履歴書!AN1167</f>
        <v>0</v>
      </c>
    </row>
    <row r="579" spans="1:17">
      <c r="A579" s="130">
        <f t="shared" si="113"/>
        <v>1</v>
      </c>
      <c r="B579" s="131">
        <f>D1156</f>
        <v>0</v>
      </c>
      <c r="D579" s="98" t="e">
        <f t="shared" si="112"/>
        <v>#VALUE!</v>
      </c>
      <c r="E579" s="6"/>
      <c r="F579" s="7" t="e">
        <f t="shared" si="108"/>
        <v>#VALUE!</v>
      </c>
      <c r="G579" s="8" t="e">
        <f t="shared" si="109"/>
        <v>#VALUE!</v>
      </c>
      <c r="H579" s="8" t="e">
        <f t="shared" si="110"/>
        <v>#VALUE!</v>
      </c>
      <c r="I579" s="8" t="e">
        <f t="shared" si="111"/>
        <v>#VALUE!</v>
      </c>
      <c r="J579" s="8"/>
      <c r="K579" s="125" t="str">
        <f>TEXT(履歴書!B698&amp;履歴書!G698&amp;"年"&amp;履歴書!I698&amp;"月"&amp;履歴書!K698&amp;"日","ge.m.d")</f>
        <v>年月日</v>
      </c>
      <c r="M579" s="6">
        <f>COUNTIF(日付等!Q579,"*仙台市*")</f>
        <v>0</v>
      </c>
      <c r="N579" s="6" t="e">
        <f>IF(O579="在家庭",300,VLOOKUP(P579,プルダウンデータ!$E$4:'プルダウンデータ'!$F$8,2,FALSE))</f>
        <v>#N/A</v>
      </c>
      <c r="O579" s="118">
        <f>履歴書!N1169</f>
        <v>0</v>
      </c>
      <c r="P579" s="118">
        <f>履歴書!AI1169</f>
        <v>0</v>
      </c>
      <c r="Q579" s="119">
        <f>履歴書!AN1169</f>
        <v>0</v>
      </c>
    </row>
    <row r="580" spans="1:17">
      <c r="A580" s="130">
        <f t="shared" si="113"/>
        <v>1</v>
      </c>
      <c r="B580" s="131">
        <f>D1158</f>
        <v>0</v>
      </c>
      <c r="D580" s="116" t="str">
        <f>TEXT(履歴書!B594&amp;履歴書!G594&amp;"年"&amp;履歴書!I594&amp;"月"&amp;履歴書!K594&amp;"日","ge.m.d")</f>
        <v>年月日</v>
      </c>
      <c r="E580" s="9"/>
      <c r="F580" s="7" t="str">
        <f t="shared" ref="F580:F643" si="114">TEXT($D580,"ggg")</f>
        <v>年月日</v>
      </c>
      <c r="G580" s="8" t="str">
        <f t="shared" ref="G580:G643" si="115">TEXT($D580,"e")</f>
        <v>年月日</v>
      </c>
      <c r="H580" s="8" t="str">
        <f t="shared" ref="H580:H643" si="116">TEXT($D580,"m")</f>
        <v>年月日</v>
      </c>
      <c r="I580" s="8" t="str">
        <f t="shared" ref="I580:I643" si="117">TEXT($D580,"d")</f>
        <v>年月日</v>
      </c>
      <c r="J580" s="8"/>
      <c r="K580" s="125" t="str">
        <f>TEXT(履歴書!B699&amp;履歴書!G699&amp;"年"&amp;履歴書!I699&amp;"月"&amp;履歴書!K699&amp;"日","ge.m.d")</f>
        <v>年月日</v>
      </c>
      <c r="M580" s="6">
        <f>COUNTIF(日付等!Q580,"*仙台市*")</f>
        <v>0</v>
      </c>
      <c r="N580" s="6" t="e">
        <f>IF(O580="在家庭",300,VLOOKUP(P580,プルダウンデータ!$E$4:'プルダウンデータ'!$F$8,2,FALSE))</f>
        <v>#N/A</v>
      </c>
      <c r="O580" s="118">
        <f>履歴書!N1171</f>
        <v>0</v>
      </c>
      <c r="P580" s="118">
        <f>履歴書!AI1171</f>
        <v>0</v>
      </c>
      <c r="Q580" s="119">
        <f>履歴書!AN1171</f>
        <v>0</v>
      </c>
    </row>
    <row r="581" spans="1:17">
      <c r="A581" s="130">
        <f t="shared" si="113"/>
        <v>1</v>
      </c>
      <c r="B581" s="131">
        <f>D1160</f>
        <v>0</v>
      </c>
      <c r="D581" s="98" t="e">
        <f t="shared" ref="D581:D643" si="118">D580+1</f>
        <v>#VALUE!</v>
      </c>
      <c r="E581" s="6"/>
      <c r="F581" s="7" t="e">
        <f t="shared" si="114"/>
        <v>#VALUE!</v>
      </c>
      <c r="G581" s="8" t="e">
        <f t="shared" si="115"/>
        <v>#VALUE!</v>
      </c>
      <c r="H581" s="8" t="e">
        <f t="shared" si="116"/>
        <v>#VALUE!</v>
      </c>
      <c r="I581" s="8" t="e">
        <f t="shared" si="117"/>
        <v>#VALUE!</v>
      </c>
      <c r="J581" s="8"/>
      <c r="K581" s="125" t="str">
        <f>TEXT(履歴書!B700&amp;履歴書!G700&amp;"年"&amp;履歴書!I700&amp;"月"&amp;履歴書!K700&amp;"日","ge.m.d")</f>
        <v>年月日</v>
      </c>
      <c r="M581" s="6">
        <f>COUNTIF(日付等!Q581,"*仙台市*")</f>
        <v>0</v>
      </c>
      <c r="N581" s="6" t="e">
        <f>IF(O581="在家庭",300,VLOOKUP(P581,プルダウンデータ!$E$4:'プルダウンデータ'!$F$8,2,FALSE))</f>
        <v>#N/A</v>
      </c>
      <c r="O581" s="118">
        <f>履歴書!N1173</f>
        <v>0</v>
      </c>
      <c r="P581" s="118">
        <f>履歴書!AI1173</f>
        <v>0</v>
      </c>
      <c r="Q581" s="119">
        <f>履歴書!AN1173</f>
        <v>0</v>
      </c>
    </row>
    <row r="582" spans="1:17">
      <c r="A582" s="130">
        <f t="shared" si="113"/>
        <v>1</v>
      </c>
      <c r="B582" s="131">
        <f>D1162</f>
        <v>0</v>
      </c>
      <c r="D582" s="116" t="str">
        <f>TEXT(履歴書!B596&amp;履歴書!G596&amp;"年"&amp;履歴書!I596&amp;"月"&amp;履歴書!K596&amp;"日","ge.m.d")</f>
        <v>年月日</v>
      </c>
      <c r="E582" s="9"/>
      <c r="F582" s="7" t="str">
        <f t="shared" si="114"/>
        <v>年月日</v>
      </c>
      <c r="G582" s="8" t="str">
        <f t="shared" si="115"/>
        <v>年月日</v>
      </c>
      <c r="H582" s="8" t="str">
        <f t="shared" si="116"/>
        <v>年月日</v>
      </c>
      <c r="I582" s="8" t="str">
        <f t="shared" si="117"/>
        <v>年月日</v>
      </c>
      <c r="J582" s="8"/>
      <c r="K582" s="125" t="str">
        <f>TEXT(履歴書!B701&amp;履歴書!G701&amp;"年"&amp;履歴書!I701&amp;"月"&amp;履歴書!K701&amp;"日","ge.m.d")</f>
        <v>年月日</v>
      </c>
      <c r="M582" s="6">
        <f>COUNTIF(日付等!Q582,"*仙台市*")</f>
        <v>0</v>
      </c>
      <c r="N582" s="6" t="e">
        <f>IF(O582="在家庭",300,VLOOKUP(P582,プルダウンデータ!$E$4:'プルダウンデータ'!$F$8,2,FALSE))</f>
        <v>#N/A</v>
      </c>
      <c r="O582" s="118">
        <f>履歴書!N1175</f>
        <v>0</v>
      </c>
      <c r="P582" s="118">
        <f>履歴書!AI1175</f>
        <v>0</v>
      </c>
      <c r="Q582" s="119">
        <f>履歴書!AN1175</f>
        <v>0</v>
      </c>
    </row>
    <row r="583" spans="1:17">
      <c r="A583" s="130">
        <f t="shared" si="113"/>
        <v>1</v>
      </c>
      <c r="B583" s="131">
        <f>D1164</f>
        <v>0</v>
      </c>
      <c r="D583" s="98" t="e">
        <f t="shared" si="118"/>
        <v>#VALUE!</v>
      </c>
      <c r="E583" s="6"/>
      <c r="F583" s="7" t="e">
        <f t="shared" si="114"/>
        <v>#VALUE!</v>
      </c>
      <c r="G583" s="8" t="e">
        <f t="shared" si="115"/>
        <v>#VALUE!</v>
      </c>
      <c r="H583" s="8" t="e">
        <f t="shared" si="116"/>
        <v>#VALUE!</v>
      </c>
      <c r="I583" s="8" t="e">
        <f t="shared" si="117"/>
        <v>#VALUE!</v>
      </c>
      <c r="J583" s="8"/>
      <c r="K583" s="125" t="str">
        <f>TEXT(履歴書!B702&amp;履歴書!G702&amp;"年"&amp;履歴書!I702&amp;"月"&amp;履歴書!K702&amp;"日","ge.m.d")</f>
        <v>年月日</v>
      </c>
      <c r="M583" s="6">
        <f>COUNTIF(日付等!Q583,"*仙台市*")</f>
        <v>0</v>
      </c>
      <c r="N583" s="6" t="e">
        <f>IF(O583="在家庭",300,VLOOKUP(P583,プルダウンデータ!$E$4:'プルダウンデータ'!$F$8,2,FALSE))</f>
        <v>#N/A</v>
      </c>
      <c r="O583" s="118">
        <f>履歴書!N1177</f>
        <v>0</v>
      </c>
      <c r="P583" s="118">
        <f>履歴書!AI1177</f>
        <v>0</v>
      </c>
      <c r="Q583" s="119">
        <f>履歴書!AN1177</f>
        <v>0</v>
      </c>
    </row>
    <row r="584" spans="1:17">
      <c r="A584" s="130">
        <f t="shared" si="113"/>
        <v>1</v>
      </c>
      <c r="B584" s="131">
        <f>D1166</f>
        <v>0</v>
      </c>
      <c r="D584" s="116" t="str">
        <f>TEXT(履歴書!B598&amp;履歴書!G598&amp;"年"&amp;履歴書!I598&amp;"月"&amp;履歴書!K598&amp;"日","ge.m.d")</f>
        <v>年月日</v>
      </c>
      <c r="E584" s="9"/>
      <c r="F584" s="7" t="str">
        <f t="shared" si="114"/>
        <v>年月日</v>
      </c>
      <c r="G584" s="8" t="str">
        <f t="shared" si="115"/>
        <v>年月日</v>
      </c>
      <c r="H584" s="8" t="str">
        <f t="shared" si="116"/>
        <v>年月日</v>
      </c>
      <c r="I584" s="8" t="str">
        <f t="shared" si="117"/>
        <v>年月日</v>
      </c>
      <c r="J584" s="8"/>
      <c r="K584" s="125" t="str">
        <f>TEXT(履歴書!B703&amp;履歴書!G703&amp;"年"&amp;履歴書!I703&amp;"月"&amp;履歴書!K703&amp;"日","ge.m.d")</f>
        <v>年月日</v>
      </c>
      <c r="M584" s="6">
        <f>COUNTIF(日付等!Q584,"*仙台市*")</f>
        <v>0</v>
      </c>
      <c r="N584" s="6" t="e">
        <f>IF(O584="在家庭",300,VLOOKUP(P584,プルダウンデータ!$E$4:'プルダウンデータ'!$F$8,2,FALSE))</f>
        <v>#N/A</v>
      </c>
      <c r="O584" s="118">
        <f>履歴書!N1179</f>
        <v>0</v>
      </c>
      <c r="P584" s="118">
        <f>履歴書!AI1179</f>
        <v>0</v>
      </c>
      <c r="Q584" s="119">
        <f>履歴書!AN1179</f>
        <v>0</v>
      </c>
    </row>
    <row r="585" spans="1:17">
      <c r="A585" s="130">
        <f t="shared" si="113"/>
        <v>1</v>
      </c>
      <c r="B585" s="131">
        <f>D1168</f>
        <v>0</v>
      </c>
      <c r="D585" s="98" t="e">
        <f t="shared" si="118"/>
        <v>#VALUE!</v>
      </c>
      <c r="E585" s="6"/>
      <c r="F585" s="7" t="e">
        <f t="shared" si="114"/>
        <v>#VALUE!</v>
      </c>
      <c r="G585" s="8" t="e">
        <f t="shared" si="115"/>
        <v>#VALUE!</v>
      </c>
      <c r="H585" s="8" t="e">
        <f t="shared" si="116"/>
        <v>#VALUE!</v>
      </c>
      <c r="I585" s="8" t="e">
        <f t="shared" si="117"/>
        <v>#VALUE!</v>
      </c>
      <c r="J585" s="8"/>
      <c r="K585" s="125" t="str">
        <f>TEXT(履歴書!B704&amp;履歴書!G704&amp;"年"&amp;履歴書!I704&amp;"月"&amp;履歴書!K704&amp;"日","ge.m.d")</f>
        <v>年月日</v>
      </c>
      <c r="M585" s="6">
        <f>COUNTIF(日付等!Q585,"*仙台市*")</f>
        <v>0</v>
      </c>
      <c r="N585" s="6" t="e">
        <f>IF(O585="在家庭",300,VLOOKUP(P585,プルダウンデータ!$E$4:'プルダウンデータ'!$F$8,2,FALSE))</f>
        <v>#N/A</v>
      </c>
      <c r="O585" s="118">
        <f>履歴書!N1181</f>
        <v>0</v>
      </c>
      <c r="P585" s="118">
        <f>履歴書!AI1181</f>
        <v>0</v>
      </c>
      <c r="Q585" s="119">
        <f>履歴書!AN1181</f>
        <v>0</v>
      </c>
    </row>
    <row r="586" spans="1:17">
      <c r="A586" s="130">
        <f t="shared" si="113"/>
        <v>1</v>
      </c>
      <c r="B586" s="131">
        <f>D1170</f>
        <v>0</v>
      </c>
      <c r="D586" s="116" t="str">
        <f>TEXT(履歴書!B600&amp;履歴書!G600&amp;"年"&amp;履歴書!I600&amp;"月"&amp;履歴書!K600&amp;"日","ge.m.d")</f>
        <v>年月日</v>
      </c>
      <c r="E586" s="9"/>
      <c r="F586" s="7" t="str">
        <f t="shared" si="114"/>
        <v>年月日</v>
      </c>
      <c r="G586" s="8" t="str">
        <f t="shared" si="115"/>
        <v>年月日</v>
      </c>
      <c r="H586" s="8" t="str">
        <f t="shared" si="116"/>
        <v>年月日</v>
      </c>
      <c r="I586" s="8" t="str">
        <f t="shared" si="117"/>
        <v>年月日</v>
      </c>
      <c r="J586" s="8"/>
      <c r="K586" s="125" t="str">
        <f>TEXT(履歴書!B705&amp;履歴書!G705&amp;"年"&amp;履歴書!I705&amp;"月"&amp;履歴書!K705&amp;"日","ge.m.d")</f>
        <v>年月日</v>
      </c>
      <c r="M586" s="6">
        <f>COUNTIF(日付等!Q586,"*仙台市*")</f>
        <v>0</v>
      </c>
      <c r="N586" s="6" t="e">
        <f>IF(O586="在家庭",300,VLOOKUP(P586,プルダウンデータ!$E$4:'プルダウンデータ'!$F$8,2,FALSE))</f>
        <v>#N/A</v>
      </c>
      <c r="O586" s="118">
        <f>履歴書!N1183</f>
        <v>0</v>
      </c>
      <c r="P586" s="118">
        <f>履歴書!AI1183</f>
        <v>0</v>
      </c>
      <c r="Q586" s="119">
        <f>履歴書!AN1183</f>
        <v>0</v>
      </c>
    </row>
    <row r="587" spans="1:17">
      <c r="A587" s="130">
        <f t="shared" si="113"/>
        <v>1</v>
      </c>
      <c r="B587" s="131">
        <f>D1172</f>
        <v>0</v>
      </c>
      <c r="D587" s="98" t="e">
        <f t="shared" si="118"/>
        <v>#VALUE!</v>
      </c>
      <c r="E587" s="6"/>
      <c r="F587" s="7" t="e">
        <f t="shared" si="114"/>
        <v>#VALUE!</v>
      </c>
      <c r="G587" s="8" t="e">
        <f t="shared" si="115"/>
        <v>#VALUE!</v>
      </c>
      <c r="H587" s="8" t="e">
        <f t="shared" si="116"/>
        <v>#VALUE!</v>
      </c>
      <c r="I587" s="8" t="e">
        <f t="shared" si="117"/>
        <v>#VALUE!</v>
      </c>
      <c r="J587" s="8"/>
      <c r="K587" s="125" t="str">
        <f>TEXT(履歴書!B706&amp;履歴書!G706&amp;"年"&amp;履歴書!I706&amp;"月"&amp;履歴書!K706&amp;"日","ge.m.d")</f>
        <v>年月日</v>
      </c>
      <c r="M587" s="6">
        <f>COUNTIF(日付等!Q587,"*仙台市*")</f>
        <v>0</v>
      </c>
      <c r="N587" s="6" t="e">
        <f>IF(O587="在家庭",300,VLOOKUP(P587,プルダウンデータ!$E$4:'プルダウンデータ'!$F$8,2,FALSE))</f>
        <v>#N/A</v>
      </c>
      <c r="O587" s="118">
        <f>履歴書!N1185</f>
        <v>0</v>
      </c>
      <c r="P587" s="118">
        <f>履歴書!AI1185</f>
        <v>0</v>
      </c>
      <c r="Q587" s="119">
        <f>履歴書!AN1185</f>
        <v>0</v>
      </c>
    </row>
    <row r="588" spans="1:17">
      <c r="A588" s="130">
        <f t="shared" si="113"/>
        <v>1</v>
      </c>
      <c r="B588" s="131">
        <f>D1174</f>
        <v>0</v>
      </c>
      <c r="D588" s="116" t="str">
        <f>TEXT(履歴書!B602&amp;履歴書!G602&amp;"年"&amp;履歴書!I602&amp;"月"&amp;履歴書!K602&amp;"日","ge.m.d")</f>
        <v>年月日</v>
      </c>
      <c r="E588" s="9"/>
      <c r="F588" s="7" t="str">
        <f t="shared" si="114"/>
        <v>年月日</v>
      </c>
      <c r="G588" s="8" t="str">
        <f t="shared" si="115"/>
        <v>年月日</v>
      </c>
      <c r="H588" s="8" t="str">
        <f t="shared" si="116"/>
        <v>年月日</v>
      </c>
      <c r="I588" s="8" t="str">
        <f t="shared" si="117"/>
        <v>年月日</v>
      </c>
      <c r="J588" s="8"/>
      <c r="K588" s="125" t="str">
        <f>TEXT(履歴書!B707&amp;履歴書!G707&amp;"年"&amp;履歴書!I707&amp;"月"&amp;履歴書!K707&amp;"日","ge.m.d")</f>
        <v>年月日</v>
      </c>
      <c r="M588" s="6">
        <f>COUNTIF(日付等!Q588,"*仙台市*")</f>
        <v>0</v>
      </c>
      <c r="N588" s="6" t="e">
        <f>IF(O588="在家庭",300,VLOOKUP(P588,プルダウンデータ!$E$4:'プルダウンデータ'!$F$8,2,FALSE))</f>
        <v>#N/A</v>
      </c>
      <c r="O588" s="118">
        <f>履歴書!N1187</f>
        <v>0</v>
      </c>
      <c r="P588" s="118">
        <f>履歴書!AI1187</f>
        <v>0</v>
      </c>
      <c r="Q588" s="119">
        <f>履歴書!AN1187</f>
        <v>0</v>
      </c>
    </row>
    <row r="589" spans="1:17">
      <c r="A589" s="130">
        <f t="shared" si="113"/>
        <v>1</v>
      </c>
      <c r="B589" s="131">
        <f>D1176</f>
        <v>0</v>
      </c>
      <c r="D589" s="98" t="e">
        <f t="shared" si="118"/>
        <v>#VALUE!</v>
      </c>
      <c r="E589" s="6"/>
      <c r="F589" s="7" t="e">
        <f t="shared" si="114"/>
        <v>#VALUE!</v>
      </c>
      <c r="G589" s="8" t="e">
        <f t="shared" si="115"/>
        <v>#VALUE!</v>
      </c>
      <c r="H589" s="8" t="e">
        <f t="shared" si="116"/>
        <v>#VALUE!</v>
      </c>
      <c r="I589" s="8" t="e">
        <f t="shared" si="117"/>
        <v>#VALUE!</v>
      </c>
      <c r="J589" s="8"/>
      <c r="K589" s="125" t="str">
        <f>TEXT(履歴書!B708&amp;履歴書!G708&amp;"年"&amp;履歴書!I708&amp;"月"&amp;履歴書!K708&amp;"日","ge.m.d")</f>
        <v>年月日</v>
      </c>
      <c r="M589" s="6">
        <f>COUNTIF(日付等!Q589,"*仙台市*")</f>
        <v>0</v>
      </c>
      <c r="N589" s="6" t="e">
        <f>IF(O589="在家庭",300,VLOOKUP(P589,プルダウンデータ!$E$4:'プルダウンデータ'!$F$8,2,FALSE))</f>
        <v>#N/A</v>
      </c>
      <c r="O589" s="118">
        <f>履歴書!N1189</f>
        <v>0</v>
      </c>
      <c r="P589" s="118">
        <f>履歴書!AI1189</f>
        <v>0</v>
      </c>
      <c r="Q589" s="119">
        <f>履歴書!AN1189</f>
        <v>0</v>
      </c>
    </row>
    <row r="590" spans="1:17">
      <c r="A590" s="130">
        <f t="shared" si="113"/>
        <v>1</v>
      </c>
      <c r="B590" s="131">
        <f>D1178</f>
        <v>0</v>
      </c>
      <c r="D590" s="116" t="str">
        <f>TEXT(履歴書!B604&amp;履歴書!G604&amp;"年"&amp;履歴書!I604&amp;"月"&amp;履歴書!K604&amp;"日","ge.m.d")</f>
        <v>年月日</v>
      </c>
      <c r="E590" s="9"/>
      <c r="F590" s="7" t="str">
        <f t="shared" si="114"/>
        <v>年月日</v>
      </c>
      <c r="G590" s="8" t="str">
        <f t="shared" si="115"/>
        <v>年月日</v>
      </c>
      <c r="H590" s="8" t="str">
        <f t="shared" si="116"/>
        <v>年月日</v>
      </c>
      <c r="I590" s="8" t="str">
        <f t="shared" si="117"/>
        <v>年月日</v>
      </c>
      <c r="J590" s="8"/>
      <c r="K590" s="125" t="str">
        <f>TEXT(履歴書!B709&amp;履歴書!G709&amp;"年"&amp;履歴書!I709&amp;"月"&amp;履歴書!K709&amp;"日","ge.m.d")</f>
        <v>年月日</v>
      </c>
      <c r="M590" s="6">
        <f>COUNTIF(日付等!Q590,"*仙台市*")</f>
        <v>0</v>
      </c>
      <c r="N590" s="6" t="e">
        <f>IF(O590="在家庭",300,VLOOKUP(P590,プルダウンデータ!$E$4:'プルダウンデータ'!$F$8,2,FALSE))</f>
        <v>#N/A</v>
      </c>
      <c r="O590" s="118">
        <f>履歴書!N1191</f>
        <v>0</v>
      </c>
      <c r="P590" s="118">
        <f>履歴書!AI1191</f>
        <v>0</v>
      </c>
      <c r="Q590" s="119">
        <f>履歴書!AN1191</f>
        <v>0</v>
      </c>
    </row>
    <row r="591" spans="1:17">
      <c r="A591" s="130">
        <f t="shared" si="113"/>
        <v>1</v>
      </c>
      <c r="B591" s="131">
        <f>D1180</f>
        <v>0</v>
      </c>
      <c r="D591" s="98" t="e">
        <f t="shared" si="118"/>
        <v>#VALUE!</v>
      </c>
      <c r="E591" s="6"/>
      <c r="F591" s="7" t="e">
        <f t="shared" si="114"/>
        <v>#VALUE!</v>
      </c>
      <c r="G591" s="8" t="e">
        <f t="shared" si="115"/>
        <v>#VALUE!</v>
      </c>
      <c r="H591" s="8" t="e">
        <f t="shared" si="116"/>
        <v>#VALUE!</v>
      </c>
      <c r="I591" s="8" t="e">
        <f t="shared" si="117"/>
        <v>#VALUE!</v>
      </c>
      <c r="J591" s="8"/>
      <c r="K591" s="125" t="str">
        <f>TEXT(履歴書!B710&amp;履歴書!G710&amp;"年"&amp;履歴書!I710&amp;"月"&amp;履歴書!K710&amp;"日","ge.m.d")</f>
        <v>年月日</v>
      </c>
      <c r="M591" s="6">
        <f>COUNTIF(日付等!Q591,"*仙台市*")</f>
        <v>0</v>
      </c>
      <c r="N591" s="6" t="e">
        <f>IF(O591="在家庭",300,VLOOKUP(P591,プルダウンデータ!$E$4:'プルダウンデータ'!$F$8,2,FALSE))</f>
        <v>#N/A</v>
      </c>
      <c r="O591" s="118">
        <f>履歴書!N1193</f>
        <v>0</v>
      </c>
      <c r="P591" s="118">
        <f>履歴書!AI1193</f>
        <v>0</v>
      </c>
      <c r="Q591" s="119">
        <f>履歴書!AN1193</f>
        <v>0</v>
      </c>
    </row>
    <row r="592" spans="1:17">
      <c r="A592" s="130">
        <f t="shared" si="113"/>
        <v>1</v>
      </c>
      <c r="B592" s="131">
        <f>D1182</f>
        <v>0</v>
      </c>
      <c r="D592" s="116" t="str">
        <f>TEXT(履歴書!B606&amp;履歴書!G606&amp;"年"&amp;履歴書!I606&amp;"月"&amp;履歴書!K606&amp;"日","ge.m.d")</f>
        <v>年月日</v>
      </c>
      <c r="E592" s="9"/>
      <c r="F592" s="7" t="str">
        <f t="shared" si="114"/>
        <v>年月日</v>
      </c>
      <c r="G592" s="8" t="str">
        <f t="shared" si="115"/>
        <v>年月日</v>
      </c>
      <c r="H592" s="8" t="str">
        <f t="shared" si="116"/>
        <v>年月日</v>
      </c>
      <c r="I592" s="8" t="str">
        <f t="shared" si="117"/>
        <v>年月日</v>
      </c>
      <c r="J592" s="8"/>
      <c r="K592" s="125" t="str">
        <f>TEXT(履歴書!B711&amp;履歴書!G711&amp;"年"&amp;履歴書!I711&amp;"月"&amp;履歴書!K711&amp;"日","ge.m.d")</f>
        <v>年月日</v>
      </c>
      <c r="M592" s="6">
        <f>COUNTIF(日付等!Q592,"*仙台市*")</f>
        <v>0</v>
      </c>
      <c r="N592" s="6" t="e">
        <f>IF(O592="在家庭",300,VLOOKUP(P592,プルダウンデータ!$E$4:'プルダウンデータ'!$F$8,2,FALSE))</f>
        <v>#N/A</v>
      </c>
      <c r="O592" s="118">
        <f>履歴書!N1195</f>
        <v>0</v>
      </c>
      <c r="P592" s="118">
        <f>履歴書!AI1195</f>
        <v>0</v>
      </c>
      <c r="Q592" s="119">
        <f>履歴書!AN1195</f>
        <v>0</v>
      </c>
    </row>
    <row r="593" spans="1:17">
      <c r="A593" s="130">
        <f t="shared" si="113"/>
        <v>1</v>
      </c>
      <c r="B593" s="131">
        <f>D1184</f>
        <v>0</v>
      </c>
      <c r="D593" s="98" t="e">
        <f t="shared" si="118"/>
        <v>#VALUE!</v>
      </c>
      <c r="E593" s="6"/>
      <c r="F593" s="7" t="e">
        <f t="shared" si="114"/>
        <v>#VALUE!</v>
      </c>
      <c r="G593" s="8" t="e">
        <f t="shared" si="115"/>
        <v>#VALUE!</v>
      </c>
      <c r="H593" s="8" t="e">
        <f t="shared" si="116"/>
        <v>#VALUE!</v>
      </c>
      <c r="I593" s="8" t="e">
        <f t="shared" si="117"/>
        <v>#VALUE!</v>
      </c>
      <c r="J593" s="8"/>
      <c r="K593" s="125" t="str">
        <f>TEXT(履歴書!B712&amp;履歴書!G712&amp;"年"&amp;履歴書!I712&amp;"月"&amp;履歴書!K712&amp;"日","ge.m.d")</f>
        <v>年月日</v>
      </c>
      <c r="M593" s="6">
        <f>COUNTIF(日付等!Q593,"*仙台市*")</f>
        <v>0</v>
      </c>
      <c r="N593" s="6" t="e">
        <f>IF(O593="在家庭",300,VLOOKUP(P593,プルダウンデータ!$E$4:'プルダウンデータ'!$F$8,2,FALSE))</f>
        <v>#N/A</v>
      </c>
      <c r="O593" s="118">
        <f>履歴書!N1197</f>
        <v>0</v>
      </c>
      <c r="P593" s="118">
        <f>履歴書!AI1197</f>
        <v>0</v>
      </c>
      <c r="Q593" s="119">
        <f>履歴書!AN1197</f>
        <v>0</v>
      </c>
    </row>
    <row r="594" spans="1:17">
      <c r="A594" s="130">
        <f t="shared" si="113"/>
        <v>1</v>
      </c>
      <c r="B594" s="131">
        <f>D1186</f>
        <v>0</v>
      </c>
      <c r="D594" s="116" t="str">
        <f>TEXT(履歴書!B608&amp;履歴書!G608&amp;"年"&amp;履歴書!I608&amp;"月"&amp;履歴書!K608&amp;"日","ge.m.d")</f>
        <v>年月日</v>
      </c>
      <c r="E594" s="9"/>
      <c r="F594" s="7" t="str">
        <f t="shared" si="114"/>
        <v>年月日</v>
      </c>
      <c r="G594" s="8" t="str">
        <f t="shared" si="115"/>
        <v>年月日</v>
      </c>
      <c r="H594" s="8" t="str">
        <f t="shared" si="116"/>
        <v>年月日</v>
      </c>
      <c r="I594" s="8" t="str">
        <f t="shared" si="117"/>
        <v>年月日</v>
      </c>
      <c r="J594" s="8"/>
      <c r="K594" s="125" t="str">
        <f>TEXT(履歴書!B713&amp;履歴書!G713&amp;"年"&amp;履歴書!I713&amp;"月"&amp;履歴書!K713&amp;"日","ge.m.d")</f>
        <v>年月日</v>
      </c>
      <c r="M594" s="6">
        <f>COUNTIF(日付等!Q594,"*仙台市*")</f>
        <v>0</v>
      </c>
      <c r="N594" s="6" t="e">
        <f>IF(O594="在家庭",300,VLOOKUP(P594,プルダウンデータ!$E$4:'プルダウンデータ'!$F$8,2,FALSE))</f>
        <v>#N/A</v>
      </c>
      <c r="O594" s="118">
        <f>履歴書!N1199</f>
        <v>0</v>
      </c>
      <c r="P594" s="118">
        <f>履歴書!AI1199</f>
        <v>0</v>
      </c>
      <c r="Q594" s="119">
        <f>履歴書!AN1199</f>
        <v>0</v>
      </c>
    </row>
    <row r="595" spans="1:17">
      <c r="A595" s="130">
        <f t="shared" si="113"/>
        <v>1</v>
      </c>
      <c r="B595" s="131">
        <f>D1188</f>
        <v>0</v>
      </c>
      <c r="D595" s="98" t="e">
        <f t="shared" si="118"/>
        <v>#VALUE!</v>
      </c>
      <c r="E595" s="6"/>
      <c r="F595" s="7" t="e">
        <f t="shared" si="114"/>
        <v>#VALUE!</v>
      </c>
      <c r="G595" s="8" t="e">
        <f t="shared" si="115"/>
        <v>#VALUE!</v>
      </c>
      <c r="H595" s="8" t="e">
        <f t="shared" si="116"/>
        <v>#VALUE!</v>
      </c>
      <c r="I595" s="8" t="e">
        <f t="shared" si="117"/>
        <v>#VALUE!</v>
      </c>
      <c r="J595" s="8"/>
      <c r="K595" s="125" t="str">
        <f>TEXT(履歴書!B714&amp;履歴書!G714&amp;"年"&amp;履歴書!I714&amp;"月"&amp;履歴書!K714&amp;"日","ge.m.d")</f>
        <v>年月日</v>
      </c>
      <c r="M595" s="6">
        <f>COUNTIF(日付等!Q595,"*仙台市*")</f>
        <v>0</v>
      </c>
      <c r="N595" s="6" t="e">
        <f>IF(O595="在家庭",300,VLOOKUP(P595,プルダウンデータ!$E$4:'プルダウンデータ'!$F$8,2,FALSE))</f>
        <v>#N/A</v>
      </c>
      <c r="O595" s="118">
        <f>履歴書!N1201</f>
        <v>0</v>
      </c>
      <c r="P595" s="118">
        <f>履歴書!AI1201</f>
        <v>0</v>
      </c>
      <c r="Q595" s="119">
        <f>履歴書!AN1201</f>
        <v>0</v>
      </c>
    </row>
    <row r="596" spans="1:17">
      <c r="A596" s="130">
        <f t="shared" si="113"/>
        <v>1</v>
      </c>
      <c r="B596" s="131">
        <f>D1190</f>
        <v>0</v>
      </c>
      <c r="D596" s="116" t="str">
        <f>TEXT(履歴書!B610&amp;履歴書!G610&amp;"年"&amp;履歴書!I610&amp;"月"&amp;履歴書!K610&amp;"日","ge.m.d")</f>
        <v>年月日</v>
      </c>
      <c r="E596" s="9"/>
      <c r="F596" s="7" t="str">
        <f t="shared" si="114"/>
        <v>年月日</v>
      </c>
      <c r="G596" s="8" t="str">
        <f t="shared" si="115"/>
        <v>年月日</v>
      </c>
      <c r="H596" s="8" t="str">
        <f t="shared" si="116"/>
        <v>年月日</v>
      </c>
      <c r="I596" s="8" t="str">
        <f t="shared" si="117"/>
        <v>年月日</v>
      </c>
      <c r="J596" s="8"/>
      <c r="K596" s="125" t="str">
        <f>TEXT(履歴書!B715&amp;履歴書!G715&amp;"年"&amp;履歴書!I715&amp;"月"&amp;履歴書!K715&amp;"日","ge.m.d")</f>
        <v>年月日</v>
      </c>
      <c r="M596" s="6">
        <f>COUNTIF(日付等!Q596,"*仙台市*")</f>
        <v>0</v>
      </c>
      <c r="N596" s="6" t="e">
        <f>IF(O596="在家庭",300,VLOOKUP(P596,プルダウンデータ!$E$4:'プルダウンデータ'!$F$8,2,FALSE))</f>
        <v>#N/A</v>
      </c>
      <c r="O596" s="118">
        <f>履歴書!N1203</f>
        <v>0</v>
      </c>
      <c r="P596" s="118">
        <f>履歴書!AI1203</f>
        <v>0</v>
      </c>
      <c r="Q596" s="119">
        <f>履歴書!AN1203</f>
        <v>0</v>
      </c>
    </row>
    <row r="597" spans="1:17">
      <c r="A597" s="130">
        <f t="shared" si="113"/>
        <v>1</v>
      </c>
      <c r="B597" s="131">
        <f>D1192</f>
        <v>0</v>
      </c>
      <c r="D597" s="98" t="e">
        <f t="shared" si="118"/>
        <v>#VALUE!</v>
      </c>
      <c r="E597" s="6"/>
      <c r="F597" s="7" t="e">
        <f t="shared" si="114"/>
        <v>#VALUE!</v>
      </c>
      <c r="G597" s="8" t="e">
        <f t="shared" si="115"/>
        <v>#VALUE!</v>
      </c>
      <c r="H597" s="8" t="e">
        <f t="shared" si="116"/>
        <v>#VALUE!</v>
      </c>
      <c r="I597" s="8" t="e">
        <f t="shared" si="117"/>
        <v>#VALUE!</v>
      </c>
      <c r="J597" s="8"/>
      <c r="K597" s="125" t="str">
        <f>TEXT(履歴書!B716&amp;履歴書!G716&amp;"年"&amp;履歴書!I716&amp;"月"&amp;履歴書!K716&amp;"日","ge.m.d")</f>
        <v>年月日</v>
      </c>
      <c r="M597" s="6">
        <f>COUNTIF(日付等!Q597,"*仙台市*")</f>
        <v>0</v>
      </c>
      <c r="N597" s="6" t="e">
        <f>IF(O597="在家庭",300,VLOOKUP(P597,プルダウンデータ!$E$4:'プルダウンデータ'!$F$8,2,FALSE))</f>
        <v>#N/A</v>
      </c>
      <c r="O597" s="118">
        <f>履歴書!N1205</f>
        <v>0</v>
      </c>
      <c r="P597" s="118">
        <f>履歴書!AI1205</f>
        <v>0</v>
      </c>
      <c r="Q597" s="119">
        <f>履歴書!AN1205</f>
        <v>0</v>
      </c>
    </row>
    <row r="598" spans="1:17">
      <c r="A598" s="130">
        <f t="shared" ref="A598:A661" si="119">B569+1</f>
        <v>1</v>
      </c>
      <c r="B598" s="131">
        <f>D1194</f>
        <v>0</v>
      </c>
      <c r="D598" s="116" t="str">
        <f>TEXT(履歴書!B612&amp;履歴書!G612&amp;"年"&amp;履歴書!I612&amp;"月"&amp;履歴書!K612&amp;"日","ge.m.d")</f>
        <v>年月日</v>
      </c>
      <c r="E598" s="9"/>
      <c r="F598" s="7" t="str">
        <f t="shared" si="114"/>
        <v>年月日</v>
      </c>
      <c r="G598" s="8" t="str">
        <f t="shared" si="115"/>
        <v>年月日</v>
      </c>
      <c r="H598" s="8" t="str">
        <f t="shared" si="116"/>
        <v>年月日</v>
      </c>
      <c r="I598" s="8" t="str">
        <f t="shared" si="117"/>
        <v>年月日</v>
      </c>
      <c r="J598" s="8"/>
      <c r="K598" s="125" t="str">
        <f>TEXT(履歴書!B717&amp;履歴書!G717&amp;"年"&amp;履歴書!I717&amp;"月"&amp;履歴書!K717&amp;"日","ge.m.d")</f>
        <v>年月日</v>
      </c>
      <c r="M598" s="6">
        <f>COUNTIF(日付等!Q598,"*仙台市*")</f>
        <v>0</v>
      </c>
      <c r="N598" s="6" t="e">
        <f>IF(O598="在家庭",300,VLOOKUP(P598,プルダウンデータ!$E$4:'プルダウンデータ'!$F$8,2,FALSE))</f>
        <v>#N/A</v>
      </c>
      <c r="O598" s="118">
        <f>履歴書!N1207</f>
        <v>0</v>
      </c>
      <c r="P598" s="118">
        <f>履歴書!AI1207</f>
        <v>0</v>
      </c>
      <c r="Q598" s="119">
        <f>履歴書!AN1207</f>
        <v>0</v>
      </c>
    </row>
    <row r="599" spans="1:17">
      <c r="A599" s="130">
        <f t="shared" si="119"/>
        <v>1</v>
      </c>
      <c r="B599" s="131">
        <f>D1196</f>
        <v>0</v>
      </c>
      <c r="D599" s="98" t="e">
        <f t="shared" si="118"/>
        <v>#VALUE!</v>
      </c>
      <c r="E599" s="6"/>
      <c r="F599" s="7" t="e">
        <f t="shared" si="114"/>
        <v>#VALUE!</v>
      </c>
      <c r="G599" s="8" t="e">
        <f t="shared" si="115"/>
        <v>#VALUE!</v>
      </c>
      <c r="H599" s="8" t="e">
        <f t="shared" si="116"/>
        <v>#VALUE!</v>
      </c>
      <c r="I599" s="8" t="e">
        <f t="shared" si="117"/>
        <v>#VALUE!</v>
      </c>
      <c r="J599" s="8"/>
      <c r="K599" s="125" t="str">
        <f>TEXT(履歴書!B718&amp;履歴書!G718&amp;"年"&amp;履歴書!I718&amp;"月"&amp;履歴書!K718&amp;"日","ge.m.d")</f>
        <v>年月日</v>
      </c>
      <c r="M599" s="6">
        <f>COUNTIF(日付等!Q599,"*仙台市*")</f>
        <v>0</v>
      </c>
      <c r="N599" s="6" t="e">
        <f>IF(O599="在家庭",300,VLOOKUP(P599,プルダウンデータ!$E$4:'プルダウンデータ'!$F$8,2,FALSE))</f>
        <v>#N/A</v>
      </c>
      <c r="O599" s="118">
        <f>履歴書!N1209</f>
        <v>0</v>
      </c>
      <c r="P599" s="118">
        <f>履歴書!AI1209</f>
        <v>0</v>
      </c>
      <c r="Q599" s="119">
        <f>履歴書!AN1209</f>
        <v>0</v>
      </c>
    </row>
    <row r="600" spans="1:17">
      <c r="A600" s="130">
        <f t="shared" si="119"/>
        <v>1</v>
      </c>
      <c r="B600" s="131">
        <f>D1198</f>
        <v>0</v>
      </c>
      <c r="D600" s="116" t="str">
        <f>TEXT(履歴書!B614&amp;履歴書!G614&amp;"年"&amp;履歴書!I614&amp;"月"&amp;履歴書!K614&amp;"日","ge.m.d")</f>
        <v>年月日</v>
      </c>
      <c r="E600" s="9"/>
      <c r="F600" s="7" t="str">
        <f t="shared" si="114"/>
        <v>年月日</v>
      </c>
      <c r="G600" s="8" t="str">
        <f t="shared" si="115"/>
        <v>年月日</v>
      </c>
      <c r="H600" s="8" t="str">
        <f t="shared" si="116"/>
        <v>年月日</v>
      </c>
      <c r="I600" s="8" t="str">
        <f t="shared" si="117"/>
        <v>年月日</v>
      </c>
      <c r="J600" s="8"/>
      <c r="K600" s="125" t="str">
        <f>TEXT(履歴書!B719&amp;履歴書!G719&amp;"年"&amp;履歴書!I719&amp;"月"&amp;履歴書!K719&amp;"日","ge.m.d")</f>
        <v>年月日</v>
      </c>
      <c r="M600" s="6">
        <f>COUNTIF(日付等!Q600,"*仙台市*")</f>
        <v>0</v>
      </c>
      <c r="N600" s="6" t="e">
        <f>IF(O600="在家庭",300,VLOOKUP(P600,プルダウンデータ!$E$4:'プルダウンデータ'!$F$8,2,FALSE))</f>
        <v>#N/A</v>
      </c>
      <c r="O600" s="118">
        <f>履歴書!N1211</f>
        <v>0</v>
      </c>
      <c r="P600" s="118">
        <f>履歴書!AI1211</f>
        <v>0</v>
      </c>
      <c r="Q600" s="119">
        <f>履歴書!AN1211</f>
        <v>0</v>
      </c>
    </row>
    <row r="601" spans="1:17">
      <c r="A601" s="130">
        <f t="shared" si="119"/>
        <v>1</v>
      </c>
      <c r="B601" s="131">
        <f>D1200</f>
        <v>0</v>
      </c>
      <c r="D601" s="98" t="e">
        <f t="shared" si="118"/>
        <v>#VALUE!</v>
      </c>
      <c r="E601" s="6"/>
      <c r="F601" s="7" t="e">
        <f t="shared" si="114"/>
        <v>#VALUE!</v>
      </c>
      <c r="G601" s="8" t="e">
        <f t="shared" si="115"/>
        <v>#VALUE!</v>
      </c>
      <c r="H601" s="8" t="e">
        <f t="shared" si="116"/>
        <v>#VALUE!</v>
      </c>
      <c r="I601" s="8" t="e">
        <f t="shared" si="117"/>
        <v>#VALUE!</v>
      </c>
      <c r="J601" s="8"/>
      <c r="K601" s="125" t="str">
        <f>TEXT(履歴書!B720&amp;履歴書!G720&amp;"年"&amp;履歴書!I720&amp;"月"&amp;履歴書!K720&amp;"日","ge.m.d")</f>
        <v>年月日</v>
      </c>
      <c r="M601" s="6">
        <f>COUNTIF(日付等!Q601,"*仙台市*")</f>
        <v>0</v>
      </c>
      <c r="N601" s="6" t="e">
        <f>IF(O601="在家庭",300,VLOOKUP(P601,プルダウンデータ!$E$4:'プルダウンデータ'!$F$8,2,FALSE))</f>
        <v>#N/A</v>
      </c>
      <c r="O601" s="118">
        <f>履歴書!N1213</f>
        <v>0</v>
      </c>
      <c r="P601" s="118">
        <f>履歴書!AI1213</f>
        <v>0</v>
      </c>
      <c r="Q601" s="119">
        <f>履歴書!AN1213</f>
        <v>0</v>
      </c>
    </row>
    <row r="602" spans="1:17">
      <c r="A602" s="130">
        <f t="shared" si="119"/>
        <v>1</v>
      </c>
      <c r="B602" s="131">
        <f>D1202</f>
        <v>0</v>
      </c>
      <c r="D602" s="116" t="str">
        <f>TEXT(履歴書!B616&amp;履歴書!G616&amp;"年"&amp;履歴書!I616&amp;"月"&amp;履歴書!K616&amp;"日","ge.m.d")</f>
        <v>年月日</v>
      </c>
      <c r="E602" s="9"/>
      <c r="F602" s="7" t="str">
        <f t="shared" si="114"/>
        <v>年月日</v>
      </c>
      <c r="G602" s="8" t="str">
        <f t="shared" si="115"/>
        <v>年月日</v>
      </c>
      <c r="H602" s="8" t="str">
        <f t="shared" si="116"/>
        <v>年月日</v>
      </c>
      <c r="I602" s="8" t="str">
        <f t="shared" si="117"/>
        <v>年月日</v>
      </c>
      <c r="J602" s="8"/>
      <c r="K602" s="125" t="str">
        <f>TEXT(履歴書!B721&amp;履歴書!G721&amp;"年"&amp;履歴書!I721&amp;"月"&amp;履歴書!K721&amp;"日","ge.m.d")</f>
        <v>年月日</v>
      </c>
      <c r="M602" s="6">
        <f>COUNTIF(日付等!Q602,"*仙台市*")</f>
        <v>0</v>
      </c>
      <c r="N602" s="6" t="e">
        <f>IF(O602="在家庭",300,VLOOKUP(P602,プルダウンデータ!$E$4:'プルダウンデータ'!$F$8,2,FALSE))</f>
        <v>#N/A</v>
      </c>
      <c r="O602" s="118">
        <f>履歴書!N1215</f>
        <v>0</v>
      </c>
      <c r="P602" s="118">
        <f>履歴書!AI1215</f>
        <v>0</v>
      </c>
      <c r="Q602" s="119">
        <f>履歴書!AN1215</f>
        <v>0</v>
      </c>
    </row>
    <row r="603" spans="1:17">
      <c r="A603" s="130">
        <f t="shared" si="119"/>
        <v>1</v>
      </c>
      <c r="B603" s="131">
        <f>D1204</f>
        <v>0</v>
      </c>
      <c r="D603" s="98" t="e">
        <f t="shared" si="118"/>
        <v>#VALUE!</v>
      </c>
      <c r="E603" s="6"/>
      <c r="F603" s="7" t="e">
        <f t="shared" si="114"/>
        <v>#VALUE!</v>
      </c>
      <c r="G603" s="8" t="e">
        <f t="shared" si="115"/>
        <v>#VALUE!</v>
      </c>
      <c r="H603" s="8" t="e">
        <f t="shared" si="116"/>
        <v>#VALUE!</v>
      </c>
      <c r="I603" s="8" t="e">
        <f t="shared" si="117"/>
        <v>#VALUE!</v>
      </c>
      <c r="J603" s="8"/>
      <c r="K603" s="125" t="str">
        <f>TEXT(履歴書!B722&amp;履歴書!G722&amp;"年"&amp;履歴書!I722&amp;"月"&amp;履歴書!K722&amp;"日","ge.m.d")</f>
        <v>年月日</v>
      </c>
      <c r="M603" s="6">
        <f>COUNTIF(日付等!Q603,"*仙台市*")</f>
        <v>0</v>
      </c>
      <c r="N603" s="6" t="e">
        <f>IF(O603="在家庭",300,VLOOKUP(P603,プルダウンデータ!$E$4:'プルダウンデータ'!$F$8,2,FALSE))</f>
        <v>#N/A</v>
      </c>
      <c r="O603" s="118">
        <f>履歴書!N1217</f>
        <v>0</v>
      </c>
      <c r="P603" s="118">
        <f>履歴書!AI1217</f>
        <v>0</v>
      </c>
      <c r="Q603" s="119">
        <f>履歴書!AN1217</f>
        <v>0</v>
      </c>
    </row>
    <row r="604" spans="1:17">
      <c r="A604" s="130">
        <f t="shared" si="119"/>
        <v>1</v>
      </c>
      <c r="B604" s="131">
        <f>D1206</f>
        <v>0</v>
      </c>
      <c r="D604" s="116" t="str">
        <f>TEXT(履歴書!B618&amp;履歴書!G618&amp;"年"&amp;履歴書!I618&amp;"月"&amp;履歴書!K618&amp;"日","ge.m.d")</f>
        <v>年月日</v>
      </c>
      <c r="E604" s="9"/>
      <c r="F604" s="7" t="str">
        <f t="shared" si="114"/>
        <v>年月日</v>
      </c>
      <c r="G604" s="8" t="str">
        <f t="shared" si="115"/>
        <v>年月日</v>
      </c>
      <c r="H604" s="8" t="str">
        <f t="shared" si="116"/>
        <v>年月日</v>
      </c>
      <c r="I604" s="8" t="str">
        <f t="shared" si="117"/>
        <v>年月日</v>
      </c>
      <c r="J604" s="8"/>
      <c r="K604" s="125" t="str">
        <f>TEXT(履歴書!B723&amp;履歴書!G723&amp;"年"&amp;履歴書!I723&amp;"月"&amp;履歴書!K723&amp;"日","ge.m.d")</f>
        <v>年月日</v>
      </c>
      <c r="M604" s="6">
        <f>COUNTIF(日付等!Q604,"*仙台市*")</f>
        <v>0</v>
      </c>
      <c r="N604" s="6" t="e">
        <f>IF(O604="在家庭",300,VLOOKUP(P604,プルダウンデータ!$E$4:'プルダウンデータ'!$F$8,2,FALSE))</f>
        <v>#N/A</v>
      </c>
      <c r="O604" s="118">
        <f>履歴書!N1219</f>
        <v>0</v>
      </c>
      <c r="P604" s="118">
        <f>履歴書!AI1219</f>
        <v>0</v>
      </c>
      <c r="Q604" s="119">
        <f>履歴書!AN1219</f>
        <v>0</v>
      </c>
    </row>
    <row r="605" spans="1:17">
      <c r="A605" s="130">
        <f t="shared" si="119"/>
        <v>1</v>
      </c>
      <c r="B605" s="131">
        <f>D1208</f>
        <v>0</v>
      </c>
      <c r="D605" s="98" t="e">
        <f t="shared" si="118"/>
        <v>#VALUE!</v>
      </c>
      <c r="E605" s="6"/>
      <c r="F605" s="7" t="e">
        <f t="shared" si="114"/>
        <v>#VALUE!</v>
      </c>
      <c r="G605" s="8" t="e">
        <f t="shared" si="115"/>
        <v>#VALUE!</v>
      </c>
      <c r="H605" s="8" t="e">
        <f t="shared" si="116"/>
        <v>#VALUE!</v>
      </c>
      <c r="I605" s="8" t="e">
        <f t="shared" si="117"/>
        <v>#VALUE!</v>
      </c>
      <c r="J605" s="8"/>
      <c r="K605" s="125" t="str">
        <f>TEXT(履歴書!B724&amp;履歴書!G724&amp;"年"&amp;履歴書!I724&amp;"月"&amp;履歴書!K724&amp;"日","ge.m.d")</f>
        <v>年月日</v>
      </c>
      <c r="M605" s="6">
        <f>COUNTIF(日付等!Q605,"*仙台市*")</f>
        <v>0</v>
      </c>
      <c r="N605" s="6" t="e">
        <f>IF(O605="在家庭",300,VLOOKUP(P605,プルダウンデータ!$E$4:'プルダウンデータ'!$F$8,2,FALSE))</f>
        <v>#N/A</v>
      </c>
      <c r="O605" s="118">
        <f>履歴書!N1221</f>
        <v>0</v>
      </c>
      <c r="P605" s="118">
        <f>履歴書!AI1221</f>
        <v>0</v>
      </c>
      <c r="Q605" s="119">
        <f>履歴書!AN1221</f>
        <v>0</v>
      </c>
    </row>
    <row r="606" spans="1:17">
      <c r="A606" s="130">
        <f t="shared" si="119"/>
        <v>1</v>
      </c>
      <c r="B606" s="131">
        <f>D1210</f>
        <v>0</v>
      </c>
      <c r="D606" s="116" t="str">
        <f>TEXT(履歴書!B620&amp;履歴書!G620&amp;"年"&amp;履歴書!I620&amp;"月"&amp;履歴書!K620&amp;"日","ge.m.d")</f>
        <v>年月日</v>
      </c>
      <c r="E606" s="9"/>
      <c r="F606" s="7" t="str">
        <f t="shared" si="114"/>
        <v>年月日</v>
      </c>
      <c r="G606" s="8" t="str">
        <f t="shared" si="115"/>
        <v>年月日</v>
      </c>
      <c r="H606" s="8" t="str">
        <f t="shared" si="116"/>
        <v>年月日</v>
      </c>
      <c r="I606" s="8" t="str">
        <f t="shared" si="117"/>
        <v>年月日</v>
      </c>
      <c r="J606" s="8"/>
      <c r="K606" s="125" t="str">
        <f>TEXT(履歴書!B725&amp;履歴書!G725&amp;"年"&amp;履歴書!I725&amp;"月"&amp;履歴書!K725&amp;"日","ge.m.d")</f>
        <v>年月日</v>
      </c>
      <c r="M606" s="6">
        <f>COUNTIF(日付等!Q606,"*仙台市*")</f>
        <v>0</v>
      </c>
      <c r="N606" s="6" t="e">
        <f>IF(O606="在家庭",300,VLOOKUP(P606,プルダウンデータ!$E$4:'プルダウンデータ'!$F$8,2,FALSE))</f>
        <v>#N/A</v>
      </c>
      <c r="O606" s="118">
        <f>履歴書!N1223</f>
        <v>0</v>
      </c>
      <c r="P606" s="118">
        <f>履歴書!AI1223</f>
        <v>0</v>
      </c>
      <c r="Q606" s="119">
        <f>履歴書!AN1223</f>
        <v>0</v>
      </c>
    </row>
    <row r="607" spans="1:17">
      <c r="A607" s="130">
        <f t="shared" si="119"/>
        <v>1</v>
      </c>
      <c r="B607" s="131">
        <f>D1212</f>
        <v>0</v>
      </c>
      <c r="D607" s="98" t="e">
        <f t="shared" si="118"/>
        <v>#VALUE!</v>
      </c>
      <c r="E607" s="6"/>
      <c r="F607" s="7" t="e">
        <f t="shared" si="114"/>
        <v>#VALUE!</v>
      </c>
      <c r="G607" s="8" t="e">
        <f t="shared" si="115"/>
        <v>#VALUE!</v>
      </c>
      <c r="H607" s="8" t="e">
        <f t="shared" si="116"/>
        <v>#VALUE!</v>
      </c>
      <c r="I607" s="8" t="e">
        <f t="shared" si="117"/>
        <v>#VALUE!</v>
      </c>
      <c r="J607" s="8"/>
      <c r="K607" s="125" t="str">
        <f>TEXT(履歴書!B726&amp;履歴書!G726&amp;"年"&amp;履歴書!I726&amp;"月"&amp;履歴書!K726&amp;"日","ge.m.d")</f>
        <v>年月日</v>
      </c>
      <c r="M607" s="6">
        <f>COUNTIF(日付等!Q607,"*仙台市*")</f>
        <v>0</v>
      </c>
      <c r="N607" s="6" t="e">
        <f>IF(O607="在家庭",300,VLOOKUP(P607,プルダウンデータ!$E$4:'プルダウンデータ'!$F$8,2,FALSE))</f>
        <v>#N/A</v>
      </c>
      <c r="O607" s="118">
        <f>履歴書!N1225</f>
        <v>0</v>
      </c>
      <c r="P607" s="118">
        <f>履歴書!AI1225</f>
        <v>0</v>
      </c>
      <c r="Q607" s="119">
        <f>履歴書!AN1225</f>
        <v>0</v>
      </c>
    </row>
    <row r="608" spans="1:17">
      <c r="A608" s="130">
        <f t="shared" si="119"/>
        <v>1</v>
      </c>
      <c r="B608" s="131">
        <f>D1214</f>
        <v>0</v>
      </c>
      <c r="D608" s="116" t="str">
        <f>TEXT(履歴書!B622&amp;履歴書!G622&amp;"年"&amp;履歴書!I622&amp;"月"&amp;履歴書!K622&amp;"日","ge.m.d")</f>
        <v>年月日</v>
      </c>
      <c r="E608" s="9"/>
      <c r="F608" s="7" t="str">
        <f t="shared" si="114"/>
        <v>年月日</v>
      </c>
      <c r="G608" s="8" t="str">
        <f t="shared" si="115"/>
        <v>年月日</v>
      </c>
      <c r="H608" s="8" t="str">
        <f t="shared" si="116"/>
        <v>年月日</v>
      </c>
      <c r="I608" s="8" t="str">
        <f t="shared" si="117"/>
        <v>年月日</v>
      </c>
      <c r="J608" s="8"/>
      <c r="K608" s="125" t="str">
        <f>TEXT(履歴書!B727&amp;履歴書!G727&amp;"年"&amp;履歴書!I727&amp;"月"&amp;履歴書!K727&amp;"日","ge.m.d")</f>
        <v>年月日</v>
      </c>
      <c r="M608" s="6">
        <f>COUNTIF(日付等!Q608,"*仙台市*")</f>
        <v>0</v>
      </c>
      <c r="N608" s="6" t="e">
        <f>IF(O608="在家庭",300,VLOOKUP(P608,プルダウンデータ!$E$4:'プルダウンデータ'!$F$8,2,FALSE))</f>
        <v>#N/A</v>
      </c>
      <c r="O608" s="118">
        <f>履歴書!N1227</f>
        <v>0</v>
      </c>
      <c r="P608" s="118">
        <f>履歴書!AI1227</f>
        <v>0</v>
      </c>
      <c r="Q608" s="119">
        <f>履歴書!AN1227</f>
        <v>0</v>
      </c>
    </row>
    <row r="609" spans="1:17">
      <c r="A609" s="130">
        <f t="shared" si="119"/>
        <v>1</v>
      </c>
      <c r="B609" s="131">
        <f>D1216</f>
        <v>0</v>
      </c>
      <c r="D609" s="98" t="e">
        <f t="shared" si="118"/>
        <v>#VALUE!</v>
      </c>
      <c r="E609" s="6"/>
      <c r="F609" s="7" t="e">
        <f t="shared" si="114"/>
        <v>#VALUE!</v>
      </c>
      <c r="G609" s="8" t="e">
        <f t="shared" si="115"/>
        <v>#VALUE!</v>
      </c>
      <c r="H609" s="8" t="e">
        <f t="shared" si="116"/>
        <v>#VALUE!</v>
      </c>
      <c r="I609" s="8" t="e">
        <f t="shared" si="117"/>
        <v>#VALUE!</v>
      </c>
      <c r="J609" s="8"/>
      <c r="K609" s="125" t="str">
        <f>TEXT(履歴書!B728&amp;履歴書!G728&amp;"年"&amp;履歴書!I728&amp;"月"&amp;履歴書!K728&amp;"日","ge.m.d")</f>
        <v>年月日</v>
      </c>
      <c r="M609" s="6">
        <f>COUNTIF(日付等!Q609,"*仙台市*")</f>
        <v>0</v>
      </c>
      <c r="N609" s="6" t="e">
        <f>IF(O609="在家庭",300,VLOOKUP(P609,プルダウンデータ!$E$4:'プルダウンデータ'!$F$8,2,FALSE))</f>
        <v>#N/A</v>
      </c>
      <c r="O609" s="118">
        <f>履歴書!N1229</f>
        <v>0</v>
      </c>
      <c r="P609" s="118">
        <f>履歴書!AI1229</f>
        <v>0</v>
      </c>
      <c r="Q609" s="119">
        <f>履歴書!AN1229</f>
        <v>0</v>
      </c>
    </row>
    <row r="610" spans="1:17">
      <c r="A610" s="130">
        <f t="shared" si="119"/>
        <v>1</v>
      </c>
      <c r="B610" s="131">
        <f>D1218</f>
        <v>0</v>
      </c>
      <c r="D610" s="116" t="str">
        <f>TEXT(履歴書!B624&amp;履歴書!G624&amp;"年"&amp;履歴書!I624&amp;"月"&amp;履歴書!K624&amp;"日","ge.m.d")</f>
        <v>年月日</v>
      </c>
      <c r="E610" s="9"/>
      <c r="F610" s="7" t="str">
        <f t="shared" si="114"/>
        <v>年月日</v>
      </c>
      <c r="G610" s="8" t="str">
        <f t="shared" si="115"/>
        <v>年月日</v>
      </c>
      <c r="H610" s="8" t="str">
        <f t="shared" si="116"/>
        <v>年月日</v>
      </c>
      <c r="I610" s="8" t="str">
        <f t="shared" si="117"/>
        <v>年月日</v>
      </c>
      <c r="J610" s="8"/>
      <c r="K610" s="125" t="str">
        <f>TEXT(履歴書!B729&amp;履歴書!G729&amp;"年"&amp;履歴書!I729&amp;"月"&amp;履歴書!K729&amp;"日","ge.m.d")</f>
        <v>年月日</v>
      </c>
      <c r="M610" s="6">
        <f>COUNTIF(日付等!Q610,"*仙台市*")</f>
        <v>0</v>
      </c>
      <c r="N610" s="6" t="e">
        <f>IF(O610="在家庭",300,VLOOKUP(P610,プルダウンデータ!$E$4:'プルダウンデータ'!$F$8,2,FALSE))</f>
        <v>#N/A</v>
      </c>
      <c r="O610" s="118">
        <f>履歴書!N1231</f>
        <v>0</v>
      </c>
      <c r="P610" s="118">
        <f>履歴書!AI1231</f>
        <v>0</v>
      </c>
      <c r="Q610" s="119">
        <f>履歴書!AN1231</f>
        <v>0</v>
      </c>
    </row>
    <row r="611" spans="1:17">
      <c r="A611" s="130">
        <f t="shared" si="119"/>
        <v>1</v>
      </c>
      <c r="B611" s="131">
        <f>D1220</f>
        <v>0</v>
      </c>
      <c r="D611" s="98" t="e">
        <f t="shared" si="118"/>
        <v>#VALUE!</v>
      </c>
      <c r="E611" s="6"/>
      <c r="F611" s="7" t="e">
        <f t="shared" si="114"/>
        <v>#VALUE!</v>
      </c>
      <c r="G611" s="8" t="e">
        <f t="shared" si="115"/>
        <v>#VALUE!</v>
      </c>
      <c r="H611" s="8" t="e">
        <f t="shared" si="116"/>
        <v>#VALUE!</v>
      </c>
      <c r="I611" s="8" t="e">
        <f t="shared" si="117"/>
        <v>#VALUE!</v>
      </c>
      <c r="J611" s="8"/>
      <c r="K611" s="125" t="str">
        <f>TEXT(履歴書!B730&amp;履歴書!G730&amp;"年"&amp;履歴書!I730&amp;"月"&amp;履歴書!K730&amp;"日","ge.m.d")</f>
        <v>年月日</v>
      </c>
      <c r="M611" s="6">
        <f>COUNTIF(日付等!Q611,"*仙台市*")</f>
        <v>0</v>
      </c>
      <c r="N611" s="6" t="e">
        <f>IF(O611="在家庭",300,VLOOKUP(P611,プルダウンデータ!$E$4:'プルダウンデータ'!$F$8,2,FALSE))</f>
        <v>#N/A</v>
      </c>
      <c r="O611" s="118">
        <f>履歴書!N1233</f>
        <v>0</v>
      </c>
      <c r="P611" s="118">
        <f>履歴書!AI1233</f>
        <v>0</v>
      </c>
      <c r="Q611" s="119">
        <f>履歴書!AN1233</f>
        <v>0</v>
      </c>
    </row>
    <row r="612" spans="1:17">
      <c r="A612" s="130">
        <f t="shared" si="119"/>
        <v>1</v>
      </c>
      <c r="B612" s="131">
        <f>D1222</f>
        <v>0</v>
      </c>
      <c r="D612" s="116" t="str">
        <f>TEXT(履歴書!B626&amp;履歴書!G626&amp;"年"&amp;履歴書!I626&amp;"月"&amp;履歴書!K626&amp;"日","ge.m.d")</f>
        <v>年月日</v>
      </c>
      <c r="E612" s="9"/>
      <c r="F612" s="7" t="str">
        <f t="shared" si="114"/>
        <v>年月日</v>
      </c>
      <c r="G612" s="8" t="str">
        <f t="shared" si="115"/>
        <v>年月日</v>
      </c>
      <c r="H612" s="8" t="str">
        <f t="shared" si="116"/>
        <v>年月日</v>
      </c>
      <c r="I612" s="8" t="str">
        <f t="shared" si="117"/>
        <v>年月日</v>
      </c>
      <c r="J612" s="8"/>
      <c r="K612" s="125" t="str">
        <f>TEXT(履歴書!B731&amp;履歴書!G731&amp;"年"&amp;履歴書!I731&amp;"月"&amp;履歴書!K731&amp;"日","ge.m.d")</f>
        <v>年月日</v>
      </c>
      <c r="M612" s="6">
        <f>COUNTIF(日付等!Q612,"*仙台市*")</f>
        <v>0</v>
      </c>
      <c r="N612" s="6" t="e">
        <f>IF(O612="在家庭",300,VLOOKUP(P612,プルダウンデータ!$E$4:'プルダウンデータ'!$F$8,2,FALSE))</f>
        <v>#N/A</v>
      </c>
      <c r="O612" s="118">
        <f>履歴書!N1235</f>
        <v>0</v>
      </c>
      <c r="P612" s="118">
        <f>履歴書!AI1235</f>
        <v>0</v>
      </c>
      <c r="Q612" s="119">
        <f>履歴書!AN1235</f>
        <v>0</v>
      </c>
    </row>
    <row r="613" spans="1:17">
      <c r="A613" s="130">
        <f t="shared" si="119"/>
        <v>1</v>
      </c>
      <c r="B613" s="131">
        <f>D1224</f>
        <v>0</v>
      </c>
      <c r="D613" s="98" t="e">
        <f t="shared" si="118"/>
        <v>#VALUE!</v>
      </c>
      <c r="E613" s="6"/>
      <c r="F613" s="7" t="e">
        <f t="shared" si="114"/>
        <v>#VALUE!</v>
      </c>
      <c r="G613" s="8" t="e">
        <f t="shared" si="115"/>
        <v>#VALUE!</v>
      </c>
      <c r="H613" s="8" t="e">
        <f t="shared" si="116"/>
        <v>#VALUE!</v>
      </c>
      <c r="I613" s="8" t="e">
        <f t="shared" si="117"/>
        <v>#VALUE!</v>
      </c>
      <c r="J613" s="8"/>
      <c r="K613" s="125" t="str">
        <f>TEXT(履歴書!B732&amp;履歴書!G732&amp;"年"&amp;履歴書!I732&amp;"月"&amp;履歴書!K732&amp;"日","ge.m.d")</f>
        <v>年月日</v>
      </c>
      <c r="M613" s="6">
        <f>COUNTIF(日付等!Q613,"*仙台市*")</f>
        <v>0</v>
      </c>
      <c r="N613" s="6" t="e">
        <f>IF(O613="在家庭",300,VLOOKUP(P613,プルダウンデータ!$E$4:'プルダウンデータ'!$F$8,2,FALSE))</f>
        <v>#N/A</v>
      </c>
      <c r="O613" s="118">
        <f>履歴書!N1237</f>
        <v>0</v>
      </c>
      <c r="P613" s="118">
        <f>履歴書!AI1237</f>
        <v>0</v>
      </c>
      <c r="Q613" s="119">
        <f>履歴書!AN1237</f>
        <v>0</v>
      </c>
    </row>
    <row r="614" spans="1:17">
      <c r="A614" s="130">
        <f t="shared" si="119"/>
        <v>1</v>
      </c>
      <c r="B614" s="131">
        <f>D1226</f>
        <v>0</v>
      </c>
      <c r="D614" s="116" t="str">
        <f>TEXT(履歴書!B628&amp;履歴書!G628&amp;"年"&amp;履歴書!I628&amp;"月"&amp;履歴書!K628&amp;"日","ge.m.d")</f>
        <v>年月日</v>
      </c>
      <c r="E614" s="9"/>
      <c r="F614" s="7" t="str">
        <f t="shared" si="114"/>
        <v>年月日</v>
      </c>
      <c r="G614" s="8" t="str">
        <f t="shared" si="115"/>
        <v>年月日</v>
      </c>
      <c r="H614" s="8" t="str">
        <f t="shared" si="116"/>
        <v>年月日</v>
      </c>
      <c r="I614" s="8" t="str">
        <f t="shared" si="117"/>
        <v>年月日</v>
      </c>
      <c r="J614" s="8"/>
      <c r="K614" s="125" t="str">
        <f>TEXT(履歴書!B733&amp;履歴書!G733&amp;"年"&amp;履歴書!I733&amp;"月"&amp;履歴書!K733&amp;"日","ge.m.d")</f>
        <v>年月日</v>
      </c>
      <c r="M614" s="6">
        <f>COUNTIF(日付等!Q614,"*仙台市*")</f>
        <v>0</v>
      </c>
      <c r="N614" s="6" t="e">
        <f>IF(O614="在家庭",300,VLOOKUP(P614,プルダウンデータ!$E$4:'プルダウンデータ'!$F$8,2,FALSE))</f>
        <v>#N/A</v>
      </c>
      <c r="O614" s="118">
        <f>履歴書!N1239</f>
        <v>0</v>
      </c>
      <c r="P614" s="118">
        <f>履歴書!AI1239</f>
        <v>0</v>
      </c>
      <c r="Q614" s="119">
        <f>履歴書!AN1239</f>
        <v>0</v>
      </c>
    </row>
    <row r="615" spans="1:17">
      <c r="A615" s="130">
        <f t="shared" si="119"/>
        <v>1</v>
      </c>
      <c r="B615" s="131">
        <f>D1228</f>
        <v>0</v>
      </c>
      <c r="D615" s="98" t="e">
        <f t="shared" si="118"/>
        <v>#VALUE!</v>
      </c>
      <c r="E615" s="6"/>
      <c r="F615" s="7" t="e">
        <f t="shared" si="114"/>
        <v>#VALUE!</v>
      </c>
      <c r="G615" s="8" t="e">
        <f t="shared" si="115"/>
        <v>#VALUE!</v>
      </c>
      <c r="H615" s="8" t="e">
        <f t="shared" si="116"/>
        <v>#VALUE!</v>
      </c>
      <c r="I615" s="8" t="e">
        <f t="shared" si="117"/>
        <v>#VALUE!</v>
      </c>
      <c r="J615" s="8"/>
      <c r="K615" s="125" t="str">
        <f>TEXT(履歴書!B734&amp;履歴書!G734&amp;"年"&amp;履歴書!I734&amp;"月"&amp;履歴書!K734&amp;"日","ge.m.d")</f>
        <v>年月日</v>
      </c>
      <c r="M615" s="6">
        <f>COUNTIF(日付等!Q615,"*仙台市*")</f>
        <v>0</v>
      </c>
      <c r="N615" s="6" t="e">
        <f>IF(O615="在家庭",300,VLOOKUP(P615,プルダウンデータ!$E$4:'プルダウンデータ'!$F$8,2,FALSE))</f>
        <v>#N/A</v>
      </c>
      <c r="O615" s="118">
        <f>履歴書!N1241</f>
        <v>0</v>
      </c>
      <c r="P615" s="118">
        <f>履歴書!AI1241</f>
        <v>0</v>
      </c>
      <c r="Q615" s="119">
        <f>履歴書!AN1241</f>
        <v>0</v>
      </c>
    </row>
    <row r="616" spans="1:17">
      <c r="A616" s="130">
        <f t="shared" si="119"/>
        <v>1</v>
      </c>
      <c r="B616" s="131">
        <f>D1230</f>
        <v>0</v>
      </c>
      <c r="D616" s="116" t="str">
        <f>TEXT(履歴書!B630&amp;履歴書!G630&amp;"年"&amp;履歴書!I630&amp;"月"&amp;履歴書!K630&amp;"日","ge.m.d")</f>
        <v>年月日</v>
      </c>
      <c r="E616" s="9"/>
      <c r="F616" s="7" t="str">
        <f t="shared" si="114"/>
        <v>年月日</v>
      </c>
      <c r="G616" s="8" t="str">
        <f t="shared" si="115"/>
        <v>年月日</v>
      </c>
      <c r="H616" s="8" t="str">
        <f t="shared" si="116"/>
        <v>年月日</v>
      </c>
      <c r="I616" s="8" t="str">
        <f t="shared" si="117"/>
        <v>年月日</v>
      </c>
      <c r="J616" s="8"/>
      <c r="K616" s="125" t="str">
        <f>TEXT(履歴書!B735&amp;履歴書!G735&amp;"年"&amp;履歴書!I735&amp;"月"&amp;履歴書!K735&amp;"日","ge.m.d")</f>
        <v>年月日</v>
      </c>
      <c r="M616" s="6">
        <f>COUNTIF(日付等!Q616,"*仙台市*")</f>
        <v>0</v>
      </c>
      <c r="N616" s="6" t="e">
        <f>IF(O616="在家庭",300,VLOOKUP(P616,プルダウンデータ!$E$4:'プルダウンデータ'!$F$8,2,FALSE))</f>
        <v>#N/A</v>
      </c>
      <c r="O616" s="118">
        <f>履歴書!N1243</f>
        <v>0</v>
      </c>
      <c r="P616" s="118">
        <f>履歴書!AI1243</f>
        <v>0</v>
      </c>
      <c r="Q616" s="119">
        <f>履歴書!AN1243</f>
        <v>0</v>
      </c>
    </row>
    <row r="617" spans="1:17">
      <c r="A617" s="130">
        <f t="shared" si="119"/>
        <v>1</v>
      </c>
      <c r="B617" s="131">
        <f>D1232</f>
        <v>0</v>
      </c>
      <c r="D617" s="98" t="e">
        <f t="shared" si="118"/>
        <v>#VALUE!</v>
      </c>
      <c r="E617" s="6"/>
      <c r="F617" s="7" t="e">
        <f t="shared" si="114"/>
        <v>#VALUE!</v>
      </c>
      <c r="G617" s="8" t="e">
        <f t="shared" si="115"/>
        <v>#VALUE!</v>
      </c>
      <c r="H617" s="8" t="e">
        <f t="shared" si="116"/>
        <v>#VALUE!</v>
      </c>
      <c r="I617" s="8" t="e">
        <f t="shared" si="117"/>
        <v>#VALUE!</v>
      </c>
      <c r="J617" s="8"/>
      <c r="K617" s="125" t="str">
        <f>TEXT(履歴書!B736&amp;履歴書!G736&amp;"年"&amp;履歴書!I736&amp;"月"&amp;履歴書!K736&amp;"日","ge.m.d")</f>
        <v>年月日</v>
      </c>
      <c r="M617" s="6">
        <f>COUNTIF(日付等!Q617,"*仙台市*")</f>
        <v>0</v>
      </c>
      <c r="N617" s="6" t="e">
        <f>IF(O617="在家庭",300,VLOOKUP(P617,プルダウンデータ!$E$4:'プルダウンデータ'!$F$8,2,FALSE))</f>
        <v>#N/A</v>
      </c>
      <c r="O617" s="118">
        <f>履歴書!N1245</f>
        <v>0</v>
      </c>
      <c r="P617" s="118">
        <f>履歴書!AI1245</f>
        <v>0</v>
      </c>
      <c r="Q617" s="119">
        <f>履歴書!AN1245</f>
        <v>0</v>
      </c>
    </row>
    <row r="618" spans="1:17">
      <c r="A618" s="130">
        <f t="shared" si="119"/>
        <v>1</v>
      </c>
      <c r="B618" s="131">
        <f>D1234</f>
        <v>0</v>
      </c>
      <c r="D618" s="116" t="str">
        <f>TEXT(履歴書!B632&amp;履歴書!G632&amp;"年"&amp;履歴書!I632&amp;"月"&amp;履歴書!K632&amp;"日","ge.m.d")</f>
        <v>年月日</v>
      </c>
      <c r="E618" s="9"/>
      <c r="F618" s="7" t="str">
        <f t="shared" si="114"/>
        <v>年月日</v>
      </c>
      <c r="G618" s="8" t="str">
        <f t="shared" si="115"/>
        <v>年月日</v>
      </c>
      <c r="H618" s="8" t="str">
        <f t="shared" si="116"/>
        <v>年月日</v>
      </c>
      <c r="I618" s="8" t="str">
        <f t="shared" si="117"/>
        <v>年月日</v>
      </c>
      <c r="J618" s="8"/>
      <c r="K618" s="125" t="str">
        <f>TEXT(履歴書!B737&amp;履歴書!G737&amp;"年"&amp;履歴書!I737&amp;"月"&amp;履歴書!K737&amp;"日","ge.m.d")</f>
        <v>年月日</v>
      </c>
      <c r="M618" s="6">
        <f>COUNTIF(日付等!Q618,"*仙台市*")</f>
        <v>0</v>
      </c>
      <c r="N618" s="6" t="e">
        <f>IF(O618="在家庭",300,VLOOKUP(P618,プルダウンデータ!$E$4:'プルダウンデータ'!$F$8,2,FALSE))</f>
        <v>#N/A</v>
      </c>
      <c r="O618" s="118">
        <f>履歴書!N1247</f>
        <v>0</v>
      </c>
      <c r="P618" s="118">
        <f>履歴書!AI1247</f>
        <v>0</v>
      </c>
      <c r="Q618" s="119">
        <f>履歴書!AN1247</f>
        <v>0</v>
      </c>
    </row>
    <row r="619" spans="1:17">
      <c r="A619" s="130">
        <f t="shared" si="119"/>
        <v>1</v>
      </c>
      <c r="B619" s="131">
        <f>D1236</f>
        <v>0</v>
      </c>
      <c r="D619" s="98" t="e">
        <f t="shared" si="118"/>
        <v>#VALUE!</v>
      </c>
      <c r="E619" s="6"/>
      <c r="F619" s="7" t="e">
        <f t="shared" si="114"/>
        <v>#VALUE!</v>
      </c>
      <c r="G619" s="8" t="e">
        <f t="shared" si="115"/>
        <v>#VALUE!</v>
      </c>
      <c r="H619" s="8" t="e">
        <f t="shared" si="116"/>
        <v>#VALUE!</v>
      </c>
      <c r="I619" s="8" t="e">
        <f t="shared" si="117"/>
        <v>#VALUE!</v>
      </c>
      <c r="J619" s="8"/>
      <c r="K619" s="125" t="str">
        <f>TEXT(履歴書!B738&amp;履歴書!G738&amp;"年"&amp;履歴書!I738&amp;"月"&amp;履歴書!K738&amp;"日","ge.m.d")</f>
        <v>年月日</v>
      </c>
      <c r="M619" s="6">
        <f>COUNTIF(日付等!Q619,"*仙台市*")</f>
        <v>0</v>
      </c>
      <c r="N619" s="6" t="e">
        <f>IF(O619="在家庭",300,VLOOKUP(P619,プルダウンデータ!$E$4:'プルダウンデータ'!$F$8,2,FALSE))</f>
        <v>#N/A</v>
      </c>
      <c r="O619" s="118">
        <f>履歴書!N1249</f>
        <v>0</v>
      </c>
      <c r="P619" s="118">
        <f>履歴書!AI1249</f>
        <v>0</v>
      </c>
      <c r="Q619" s="119">
        <f>履歴書!AN1249</f>
        <v>0</v>
      </c>
    </row>
    <row r="620" spans="1:17">
      <c r="A620" s="130">
        <f t="shared" si="119"/>
        <v>1</v>
      </c>
      <c r="B620" s="131">
        <f>D1238</f>
        <v>0</v>
      </c>
      <c r="D620" s="116" t="str">
        <f>TEXT(履歴書!B634&amp;履歴書!G634&amp;"年"&amp;履歴書!I634&amp;"月"&amp;履歴書!K634&amp;"日","ge.m.d")</f>
        <v>年月日</v>
      </c>
      <c r="E620" s="9"/>
      <c r="F620" s="7" t="str">
        <f t="shared" si="114"/>
        <v>年月日</v>
      </c>
      <c r="G620" s="8" t="str">
        <f t="shared" si="115"/>
        <v>年月日</v>
      </c>
      <c r="H620" s="8" t="str">
        <f t="shared" si="116"/>
        <v>年月日</v>
      </c>
      <c r="I620" s="8" t="str">
        <f t="shared" si="117"/>
        <v>年月日</v>
      </c>
      <c r="J620" s="8"/>
      <c r="K620" s="125" t="str">
        <f>TEXT(履歴書!B739&amp;履歴書!G739&amp;"年"&amp;履歴書!I739&amp;"月"&amp;履歴書!K739&amp;"日","ge.m.d")</f>
        <v>年月日</v>
      </c>
      <c r="M620" s="6">
        <f>COUNTIF(日付等!Q620,"*仙台市*")</f>
        <v>0</v>
      </c>
      <c r="N620" s="6" t="e">
        <f>IF(O620="在家庭",300,VLOOKUP(P620,プルダウンデータ!$E$4:'プルダウンデータ'!$F$8,2,FALSE))</f>
        <v>#N/A</v>
      </c>
      <c r="O620" s="118">
        <f>履歴書!N1251</f>
        <v>0</v>
      </c>
      <c r="P620" s="118">
        <f>履歴書!AI1251</f>
        <v>0</v>
      </c>
      <c r="Q620" s="119">
        <f>履歴書!AN1251</f>
        <v>0</v>
      </c>
    </row>
    <row r="621" spans="1:17">
      <c r="A621" s="130">
        <f t="shared" si="119"/>
        <v>1</v>
      </c>
      <c r="B621" s="131">
        <f>D1240</f>
        <v>0</v>
      </c>
      <c r="D621" s="98" t="e">
        <f t="shared" si="118"/>
        <v>#VALUE!</v>
      </c>
      <c r="E621" s="6"/>
      <c r="F621" s="7" t="e">
        <f t="shared" si="114"/>
        <v>#VALUE!</v>
      </c>
      <c r="G621" s="8" t="e">
        <f t="shared" si="115"/>
        <v>#VALUE!</v>
      </c>
      <c r="H621" s="8" t="e">
        <f t="shared" si="116"/>
        <v>#VALUE!</v>
      </c>
      <c r="I621" s="8" t="e">
        <f t="shared" si="117"/>
        <v>#VALUE!</v>
      </c>
      <c r="J621" s="8"/>
      <c r="K621" s="125" t="str">
        <f>TEXT(履歴書!B740&amp;履歴書!G740&amp;"年"&amp;履歴書!I740&amp;"月"&amp;履歴書!K740&amp;"日","ge.m.d")</f>
        <v>年月日</v>
      </c>
      <c r="M621" s="6">
        <f>COUNTIF(日付等!Q621,"*仙台市*")</f>
        <v>0</v>
      </c>
      <c r="N621" s="6" t="e">
        <f>IF(O621="在家庭",300,VLOOKUP(P621,プルダウンデータ!$E$4:'プルダウンデータ'!$F$8,2,FALSE))</f>
        <v>#N/A</v>
      </c>
      <c r="O621" s="118">
        <f>履歴書!N1253</f>
        <v>0</v>
      </c>
      <c r="P621" s="118">
        <f>履歴書!AI1253</f>
        <v>0</v>
      </c>
      <c r="Q621" s="119">
        <f>履歴書!AN1253</f>
        <v>0</v>
      </c>
    </row>
    <row r="622" spans="1:17">
      <c r="A622" s="130">
        <f t="shared" si="119"/>
        <v>1</v>
      </c>
      <c r="B622" s="131">
        <f>D1242</f>
        <v>0</v>
      </c>
      <c r="D622" s="116" t="str">
        <f>TEXT(履歴書!B636&amp;履歴書!G636&amp;"年"&amp;履歴書!I636&amp;"月"&amp;履歴書!K636&amp;"日","ge.m.d")</f>
        <v>年月日</v>
      </c>
      <c r="E622" s="9"/>
      <c r="F622" s="7" t="str">
        <f t="shared" si="114"/>
        <v>年月日</v>
      </c>
      <c r="G622" s="8" t="str">
        <f t="shared" si="115"/>
        <v>年月日</v>
      </c>
      <c r="H622" s="8" t="str">
        <f t="shared" si="116"/>
        <v>年月日</v>
      </c>
      <c r="I622" s="8" t="str">
        <f t="shared" si="117"/>
        <v>年月日</v>
      </c>
      <c r="J622" s="8"/>
      <c r="K622" s="125" t="str">
        <f>TEXT(履歴書!B741&amp;履歴書!G741&amp;"年"&amp;履歴書!I741&amp;"月"&amp;履歴書!K741&amp;"日","ge.m.d")</f>
        <v>年月日</v>
      </c>
      <c r="M622" s="6">
        <f>COUNTIF(日付等!Q622,"*仙台市*")</f>
        <v>0</v>
      </c>
      <c r="N622" s="6" t="e">
        <f>IF(O622="在家庭",300,VLOOKUP(P622,プルダウンデータ!$E$4:'プルダウンデータ'!$F$8,2,FALSE))</f>
        <v>#N/A</v>
      </c>
      <c r="O622" s="118">
        <f>履歴書!N1255</f>
        <v>0</v>
      </c>
      <c r="P622" s="118">
        <f>履歴書!AI1255</f>
        <v>0</v>
      </c>
      <c r="Q622" s="119">
        <f>履歴書!AN1255</f>
        <v>0</v>
      </c>
    </row>
    <row r="623" spans="1:17">
      <c r="A623" s="130">
        <f t="shared" si="119"/>
        <v>1</v>
      </c>
      <c r="B623" s="131">
        <f>D1244</f>
        <v>0</v>
      </c>
      <c r="D623" s="98" t="e">
        <f t="shared" si="118"/>
        <v>#VALUE!</v>
      </c>
      <c r="E623" s="6"/>
      <c r="F623" s="7" t="e">
        <f t="shared" si="114"/>
        <v>#VALUE!</v>
      </c>
      <c r="G623" s="8" t="e">
        <f t="shared" si="115"/>
        <v>#VALUE!</v>
      </c>
      <c r="H623" s="8" t="e">
        <f t="shared" si="116"/>
        <v>#VALUE!</v>
      </c>
      <c r="I623" s="8" t="e">
        <f t="shared" si="117"/>
        <v>#VALUE!</v>
      </c>
      <c r="J623" s="8"/>
      <c r="K623" s="125" t="str">
        <f>TEXT(履歴書!B742&amp;履歴書!G742&amp;"年"&amp;履歴書!I742&amp;"月"&amp;履歴書!K742&amp;"日","ge.m.d")</f>
        <v>年月日</v>
      </c>
      <c r="M623" s="6">
        <f>COUNTIF(日付等!Q623,"*仙台市*")</f>
        <v>0</v>
      </c>
      <c r="N623" s="6" t="e">
        <f>IF(O623="在家庭",300,VLOOKUP(P623,プルダウンデータ!$E$4:'プルダウンデータ'!$F$8,2,FALSE))</f>
        <v>#N/A</v>
      </c>
      <c r="O623" s="118">
        <f>履歴書!N1257</f>
        <v>0</v>
      </c>
      <c r="P623" s="118">
        <f>履歴書!AI1257</f>
        <v>0</v>
      </c>
      <c r="Q623" s="119">
        <f>履歴書!AN1257</f>
        <v>0</v>
      </c>
    </row>
    <row r="624" spans="1:17">
      <c r="A624" s="130">
        <f t="shared" si="119"/>
        <v>1</v>
      </c>
      <c r="B624" s="131">
        <f>D1246</f>
        <v>0</v>
      </c>
      <c r="D624" s="116" t="str">
        <f>TEXT(履歴書!B638&amp;履歴書!G638&amp;"年"&amp;履歴書!I638&amp;"月"&amp;履歴書!K638&amp;"日","ge.m.d")</f>
        <v>年月日</v>
      </c>
      <c r="E624" s="9"/>
      <c r="F624" s="7" t="str">
        <f t="shared" si="114"/>
        <v>年月日</v>
      </c>
      <c r="G624" s="8" t="str">
        <f t="shared" si="115"/>
        <v>年月日</v>
      </c>
      <c r="H624" s="8" t="str">
        <f t="shared" si="116"/>
        <v>年月日</v>
      </c>
      <c r="I624" s="8" t="str">
        <f t="shared" si="117"/>
        <v>年月日</v>
      </c>
      <c r="J624" s="8"/>
      <c r="K624" s="125" t="str">
        <f>TEXT(履歴書!B743&amp;履歴書!G743&amp;"年"&amp;履歴書!I743&amp;"月"&amp;履歴書!K743&amp;"日","ge.m.d")</f>
        <v>年月日</v>
      </c>
      <c r="M624" s="6">
        <f>COUNTIF(日付等!Q624,"*仙台市*")</f>
        <v>0</v>
      </c>
      <c r="N624" s="6" t="e">
        <f>IF(O624="在家庭",300,VLOOKUP(P624,プルダウンデータ!$E$4:'プルダウンデータ'!$F$8,2,FALSE))</f>
        <v>#N/A</v>
      </c>
      <c r="O624" s="118">
        <f>履歴書!N1259</f>
        <v>0</v>
      </c>
      <c r="P624" s="118">
        <f>履歴書!AI1259</f>
        <v>0</v>
      </c>
      <c r="Q624" s="119">
        <f>履歴書!AN1259</f>
        <v>0</v>
      </c>
    </row>
    <row r="625" spans="1:17">
      <c r="A625" s="130">
        <f t="shared" si="119"/>
        <v>1</v>
      </c>
      <c r="B625" s="131">
        <f>D1248</f>
        <v>0</v>
      </c>
      <c r="D625" s="98" t="e">
        <f t="shared" si="118"/>
        <v>#VALUE!</v>
      </c>
      <c r="E625" s="6"/>
      <c r="F625" s="7" t="e">
        <f t="shared" si="114"/>
        <v>#VALUE!</v>
      </c>
      <c r="G625" s="8" t="e">
        <f t="shared" si="115"/>
        <v>#VALUE!</v>
      </c>
      <c r="H625" s="8" t="e">
        <f t="shared" si="116"/>
        <v>#VALUE!</v>
      </c>
      <c r="I625" s="8" t="e">
        <f t="shared" si="117"/>
        <v>#VALUE!</v>
      </c>
      <c r="J625" s="8"/>
      <c r="K625" s="125" t="str">
        <f>TEXT(履歴書!B744&amp;履歴書!G744&amp;"年"&amp;履歴書!I744&amp;"月"&amp;履歴書!K744&amp;"日","ge.m.d")</f>
        <v>年月日</v>
      </c>
      <c r="M625" s="6">
        <f>COUNTIF(日付等!Q625,"*仙台市*")</f>
        <v>0</v>
      </c>
      <c r="N625" s="6" t="e">
        <f>IF(O625="在家庭",300,VLOOKUP(P625,プルダウンデータ!$E$4:'プルダウンデータ'!$F$8,2,FALSE))</f>
        <v>#N/A</v>
      </c>
      <c r="O625" s="118">
        <f>履歴書!N1261</f>
        <v>0</v>
      </c>
      <c r="P625" s="118">
        <f>履歴書!AI1261</f>
        <v>0</v>
      </c>
      <c r="Q625" s="119">
        <f>履歴書!AN1261</f>
        <v>0</v>
      </c>
    </row>
    <row r="626" spans="1:17">
      <c r="A626" s="130">
        <f t="shared" si="119"/>
        <v>1</v>
      </c>
      <c r="B626" s="131">
        <f>D1250</f>
        <v>0</v>
      </c>
      <c r="D626" s="116" t="str">
        <f>TEXT(履歴書!B640&amp;履歴書!G640&amp;"年"&amp;履歴書!I640&amp;"月"&amp;履歴書!K640&amp;"日","ge.m.d")</f>
        <v>年月日</v>
      </c>
      <c r="E626" s="9"/>
      <c r="F626" s="7" t="str">
        <f t="shared" si="114"/>
        <v>年月日</v>
      </c>
      <c r="G626" s="8" t="str">
        <f t="shared" si="115"/>
        <v>年月日</v>
      </c>
      <c r="H626" s="8" t="str">
        <f t="shared" si="116"/>
        <v>年月日</v>
      </c>
      <c r="I626" s="8" t="str">
        <f t="shared" si="117"/>
        <v>年月日</v>
      </c>
      <c r="J626" s="8"/>
      <c r="K626" s="125" t="str">
        <f>TEXT(履歴書!B745&amp;履歴書!G745&amp;"年"&amp;履歴書!I745&amp;"月"&amp;履歴書!K745&amp;"日","ge.m.d")</f>
        <v>年月日</v>
      </c>
      <c r="M626" s="6">
        <f>COUNTIF(日付等!Q626,"*仙台市*")</f>
        <v>0</v>
      </c>
      <c r="N626" s="6" t="e">
        <f>IF(O626="在家庭",300,VLOOKUP(P626,プルダウンデータ!$E$4:'プルダウンデータ'!$F$8,2,FALSE))</f>
        <v>#N/A</v>
      </c>
      <c r="O626" s="118">
        <f>履歴書!N1263</f>
        <v>0</v>
      </c>
      <c r="P626" s="118">
        <f>履歴書!AI1263</f>
        <v>0</v>
      </c>
      <c r="Q626" s="119">
        <f>履歴書!AN1263</f>
        <v>0</v>
      </c>
    </row>
    <row r="627" spans="1:17">
      <c r="A627" s="130">
        <f t="shared" si="119"/>
        <v>1</v>
      </c>
      <c r="B627" s="131">
        <f>D1252</f>
        <v>0</v>
      </c>
      <c r="D627" s="98" t="e">
        <f t="shared" si="118"/>
        <v>#VALUE!</v>
      </c>
      <c r="E627" s="6"/>
      <c r="F627" s="7" t="e">
        <f t="shared" si="114"/>
        <v>#VALUE!</v>
      </c>
      <c r="G627" s="8" t="e">
        <f t="shared" si="115"/>
        <v>#VALUE!</v>
      </c>
      <c r="H627" s="8" t="e">
        <f t="shared" si="116"/>
        <v>#VALUE!</v>
      </c>
      <c r="I627" s="8" t="e">
        <f t="shared" si="117"/>
        <v>#VALUE!</v>
      </c>
      <c r="J627" s="8"/>
      <c r="K627" s="125" t="str">
        <f>TEXT(履歴書!B746&amp;履歴書!G746&amp;"年"&amp;履歴書!I746&amp;"月"&amp;履歴書!K746&amp;"日","ge.m.d")</f>
        <v>年月日</v>
      </c>
      <c r="M627" s="6">
        <f>COUNTIF(日付等!Q627,"*仙台市*")</f>
        <v>0</v>
      </c>
      <c r="N627" s="6" t="e">
        <f>IF(O627="在家庭",300,VLOOKUP(P627,プルダウンデータ!$E$4:'プルダウンデータ'!$F$8,2,FALSE))</f>
        <v>#N/A</v>
      </c>
      <c r="O627" s="118">
        <f>履歴書!N1265</f>
        <v>0</v>
      </c>
      <c r="P627" s="118">
        <f>履歴書!AI1265</f>
        <v>0</v>
      </c>
      <c r="Q627" s="119">
        <f>履歴書!AN1265</f>
        <v>0</v>
      </c>
    </row>
    <row r="628" spans="1:17">
      <c r="A628" s="130">
        <f t="shared" si="119"/>
        <v>1</v>
      </c>
      <c r="B628" s="131">
        <f>D1254</f>
        <v>0</v>
      </c>
      <c r="D628" s="116" t="str">
        <f>TEXT(履歴書!B642&amp;履歴書!G642&amp;"年"&amp;履歴書!I642&amp;"月"&amp;履歴書!K642&amp;"日","ge.m.d")</f>
        <v>年月日</v>
      </c>
      <c r="E628" s="9"/>
      <c r="F628" s="7" t="str">
        <f t="shared" si="114"/>
        <v>年月日</v>
      </c>
      <c r="G628" s="8" t="str">
        <f t="shared" si="115"/>
        <v>年月日</v>
      </c>
      <c r="H628" s="8" t="str">
        <f t="shared" si="116"/>
        <v>年月日</v>
      </c>
      <c r="I628" s="8" t="str">
        <f t="shared" si="117"/>
        <v>年月日</v>
      </c>
      <c r="J628" s="8"/>
      <c r="K628" s="125" t="str">
        <f>TEXT(履歴書!B747&amp;履歴書!G747&amp;"年"&amp;履歴書!I747&amp;"月"&amp;履歴書!K747&amp;"日","ge.m.d")</f>
        <v>年月日</v>
      </c>
      <c r="M628" s="6">
        <f>COUNTIF(日付等!Q628,"*仙台市*")</f>
        <v>0</v>
      </c>
      <c r="N628" s="6" t="e">
        <f>IF(O628="在家庭",300,VLOOKUP(P628,プルダウンデータ!$E$4:'プルダウンデータ'!$F$8,2,FALSE))</f>
        <v>#N/A</v>
      </c>
      <c r="O628" s="118">
        <f>履歴書!N1267</f>
        <v>0</v>
      </c>
      <c r="P628" s="118">
        <f>履歴書!AI1267</f>
        <v>0</v>
      </c>
      <c r="Q628" s="119">
        <f>履歴書!AN1267</f>
        <v>0</v>
      </c>
    </row>
    <row r="629" spans="1:17">
      <c r="A629" s="130">
        <f t="shared" si="119"/>
        <v>1</v>
      </c>
      <c r="B629" s="131">
        <f>D1256</f>
        <v>0</v>
      </c>
      <c r="D629" s="98" t="e">
        <f t="shared" si="118"/>
        <v>#VALUE!</v>
      </c>
      <c r="E629" s="6"/>
      <c r="F629" s="7" t="e">
        <f t="shared" si="114"/>
        <v>#VALUE!</v>
      </c>
      <c r="G629" s="8" t="e">
        <f t="shared" si="115"/>
        <v>#VALUE!</v>
      </c>
      <c r="H629" s="8" t="e">
        <f t="shared" si="116"/>
        <v>#VALUE!</v>
      </c>
      <c r="I629" s="8" t="e">
        <f t="shared" si="117"/>
        <v>#VALUE!</v>
      </c>
      <c r="J629" s="8"/>
      <c r="K629" s="125" t="str">
        <f>TEXT(履歴書!B748&amp;履歴書!G748&amp;"年"&amp;履歴書!I748&amp;"月"&amp;履歴書!K748&amp;"日","ge.m.d")</f>
        <v>年月日</v>
      </c>
      <c r="M629" s="6">
        <f>COUNTIF(日付等!Q629,"*仙台市*")</f>
        <v>0</v>
      </c>
      <c r="N629" s="6" t="e">
        <f>IF(O629="在家庭",300,VLOOKUP(P629,プルダウンデータ!$E$4:'プルダウンデータ'!$F$8,2,FALSE))</f>
        <v>#N/A</v>
      </c>
      <c r="O629" s="118">
        <f>履歴書!N1269</f>
        <v>0</v>
      </c>
      <c r="P629" s="118">
        <f>履歴書!AI1269</f>
        <v>0</v>
      </c>
      <c r="Q629" s="119">
        <f>履歴書!AN1269</f>
        <v>0</v>
      </c>
    </row>
    <row r="630" spans="1:17">
      <c r="A630" s="130">
        <f t="shared" si="119"/>
        <v>1</v>
      </c>
      <c r="B630" s="131">
        <f>D1258</f>
        <v>0</v>
      </c>
      <c r="D630" s="116" t="str">
        <f>TEXT(履歴書!B644&amp;履歴書!G644&amp;"年"&amp;履歴書!I644&amp;"月"&amp;履歴書!K644&amp;"日","ge.m.d")</f>
        <v>年月日</v>
      </c>
      <c r="E630" s="9"/>
      <c r="F630" s="7" t="str">
        <f t="shared" si="114"/>
        <v>年月日</v>
      </c>
      <c r="G630" s="8" t="str">
        <f t="shared" si="115"/>
        <v>年月日</v>
      </c>
      <c r="H630" s="8" t="str">
        <f t="shared" si="116"/>
        <v>年月日</v>
      </c>
      <c r="I630" s="8" t="str">
        <f t="shared" si="117"/>
        <v>年月日</v>
      </c>
      <c r="J630" s="8"/>
      <c r="K630" s="125" t="str">
        <f>TEXT(履歴書!B749&amp;履歴書!G749&amp;"年"&amp;履歴書!I749&amp;"月"&amp;履歴書!K749&amp;"日","ge.m.d")</f>
        <v>年月日</v>
      </c>
      <c r="M630" s="6">
        <f>COUNTIF(日付等!Q630,"*仙台市*")</f>
        <v>0</v>
      </c>
      <c r="N630" s="6" t="e">
        <f>IF(O630="在家庭",300,VLOOKUP(P630,プルダウンデータ!$E$4:'プルダウンデータ'!$F$8,2,FALSE))</f>
        <v>#N/A</v>
      </c>
      <c r="O630" s="118">
        <f>履歴書!N1271</f>
        <v>0</v>
      </c>
      <c r="P630" s="118">
        <f>履歴書!AI1271</f>
        <v>0</v>
      </c>
      <c r="Q630" s="119">
        <f>履歴書!AN1271</f>
        <v>0</v>
      </c>
    </row>
    <row r="631" spans="1:17">
      <c r="A631" s="130">
        <f t="shared" si="119"/>
        <v>1</v>
      </c>
      <c r="B631" s="131">
        <f>D1260</f>
        <v>0</v>
      </c>
      <c r="D631" s="98" t="e">
        <f t="shared" si="118"/>
        <v>#VALUE!</v>
      </c>
      <c r="E631" s="6"/>
      <c r="F631" s="7" t="e">
        <f t="shared" si="114"/>
        <v>#VALUE!</v>
      </c>
      <c r="G631" s="8" t="e">
        <f t="shared" si="115"/>
        <v>#VALUE!</v>
      </c>
      <c r="H631" s="8" t="e">
        <f t="shared" si="116"/>
        <v>#VALUE!</v>
      </c>
      <c r="I631" s="8" t="e">
        <f t="shared" si="117"/>
        <v>#VALUE!</v>
      </c>
      <c r="J631" s="8"/>
      <c r="K631" s="125" t="str">
        <f>TEXT(履歴書!B750&amp;履歴書!G750&amp;"年"&amp;履歴書!I750&amp;"月"&amp;履歴書!K750&amp;"日","ge.m.d")</f>
        <v>年月日</v>
      </c>
      <c r="M631" s="6">
        <f>COUNTIF(日付等!Q631,"*仙台市*")</f>
        <v>0</v>
      </c>
      <c r="N631" s="6" t="e">
        <f>IF(O631="在家庭",300,VLOOKUP(P631,プルダウンデータ!$E$4:'プルダウンデータ'!$F$8,2,FALSE))</f>
        <v>#N/A</v>
      </c>
      <c r="O631" s="118">
        <f>履歴書!N1273</f>
        <v>0</v>
      </c>
      <c r="P631" s="118">
        <f>履歴書!AI1273</f>
        <v>0</v>
      </c>
      <c r="Q631" s="119">
        <f>履歴書!AN1273</f>
        <v>0</v>
      </c>
    </row>
    <row r="632" spans="1:17">
      <c r="A632" s="130">
        <f t="shared" si="119"/>
        <v>1</v>
      </c>
      <c r="B632" s="131">
        <f>D1262</f>
        <v>0</v>
      </c>
      <c r="D632" s="116" t="str">
        <f>TEXT(履歴書!B646&amp;履歴書!G646&amp;"年"&amp;履歴書!I646&amp;"月"&amp;履歴書!K646&amp;"日","ge.m.d")</f>
        <v>年月日</v>
      </c>
      <c r="E632" s="9"/>
      <c r="F632" s="7" t="str">
        <f t="shared" si="114"/>
        <v>年月日</v>
      </c>
      <c r="G632" s="8" t="str">
        <f t="shared" si="115"/>
        <v>年月日</v>
      </c>
      <c r="H632" s="8" t="str">
        <f t="shared" si="116"/>
        <v>年月日</v>
      </c>
      <c r="I632" s="8" t="str">
        <f t="shared" si="117"/>
        <v>年月日</v>
      </c>
      <c r="J632" s="8"/>
      <c r="K632" s="125" t="str">
        <f>TEXT(履歴書!B751&amp;履歴書!G751&amp;"年"&amp;履歴書!I751&amp;"月"&amp;履歴書!K751&amp;"日","ge.m.d")</f>
        <v>年月日</v>
      </c>
      <c r="M632" s="6">
        <f>COUNTIF(日付等!Q632,"*仙台市*")</f>
        <v>0</v>
      </c>
      <c r="N632" s="6" t="e">
        <f>IF(O632="在家庭",300,VLOOKUP(P632,プルダウンデータ!$E$4:'プルダウンデータ'!$F$8,2,FALSE))</f>
        <v>#N/A</v>
      </c>
      <c r="O632" s="118">
        <f>履歴書!N1275</f>
        <v>0</v>
      </c>
      <c r="P632" s="118">
        <f>履歴書!AI1275</f>
        <v>0</v>
      </c>
      <c r="Q632" s="119">
        <f>履歴書!AN1275</f>
        <v>0</v>
      </c>
    </row>
    <row r="633" spans="1:17">
      <c r="A633" s="130">
        <f t="shared" si="119"/>
        <v>1</v>
      </c>
      <c r="B633" s="131">
        <f>D1264</f>
        <v>0</v>
      </c>
      <c r="D633" s="98" t="e">
        <f t="shared" si="118"/>
        <v>#VALUE!</v>
      </c>
      <c r="E633" s="6"/>
      <c r="F633" s="7" t="e">
        <f t="shared" si="114"/>
        <v>#VALUE!</v>
      </c>
      <c r="G633" s="8" t="e">
        <f t="shared" si="115"/>
        <v>#VALUE!</v>
      </c>
      <c r="H633" s="8" t="e">
        <f t="shared" si="116"/>
        <v>#VALUE!</v>
      </c>
      <c r="I633" s="8" t="e">
        <f t="shared" si="117"/>
        <v>#VALUE!</v>
      </c>
      <c r="J633" s="8"/>
      <c r="K633" s="125" t="str">
        <f>TEXT(履歴書!B752&amp;履歴書!G752&amp;"年"&amp;履歴書!I752&amp;"月"&amp;履歴書!K752&amp;"日","ge.m.d")</f>
        <v>年月日</v>
      </c>
      <c r="M633" s="6">
        <f>COUNTIF(日付等!Q633,"*仙台市*")</f>
        <v>0</v>
      </c>
      <c r="N633" s="6" t="e">
        <f>IF(O633="在家庭",300,VLOOKUP(P633,プルダウンデータ!$E$4:'プルダウンデータ'!$F$8,2,FALSE))</f>
        <v>#N/A</v>
      </c>
      <c r="O633" s="118">
        <f>履歴書!N1277</f>
        <v>0</v>
      </c>
      <c r="P633" s="118">
        <f>履歴書!AI1277</f>
        <v>0</v>
      </c>
      <c r="Q633" s="119">
        <f>履歴書!AN1277</f>
        <v>0</v>
      </c>
    </row>
    <row r="634" spans="1:17">
      <c r="A634" s="130">
        <f t="shared" si="119"/>
        <v>1</v>
      </c>
      <c r="B634" s="131">
        <f>D1266</f>
        <v>0</v>
      </c>
      <c r="D634" s="116" t="str">
        <f>TEXT(履歴書!B648&amp;履歴書!G648&amp;"年"&amp;履歴書!I648&amp;"月"&amp;履歴書!K648&amp;"日","ge.m.d")</f>
        <v>年月日</v>
      </c>
      <c r="E634" s="9"/>
      <c r="F634" s="7" t="str">
        <f t="shared" si="114"/>
        <v>年月日</v>
      </c>
      <c r="G634" s="8" t="str">
        <f t="shared" si="115"/>
        <v>年月日</v>
      </c>
      <c r="H634" s="8" t="str">
        <f t="shared" si="116"/>
        <v>年月日</v>
      </c>
      <c r="I634" s="8" t="str">
        <f t="shared" si="117"/>
        <v>年月日</v>
      </c>
      <c r="J634" s="8"/>
      <c r="K634" s="125" t="str">
        <f>TEXT(履歴書!B753&amp;履歴書!G753&amp;"年"&amp;履歴書!I753&amp;"月"&amp;履歴書!K753&amp;"日","ge.m.d")</f>
        <v>年月日</v>
      </c>
      <c r="M634" s="6">
        <f>COUNTIF(日付等!Q634,"*仙台市*")</f>
        <v>0</v>
      </c>
      <c r="N634" s="6" t="e">
        <f>IF(O634="在家庭",300,VLOOKUP(P634,プルダウンデータ!$E$4:'プルダウンデータ'!$F$8,2,FALSE))</f>
        <v>#N/A</v>
      </c>
      <c r="O634" s="118">
        <f>履歴書!N1279</f>
        <v>0</v>
      </c>
      <c r="P634" s="118">
        <f>履歴書!AI1279</f>
        <v>0</v>
      </c>
      <c r="Q634" s="119">
        <f>履歴書!AN1279</f>
        <v>0</v>
      </c>
    </row>
    <row r="635" spans="1:17">
      <c r="A635" s="130">
        <f t="shared" si="119"/>
        <v>1</v>
      </c>
      <c r="B635" s="131">
        <f>D1268</f>
        <v>0</v>
      </c>
      <c r="D635" s="98" t="e">
        <f t="shared" si="118"/>
        <v>#VALUE!</v>
      </c>
      <c r="E635" s="6"/>
      <c r="F635" s="7" t="e">
        <f t="shared" si="114"/>
        <v>#VALUE!</v>
      </c>
      <c r="G635" s="8" t="e">
        <f t="shared" si="115"/>
        <v>#VALUE!</v>
      </c>
      <c r="H635" s="8" t="e">
        <f t="shared" si="116"/>
        <v>#VALUE!</v>
      </c>
      <c r="I635" s="8" t="e">
        <f t="shared" si="117"/>
        <v>#VALUE!</v>
      </c>
      <c r="J635" s="8"/>
      <c r="K635" s="125" t="str">
        <f>TEXT(履歴書!B754&amp;履歴書!G754&amp;"年"&amp;履歴書!I754&amp;"月"&amp;履歴書!K754&amp;"日","ge.m.d")</f>
        <v>年月日</v>
      </c>
      <c r="M635" s="6">
        <f>COUNTIF(日付等!Q635,"*仙台市*")</f>
        <v>0</v>
      </c>
      <c r="N635" s="6" t="e">
        <f>IF(O635="在家庭",300,VLOOKUP(P635,プルダウンデータ!$E$4:'プルダウンデータ'!$F$8,2,FALSE))</f>
        <v>#N/A</v>
      </c>
      <c r="O635" s="118">
        <f>履歴書!N1281</f>
        <v>0</v>
      </c>
      <c r="P635" s="118">
        <f>履歴書!AI1281</f>
        <v>0</v>
      </c>
      <c r="Q635" s="119">
        <f>履歴書!AN1281</f>
        <v>0</v>
      </c>
    </row>
    <row r="636" spans="1:17">
      <c r="A636" s="130">
        <f t="shared" si="119"/>
        <v>1</v>
      </c>
      <c r="B636" s="131">
        <f>D1270</f>
        <v>0</v>
      </c>
      <c r="D636" s="116" t="str">
        <f>TEXT(履歴書!B650&amp;履歴書!G650&amp;"年"&amp;履歴書!I650&amp;"月"&amp;履歴書!K650&amp;"日","ge.m.d")</f>
        <v>年月日</v>
      </c>
      <c r="E636" s="9"/>
      <c r="F636" s="7" t="str">
        <f t="shared" si="114"/>
        <v>年月日</v>
      </c>
      <c r="G636" s="8" t="str">
        <f t="shared" si="115"/>
        <v>年月日</v>
      </c>
      <c r="H636" s="8" t="str">
        <f t="shared" si="116"/>
        <v>年月日</v>
      </c>
      <c r="I636" s="8" t="str">
        <f t="shared" si="117"/>
        <v>年月日</v>
      </c>
      <c r="J636" s="8"/>
      <c r="K636" s="125" t="str">
        <f>TEXT(履歴書!B755&amp;履歴書!G755&amp;"年"&amp;履歴書!I755&amp;"月"&amp;履歴書!K755&amp;"日","ge.m.d")</f>
        <v>年月日</v>
      </c>
      <c r="M636" s="6">
        <f>COUNTIF(日付等!Q636,"*仙台市*")</f>
        <v>0</v>
      </c>
      <c r="N636" s="6" t="e">
        <f>IF(O636="在家庭",300,VLOOKUP(P636,プルダウンデータ!$E$4:'プルダウンデータ'!$F$8,2,FALSE))</f>
        <v>#N/A</v>
      </c>
      <c r="O636" s="118">
        <f>履歴書!N1283</f>
        <v>0</v>
      </c>
      <c r="P636" s="118">
        <f>履歴書!AI1283</f>
        <v>0</v>
      </c>
      <c r="Q636" s="119">
        <f>履歴書!AN1283</f>
        <v>0</v>
      </c>
    </row>
    <row r="637" spans="1:17">
      <c r="A637" s="130">
        <f t="shared" si="119"/>
        <v>1</v>
      </c>
      <c r="B637" s="131">
        <f>D1272</f>
        <v>0</v>
      </c>
      <c r="D637" s="98" t="e">
        <f t="shared" si="118"/>
        <v>#VALUE!</v>
      </c>
      <c r="E637" s="6"/>
      <c r="F637" s="7" t="e">
        <f t="shared" si="114"/>
        <v>#VALUE!</v>
      </c>
      <c r="G637" s="8" t="e">
        <f t="shared" si="115"/>
        <v>#VALUE!</v>
      </c>
      <c r="H637" s="8" t="e">
        <f t="shared" si="116"/>
        <v>#VALUE!</v>
      </c>
      <c r="I637" s="8" t="e">
        <f t="shared" si="117"/>
        <v>#VALUE!</v>
      </c>
      <c r="J637" s="8"/>
      <c r="K637" s="125" t="str">
        <f>TEXT(履歴書!B756&amp;履歴書!G756&amp;"年"&amp;履歴書!I756&amp;"月"&amp;履歴書!K756&amp;"日","ge.m.d")</f>
        <v>年月日</v>
      </c>
      <c r="M637" s="6">
        <f>COUNTIF(日付等!Q637,"*仙台市*")</f>
        <v>0</v>
      </c>
      <c r="N637" s="6" t="e">
        <f>IF(O637="在家庭",300,VLOOKUP(P637,プルダウンデータ!$E$4:'プルダウンデータ'!$F$8,2,FALSE))</f>
        <v>#N/A</v>
      </c>
      <c r="O637" s="118">
        <f>履歴書!N1285</f>
        <v>0</v>
      </c>
      <c r="P637" s="118">
        <f>履歴書!AI1285</f>
        <v>0</v>
      </c>
      <c r="Q637" s="119">
        <f>履歴書!AN1285</f>
        <v>0</v>
      </c>
    </row>
    <row r="638" spans="1:17">
      <c r="A638" s="130">
        <f t="shared" si="119"/>
        <v>1</v>
      </c>
      <c r="B638" s="131">
        <f>D1274</f>
        <v>0</v>
      </c>
      <c r="D638" s="116" t="str">
        <f>TEXT(履歴書!B652&amp;履歴書!G652&amp;"年"&amp;履歴書!I652&amp;"月"&amp;履歴書!K652&amp;"日","ge.m.d")</f>
        <v>年月日</v>
      </c>
      <c r="E638" s="9"/>
      <c r="F638" s="7" t="str">
        <f t="shared" si="114"/>
        <v>年月日</v>
      </c>
      <c r="G638" s="8" t="str">
        <f t="shared" si="115"/>
        <v>年月日</v>
      </c>
      <c r="H638" s="8" t="str">
        <f t="shared" si="116"/>
        <v>年月日</v>
      </c>
      <c r="I638" s="8" t="str">
        <f t="shared" si="117"/>
        <v>年月日</v>
      </c>
      <c r="J638" s="8"/>
      <c r="K638" s="125" t="str">
        <f>TEXT(履歴書!B757&amp;履歴書!G757&amp;"年"&amp;履歴書!I757&amp;"月"&amp;履歴書!K757&amp;"日","ge.m.d")</f>
        <v>年月日</v>
      </c>
      <c r="M638" s="6">
        <f>COUNTIF(日付等!Q638,"*仙台市*")</f>
        <v>0</v>
      </c>
      <c r="N638" s="6" t="e">
        <f>IF(O638="在家庭",300,VLOOKUP(P638,プルダウンデータ!$E$4:'プルダウンデータ'!$F$8,2,FALSE))</f>
        <v>#N/A</v>
      </c>
      <c r="O638" s="118">
        <f>履歴書!N1287</f>
        <v>0</v>
      </c>
      <c r="P638" s="118">
        <f>履歴書!AI1287</f>
        <v>0</v>
      </c>
      <c r="Q638" s="119">
        <f>履歴書!AN1287</f>
        <v>0</v>
      </c>
    </row>
    <row r="639" spans="1:17">
      <c r="A639" s="130">
        <f t="shared" si="119"/>
        <v>1</v>
      </c>
      <c r="B639" s="131">
        <f>D1276</f>
        <v>0</v>
      </c>
      <c r="D639" s="98" t="e">
        <f t="shared" si="118"/>
        <v>#VALUE!</v>
      </c>
      <c r="E639" s="6"/>
      <c r="F639" s="7" t="e">
        <f t="shared" si="114"/>
        <v>#VALUE!</v>
      </c>
      <c r="G639" s="8" t="e">
        <f t="shared" si="115"/>
        <v>#VALUE!</v>
      </c>
      <c r="H639" s="8" t="e">
        <f t="shared" si="116"/>
        <v>#VALUE!</v>
      </c>
      <c r="I639" s="8" t="e">
        <f t="shared" si="117"/>
        <v>#VALUE!</v>
      </c>
      <c r="J639" s="8"/>
      <c r="K639" s="125" t="str">
        <f>TEXT(履歴書!B758&amp;履歴書!G758&amp;"年"&amp;履歴書!I758&amp;"月"&amp;履歴書!K758&amp;"日","ge.m.d")</f>
        <v>年月日</v>
      </c>
      <c r="M639" s="6">
        <f>COUNTIF(日付等!Q639,"*仙台市*")</f>
        <v>0</v>
      </c>
      <c r="N639" s="6" t="e">
        <f>IF(O639="在家庭",300,VLOOKUP(P639,プルダウンデータ!$E$4:'プルダウンデータ'!$F$8,2,FALSE))</f>
        <v>#N/A</v>
      </c>
      <c r="O639" s="118">
        <f>履歴書!N1289</f>
        <v>0</v>
      </c>
      <c r="P639" s="118">
        <f>履歴書!AI1289</f>
        <v>0</v>
      </c>
      <c r="Q639" s="119">
        <f>履歴書!AN1289</f>
        <v>0</v>
      </c>
    </row>
    <row r="640" spans="1:17">
      <c r="A640" s="130">
        <f t="shared" si="119"/>
        <v>1</v>
      </c>
      <c r="B640" s="131">
        <f>D1278</f>
        <v>0</v>
      </c>
      <c r="D640" s="116" t="str">
        <f>TEXT(履歴書!B654&amp;履歴書!G654&amp;"年"&amp;履歴書!I654&amp;"月"&amp;履歴書!K654&amp;"日","ge.m.d")</f>
        <v>年月日</v>
      </c>
      <c r="E640" s="9"/>
      <c r="F640" s="7" t="str">
        <f t="shared" si="114"/>
        <v>年月日</v>
      </c>
      <c r="G640" s="8" t="str">
        <f t="shared" si="115"/>
        <v>年月日</v>
      </c>
      <c r="H640" s="8" t="str">
        <f t="shared" si="116"/>
        <v>年月日</v>
      </c>
      <c r="I640" s="8" t="str">
        <f t="shared" si="117"/>
        <v>年月日</v>
      </c>
      <c r="J640" s="8"/>
      <c r="K640" s="125" t="str">
        <f>TEXT(履歴書!B759&amp;履歴書!G759&amp;"年"&amp;履歴書!I759&amp;"月"&amp;履歴書!K759&amp;"日","ge.m.d")</f>
        <v>年月日</v>
      </c>
      <c r="M640" s="6">
        <f>COUNTIF(日付等!Q640,"*仙台市*")</f>
        <v>0</v>
      </c>
      <c r="N640" s="6" t="e">
        <f>IF(O640="在家庭",300,VLOOKUP(P640,プルダウンデータ!$E$4:'プルダウンデータ'!$F$8,2,FALSE))</f>
        <v>#N/A</v>
      </c>
      <c r="O640" s="118">
        <f>履歴書!N1291</f>
        <v>0</v>
      </c>
      <c r="P640" s="118">
        <f>履歴書!AI1291</f>
        <v>0</v>
      </c>
      <c r="Q640" s="119">
        <f>履歴書!AN1291</f>
        <v>0</v>
      </c>
    </row>
    <row r="641" spans="1:17">
      <c r="A641" s="130">
        <f t="shared" si="119"/>
        <v>1</v>
      </c>
      <c r="B641" s="131">
        <f>D1280</f>
        <v>0</v>
      </c>
      <c r="D641" s="98" t="e">
        <f t="shared" si="118"/>
        <v>#VALUE!</v>
      </c>
      <c r="E641" s="6"/>
      <c r="F641" s="7" t="e">
        <f t="shared" si="114"/>
        <v>#VALUE!</v>
      </c>
      <c r="G641" s="8" t="e">
        <f t="shared" si="115"/>
        <v>#VALUE!</v>
      </c>
      <c r="H641" s="8" t="e">
        <f t="shared" si="116"/>
        <v>#VALUE!</v>
      </c>
      <c r="I641" s="8" t="e">
        <f t="shared" si="117"/>
        <v>#VALUE!</v>
      </c>
      <c r="J641" s="8"/>
      <c r="K641" s="125" t="str">
        <f>TEXT(履歴書!B760&amp;履歴書!G760&amp;"年"&amp;履歴書!I760&amp;"月"&amp;履歴書!K760&amp;"日","ge.m.d")</f>
        <v>年月日</v>
      </c>
      <c r="M641" s="6">
        <f>COUNTIF(日付等!Q641,"*仙台市*")</f>
        <v>0</v>
      </c>
      <c r="N641" s="6" t="e">
        <f>IF(O641="在家庭",300,VLOOKUP(P641,プルダウンデータ!$E$4:'プルダウンデータ'!$F$8,2,FALSE))</f>
        <v>#N/A</v>
      </c>
      <c r="O641" s="118">
        <f>履歴書!N1293</f>
        <v>0</v>
      </c>
      <c r="P641" s="118">
        <f>履歴書!AI1293</f>
        <v>0</v>
      </c>
      <c r="Q641" s="119">
        <f>履歴書!AN1293</f>
        <v>0</v>
      </c>
    </row>
    <row r="642" spans="1:17">
      <c r="A642" s="130">
        <f t="shared" si="119"/>
        <v>1</v>
      </c>
      <c r="B642" s="131">
        <f>D1282</f>
        <v>0</v>
      </c>
      <c r="D642" s="116" t="str">
        <f>TEXT(履歴書!B656&amp;履歴書!G656&amp;"年"&amp;履歴書!I656&amp;"月"&amp;履歴書!K656&amp;"日","ge.m.d")</f>
        <v>年月日</v>
      </c>
      <c r="E642" s="9"/>
      <c r="F642" s="7" t="str">
        <f t="shared" si="114"/>
        <v>年月日</v>
      </c>
      <c r="G642" s="8" t="str">
        <f t="shared" si="115"/>
        <v>年月日</v>
      </c>
      <c r="H642" s="8" t="str">
        <f t="shared" si="116"/>
        <v>年月日</v>
      </c>
      <c r="I642" s="8" t="str">
        <f t="shared" si="117"/>
        <v>年月日</v>
      </c>
      <c r="J642" s="8"/>
      <c r="K642" s="125" t="str">
        <f>TEXT(履歴書!B761&amp;履歴書!G761&amp;"年"&amp;履歴書!I761&amp;"月"&amp;履歴書!K761&amp;"日","ge.m.d")</f>
        <v>年月日</v>
      </c>
      <c r="M642" s="6">
        <f>COUNTIF(日付等!Q642,"*仙台市*")</f>
        <v>0</v>
      </c>
      <c r="N642" s="6" t="e">
        <f>IF(O642="在家庭",300,VLOOKUP(P642,プルダウンデータ!$E$4:'プルダウンデータ'!$F$8,2,FALSE))</f>
        <v>#N/A</v>
      </c>
      <c r="O642" s="118">
        <f>履歴書!N1295</f>
        <v>0</v>
      </c>
      <c r="P642" s="118">
        <f>履歴書!AI1295</f>
        <v>0</v>
      </c>
      <c r="Q642" s="119">
        <f>履歴書!AN1295</f>
        <v>0</v>
      </c>
    </row>
    <row r="643" spans="1:17">
      <c r="A643" s="130">
        <f t="shared" si="119"/>
        <v>1</v>
      </c>
      <c r="B643" s="131">
        <f>D1284</f>
        <v>0</v>
      </c>
      <c r="D643" s="98" t="e">
        <f t="shared" si="118"/>
        <v>#VALUE!</v>
      </c>
      <c r="E643" s="6"/>
      <c r="F643" s="7" t="e">
        <f t="shared" si="114"/>
        <v>#VALUE!</v>
      </c>
      <c r="G643" s="8" t="e">
        <f t="shared" si="115"/>
        <v>#VALUE!</v>
      </c>
      <c r="H643" s="8" t="e">
        <f t="shared" si="116"/>
        <v>#VALUE!</v>
      </c>
      <c r="I643" s="8" t="e">
        <f t="shared" si="117"/>
        <v>#VALUE!</v>
      </c>
      <c r="J643" s="8"/>
      <c r="K643" s="125" t="str">
        <f>TEXT(履歴書!B762&amp;履歴書!G762&amp;"年"&amp;履歴書!I762&amp;"月"&amp;履歴書!K762&amp;"日","ge.m.d")</f>
        <v>年月日</v>
      </c>
      <c r="M643" s="6">
        <f>COUNTIF(日付等!Q643,"*仙台市*")</f>
        <v>0</v>
      </c>
      <c r="N643" s="6" t="e">
        <f>IF(O643="在家庭",300,VLOOKUP(P643,プルダウンデータ!$E$4:'プルダウンデータ'!$F$8,2,FALSE))</f>
        <v>#N/A</v>
      </c>
      <c r="O643" s="118">
        <f>履歴書!N1297</f>
        <v>0</v>
      </c>
      <c r="P643" s="118">
        <f>履歴書!AI1297</f>
        <v>0</v>
      </c>
      <c r="Q643" s="119">
        <f>履歴書!AN1297</f>
        <v>0</v>
      </c>
    </row>
    <row r="644" spans="1:17">
      <c r="A644" s="130">
        <f t="shared" si="119"/>
        <v>1</v>
      </c>
      <c r="B644" s="131">
        <f>D1286</f>
        <v>0</v>
      </c>
      <c r="D644" s="116" t="str">
        <f>TEXT(履歴書!B658&amp;履歴書!G658&amp;"年"&amp;履歴書!I658&amp;"月"&amp;履歴書!K658&amp;"日","ge.m.d")</f>
        <v>年月日</v>
      </c>
      <c r="E644" s="9"/>
      <c r="F644" s="7" t="str">
        <f t="shared" ref="F644:F707" si="120">TEXT($D644,"ggg")</f>
        <v>年月日</v>
      </c>
      <c r="G644" s="8" t="str">
        <f t="shared" ref="G644:G707" si="121">TEXT($D644,"e")</f>
        <v>年月日</v>
      </c>
      <c r="H644" s="8" t="str">
        <f t="shared" ref="H644:H707" si="122">TEXT($D644,"m")</f>
        <v>年月日</v>
      </c>
      <c r="I644" s="8" t="str">
        <f t="shared" ref="I644:I707" si="123">TEXT($D644,"d")</f>
        <v>年月日</v>
      </c>
      <c r="J644" s="8"/>
      <c r="K644" s="125" t="str">
        <f>TEXT(履歴書!B763&amp;履歴書!G763&amp;"年"&amp;履歴書!I763&amp;"月"&amp;履歴書!K763&amp;"日","ge.m.d")</f>
        <v>年月日</v>
      </c>
      <c r="M644" s="6">
        <f>COUNTIF(日付等!Q644,"*仙台市*")</f>
        <v>0</v>
      </c>
      <c r="N644" s="6" t="e">
        <f>IF(O644="在家庭",300,VLOOKUP(P644,プルダウンデータ!$E$4:'プルダウンデータ'!$F$8,2,FALSE))</f>
        <v>#N/A</v>
      </c>
      <c r="O644" s="118">
        <f>履歴書!N1299</f>
        <v>0</v>
      </c>
      <c r="P644" s="118">
        <f>履歴書!AI1299</f>
        <v>0</v>
      </c>
      <c r="Q644" s="119">
        <f>履歴書!AN1299</f>
        <v>0</v>
      </c>
    </row>
    <row r="645" spans="1:17">
      <c r="A645" s="130">
        <f t="shared" si="119"/>
        <v>1</v>
      </c>
      <c r="B645" s="131">
        <f>D1288</f>
        <v>0</v>
      </c>
      <c r="D645" s="98" t="e">
        <f t="shared" ref="D645:D707" si="124">D644+1</f>
        <v>#VALUE!</v>
      </c>
      <c r="E645" s="6"/>
      <c r="F645" s="7" t="e">
        <f t="shared" si="120"/>
        <v>#VALUE!</v>
      </c>
      <c r="G645" s="8" t="e">
        <f t="shared" si="121"/>
        <v>#VALUE!</v>
      </c>
      <c r="H645" s="8" t="e">
        <f t="shared" si="122"/>
        <v>#VALUE!</v>
      </c>
      <c r="I645" s="8" t="e">
        <f t="shared" si="123"/>
        <v>#VALUE!</v>
      </c>
      <c r="J645" s="8"/>
      <c r="K645" s="125" t="str">
        <f>TEXT(履歴書!B764&amp;履歴書!G764&amp;"年"&amp;履歴書!I764&amp;"月"&amp;履歴書!K764&amp;"日","ge.m.d")</f>
        <v>年月日</v>
      </c>
      <c r="M645" s="6">
        <f>COUNTIF(日付等!Q645,"*仙台市*")</f>
        <v>0</v>
      </c>
      <c r="N645" s="6" t="e">
        <f>IF(O645="在家庭",300,VLOOKUP(P645,プルダウンデータ!$E$4:'プルダウンデータ'!$F$8,2,FALSE))</f>
        <v>#N/A</v>
      </c>
      <c r="O645" s="118">
        <f>履歴書!N1301</f>
        <v>0</v>
      </c>
      <c r="P645" s="118">
        <f>履歴書!AI1301</f>
        <v>0</v>
      </c>
      <c r="Q645" s="119">
        <f>履歴書!AN1301</f>
        <v>0</v>
      </c>
    </row>
    <row r="646" spans="1:17">
      <c r="A646" s="130">
        <f t="shared" si="119"/>
        <v>1</v>
      </c>
      <c r="B646" s="131">
        <f>D1290</f>
        <v>0</v>
      </c>
      <c r="D646" s="116" t="str">
        <f>TEXT(履歴書!B660&amp;履歴書!G660&amp;"年"&amp;履歴書!I660&amp;"月"&amp;履歴書!K660&amp;"日","ge.m.d")</f>
        <v>年月日</v>
      </c>
      <c r="E646" s="9"/>
      <c r="F646" s="7" t="str">
        <f t="shared" si="120"/>
        <v>年月日</v>
      </c>
      <c r="G646" s="8" t="str">
        <f t="shared" si="121"/>
        <v>年月日</v>
      </c>
      <c r="H646" s="8" t="str">
        <f t="shared" si="122"/>
        <v>年月日</v>
      </c>
      <c r="I646" s="8" t="str">
        <f t="shared" si="123"/>
        <v>年月日</v>
      </c>
      <c r="J646" s="8"/>
      <c r="K646" s="125" t="str">
        <f>TEXT(履歴書!B765&amp;履歴書!G765&amp;"年"&amp;履歴書!I765&amp;"月"&amp;履歴書!K765&amp;"日","ge.m.d")</f>
        <v>年月日</v>
      </c>
      <c r="M646" s="6">
        <f>COUNTIF(日付等!Q646,"*仙台市*")</f>
        <v>0</v>
      </c>
      <c r="N646" s="6" t="e">
        <f>IF(O646="在家庭",300,VLOOKUP(P646,プルダウンデータ!$E$4:'プルダウンデータ'!$F$8,2,FALSE))</f>
        <v>#N/A</v>
      </c>
      <c r="O646" s="118">
        <f>履歴書!N1303</f>
        <v>0</v>
      </c>
      <c r="P646" s="118">
        <f>履歴書!AI1303</f>
        <v>0</v>
      </c>
      <c r="Q646" s="119">
        <f>履歴書!AN1303</f>
        <v>0</v>
      </c>
    </row>
    <row r="647" spans="1:17">
      <c r="A647" s="130">
        <f t="shared" si="119"/>
        <v>1</v>
      </c>
      <c r="B647" s="131">
        <f>D1292</f>
        <v>0</v>
      </c>
      <c r="D647" s="98" t="e">
        <f t="shared" si="124"/>
        <v>#VALUE!</v>
      </c>
      <c r="E647" s="6"/>
      <c r="F647" s="7" t="e">
        <f t="shared" si="120"/>
        <v>#VALUE!</v>
      </c>
      <c r="G647" s="8" t="e">
        <f t="shared" si="121"/>
        <v>#VALUE!</v>
      </c>
      <c r="H647" s="8" t="e">
        <f t="shared" si="122"/>
        <v>#VALUE!</v>
      </c>
      <c r="I647" s="8" t="e">
        <f t="shared" si="123"/>
        <v>#VALUE!</v>
      </c>
      <c r="J647" s="8"/>
      <c r="K647" s="125" t="str">
        <f>TEXT(履歴書!B766&amp;履歴書!G766&amp;"年"&amp;履歴書!I766&amp;"月"&amp;履歴書!K766&amp;"日","ge.m.d")</f>
        <v>年月日</v>
      </c>
      <c r="M647" s="6">
        <f>COUNTIF(日付等!Q647,"*仙台市*")</f>
        <v>0</v>
      </c>
      <c r="N647" s="6" t="e">
        <f>IF(O647="在家庭",300,VLOOKUP(P647,プルダウンデータ!$E$4:'プルダウンデータ'!$F$8,2,FALSE))</f>
        <v>#N/A</v>
      </c>
      <c r="O647" s="118">
        <f>履歴書!N1305</f>
        <v>0</v>
      </c>
      <c r="P647" s="118">
        <f>履歴書!AI1305</f>
        <v>0</v>
      </c>
      <c r="Q647" s="119">
        <f>履歴書!AN1305</f>
        <v>0</v>
      </c>
    </row>
    <row r="648" spans="1:17">
      <c r="A648" s="130">
        <f t="shared" si="119"/>
        <v>1</v>
      </c>
      <c r="B648" s="131">
        <f>D1294</f>
        <v>0</v>
      </c>
      <c r="D648" s="116" t="str">
        <f>TEXT(履歴書!B662&amp;履歴書!G662&amp;"年"&amp;履歴書!I662&amp;"月"&amp;履歴書!K662&amp;"日","ge.m.d")</f>
        <v>年月日</v>
      </c>
      <c r="E648" s="9"/>
      <c r="F648" s="7" t="str">
        <f t="shared" si="120"/>
        <v>年月日</v>
      </c>
      <c r="G648" s="8" t="str">
        <f t="shared" si="121"/>
        <v>年月日</v>
      </c>
      <c r="H648" s="8" t="str">
        <f t="shared" si="122"/>
        <v>年月日</v>
      </c>
      <c r="I648" s="8" t="str">
        <f t="shared" si="123"/>
        <v>年月日</v>
      </c>
      <c r="J648" s="8"/>
      <c r="K648" s="125" t="str">
        <f>TEXT(履歴書!B767&amp;履歴書!G767&amp;"年"&amp;履歴書!I767&amp;"月"&amp;履歴書!K767&amp;"日","ge.m.d")</f>
        <v>年月日</v>
      </c>
      <c r="M648" s="6">
        <f>COUNTIF(日付等!Q648,"*仙台市*")</f>
        <v>0</v>
      </c>
      <c r="N648" s="6" t="e">
        <f>IF(O648="在家庭",300,VLOOKUP(P648,プルダウンデータ!$E$4:'プルダウンデータ'!$F$8,2,FALSE))</f>
        <v>#N/A</v>
      </c>
      <c r="O648" s="118">
        <f>履歴書!N1307</f>
        <v>0</v>
      </c>
      <c r="P648" s="118">
        <f>履歴書!AI1307</f>
        <v>0</v>
      </c>
      <c r="Q648" s="119">
        <f>履歴書!AN1307</f>
        <v>0</v>
      </c>
    </row>
    <row r="649" spans="1:17">
      <c r="A649" s="130">
        <f t="shared" si="119"/>
        <v>1</v>
      </c>
      <c r="B649" s="131">
        <f>D1296</f>
        <v>0</v>
      </c>
      <c r="D649" s="98" t="e">
        <f t="shared" si="124"/>
        <v>#VALUE!</v>
      </c>
      <c r="E649" s="6"/>
      <c r="F649" s="7" t="e">
        <f t="shared" si="120"/>
        <v>#VALUE!</v>
      </c>
      <c r="G649" s="8" t="e">
        <f t="shared" si="121"/>
        <v>#VALUE!</v>
      </c>
      <c r="H649" s="8" t="e">
        <f t="shared" si="122"/>
        <v>#VALUE!</v>
      </c>
      <c r="I649" s="8" t="e">
        <f t="shared" si="123"/>
        <v>#VALUE!</v>
      </c>
      <c r="J649" s="8"/>
      <c r="K649" s="125" t="str">
        <f>TEXT(履歴書!B768&amp;履歴書!G768&amp;"年"&amp;履歴書!I768&amp;"月"&amp;履歴書!K768&amp;"日","ge.m.d")</f>
        <v>年月日</v>
      </c>
      <c r="M649" s="6">
        <f>COUNTIF(日付等!Q649,"*仙台市*")</f>
        <v>0</v>
      </c>
      <c r="N649" s="6" t="e">
        <f>IF(O649="在家庭",300,VLOOKUP(P649,プルダウンデータ!$E$4:'プルダウンデータ'!$F$8,2,FALSE))</f>
        <v>#N/A</v>
      </c>
      <c r="O649" s="118">
        <f>履歴書!N1309</f>
        <v>0</v>
      </c>
      <c r="P649" s="118">
        <f>履歴書!AI1309</f>
        <v>0</v>
      </c>
      <c r="Q649" s="119">
        <f>履歴書!AN1309</f>
        <v>0</v>
      </c>
    </row>
    <row r="650" spans="1:17">
      <c r="A650" s="130">
        <f t="shared" si="119"/>
        <v>1</v>
      </c>
      <c r="B650" s="131">
        <f>D1298</f>
        <v>0</v>
      </c>
      <c r="D650" s="116" t="str">
        <f>TEXT(履歴書!B664&amp;履歴書!G664&amp;"年"&amp;履歴書!I664&amp;"月"&amp;履歴書!K664&amp;"日","ge.m.d")</f>
        <v>年月日</v>
      </c>
      <c r="E650" s="9"/>
      <c r="F650" s="7" t="str">
        <f t="shared" si="120"/>
        <v>年月日</v>
      </c>
      <c r="G650" s="8" t="str">
        <f t="shared" si="121"/>
        <v>年月日</v>
      </c>
      <c r="H650" s="8" t="str">
        <f t="shared" si="122"/>
        <v>年月日</v>
      </c>
      <c r="I650" s="8" t="str">
        <f t="shared" si="123"/>
        <v>年月日</v>
      </c>
      <c r="J650" s="8"/>
      <c r="K650" s="125" t="str">
        <f>TEXT(履歴書!B769&amp;履歴書!G769&amp;"年"&amp;履歴書!I769&amp;"月"&amp;履歴書!K769&amp;"日","ge.m.d")</f>
        <v>年月日</v>
      </c>
      <c r="M650" s="6">
        <f>COUNTIF(日付等!Q650,"*仙台市*")</f>
        <v>0</v>
      </c>
      <c r="N650" s="6" t="e">
        <f>IF(O650="在家庭",300,VLOOKUP(P650,プルダウンデータ!$E$4:'プルダウンデータ'!$F$8,2,FALSE))</f>
        <v>#N/A</v>
      </c>
      <c r="O650" s="118">
        <f>履歴書!N1311</f>
        <v>0</v>
      </c>
      <c r="P650" s="118">
        <f>履歴書!AI1311</f>
        <v>0</v>
      </c>
      <c r="Q650" s="119">
        <f>履歴書!AN1311</f>
        <v>0</v>
      </c>
    </row>
    <row r="651" spans="1:17">
      <c r="A651" s="130">
        <f t="shared" si="119"/>
        <v>1</v>
      </c>
      <c r="B651" s="131">
        <f>D1300</f>
        <v>0</v>
      </c>
      <c r="D651" s="98" t="e">
        <f t="shared" si="124"/>
        <v>#VALUE!</v>
      </c>
      <c r="E651" s="6"/>
      <c r="F651" s="7" t="e">
        <f t="shared" si="120"/>
        <v>#VALUE!</v>
      </c>
      <c r="G651" s="8" t="e">
        <f t="shared" si="121"/>
        <v>#VALUE!</v>
      </c>
      <c r="H651" s="8" t="e">
        <f t="shared" si="122"/>
        <v>#VALUE!</v>
      </c>
      <c r="I651" s="8" t="e">
        <f t="shared" si="123"/>
        <v>#VALUE!</v>
      </c>
      <c r="J651" s="8"/>
      <c r="K651" s="125" t="str">
        <f>TEXT(履歴書!B770&amp;履歴書!G770&amp;"年"&amp;履歴書!I770&amp;"月"&amp;履歴書!K770&amp;"日","ge.m.d")</f>
        <v>年月日</v>
      </c>
      <c r="M651" s="6">
        <f>COUNTIF(日付等!Q651,"*仙台市*")</f>
        <v>0</v>
      </c>
      <c r="N651" s="6" t="e">
        <f>IF(O651="在家庭",300,VLOOKUP(P651,プルダウンデータ!$E$4:'プルダウンデータ'!$F$8,2,FALSE))</f>
        <v>#N/A</v>
      </c>
      <c r="O651" s="118">
        <f>履歴書!N1313</f>
        <v>0</v>
      </c>
      <c r="P651" s="118">
        <f>履歴書!AI1313</f>
        <v>0</v>
      </c>
      <c r="Q651" s="119">
        <f>履歴書!AN1313</f>
        <v>0</v>
      </c>
    </row>
    <row r="652" spans="1:17">
      <c r="A652" s="130">
        <f t="shared" si="119"/>
        <v>1</v>
      </c>
      <c r="B652" s="131">
        <f>D1302</f>
        <v>0</v>
      </c>
      <c r="D652" s="116" t="str">
        <f>TEXT(履歴書!B666&amp;履歴書!G666&amp;"年"&amp;履歴書!I666&amp;"月"&amp;履歴書!K666&amp;"日","ge.m.d")</f>
        <v>年月日</v>
      </c>
      <c r="E652" s="9"/>
      <c r="F652" s="7" t="str">
        <f t="shared" si="120"/>
        <v>年月日</v>
      </c>
      <c r="G652" s="8" t="str">
        <f t="shared" si="121"/>
        <v>年月日</v>
      </c>
      <c r="H652" s="8" t="str">
        <f t="shared" si="122"/>
        <v>年月日</v>
      </c>
      <c r="I652" s="8" t="str">
        <f t="shared" si="123"/>
        <v>年月日</v>
      </c>
      <c r="J652" s="8"/>
      <c r="K652" s="125" t="str">
        <f>TEXT(履歴書!B771&amp;履歴書!G771&amp;"年"&amp;履歴書!I771&amp;"月"&amp;履歴書!K771&amp;"日","ge.m.d")</f>
        <v>年月日</v>
      </c>
      <c r="M652" s="6">
        <f>COUNTIF(日付等!Q652,"*仙台市*")</f>
        <v>0</v>
      </c>
      <c r="N652" s="6" t="e">
        <f>IF(O652="在家庭",300,VLOOKUP(P652,プルダウンデータ!$E$4:'プルダウンデータ'!$F$8,2,FALSE))</f>
        <v>#N/A</v>
      </c>
      <c r="O652" s="118">
        <f>履歴書!N1315</f>
        <v>0</v>
      </c>
      <c r="P652" s="118">
        <f>履歴書!AI1315</f>
        <v>0</v>
      </c>
      <c r="Q652" s="119">
        <f>履歴書!AN1315</f>
        <v>0</v>
      </c>
    </row>
    <row r="653" spans="1:17">
      <c r="A653" s="130">
        <f t="shared" si="119"/>
        <v>1</v>
      </c>
      <c r="B653" s="131">
        <f>D1304</f>
        <v>0</v>
      </c>
      <c r="D653" s="98" t="e">
        <f t="shared" si="124"/>
        <v>#VALUE!</v>
      </c>
      <c r="E653" s="6"/>
      <c r="F653" s="7" t="e">
        <f t="shared" si="120"/>
        <v>#VALUE!</v>
      </c>
      <c r="G653" s="8" t="e">
        <f t="shared" si="121"/>
        <v>#VALUE!</v>
      </c>
      <c r="H653" s="8" t="e">
        <f t="shared" si="122"/>
        <v>#VALUE!</v>
      </c>
      <c r="I653" s="8" t="e">
        <f t="shared" si="123"/>
        <v>#VALUE!</v>
      </c>
      <c r="J653" s="8"/>
      <c r="K653" s="125" t="str">
        <f>TEXT(履歴書!B772&amp;履歴書!G772&amp;"年"&amp;履歴書!I772&amp;"月"&amp;履歴書!K772&amp;"日","ge.m.d")</f>
        <v>年月日</v>
      </c>
      <c r="M653" s="6">
        <f>COUNTIF(日付等!Q653,"*仙台市*")</f>
        <v>0</v>
      </c>
      <c r="N653" s="6" t="e">
        <f>IF(O653="在家庭",300,VLOOKUP(P653,プルダウンデータ!$E$4:'プルダウンデータ'!$F$8,2,FALSE))</f>
        <v>#N/A</v>
      </c>
      <c r="O653" s="118">
        <f>履歴書!N1317</f>
        <v>0</v>
      </c>
      <c r="P653" s="118">
        <f>履歴書!AI1317</f>
        <v>0</v>
      </c>
      <c r="Q653" s="119">
        <f>履歴書!AN1317</f>
        <v>0</v>
      </c>
    </row>
    <row r="654" spans="1:17">
      <c r="A654" s="130">
        <f t="shared" si="119"/>
        <v>1</v>
      </c>
      <c r="B654" s="131">
        <f>D1306</f>
        <v>0</v>
      </c>
      <c r="D654" s="116" t="str">
        <f>TEXT(履歴書!B668&amp;履歴書!G668&amp;"年"&amp;履歴書!I668&amp;"月"&amp;履歴書!K668&amp;"日","ge.m.d")</f>
        <v>年月日</v>
      </c>
      <c r="E654" s="9"/>
      <c r="F654" s="7" t="str">
        <f t="shared" si="120"/>
        <v>年月日</v>
      </c>
      <c r="G654" s="8" t="str">
        <f t="shared" si="121"/>
        <v>年月日</v>
      </c>
      <c r="H654" s="8" t="str">
        <f t="shared" si="122"/>
        <v>年月日</v>
      </c>
      <c r="I654" s="8" t="str">
        <f t="shared" si="123"/>
        <v>年月日</v>
      </c>
      <c r="J654" s="8"/>
      <c r="K654" s="125" t="str">
        <f>TEXT(履歴書!B773&amp;履歴書!G773&amp;"年"&amp;履歴書!I773&amp;"月"&amp;履歴書!K773&amp;"日","ge.m.d")</f>
        <v>年月日</v>
      </c>
      <c r="M654" s="6">
        <f>COUNTIF(日付等!Q654,"*仙台市*")</f>
        <v>0</v>
      </c>
      <c r="N654" s="6" t="e">
        <f>IF(O654="在家庭",300,VLOOKUP(P654,プルダウンデータ!$E$4:'プルダウンデータ'!$F$8,2,FALSE))</f>
        <v>#N/A</v>
      </c>
      <c r="O654" s="118">
        <f>履歴書!N1319</f>
        <v>0</v>
      </c>
      <c r="P654" s="118">
        <f>履歴書!AI1319</f>
        <v>0</v>
      </c>
      <c r="Q654" s="119">
        <f>履歴書!AN1319</f>
        <v>0</v>
      </c>
    </row>
    <row r="655" spans="1:17">
      <c r="A655" s="130">
        <f t="shared" si="119"/>
        <v>1</v>
      </c>
      <c r="B655" s="131">
        <f>D1308</f>
        <v>0</v>
      </c>
      <c r="D655" s="98" t="e">
        <f t="shared" si="124"/>
        <v>#VALUE!</v>
      </c>
      <c r="E655" s="6"/>
      <c r="F655" s="7" t="e">
        <f t="shared" si="120"/>
        <v>#VALUE!</v>
      </c>
      <c r="G655" s="8" t="e">
        <f t="shared" si="121"/>
        <v>#VALUE!</v>
      </c>
      <c r="H655" s="8" t="e">
        <f t="shared" si="122"/>
        <v>#VALUE!</v>
      </c>
      <c r="I655" s="8" t="e">
        <f t="shared" si="123"/>
        <v>#VALUE!</v>
      </c>
      <c r="J655" s="8"/>
      <c r="K655" s="125" t="str">
        <f>TEXT(履歴書!B774&amp;履歴書!G774&amp;"年"&amp;履歴書!I774&amp;"月"&amp;履歴書!K774&amp;"日","ge.m.d")</f>
        <v>年月日</v>
      </c>
      <c r="M655" s="6">
        <f>COUNTIF(日付等!Q655,"*仙台市*")</f>
        <v>0</v>
      </c>
      <c r="N655" s="6" t="e">
        <f>IF(O655="在家庭",300,VLOOKUP(P655,プルダウンデータ!$E$4:'プルダウンデータ'!$F$8,2,FALSE))</f>
        <v>#N/A</v>
      </c>
      <c r="O655" s="118">
        <f>履歴書!N1321</f>
        <v>0</v>
      </c>
      <c r="P655" s="118">
        <f>履歴書!AI1321</f>
        <v>0</v>
      </c>
      <c r="Q655" s="119">
        <f>履歴書!AN1321</f>
        <v>0</v>
      </c>
    </row>
    <row r="656" spans="1:17">
      <c r="A656" s="130">
        <f t="shared" si="119"/>
        <v>1</v>
      </c>
      <c r="B656" s="131">
        <f>D1310</f>
        <v>0</v>
      </c>
      <c r="D656" s="116" t="str">
        <f>TEXT(履歴書!B670&amp;履歴書!G670&amp;"年"&amp;履歴書!I670&amp;"月"&amp;履歴書!K670&amp;"日","ge.m.d")</f>
        <v>年月日</v>
      </c>
      <c r="E656" s="9"/>
      <c r="F656" s="7" t="str">
        <f t="shared" si="120"/>
        <v>年月日</v>
      </c>
      <c r="G656" s="8" t="str">
        <f t="shared" si="121"/>
        <v>年月日</v>
      </c>
      <c r="H656" s="8" t="str">
        <f t="shared" si="122"/>
        <v>年月日</v>
      </c>
      <c r="I656" s="8" t="str">
        <f t="shared" si="123"/>
        <v>年月日</v>
      </c>
      <c r="J656" s="8"/>
      <c r="K656" s="125" t="str">
        <f>TEXT(履歴書!B775&amp;履歴書!G775&amp;"年"&amp;履歴書!I775&amp;"月"&amp;履歴書!K775&amp;"日","ge.m.d")</f>
        <v>年月日</v>
      </c>
      <c r="M656" s="6">
        <f>COUNTIF(日付等!Q656,"*仙台市*")</f>
        <v>0</v>
      </c>
      <c r="N656" s="6" t="e">
        <f>IF(O656="在家庭",300,VLOOKUP(P656,プルダウンデータ!$E$4:'プルダウンデータ'!$F$8,2,FALSE))</f>
        <v>#N/A</v>
      </c>
      <c r="O656" s="118">
        <f>履歴書!N1323</f>
        <v>0</v>
      </c>
      <c r="P656" s="118">
        <f>履歴書!AI1323</f>
        <v>0</v>
      </c>
      <c r="Q656" s="119">
        <f>履歴書!AN1323</f>
        <v>0</v>
      </c>
    </row>
    <row r="657" spans="1:17">
      <c r="A657" s="130">
        <f t="shared" si="119"/>
        <v>1</v>
      </c>
      <c r="B657" s="131">
        <f>D1312</f>
        <v>0</v>
      </c>
      <c r="D657" s="98" t="e">
        <f t="shared" si="124"/>
        <v>#VALUE!</v>
      </c>
      <c r="E657" s="6"/>
      <c r="F657" s="7" t="e">
        <f t="shared" si="120"/>
        <v>#VALUE!</v>
      </c>
      <c r="G657" s="8" t="e">
        <f t="shared" si="121"/>
        <v>#VALUE!</v>
      </c>
      <c r="H657" s="8" t="e">
        <f t="shared" si="122"/>
        <v>#VALUE!</v>
      </c>
      <c r="I657" s="8" t="e">
        <f t="shared" si="123"/>
        <v>#VALUE!</v>
      </c>
      <c r="J657" s="8"/>
      <c r="K657" s="125" t="str">
        <f>TEXT(履歴書!B776&amp;履歴書!G776&amp;"年"&amp;履歴書!I776&amp;"月"&amp;履歴書!K776&amp;"日","ge.m.d")</f>
        <v>年月日</v>
      </c>
      <c r="M657" s="6">
        <f>COUNTIF(日付等!Q657,"*仙台市*")</f>
        <v>0</v>
      </c>
      <c r="N657" s="6" t="e">
        <f>IF(O657="在家庭",300,VLOOKUP(P657,プルダウンデータ!$E$4:'プルダウンデータ'!$F$8,2,FALSE))</f>
        <v>#N/A</v>
      </c>
      <c r="O657" s="118">
        <f>履歴書!N1325</f>
        <v>0</v>
      </c>
      <c r="P657" s="118">
        <f>履歴書!AI1325</f>
        <v>0</v>
      </c>
      <c r="Q657" s="119">
        <f>履歴書!AN1325</f>
        <v>0</v>
      </c>
    </row>
    <row r="658" spans="1:17">
      <c r="A658" s="130">
        <f t="shared" si="119"/>
        <v>1</v>
      </c>
      <c r="B658" s="131">
        <f>D1314</f>
        <v>0</v>
      </c>
      <c r="D658" s="116" t="str">
        <f>TEXT(履歴書!B672&amp;履歴書!G672&amp;"年"&amp;履歴書!I672&amp;"月"&amp;履歴書!K672&amp;"日","ge.m.d")</f>
        <v>年月日</v>
      </c>
      <c r="E658" s="9"/>
      <c r="F658" s="7" t="str">
        <f t="shared" si="120"/>
        <v>年月日</v>
      </c>
      <c r="G658" s="8" t="str">
        <f t="shared" si="121"/>
        <v>年月日</v>
      </c>
      <c r="H658" s="8" t="str">
        <f t="shared" si="122"/>
        <v>年月日</v>
      </c>
      <c r="I658" s="8" t="str">
        <f t="shared" si="123"/>
        <v>年月日</v>
      </c>
      <c r="J658" s="8"/>
      <c r="K658" s="125" t="str">
        <f>TEXT(履歴書!B777&amp;履歴書!G777&amp;"年"&amp;履歴書!I777&amp;"月"&amp;履歴書!K777&amp;"日","ge.m.d")</f>
        <v>年月日</v>
      </c>
      <c r="M658" s="6">
        <f>COUNTIF(日付等!Q658,"*仙台市*")</f>
        <v>0</v>
      </c>
      <c r="N658" s="6" t="e">
        <f>IF(O658="在家庭",300,VLOOKUP(P658,プルダウンデータ!$E$4:'プルダウンデータ'!$F$8,2,FALSE))</f>
        <v>#N/A</v>
      </c>
      <c r="O658" s="118">
        <f>履歴書!N1327</f>
        <v>0</v>
      </c>
      <c r="P658" s="118">
        <f>履歴書!AI1327</f>
        <v>0</v>
      </c>
      <c r="Q658" s="119">
        <f>履歴書!AN1327</f>
        <v>0</v>
      </c>
    </row>
    <row r="659" spans="1:17">
      <c r="A659" s="130">
        <f t="shared" si="119"/>
        <v>1</v>
      </c>
      <c r="B659" s="131">
        <f>D1316</f>
        <v>0</v>
      </c>
      <c r="D659" s="98" t="e">
        <f t="shared" si="124"/>
        <v>#VALUE!</v>
      </c>
      <c r="E659" s="6"/>
      <c r="F659" s="7" t="e">
        <f t="shared" si="120"/>
        <v>#VALUE!</v>
      </c>
      <c r="G659" s="8" t="e">
        <f t="shared" si="121"/>
        <v>#VALUE!</v>
      </c>
      <c r="H659" s="8" t="e">
        <f t="shared" si="122"/>
        <v>#VALUE!</v>
      </c>
      <c r="I659" s="8" t="e">
        <f t="shared" si="123"/>
        <v>#VALUE!</v>
      </c>
      <c r="J659" s="8"/>
      <c r="K659" s="125" t="str">
        <f>TEXT(履歴書!B778&amp;履歴書!G778&amp;"年"&amp;履歴書!I778&amp;"月"&amp;履歴書!K778&amp;"日","ge.m.d")</f>
        <v>年月日</v>
      </c>
      <c r="M659" s="6">
        <f>COUNTIF(日付等!Q659,"*仙台市*")</f>
        <v>0</v>
      </c>
      <c r="N659" s="6" t="e">
        <f>IF(O659="在家庭",300,VLOOKUP(P659,プルダウンデータ!$E$4:'プルダウンデータ'!$F$8,2,FALSE))</f>
        <v>#N/A</v>
      </c>
      <c r="O659" s="118">
        <f>履歴書!N1329</f>
        <v>0</v>
      </c>
      <c r="P659" s="118">
        <f>履歴書!AI1329</f>
        <v>0</v>
      </c>
      <c r="Q659" s="119">
        <f>履歴書!AN1329</f>
        <v>0</v>
      </c>
    </row>
    <row r="660" spans="1:17">
      <c r="A660" s="130">
        <f t="shared" si="119"/>
        <v>1</v>
      </c>
      <c r="B660" s="131">
        <f>D1318</f>
        <v>0</v>
      </c>
      <c r="D660" s="116" t="str">
        <f>TEXT(履歴書!B674&amp;履歴書!G674&amp;"年"&amp;履歴書!I674&amp;"月"&amp;履歴書!K674&amp;"日","ge.m.d")</f>
        <v>年月日</v>
      </c>
      <c r="E660" s="9"/>
      <c r="F660" s="7" t="str">
        <f t="shared" si="120"/>
        <v>年月日</v>
      </c>
      <c r="G660" s="8" t="str">
        <f t="shared" si="121"/>
        <v>年月日</v>
      </c>
      <c r="H660" s="8" t="str">
        <f t="shared" si="122"/>
        <v>年月日</v>
      </c>
      <c r="I660" s="8" t="str">
        <f t="shared" si="123"/>
        <v>年月日</v>
      </c>
      <c r="J660" s="8"/>
      <c r="K660" s="125" t="str">
        <f>TEXT(履歴書!B779&amp;履歴書!G779&amp;"年"&amp;履歴書!I779&amp;"月"&amp;履歴書!K779&amp;"日","ge.m.d")</f>
        <v>年月日</v>
      </c>
      <c r="M660" s="6">
        <f>COUNTIF(日付等!Q660,"*仙台市*")</f>
        <v>0</v>
      </c>
      <c r="N660" s="6" t="e">
        <f>IF(O660="在家庭",300,VLOOKUP(P660,プルダウンデータ!$E$4:'プルダウンデータ'!$F$8,2,FALSE))</f>
        <v>#N/A</v>
      </c>
      <c r="O660" s="118">
        <f>履歴書!N1331</f>
        <v>0</v>
      </c>
      <c r="P660" s="118">
        <f>履歴書!AI1331</f>
        <v>0</v>
      </c>
      <c r="Q660" s="119">
        <f>履歴書!AN1331</f>
        <v>0</v>
      </c>
    </row>
    <row r="661" spans="1:17">
      <c r="A661" s="130">
        <f t="shared" si="119"/>
        <v>1</v>
      </c>
      <c r="B661" s="131">
        <f>D1320</f>
        <v>0</v>
      </c>
      <c r="D661" s="98" t="e">
        <f t="shared" si="124"/>
        <v>#VALUE!</v>
      </c>
      <c r="E661" s="6"/>
      <c r="F661" s="7" t="e">
        <f t="shared" si="120"/>
        <v>#VALUE!</v>
      </c>
      <c r="G661" s="8" t="e">
        <f t="shared" si="121"/>
        <v>#VALUE!</v>
      </c>
      <c r="H661" s="8" t="e">
        <f t="shared" si="122"/>
        <v>#VALUE!</v>
      </c>
      <c r="I661" s="8" t="e">
        <f t="shared" si="123"/>
        <v>#VALUE!</v>
      </c>
      <c r="J661" s="8"/>
      <c r="K661" s="125" t="str">
        <f>TEXT(履歴書!B780&amp;履歴書!G780&amp;"年"&amp;履歴書!I780&amp;"月"&amp;履歴書!K780&amp;"日","ge.m.d")</f>
        <v>年月日</v>
      </c>
      <c r="M661" s="6">
        <f>COUNTIF(日付等!Q661,"*仙台市*")</f>
        <v>0</v>
      </c>
      <c r="N661" s="6" t="e">
        <f>IF(O661="在家庭",300,VLOOKUP(P661,プルダウンデータ!$E$4:'プルダウンデータ'!$F$8,2,FALSE))</f>
        <v>#N/A</v>
      </c>
      <c r="O661" s="118">
        <f>履歴書!N1333</f>
        <v>0</v>
      </c>
      <c r="P661" s="118">
        <f>履歴書!AI1333</f>
        <v>0</v>
      </c>
      <c r="Q661" s="119">
        <f>履歴書!AN1333</f>
        <v>0</v>
      </c>
    </row>
    <row r="662" spans="1:17">
      <c r="A662" s="130">
        <f t="shared" ref="A662:A725" si="125">B633+1</f>
        <v>1</v>
      </c>
      <c r="B662" s="131">
        <f>D1322</f>
        <v>0</v>
      </c>
      <c r="D662" s="116" t="str">
        <f>TEXT(履歴書!B676&amp;履歴書!G676&amp;"年"&amp;履歴書!I676&amp;"月"&amp;履歴書!K676&amp;"日","ge.m.d")</f>
        <v>年月日</v>
      </c>
      <c r="E662" s="9"/>
      <c r="F662" s="7" t="str">
        <f t="shared" si="120"/>
        <v>年月日</v>
      </c>
      <c r="G662" s="8" t="str">
        <f t="shared" si="121"/>
        <v>年月日</v>
      </c>
      <c r="H662" s="8" t="str">
        <f t="shared" si="122"/>
        <v>年月日</v>
      </c>
      <c r="I662" s="8" t="str">
        <f t="shared" si="123"/>
        <v>年月日</v>
      </c>
      <c r="J662" s="8"/>
      <c r="K662" s="125" t="str">
        <f>TEXT(履歴書!B781&amp;履歴書!G781&amp;"年"&amp;履歴書!I781&amp;"月"&amp;履歴書!K781&amp;"日","ge.m.d")</f>
        <v>年月日</v>
      </c>
      <c r="M662" s="6">
        <f>COUNTIF(日付等!Q662,"*仙台市*")</f>
        <v>0</v>
      </c>
      <c r="N662" s="6" t="e">
        <f>IF(O662="在家庭",300,VLOOKUP(P662,プルダウンデータ!$E$4:'プルダウンデータ'!$F$8,2,FALSE))</f>
        <v>#N/A</v>
      </c>
      <c r="O662" s="118">
        <f>履歴書!N1335</f>
        <v>0</v>
      </c>
      <c r="P662" s="118">
        <f>履歴書!AI1335</f>
        <v>0</v>
      </c>
      <c r="Q662" s="119">
        <f>履歴書!AN1335</f>
        <v>0</v>
      </c>
    </row>
    <row r="663" spans="1:17">
      <c r="A663" s="130">
        <f t="shared" si="125"/>
        <v>1</v>
      </c>
      <c r="B663" s="131">
        <f>D1324</f>
        <v>0</v>
      </c>
      <c r="D663" s="98" t="e">
        <f t="shared" si="124"/>
        <v>#VALUE!</v>
      </c>
      <c r="E663" s="6"/>
      <c r="F663" s="7" t="e">
        <f t="shared" si="120"/>
        <v>#VALUE!</v>
      </c>
      <c r="G663" s="8" t="e">
        <f t="shared" si="121"/>
        <v>#VALUE!</v>
      </c>
      <c r="H663" s="8" t="e">
        <f t="shared" si="122"/>
        <v>#VALUE!</v>
      </c>
      <c r="I663" s="8" t="e">
        <f t="shared" si="123"/>
        <v>#VALUE!</v>
      </c>
      <c r="J663" s="8"/>
      <c r="K663" s="125" t="str">
        <f>TEXT(履歴書!B782&amp;履歴書!G782&amp;"年"&amp;履歴書!I782&amp;"月"&amp;履歴書!K782&amp;"日","ge.m.d")</f>
        <v>年月日</v>
      </c>
      <c r="M663" s="6">
        <f>COUNTIF(日付等!Q663,"*仙台市*")</f>
        <v>0</v>
      </c>
      <c r="N663" s="6" t="e">
        <f>IF(O663="在家庭",300,VLOOKUP(P663,プルダウンデータ!$E$4:'プルダウンデータ'!$F$8,2,FALSE))</f>
        <v>#N/A</v>
      </c>
      <c r="O663" s="118">
        <f>履歴書!N1337</f>
        <v>0</v>
      </c>
      <c r="P663" s="118">
        <f>履歴書!AI1337</f>
        <v>0</v>
      </c>
      <c r="Q663" s="119">
        <f>履歴書!AN1337</f>
        <v>0</v>
      </c>
    </row>
    <row r="664" spans="1:17">
      <c r="A664" s="130">
        <f t="shared" si="125"/>
        <v>1</v>
      </c>
      <c r="B664" s="131">
        <f>D1326</f>
        <v>0</v>
      </c>
      <c r="D664" s="116" t="str">
        <f>TEXT(履歴書!B678&amp;履歴書!G678&amp;"年"&amp;履歴書!I678&amp;"月"&amp;履歴書!K678&amp;"日","ge.m.d")</f>
        <v>年月日</v>
      </c>
      <c r="E664" s="9"/>
      <c r="F664" s="7" t="str">
        <f t="shared" si="120"/>
        <v>年月日</v>
      </c>
      <c r="G664" s="8" t="str">
        <f t="shared" si="121"/>
        <v>年月日</v>
      </c>
      <c r="H664" s="8" t="str">
        <f t="shared" si="122"/>
        <v>年月日</v>
      </c>
      <c r="I664" s="8" t="str">
        <f t="shared" si="123"/>
        <v>年月日</v>
      </c>
      <c r="J664" s="8"/>
      <c r="K664" s="125" t="str">
        <f>TEXT(履歴書!B783&amp;履歴書!G783&amp;"年"&amp;履歴書!I783&amp;"月"&amp;履歴書!K783&amp;"日","ge.m.d")</f>
        <v>年月日</v>
      </c>
      <c r="M664" s="6">
        <f>COUNTIF(日付等!Q664,"*仙台市*")</f>
        <v>0</v>
      </c>
      <c r="N664" s="6" t="e">
        <f>IF(O664="在家庭",300,VLOOKUP(P664,プルダウンデータ!$E$4:'プルダウンデータ'!$F$8,2,FALSE))</f>
        <v>#N/A</v>
      </c>
      <c r="O664" s="118">
        <f>履歴書!N1339</f>
        <v>0</v>
      </c>
      <c r="P664" s="118">
        <f>履歴書!AI1339</f>
        <v>0</v>
      </c>
      <c r="Q664" s="119">
        <f>履歴書!AN1339</f>
        <v>0</v>
      </c>
    </row>
    <row r="665" spans="1:17">
      <c r="A665" s="130">
        <f t="shared" si="125"/>
        <v>1</v>
      </c>
      <c r="B665" s="131">
        <f>D1328</f>
        <v>0</v>
      </c>
      <c r="D665" s="98" t="e">
        <f t="shared" si="124"/>
        <v>#VALUE!</v>
      </c>
      <c r="E665" s="6"/>
      <c r="F665" s="7" t="e">
        <f t="shared" si="120"/>
        <v>#VALUE!</v>
      </c>
      <c r="G665" s="8" t="e">
        <f t="shared" si="121"/>
        <v>#VALUE!</v>
      </c>
      <c r="H665" s="8" t="e">
        <f t="shared" si="122"/>
        <v>#VALUE!</v>
      </c>
      <c r="I665" s="8" t="e">
        <f t="shared" si="123"/>
        <v>#VALUE!</v>
      </c>
      <c r="J665" s="8"/>
      <c r="K665" s="125" t="str">
        <f>TEXT(履歴書!B784&amp;履歴書!G784&amp;"年"&amp;履歴書!I784&amp;"月"&amp;履歴書!K784&amp;"日","ge.m.d")</f>
        <v>年月日</v>
      </c>
      <c r="M665" s="6">
        <f>COUNTIF(日付等!Q665,"*仙台市*")</f>
        <v>0</v>
      </c>
      <c r="N665" s="6" t="e">
        <f>IF(O665="在家庭",300,VLOOKUP(P665,プルダウンデータ!$E$4:'プルダウンデータ'!$F$8,2,FALSE))</f>
        <v>#N/A</v>
      </c>
      <c r="O665" s="118">
        <f>履歴書!N1341</f>
        <v>0</v>
      </c>
      <c r="P665" s="118">
        <f>履歴書!AI1341</f>
        <v>0</v>
      </c>
      <c r="Q665" s="119">
        <f>履歴書!AN1341</f>
        <v>0</v>
      </c>
    </row>
    <row r="666" spans="1:17">
      <c r="A666" s="130">
        <f t="shared" si="125"/>
        <v>1</v>
      </c>
      <c r="B666" s="131">
        <f>D1330</f>
        <v>0</v>
      </c>
      <c r="D666" s="116" t="str">
        <f>TEXT(履歴書!B680&amp;履歴書!G680&amp;"年"&amp;履歴書!I680&amp;"月"&amp;履歴書!K680&amp;"日","ge.m.d")</f>
        <v>年月日</v>
      </c>
      <c r="E666" s="9"/>
      <c r="F666" s="7" t="str">
        <f t="shared" si="120"/>
        <v>年月日</v>
      </c>
      <c r="G666" s="8" t="str">
        <f t="shared" si="121"/>
        <v>年月日</v>
      </c>
      <c r="H666" s="8" t="str">
        <f t="shared" si="122"/>
        <v>年月日</v>
      </c>
      <c r="I666" s="8" t="str">
        <f t="shared" si="123"/>
        <v>年月日</v>
      </c>
      <c r="J666" s="8"/>
      <c r="K666" s="125" t="str">
        <f>TEXT(履歴書!B785&amp;履歴書!G785&amp;"年"&amp;履歴書!I785&amp;"月"&amp;履歴書!K785&amp;"日","ge.m.d")</f>
        <v>年月日</v>
      </c>
      <c r="M666" s="6">
        <f>COUNTIF(日付等!Q666,"*仙台市*")</f>
        <v>0</v>
      </c>
      <c r="N666" s="6" t="e">
        <f>IF(O666="在家庭",300,VLOOKUP(P666,プルダウンデータ!$E$4:'プルダウンデータ'!$F$8,2,FALSE))</f>
        <v>#N/A</v>
      </c>
      <c r="O666" s="118">
        <f>履歴書!N1343</f>
        <v>0</v>
      </c>
      <c r="P666" s="118">
        <f>履歴書!AI1343</f>
        <v>0</v>
      </c>
      <c r="Q666" s="119">
        <f>履歴書!AN1343</f>
        <v>0</v>
      </c>
    </row>
    <row r="667" spans="1:17">
      <c r="A667" s="130">
        <f t="shared" si="125"/>
        <v>1</v>
      </c>
      <c r="B667" s="131">
        <f>D1332</f>
        <v>0</v>
      </c>
      <c r="D667" s="98" t="e">
        <f t="shared" si="124"/>
        <v>#VALUE!</v>
      </c>
      <c r="E667" s="6"/>
      <c r="F667" s="7" t="e">
        <f t="shared" si="120"/>
        <v>#VALUE!</v>
      </c>
      <c r="G667" s="8" t="e">
        <f t="shared" si="121"/>
        <v>#VALUE!</v>
      </c>
      <c r="H667" s="8" t="e">
        <f t="shared" si="122"/>
        <v>#VALUE!</v>
      </c>
      <c r="I667" s="8" t="e">
        <f t="shared" si="123"/>
        <v>#VALUE!</v>
      </c>
      <c r="J667" s="8"/>
      <c r="K667" s="125" t="str">
        <f>TEXT(履歴書!B786&amp;履歴書!G786&amp;"年"&amp;履歴書!I786&amp;"月"&amp;履歴書!K786&amp;"日","ge.m.d")</f>
        <v>年月日</v>
      </c>
      <c r="M667" s="6">
        <f>COUNTIF(日付等!Q667,"*仙台市*")</f>
        <v>0</v>
      </c>
      <c r="N667" s="6" t="e">
        <f>IF(O667="在家庭",300,VLOOKUP(P667,プルダウンデータ!$E$4:'プルダウンデータ'!$F$8,2,FALSE))</f>
        <v>#N/A</v>
      </c>
      <c r="O667" s="118">
        <f>履歴書!N1345</f>
        <v>0</v>
      </c>
      <c r="P667" s="118">
        <f>履歴書!AI1345</f>
        <v>0</v>
      </c>
      <c r="Q667" s="119">
        <f>履歴書!AN1345</f>
        <v>0</v>
      </c>
    </row>
    <row r="668" spans="1:17">
      <c r="A668" s="130">
        <f t="shared" si="125"/>
        <v>1</v>
      </c>
      <c r="B668" s="131">
        <f>D1334</f>
        <v>0</v>
      </c>
      <c r="D668" s="116" t="str">
        <f>TEXT(履歴書!B682&amp;履歴書!G682&amp;"年"&amp;履歴書!I682&amp;"月"&amp;履歴書!K682&amp;"日","ge.m.d")</f>
        <v>年月日</v>
      </c>
      <c r="E668" s="9"/>
      <c r="F668" s="7" t="str">
        <f t="shared" si="120"/>
        <v>年月日</v>
      </c>
      <c r="G668" s="8" t="str">
        <f t="shared" si="121"/>
        <v>年月日</v>
      </c>
      <c r="H668" s="8" t="str">
        <f t="shared" si="122"/>
        <v>年月日</v>
      </c>
      <c r="I668" s="8" t="str">
        <f t="shared" si="123"/>
        <v>年月日</v>
      </c>
      <c r="J668" s="8"/>
      <c r="K668" s="125" t="str">
        <f>TEXT(履歴書!B787&amp;履歴書!G787&amp;"年"&amp;履歴書!I787&amp;"月"&amp;履歴書!K787&amp;"日","ge.m.d")</f>
        <v>年月日</v>
      </c>
      <c r="M668" s="6">
        <f>COUNTIF(日付等!Q668,"*仙台市*")</f>
        <v>0</v>
      </c>
      <c r="N668" s="6" t="e">
        <f>IF(O668="在家庭",300,VLOOKUP(P668,プルダウンデータ!$E$4:'プルダウンデータ'!$F$8,2,FALSE))</f>
        <v>#N/A</v>
      </c>
      <c r="O668" s="118">
        <f>履歴書!N1347</f>
        <v>0</v>
      </c>
      <c r="P668" s="118">
        <f>履歴書!AI1347</f>
        <v>0</v>
      </c>
      <c r="Q668" s="119">
        <f>履歴書!AN1347</f>
        <v>0</v>
      </c>
    </row>
    <row r="669" spans="1:17">
      <c r="A669" s="130">
        <f t="shared" si="125"/>
        <v>1</v>
      </c>
      <c r="B669" s="131">
        <f>D1336</f>
        <v>0</v>
      </c>
      <c r="D669" s="98" t="e">
        <f t="shared" si="124"/>
        <v>#VALUE!</v>
      </c>
      <c r="E669" s="6"/>
      <c r="F669" s="7" t="e">
        <f t="shared" si="120"/>
        <v>#VALUE!</v>
      </c>
      <c r="G669" s="8" t="e">
        <f t="shared" si="121"/>
        <v>#VALUE!</v>
      </c>
      <c r="H669" s="8" t="e">
        <f t="shared" si="122"/>
        <v>#VALUE!</v>
      </c>
      <c r="I669" s="8" t="e">
        <f t="shared" si="123"/>
        <v>#VALUE!</v>
      </c>
      <c r="J669" s="8"/>
      <c r="K669" s="125" t="str">
        <f>TEXT(履歴書!B788&amp;履歴書!G788&amp;"年"&amp;履歴書!I788&amp;"月"&amp;履歴書!K788&amp;"日","ge.m.d")</f>
        <v>年月日</v>
      </c>
      <c r="M669" s="6">
        <f>COUNTIF(日付等!Q669,"*仙台市*")</f>
        <v>0</v>
      </c>
      <c r="N669" s="6" t="e">
        <f>IF(O669="在家庭",300,VLOOKUP(P669,プルダウンデータ!$E$4:'プルダウンデータ'!$F$8,2,FALSE))</f>
        <v>#N/A</v>
      </c>
      <c r="O669" s="118">
        <f>履歴書!N1349</f>
        <v>0</v>
      </c>
      <c r="P669" s="118">
        <f>履歴書!AI1349</f>
        <v>0</v>
      </c>
      <c r="Q669" s="119">
        <f>履歴書!AN1349</f>
        <v>0</v>
      </c>
    </row>
    <row r="670" spans="1:17">
      <c r="A670" s="130">
        <f t="shared" si="125"/>
        <v>1</v>
      </c>
      <c r="B670" s="131">
        <f>D1338</f>
        <v>0</v>
      </c>
      <c r="D670" s="116" t="str">
        <f>TEXT(履歴書!B684&amp;履歴書!G684&amp;"年"&amp;履歴書!I684&amp;"月"&amp;履歴書!K684&amp;"日","ge.m.d")</f>
        <v>年月日</v>
      </c>
      <c r="E670" s="9"/>
      <c r="F670" s="7" t="str">
        <f t="shared" si="120"/>
        <v>年月日</v>
      </c>
      <c r="G670" s="8" t="str">
        <f t="shared" si="121"/>
        <v>年月日</v>
      </c>
      <c r="H670" s="8" t="str">
        <f t="shared" si="122"/>
        <v>年月日</v>
      </c>
      <c r="I670" s="8" t="str">
        <f t="shared" si="123"/>
        <v>年月日</v>
      </c>
      <c r="J670" s="8"/>
      <c r="K670" s="125" t="str">
        <f>TEXT(履歴書!B789&amp;履歴書!G789&amp;"年"&amp;履歴書!I789&amp;"月"&amp;履歴書!K789&amp;"日","ge.m.d")</f>
        <v>年月日</v>
      </c>
      <c r="M670" s="6">
        <f>COUNTIF(日付等!Q670,"*仙台市*")</f>
        <v>0</v>
      </c>
      <c r="N670" s="6" t="e">
        <f>IF(O670="在家庭",300,VLOOKUP(P670,プルダウンデータ!$E$4:'プルダウンデータ'!$F$8,2,FALSE))</f>
        <v>#N/A</v>
      </c>
      <c r="O670" s="118">
        <f>履歴書!N1351</f>
        <v>0</v>
      </c>
      <c r="P670" s="118">
        <f>履歴書!AI1351</f>
        <v>0</v>
      </c>
      <c r="Q670" s="119">
        <f>履歴書!AN1351</f>
        <v>0</v>
      </c>
    </row>
    <row r="671" spans="1:17">
      <c r="A671" s="130">
        <f t="shared" si="125"/>
        <v>1</v>
      </c>
      <c r="B671" s="131">
        <f>D1340</f>
        <v>0</v>
      </c>
      <c r="D671" s="98" t="e">
        <f t="shared" si="124"/>
        <v>#VALUE!</v>
      </c>
      <c r="E671" s="6"/>
      <c r="F671" s="7" t="e">
        <f t="shared" si="120"/>
        <v>#VALUE!</v>
      </c>
      <c r="G671" s="8" t="e">
        <f t="shared" si="121"/>
        <v>#VALUE!</v>
      </c>
      <c r="H671" s="8" t="e">
        <f t="shared" si="122"/>
        <v>#VALUE!</v>
      </c>
      <c r="I671" s="8" t="e">
        <f t="shared" si="123"/>
        <v>#VALUE!</v>
      </c>
      <c r="J671" s="8"/>
      <c r="K671" s="125" t="str">
        <f>TEXT(履歴書!B790&amp;履歴書!G790&amp;"年"&amp;履歴書!I790&amp;"月"&amp;履歴書!K790&amp;"日","ge.m.d")</f>
        <v>年月日</v>
      </c>
      <c r="M671" s="6">
        <f>COUNTIF(日付等!Q671,"*仙台市*")</f>
        <v>0</v>
      </c>
      <c r="N671" s="6" t="e">
        <f>IF(O671="在家庭",300,VLOOKUP(P671,プルダウンデータ!$E$4:'プルダウンデータ'!$F$8,2,FALSE))</f>
        <v>#N/A</v>
      </c>
      <c r="O671" s="118">
        <f>履歴書!N1353</f>
        <v>0</v>
      </c>
      <c r="P671" s="118">
        <f>履歴書!AI1353</f>
        <v>0</v>
      </c>
      <c r="Q671" s="119">
        <f>履歴書!AN1353</f>
        <v>0</v>
      </c>
    </row>
    <row r="672" spans="1:17">
      <c r="A672" s="130">
        <f t="shared" si="125"/>
        <v>1</v>
      </c>
      <c r="B672" s="131">
        <f>D1342</f>
        <v>0</v>
      </c>
      <c r="D672" s="116" t="str">
        <f>TEXT(履歴書!B686&amp;履歴書!G686&amp;"年"&amp;履歴書!I686&amp;"月"&amp;履歴書!K686&amp;"日","ge.m.d")</f>
        <v>年月日</v>
      </c>
      <c r="E672" s="9"/>
      <c r="F672" s="7" t="str">
        <f t="shared" si="120"/>
        <v>年月日</v>
      </c>
      <c r="G672" s="8" t="str">
        <f t="shared" si="121"/>
        <v>年月日</v>
      </c>
      <c r="H672" s="8" t="str">
        <f t="shared" si="122"/>
        <v>年月日</v>
      </c>
      <c r="I672" s="8" t="str">
        <f t="shared" si="123"/>
        <v>年月日</v>
      </c>
      <c r="J672" s="8"/>
      <c r="K672" s="125" t="str">
        <f>TEXT(履歴書!B791&amp;履歴書!G791&amp;"年"&amp;履歴書!I791&amp;"月"&amp;履歴書!K791&amp;"日","ge.m.d")</f>
        <v>年月日</v>
      </c>
      <c r="M672" s="6">
        <f>COUNTIF(日付等!Q672,"*仙台市*")</f>
        <v>0</v>
      </c>
      <c r="N672" s="6" t="e">
        <f>IF(O672="在家庭",300,VLOOKUP(P672,プルダウンデータ!$E$4:'プルダウンデータ'!$F$8,2,FALSE))</f>
        <v>#N/A</v>
      </c>
      <c r="O672" s="118">
        <f>履歴書!N1355</f>
        <v>0</v>
      </c>
      <c r="P672" s="118">
        <f>履歴書!AI1355</f>
        <v>0</v>
      </c>
      <c r="Q672" s="119">
        <f>履歴書!AN1355</f>
        <v>0</v>
      </c>
    </row>
    <row r="673" spans="1:17">
      <c r="A673" s="130">
        <f t="shared" si="125"/>
        <v>1</v>
      </c>
      <c r="B673" s="131">
        <f>D1344</f>
        <v>0</v>
      </c>
      <c r="D673" s="98" t="e">
        <f t="shared" si="124"/>
        <v>#VALUE!</v>
      </c>
      <c r="E673" s="6"/>
      <c r="F673" s="7" t="e">
        <f t="shared" si="120"/>
        <v>#VALUE!</v>
      </c>
      <c r="G673" s="8" t="e">
        <f t="shared" si="121"/>
        <v>#VALUE!</v>
      </c>
      <c r="H673" s="8" t="e">
        <f t="shared" si="122"/>
        <v>#VALUE!</v>
      </c>
      <c r="I673" s="8" t="e">
        <f t="shared" si="123"/>
        <v>#VALUE!</v>
      </c>
      <c r="J673" s="8"/>
      <c r="K673" s="125" t="str">
        <f>TEXT(履歴書!B792&amp;履歴書!G792&amp;"年"&amp;履歴書!I792&amp;"月"&amp;履歴書!K792&amp;"日","ge.m.d")</f>
        <v>年月日</v>
      </c>
      <c r="M673" s="6">
        <f>COUNTIF(日付等!Q673,"*仙台市*")</f>
        <v>0</v>
      </c>
      <c r="N673" s="6" t="e">
        <f>IF(O673="在家庭",300,VLOOKUP(P673,プルダウンデータ!$E$4:'プルダウンデータ'!$F$8,2,FALSE))</f>
        <v>#N/A</v>
      </c>
      <c r="O673" s="118">
        <f>履歴書!N1357</f>
        <v>0</v>
      </c>
      <c r="P673" s="118">
        <f>履歴書!AI1357</f>
        <v>0</v>
      </c>
      <c r="Q673" s="119">
        <f>履歴書!AN1357</f>
        <v>0</v>
      </c>
    </row>
    <row r="674" spans="1:17">
      <c r="A674" s="130">
        <f t="shared" si="125"/>
        <v>1</v>
      </c>
      <c r="B674" s="131">
        <f>D1346</f>
        <v>0</v>
      </c>
      <c r="D674" s="116" t="str">
        <f>TEXT(履歴書!B688&amp;履歴書!G688&amp;"年"&amp;履歴書!I688&amp;"月"&amp;履歴書!K688&amp;"日","ge.m.d")</f>
        <v>年月日</v>
      </c>
      <c r="E674" s="9"/>
      <c r="F674" s="7" t="str">
        <f t="shared" si="120"/>
        <v>年月日</v>
      </c>
      <c r="G674" s="8" t="str">
        <f t="shared" si="121"/>
        <v>年月日</v>
      </c>
      <c r="H674" s="8" t="str">
        <f t="shared" si="122"/>
        <v>年月日</v>
      </c>
      <c r="I674" s="8" t="str">
        <f t="shared" si="123"/>
        <v>年月日</v>
      </c>
      <c r="J674" s="8"/>
      <c r="K674" s="125" t="str">
        <f>TEXT(履歴書!B793&amp;履歴書!G793&amp;"年"&amp;履歴書!I793&amp;"月"&amp;履歴書!K793&amp;"日","ge.m.d")</f>
        <v>年月日</v>
      </c>
      <c r="M674" s="6">
        <f>COUNTIF(日付等!Q674,"*仙台市*")</f>
        <v>0</v>
      </c>
      <c r="N674" s="6" t="e">
        <f>IF(O674="在家庭",300,VLOOKUP(P674,プルダウンデータ!$E$4:'プルダウンデータ'!$F$8,2,FALSE))</f>
        <v>#N/A</v>
      </c>
      <c r="O674" s="118">
        <f>履歴書!N1359</f>
        <v>0</v>
      </c>
      <c r="P674" s="118">
        <f>履歴書!AI1359</f>
        <v>0</v>
      </c>
      <c r="Q674" s="119">
        <f>履歴書!AN1359</f>
        <v>0</v>
      </c>
    </row>
    <row r="675" spans="1:17">
      <c r="A675" s="130">
        <f t="shared" si="125"/>
        <v>1</v>
      </c>
      <c r="B675" s="131">
        <f>D1348</f>
        <v>0</v>
      </c>
      <c r="D675" s="98" t="e">
        <f t="shared" si="124"/>
        <v>#VALUE!</v>
      </c>
      <c r="E675" s="6"/>
      <c r="F675" s="7" t="e">
        <f t="shared" si="120"/>
        <v>#VALUE!</v>
      </c>
      <c r="G675" s="8" t="e">
        <f t="shared" si="121"/>
        <v>#VALUE!</v>
      </c>
      <c r="H675" s="8" t="e">
        <f t="shared" si="122"/>
        <v>#VALUE!</v>
      </c>
      <c r="I675" s="8" t="e">
        <f t="shared" si="123"/>
        <v>#VALUE!</v>
      </c>
      <c r="J675" s="8"/>
      <c r="K675" s="125" t="str">
        <f>TEXT(履歴書!B794&amp;履歴書!G794&amp;"年"&amp;履歴書!I794&amp;"月"&amp;履歴書!K794&amp;"日","ge.m.d")</f>
        <v>年月日</v>
      </c>
      <c r="M675" s="6">
        <f>COUNTIF(日付等!Q675,"*仙台市*")</f>
        <v>0</v>
      </c>
      <c r="N675" s="6" t="e">
        <f>IF(O675="在家庭",300,VLOOKUP(P675,プルダウンデータ!$E$4:'プルダウンデータ'!$F$8,2,FALSE))</f>
        <v>#N/A</v>
      </c>
      <c r="O675" s="118">
        <f>履歴書!N1361</f>
        <v>0</v>
      </c>
      <c r="P675" s="118">
        <f>履歴書!AI1361</f>
        <v>0</v>
      </c>
      <c r="Q675" s="119">
        <f>履歴書!AN1361</f>
        <v>0</v>
      </c>
    </row>
    <row r="676" spans="1:17">
      <c r="A676" s="130">
        <f t="shared" si="125"/>
        <v>1</v>
      </c>
      <c r="B676" s="131">
        <f>D1350</f>
        <v>0</v>
      </c>
      <c r="D676" s="116" t="str">
        <f>TEXT(履歴書!B690&amp;履歴書!G690&amp;"年"&amp;履歴書!I690&amp;"月"&amp;履歴書!K690&amp;"日","ge.m.d")</f>
        <v>年月日</v>
      </c>
      <c r="E676" s="9"/>
      <c r="F676" s="7" t="str">
        <f t="shared" si="120"/>
        <v>年月日</v>
      </c>
      <c r="G676" s="8" t="str">
        <f t="shared" si="121"/>
        <v>年月日</v>
      </c>
      <c r="H676" s="8" t="str">
        <f t="shared" si="122"/>
        <v>年月日</v>
      </c>
      <c r="I676" s="8" t="str">
        <f t="shared" si="123"/>
        <v>年月日</v>
      </c>
      <c r="J676" s="8"/>
      <c r="K676" s="125" t="str">
        <f>TEXT(履歴書!B795&amp;履歴書!G795&amp;"年"&amp;履歴書!I795&amp;"月"&amp;履歴書!K795&amp;"日","ge.m.d")</f>
        <v>年月日</v>
      </c>
      <c r="M676" s="6">
        <f>COUNTIF(日付等!Q676,"*仙台市*")</f>
        <v>0</v>
      </c>
      <c r="N676" s="6" t="e">
        <f>IF(O676="在家庭",300,VLOOKUP(P676,プルダウンデータ!$E$4:'プルダウンデータ'!$F$8,2,FALSE))</f>
        <v>#N/A</v>
      </c>
      <c r="O676" s="118">
        <f>履歴書!N1363</f>
        <v>0</v>
      </c>
      <c r="P676" s="118">
        <f>履歴書!AI1363</f>
        <v>0</v>
      </c>
      <c r="Q676" s="119">
        <f>履歴書!AN1363</f>
        <v>0</v>
      </c>
    </row>
    <row r="677" spans="1:17">
      <c r="A677" s="130">
        <f t="shared" si="125"/>
        <v>1</v>
      </c>
      <c r="B677" s="131">
        <f>D1352</f>
        <v>0</v>
      </c>
      <c r="D677" s="98" t="e">
        <f t="shared" si="124"/>
        <v>#VALUE!</v>
      </c>
      <c r="E677" s="6"/>
      <c r="F677" s="7" t="e">
        <f t="shared" si="120"/>
        <v>#VALUE!</v>
      </c>
      <c r="G677" s="8" t="e">
        <f t="shared" si="121"/>
        <v>#VALUE!</v>
      </c>
      <c r="H677" s="8" t="e">
        <f t="shared" si="122"/>
        <v>#VALUE!</v>
      </c>
      <c r="I677" s="8" t="e">
        <f t="shared" si="123"/>
        <v>#VALUE!</v>
      </c>
      <c r="J677" s="8"/>
      <c r="K677" s="125" t="str">
        <f>TEXT(履歴書!B796&amp;履歴書!G796&amp;"年"&amp;履歴書!I796&amp;"月"&amp;履歴書!K796&amp;"日","ge.m.d")</f>
        <v>年月日</v>
      </c>
      <c r="M677" s="6">
        <f>COUNTIF(日付等!Q677,"*仙台市*")</f>
        <v>0</v>
      </c>
      <c r="N677" s="6" t="e">
        <f>IF(O677="在家庭",300,VLOOKUP(P677,プルダウンデータ!$E$4:'プルダウンデータ'!$F$8,2,FALSE))</f>
        <v>#N/A</v>
      </c>
      <c r="O677" s="118">
        <f>履歴書!N1365</f>
        <v>0</v>
      </c>
      <c r="P677" s="118">
        <f>履歴書!AI1365</f>
        <v>0</v>
      </c>
      <c r="Q677" s="119">
        <f>履歴書!AN1365</f>
        <v>0</v>
      </c>
    </row>
    <row r="678" spans="1:17">
      <c r="A678" s="130">
        <f t="shared" si="125"/>
        <v>1</v>
      </c>
      <c r="B678" s="131">
        <f>D1354</f>
        <v>0</v>
      </c>
      <c r="D678" s="116" t="str">
        <f>TEXT(履歴書!B692&amp;履歴書!G692&amp;"年"&amp;履歴書!I692&amp;"月"&amp;履歴書!K692&amp;"日","ge.m.d")</f>
        <v>年月日</v>
      </c>
      <c r="E678" s="9"/>
      <c r="F678" s="7" t="str">
        <f t="shared" si="120"/>
        <v>年月日</v>
      </c>
      <c r="G678" s="8" t="str">
        <f t="shared" si="121"/>
        <v>年月日</v>
      </c>
      <c r="H678" s="8" t="str">
        <f t="shared" si="122"/>
        <v>年月日</v>
      </c>
      <c r="I678" s="8" t="str">
        <f t="shared" si="123"/>
        <v>年月日</v>
      </c>
      <c r="J678" s="8"/>
      <c r="K678" s="125" t="str">
        <f>TEXT(履歴書!B797&amp;履歴書!G797&amp;"年"&amp;履歴書!I797&amp;"月"&amp;履歴書!K797&amp;"日","ge.m.d")</f>
        <v>年月日</v>
      </c>
      <c r="M678" s="6">
        <f>COUNTIF(日付等!Q678,"*仙台市*")</f>
        <v>0</v>
      </c>
      <c r="N678" s="6" t="e">
        <f>IF(O678="在家庭",300,VLOOKUP(P678,プルダウンデータ!$E$4:'プルダウンデータ'!$F$8,2,FALSE))</f>
        <v>#N/A</v>
      </c>
      <c r="O678" s="118">
        <f>履歴書!N1367</f>
        <v>0</v>
      </c>
      <c r="P678" s="118">
        <f>履歴書!AI1367</f>
        <v>0</v>
      </c>
      <c r="Q678" s="119">
        <f>履歴書!AN1367</f>
        <v>0</v>
      </c>
    </row>
    <row r="679" spans="1:17">
      <c r="A679" s="130">
        <f t="shared" si="125"/>
        <v>1</v>
      </c>
      <c r="B679" s="131">
        <f>D1356</f>
        <v>0</v>
      </c>
      <c r="D679" s="98" t="e">
        <f t="shared" si="124"/>
        <v>#VALUE!</v>
      </c>
      <c r="E679" s="6"/>
      <c r="F679" s="7" t="e">
        <f t="shared" si="120"/>
        <v>#VALUE!</v>
      </c>
      <c r="G679" s="8" t="e">
        <f t="shared" si="121"/>
        <v>#VALUE!</v>
      </c>
      <c r="H679" s="8" t="e">
        <f t="shared" si="122"/>
        <v>#VALUE!</v>
      </c>
      <c r="I679" s="8" t="e">
        <f t="shared" si="123"/>
        <v>#VALUE!</v>
      </c>
      <c r="J679" s="8"/>
      <c r="K679" s="125" t="str">
        <f>TEXT(履歴書!B798&amp;履歴書!G798&amp;"年"&amp;履歴書!I798&amp;"月"&amp;履歴書!K798&amp;"日","ge.m.d")</f>
        <v>年月日</v>
      </c>
      <c r="M679" s="6">
        <f>COUNTIF(日付等!Q679,"*仙台市*")</f>
        <v>0</v>
      </c>
      <c r="N679" s="6" t="e">
        <f>IF(O679="在家庭",300,VLOOKUP(P679,プルダウンデータ!$E$4:'プルダウンデータ'!$F$8,2,FALSE))</f>
        <v>#N/A</v>
      </c>
      <c r="O679" s="118">
        <f>履歴書!N1369</f>
        <v>0</v>
      </c>
      <c r="P679" s="118">
        <f>履歴書!AI1369</f>
        <v>0</v>
      </c>
      <c r="Q679" s="119">
        <f>履歴書!AN1369</f>
        <v>0</v>
      </c>
    </row>
    <row r="680" spans="1:17">
      <c r="A680" s="130">
        <f t="shared" si="125"/>
        <v>1</v>
      </c>
      <c r="B680" s="131">
        <f>D1358</f>
        <v>0</v>
      </c>
      <c r="D680" s="116" t="str">
        <f>TEXT(履歴書!B694&amp;履歴書!G694&amp;"年"&amp;履歴書!I694&amp;"月"&amp;履歴書!K694&amp;"日","ge.m.d")</f>
        <v>年月日</v>
      </c>
      <c r="E680" s="9"/>
      <c r="F680" s="7" t="str">
        <f t="shared" si="120"/>
        <v>年月日</v>
      </c>
      <c r="G680" s="8" t="str">
        <f t="shared" si="121"/>
        <v>年月日</v>
      </c>
      <c r="H680" s="8" t="str">
        <f t="shared" si="122"/>
        <v>年月日</v>
      </c>
      <c r="I680" s="8" t="str">
        <f t="shared" si="123"/>
        <v>年月日</v>
      </c>
      <c r="J680" s="8"/>
      <c r="K680" s="125" t="str">
        <f>TEXT(履歴書!B799&amp;履歴書!G799&amp;"年"&amp;履歴書!I799&amp;"月"&amp;履歴書!K799&amp;"日","ge.m.d")</f>
        <v>年月日</v>
      </c>
      <c r="M680" s="6">
        <f>COUNTIF(日付等!Q680,"*仙台市*")</f>
        <v>0</v>
      </c>
      <c r="N680" s="6" t="e">
        <f>IF(O680="在家庭",300,VLOOKUP(P680,プルダウンデータ!$E$4:'プルダウンデータ'!$F$8,2,FALSE))</f>
        <v>#N/A</v>
      </c>
      <c r="O680" s="118">
        <f>履歴書!N1371</f>
        <v>0</v>
      </c>
      <c r="P680" s="118">
        <f>履歴書!AI1371</f>
        <v>0</v>
      </c>
      <c r="Q680" s="119">
        <f>履歴書!AN1371</f>
        <v>0</v>
      </c>
    </row>
    <row r="681" spans="1:17">
      <c r="A681" s="130">
        <f t="shared" si="125"/>
        <v>1</v>
      </c>
      <c r="B681" s="131">
        <f>D1360</f>
        <v>0</v>
      </c>
      <c r="D681" s="98" t="e">
        <f t="shared" si="124"/>
        <v>#VALUE!</v>
      </c>
      <c r="E681" s="6"/>
      <c r="F681" s="7" t="e">
        <f t="shared" si="120"/>
        <v>#VALUE!</v>
      </c>
      <c r="G681" s="8" t="e">
        <f t="shared" si="121"/>
        <v>#VALUE!</v>
      </c>
      <c r="H681" s="8" t="e">
        <f t="shared" si="122"/>
        <v>#VALUE!</v>
      </c>
      <c r="I681" s="8" t="e">
        <f t="shared" si="123"/>
        <v>#VALUE!</v>
      </c>
      <c r="J681" s="8"/>
      <c r="K681" s="125" t="str">
        <f>TEXT(履歴書!B800&amp;履歴書!G800&amp;"年"&amp;履歴書!I800&amp;"月"&amp;履歴書!K800&amp;"日","ge.m.d")</f>
        <v>年月日</v>
      </c>
      <c r="M681" s="6">
        <f>COUNTIF(日付等!Q681,"*仙台市*")</f>
        <v>0</v>
      </c>
      <c r="N681" s="6" t="e">
        <f>IF(O681="在家庭",300,VLOOKUP(P681,プルダウンデータ!$E$4:'プルダウンデータ'!$F$8,2,FALSE))</f>
        <v>#N/A</v>
      </c>
      <c r="O681" s="118">
        <f>履歴書!N1373</f>
        <v>0</v>
      </c>
      <c r="P681" s="118">
        <f>履歴書!AI1373</f>
        <v>0</v>
      </c>
      <c r="Q681" s="119">
        <f>履歴書!AN1373</f>
        <v>0</v>
      </c>
    </row>
    <row r="682" spans="1:17">
      <c r="A682" s="130">
        <f t="shared" si="125"/>
        <v>1</v>
      </c>
      <c r="B682" s="131">
        <f>D1362</f>
        <v>0</v>
      </c>
      <c r="D682" s="116" t="str">
        <f>TEXT(履歴書!B696&amp;履歴書!G696&amp;"年"&amp;履歴書!I696&amp;"月"&amp;履歴書!K696&amp;"日","ge.m.d")</f>
        <v>年月日</v>
      </c>
      <c r="E682" s="9"/>
      <c r="F682" s="7" t="str">
        <f t="shared" si="120"/>
        <v>年月日</v>
      </c>
      <c r="G682" s="8" t="str">
        <f t="shared" si="121"/>
        <v>年月日</v>
      </c>
      <c r="H682" s="8" t="str">
        <f t="shared" si="122"/>
        <v>年月日</v>
      </c>
      <c r="I682" s="8" t="str">
        <f t="shared" si="123"/>
        <v>年月日</v>
      </c>
      <c r="J682" s="8"/>
      <c r="K682" s="125" t="str">
        <f>TEXT(履歴書!B801&amp;履歴書!G801&amp;"年"&amp;履歴書!I801&amp;"月"&amp;履歴書!K801&amp;"日","ge.m.d")</f>
        <v>年月日</v>
      </c>
      <c r="M682" s="6">
        <f>COUNTIF(日付等!Q682,"*仙台市*")</f>
        <v>0</v>
      </c>
      <c r="N682" s="6" t="e">
        <f>IF(O682="在家庭",300,VLOOKUP(P682,プルダウンデータ!$E$4:'プルダウンデータ'!$F$8,2,FALSE))</f>
        <v>#N/A</v>
      </c>
      <c r="O682" s="118">
        <f>履歴書!N1375</f>
        <v>0</v>
      </c>
      <c r="P682" s="118">
        <f>履歴書!AI1375</f>
        <v>0</v>
      </c>
      <c r="Q682" s="119">
        <f>履歴書!AN1375</f>
        <v>0</v>
      </c>
    </row>
    <row r="683" spans="1:17">
      <c r="A683" s="130">
        <f t="shared" si="125"/>
        <v>1</v>
      </c>
      <c r="B683" s="131">
        <f>D1364</f>
        <v>0</v>
      </c>
      <c r="D683" s="98" t="e">
        <f t="shared" si="124"/>
        <v>#VALUE!</v>
      </c>
      <c r="E683" s="6"/>
      <c r="F683" s="7" t="e">
        <f t="shared" si="120"/>
        <v>#VALUE!</v>
      </c>
      <c r="G683" s="8" t="e">
        <f t="shared" si="121"/>
        <v>#VALUE!</v>
      </c>
      <c r="H683" s="8" t="e">
        <f t="shared" si="122"/>
        <v>#VALUE!</v>
      </c>
      <c r="I683" s="8" t="e">
        <f t="shared" si="123"/>
        <v>#VALUE!</v>
      </c>
      <c r="J683" s="8"/>
      <c r="K683" s="125" t="str">
        <f>TEXT(履歴書!B802&amp;履歴書!G802&amp;"年"&amp;履歴書!I802&amp;"月"&amp;履歴書!K802&amp;"日","ge.m.d")</f>
        <v>年月日</v>
      </c>
      <c r="M683" s="6">
        <f>COUNTIF(日付等!Q683,"*仙台市*")</f>
        <v>0</v>
      </c>
      <c r="N683" s="6" t="e">
        <f>IF(O683="在家庭",300,VLOOKUP(P683,プルダウンデータ!$E$4:'プルダウンデータ'!$F$8,2,FALSE))</f>
        <v>#N/A</v>
      </c>
      <c r="O683" s="118">
        <f>履歴書!N1377</f>
        <v>0</v>
      </c>
      <c r="P683" s="118">
        <f>履歴書!AI1377</f>
        <v>0</v>
      </c>
      <c r="Q683" s="119">
        <f>履歴書!AN1377</f>
        <v>0</v>
      </c>
    </row>
    <row r="684" spans="1:17">
      <c r="A684" s="130">
        <f t="shared" si="125"/>
        <v>1</v>
      </c>
      <c r="B684" s="131">
        <f>D1366</f>
        <v>0</v>
      </c>
      <c r="D684" s="116" t="str">
        <f>TEXT(履歴書!B698&amp;履歴書!G698&amp;"年"&amp;履歴書!I698&amp;"月"&amp;履歴書!K698&amp;"日","ge.m.d")</f>
        <v>年月日</v>
      </c>
      <c r="E684" s="9"/>
      <c r="F684" s="7" t="str">
        <f t="shared" si="120"/>
        <v>年月日</v>
      </c>
      <c r="G684" s="8" t="str">
        <f t="shared" si="121"/>
        <v>年月日</v>
      </c>
      <c r="H684" s="8" t="str">
        <f t="shared" si="122"/>
        <v>年月日</v>
      </c>
      <c r="I684" s="8" t="str">
        <f t="shared" si="123"/>
        <v>年月日</v>
      </c>
      <c r="J684" s="8"/>
      <c r="K684" s="125" t="str">
        <f>TEXT(履歴書!B803&amp;履歴書!G803&amp;"年"&amp;履歴書!I803&amp;"月"&amp;履歴書!K803&amp;"日","ge.m.d")</f>
        <v>年月日</v>
      </c>
      <c r="M684" s="6">
        <f>COUNTIF(日付等!Q684,"*仙台市*")</f>
        <v>0</v>
      </c>
      <c r="N684" s="6" t="e">
        <f>IF(O684="在家庭",300,VLOOKUP(P684,プルダウンデータ!$E$4:'プルダウンデータ'!$F$8,2,FALSE))</f>
        <v>#N/A</v>
      </c>
      <c r="O684" s="118">
        <f>履歴書!N1379</f>
        <v>0</v>
      </c>
      <c r="P684" s="118">
        <f>履歴書!AI1379</f>
        <v>0</v>
      </c>
      <c r="Q684" s="119">
        <f>履歴書!AN1379</f>
        <v>0</v>
      </c>
    </row>
    <row r="685" spans="1:17">
      <c r="A685" s="130">
        <f t="shared" si="125"/>
        <v>1</v>
      </c>
      <c r="B685" s="131">
        <f>D1368</f>
        <v>0</v>
      </c>
      <c r="D685" s="98" t="e">
        <f t="shared" si="124"/>
        <v>#VALUE!</v>
      </c>
      <c r="E685" s="6"/>
      <c r="F685" s="7" t="e">
        <f t="shared" si="120"/>
        <v>#VALUE!</v>
      </c>
      <c r="G685" s="8" t="e">
        <f t="shared" si="121"/>
        <v>#VALUE!</v>
      </c>
      <c r="H685" s="8" t="e">
        <f t="shared" si="122"/>
        <v>#VALUE!</v>
      </c>
      <c r="I685" s="8" t="e">
        <f t="shared" si="123"/>
        <v>#VALUE!</v>
      </c>
      <c r="J685" s="8"/>
      <c r="K685" s="125" t="str">
        <f>TEXT(履歴書!B804&amp;履歴書!G804&amp;"年"&amp;履歴書!I804&amp;"月"&amp;履歴書!K804&amp;"日","ge.m.d")</f>
        <v>年月日</v>
      </c>
      <c r="M685" s="6">
        <f>COUNTIF(日付等!Q685,"*仙台市*")</f>
        <v>0</v>
      </c>
      <c r="N685" s="6" t="e">
        <f>IF(O685="在家庭",300,VLOOKUP(P685,プルダウンデータ!$E$4:'プルダウンデータ'!$F$8,2,FALSE))</f>
        <v>#N/A</v>
      </c>
      <c r="O685" s="118">
        <f>履歴書!N1381</f>
        <v>0</v>
      </c>
      <c r="P685" s="118">
        <f>履歴書!AI1381</f>
        <v>0</v>
      </c>
      <c r="Q685" s="119">
        <f>履歴書!AN1381</f>
        <v>0</v>
      </c>
    </row>
    <row r="686" spans="1:17">
      <c r="A686" s="130">
        <f t="shared" si="125"/>
        <v>1</v>
      </c>
      <c r="B686" s="131">
        <f>D1370</f>
        <v>0</v>
      </c>
      <c r="D686" s="116" t="str">
        <f>TEXT(履歴書!B700&amp;履歴書!G700&amp;"年"&amp;履歴書!I700&amp;"月"&amp;履歴書!K700&amp;"日","ge.m.d")</f>
        <v>年月日</v>
      </c>
      <c r="E686" s="9"/>
      <c r="F686" s="7" t="str">
        <f t="shared" si="120"/>
        <v>年月日</v>
      </c>
      <c r="G686" s="8" t="str">
        <f t="shared" si="121"/>
        <v>年月日</v>
      </c>
      <c r="H686" s="8" t="str">
        <f t="shared" si="122"/>
        <v>年月日</v>
      </c>
      <c r="I686" s="8" t="str">
        <f t="shared" si="123"/>
        <v>年月日</v>
      </c>
      <c r="J686" s="8"/>
      <c r="K686" s="125" t="str">
        <f>TEXT(履歴書!B805&amp;履歴書!G805&amp;"年"&amp;履歴書!I805&amp;"月"&amp;履歴書!K805&amp;"日","ge.m.d")</f>
        <v>年月日</v>
      </c>
      <c r="M686" s="6">
        <f>COUNTIF(日付等!Q686,"*仙台市*")</f>
        <v>0</v>
      </c>
      <c r="N686" s="6" t="e">
        <f>IF(O686="在家庭",300,VLOOKUP(P686,プルダウンデータ!$E$4:'プルダウンデータ'!$F$8,2,FALSE))</f>
        <v>#N/A</v>
      </c>
      <c r="O686" s="118">
        <f>履歴書!N1383</f>
        <v>0</v>
      </c>
      <c r="P686" s="118">
        <f>履歴書!AI1383</f>
        <v>0</v>
      </c>
      <c r="Q686" s="119">
        <f>履歴書!AN1383</f>
        <v>0</v>
      </c>
    </row>
    <row r="687" spans="1:17">
      <c r="A687" s="130">
        <f t="shared" si="125"/>
        <v>1</v>
      </c>
      <c r="B687" s="131">
        <f>D1372</f>
        <v>0</v>
      </c>
      <c r="D687" s="98" t="e">
        <f t="shared" si="124"/>
        <v>#VALUE!</v>
      </c>
      <c r="E687" s="6"/>
      <c r="F687" s="7" t="e">
        <f t="shared" si="120"/>
        <v>#VALUE!</v>
      </c>
      <c r="G687" s="8" t="e">
        <f t="shared" si="121"/>
        <v>#VALUE!</v>
      </c>
      <c r="H687" s="8" t="e">
        <f t="shared" si="122"/>
        <v>#VALUE!</v>
      </c>
      <c r="I687" s="8" t="e">
        <f t="shared" si="123"/>
        <v>#VALUE!</v>
      </c>
      <c r="J687" s="8"/>
      <c r="K687" s="125" t="str">
        <f>TEXT(履歴書!B806&amp;履歴書!G806&amp;"年"&amp;履歴書!I806&amp;"月"&amp;履歴書!K806&amp;"日","ge.m.d")</f>
        <v>年月日</v>
      </c>
      <c r="M687" s="6">
        <f>COUNTIF(日付等!Q687,"*仙台市*")</f>
        <v>0</v>
      </c>
      <c r="N687" s="6" t="e">
        <f>IF(O687="在家庭",300,VLOOKUP(P687,プルダウンデータ!$E$4:'プルダウンデータ'!$F$8,2,FALSE))</f>
        <v>#N/A</v>
      </c>
      <c r="O687" s="118">
        <f>履歴書!N1385</f>
        <v>0</v>
      </c>
      <c r="P687" s="118">
        <f>履歴書!AI1385</f>
        <v>0</v>
      </c>
      <c r="Q687" s="119">
        <f>履歴書!AN1385</f>
        <v>0</v>
      </c>
    </row>
    <row r="688" spans="1:17">
      <c r="A688" s="130">
        <f t="shared" si="125"/>
        <v>1</v>
      </c>
      <c r="B688" s="131">
        <f>D1374</f>
        <v>0</v>
      </c>
      <c r="D688" s="116" t="str">
        <f>TEXT(履歴書!B702&amp;履歴書!G702&amp;"年"&amp;履歴書!I702&amp;"月"&amp;履歴書!K702&amp;"日","ge.m.d")</f>
        <v>年月日</v>
      </c>
      <c r="E688" s="9"/>
      <c r="F688" s="7" t="str">
        <f t="shared" si="120"/>
        <v>年月日</v>
      </c>
      <c r="G688" s="8" t="str">
        <f t="shared" si="121"/>
        <v>年月日</v>
      </c>
      <c r="H688" s="8" t="str">
        <f t="shared" si="122"/>
        <v>年月日</v>
      </c>
      <c r="I688" s="8" t="str">
        <f t="shared" si="123"/>
        <v>年月日</v>
      </c>
      <c r="J688" s="8"/>
      <c r="K688" s="125" t="str">
        <f>TEXT(履歴書!B807&amp;履歴書!G807&amp;"年"&amp;履歴書!I807&amp;"月"&amp;履歴書!K807&amp;"日","ge.m.d")</f>
        <v>年月日</v>
      </c>
      <c r="M688" s="6">
        <f>COUNTIF(日付等!Q688,"*仙台市*")</f>
        <v>0</v>
      </c>
      <c r="N688" s="6" t="e">
        <f>IF(O688="在家庭",300,VLOOKUP(P688,プルダウンデータ!$E$4:'プルダウンデータ'!$F$8,2,FALSE))</f>
        <v>#N/A</v>
      </c>
      <c r="O688" s="118">
        <f>履歴書!N1387</f>
        <v>0</v>
      </c>
      <c r="P688" s="118">
        <f>履歴書!AI1387</f>
        <v>0</v>
      </c>
      <c r="Q688" s="119">
        <f>履歴書!AN1387</f>
        <v>0</v>
      </c>
    </row>
    <row r="689" spans="1:17">
      <c r="A689" s="130">
        <f t="shared" si="125"/>
        <v>1</v>
      </c>
      <c r="B689" s="131">
        <f>D1376</f>
        <v>0</v>
      </c>
      <c r="D689" s="98" t="e">
        <f t="shared" si="124"/>
        <v>#VALUE!</v>
      </c>
      <c r="E689" s="6"/>
      <c r="F689" s="7" t="e">
        <f t="shared" si="120"/>
        <v>#VALUE!</v>
      </c>
      <c r="G689" s="8" t="e">
        <f t="shared" si="121"/>
        <v>#VALUE!</v>
      </c>
      <c r="H689" s="8" t="e">
        <f t="shared" si="122"/>
        <v>#VALUE!</v>
      </c>
      <c r="I689" s="8" t="e">
        <f t="shared" si="123"/>
        <v>#VALUE!</v>
      </c>
      <c r="J689" s="8"/>
      <c r="K689" s="125" t="str">
        <f>TEXT(履歴書!B808&amp;履歴書!G808&amp;"年"&amp;履歴書!I808&amp;"月"&amp;履歴書!K808&amp;"日","ge.m.d")</f>
        <v>年月日</v>
      </c>
      <c r="M689" s="6">
        <f>COUNTIF(日付等!Q689,"*仙台市*")</f>
        <v>0</v>
      </c>
      <c r="N689" s="6" t="e">
        <f>IF(O689="在家庭",300,VLOOKUP(P689,プルダウンデータ!$E$4:'プルダウンデータ'!$F$8,2,FALSE))</f>
        <v>#N/A</v>
      </c>
      <c r="O689" s="118">
        <f>履歴書!N1389</f>
        <v>0</v>
      </c>
      <c r="P689" s="118">
        <f>履歴書!AI1389</f>
        <v>0</v>
      </c>
      <c r="Q689" s="119">
        <f>履歴書!AN1389</f>
        <v>0</v>
      </c>
    </row>
    <row r="690" spans="1:17">
      <c r="A690" s="130">
        <f t="shared" si="125"/>
        <v>1</v>
      </c>
      <c r="B690" s="131">
        <f>D1378</f>
        <v>0</v>
      </c>
      <c r="D690" s="116" t="str">
        <f>TEXT(履歴書!B704&amp;履歴書!G704&amp;"年"&amp;履歴書!I704&amp;"月"&amp;履歴書!K704&amp;"日","ge.m.d")</f>
        <v>年月日</v>
      </c>
      <c r="E690" s="9"/>
      <c r="F690" s="7" t="str">
        <f t="shared" si="120"/>
        <v>年月日</v>
      </c>
      <c r="G690" s="8" t="str">
        <f t="shared" si="121"/>
        <v>年月日</v>
      </c>
      <c r="H690" s="8" t="str">
        <f t="shared" si="122"/>
        <v>年月日</v>
      </c>
      <c r="I690" s="8" t="str">
        <f t="shared" si="123"/>
        <v>年月日</v>
      </c>
      <c r="J690" s="8"/>
      <c r="K690" s="125" t="str">
        <f>TEXT(履歴書!B809&amp;履歴書!G809&amp;"年"&amp;履歴書!I809&amp;"月"&amp;履歴書!K809&amp;"日","ge.m.d")</f>
        <v>年月日</v>
      </c>
      <c r="M690" s="6">
        <f>COUNTIF(日付等!Q690,"*仙台市*")</f>
        <v>0</v>
      </c>
      <c r="N690" s="6" t="e">
        <f>IF(O690="在家庭",300,VLOOKUP(P690,プルダウンデータ!$E$4:'プルダウンデータ'!$F$8,2,FALSE))</f>
        <v>#N/A</v>
      </c>
      <c r="O690" s="118">
        <f>履歴書!N1391</f>
        <v>0</v>
      </c>
      <c r="P690" s="118">
        <f>履歴書!AI1391</f>
        <v>0</v>
      </c>
      <c r="Q690" s="119">
        <f>履歴書!AN1391</f>
        <v>0</v>
      </c>
    </row>
    <row r="691" spans="1:17">
      <c r="A691" s="130">
        <f t="shared" si="125"/>
        <v>1</v>
      </c>
      <c r="B691" s="131">
        <f>D1380</f>
        <v>0</v>
      </c>
      <c r="D691" s="98" t="e">
        <f t="shared" si="124"/>
        <v>#VALUE!</v>
      </c>
      <c r="E691" s="6"/>
      <c r="F691" s="7" t="e">
        <f t="shared" si="120"/>
        <v>#VALUE!</v>
      </c>
      <c r="G691" s="8" t="e">
        <f t="shared" si="121"/>
        <v>#VALUE!</v>
      </c>
      <c r="H691" s="8" t="e">
        <f t="shared" si="122"/>
        <v>#VALUE!</v>
      </c>
      <c r="I691" s="8" t="e">
        <f t="shared" si="123"/>
        <v>#VALUE!</v>
      </c>
      <c r="J691" s="8"/>
      <c r="K691" s="125" t="str">
        <f>TEXT(履歴書!B810&amp;履歴書!G810&amp;"年"&amp;履歴書!I810&amp;"月"&amp;履歴書!K810&amp;"日","ge.m.d")</f>
        <v>年月日</v>
      </c>
      <c r="M691" s="6">
        <f>COUNTIF(日付等!Q691,"*仙台市*")</f>
        <v>0</v>
      </c>
      <c r="N691" s="6" t="e">
        <f>IF(O691="在家庭",300,VLOOKUP(P691,プルダウンデータ!$E$4:'プルダウンデータ'!$F$8,2,FALSE))</f>
        <v>#N/A</v>
      </c>
      <c r="O691" s="118">
        <f>履歴書!N1393</f>
        <v>0</v>
      </c>
      <c r="P691" s="118">
        <f>履歴書!AI1393</f>
        <v>0</v>
      </c>
      <c r="Q691" s="119">
        <f>履歴書!AN1393</f>
        <v>0</v>
      </c>
    </row>
    <row r="692" spans="1:17">
      <c r="A692" s="130">
        <f t="shared" si="125"/>
        <v>1</v>
      </c>
      <c r="B692" s="131">
        <f>D1382</f>
        <v>0</v>
      </c>
      <c r="D692" s="116" t="str">
        <f>TEXT(履歴書!B706&amp;履歴書!G706&amp;"年"&amp;履歴書!I706&amp;"月"&amp;履歴書!K706&amp;"日","ge.m.d")</f>
        <v>年月日</v>
      </c>
      <c r="E692" s="9"/>
      <c r="F692" s="7" t="str">
        <f t="shared" si="120"/>
        <v>年月日</v>
      </c>
      <c r="G692" s="8" t="str">
        <f t="shared" si="121"/>
        <v>年月日</v>
      </c>
      <c r="H692" s="8" t="str">
        <f t="shared" si="122"/>
        <v>年月日</v>
      </c>
      <c r="I692" s="8" t="str">
        <f t="shared" si="123"/>
        <v>年月日</v>
      </c>
      <c r="J692" s="8"/>
      <c r="K692" s="125" t="str">
        <f>TEXT(履歴書!B811&amp;履歴書!G811&amp;"年"&amp;履歴書!I811&amp;"月"&amp;履歴書!K811&amp;"日","ge.m.d")</f>
        <v>年月日</v>
      </c>
      <c r="M692" s="6">
        <f>COUNTIF(日付等!Q692,"*仙台市*")</f>
        <v>0</v>
      </c>
      <c r="N692" s="6" t="e">
        <f>IF(O692="在家庭",300,VLOOKUP(P692,プルダウンデータ!$E$4:'プルダウンデータ'!$F$8,2,FALSE))</f>
        <v>#N/A</v>
      </c>
      <c r="O692" s="118">
        <f>履歴書!N1395</f>
        <v>0</v>
      </c>
      <c r="P692" s="118">
        <f>履歴書!AI1395</f>
        <v>0</v>
      </c>
      <c r="Q692" s="119">
        <f>履歴書!AN1395</f>
        <v>0</v>
      </c>
    </row>
    <row r="693" spans="1:17">
      <c r="A693" s="130">
        <f t="shared" si="125"/>
        <v>1</v>
      </c>
      <c r="B693" s="131">
        <f>D1384</f>
        <v>0</v>
      </c>
      <c r="D693" s="98" t="e">
        <f t="shared" si="124"/>
        <v>#VALUE!</v>
      </c>
      <c r="E693" s="6"/>
      <c r="F693" s="7" t="e">
        <f t="shared" si="120"/>
        <v>#VALUE!</v>
      </c>
      <c r="G693" s="8" t="e">
        <f t="shared" si="121"/>
        <v>#VALUE!</v>
      </c>
      <c r="H693" s="8" t="e">
        <f t="shared" si="122"/>
        <v>#VALUE!</v>
      </c>
      <c r="I693" s="8" t="e">
        <f t="shared" si="123"/>
        <v>#VALUE!</v>
      </c>
      <c r="J693" s="8"/>
      <c r="K693" s="125" t="str">
        <f>TEXT(履歴書!B812&amp;履歴書!G812&amp;"年"&amp;履歴書!I812&amp;"月"&amp;履歴書!K812&amp;"日","ge.m.d")</f>
        <v>年月日</v>
      </c>
      <c r="M693" s="6">
        <f>COUNTIF(日付等!Q693,"*仙台市*")</f>
        <v>0</v>
      </c>
      <c r="N693" s="6" t="e">
        <f>IF(O693="在家庭",300,VLOOKUP(P693,プルダウンデータ!$E$4:'プルダウンデータ'!$F$8,2,FALSE))</f>
        <v>#N/A</v>
      </c>
      <c r="O693" s="118">
        <f>履歴書!N1397</f>
        <v>0</v>
      </c>
      <c r="P693" s="118">
        <f>履歴書!AI1397</f>
        <v>0</v>
      </c>
      <c r="Q693" s="119">
        <f>履歴書!AN1397</f>
        <v>0</v>
      </c>
    </row>
    <row r="694" spans="1:17">
      <c r="A694" s="130">
        <f t="shared" si="125"/>
        <v>1</v>
      </c>
      <c r="B694" s="131">
        <f>D1386</f>
        <v>0</v>
      </c>
      <c r="D694" s="116" t="str">
        <f>TEXT(履歴書!B708&amp;履歴書!G708&amp;"年"&amp;履歴書!I708&amp;"月"&amp;履歴書!K708&amp;"日","ge.m.d")</f>
        <v>年月日</v>
      </c>
      <c r="E694" s="9"/>
      <c r="F694" s="7" t="str">
        <f t="shared" si="120"/>
        <v>年月日</v>
      </c>
      <c r="G694" s="8" t="str">
        <f t="shared" si="121"/>
        <v>年月日</v>
      </c>
      <c r="H694" s="8" t="str">
        <f t="shared" si="122"/>
        <v>年月日</v>
      </c>
      <c r="I694" s="8" t="str">
        <f t="shared" si="123"/>
        <v>年月日</v>
      </c>
      <c r="J694" s="8"/>
      <c r="K694" s="125" t="str">
        <f>TEXT(履歴書!B813&amp;履歴書!G813&amp;"年"&amp;履歴書!I813&amp;"月"&amp;履歴書!K813&amp;"日","ge.m.d")</f>
        <v>年月日</v>
      </c>
      <c r="M694" s="6">
        <f>COUNTIF(日付等!Q694,"*仙台市*")</f>
        <v>0</v>
      </c>
      <c r="N694" s="6" t="e">
        <f>IF(O694="在家庭",300,VLOOKUP(P694,プルダウンデータ!$E$4:'プルダウンデータ'!$F$8,2,FALSE))</f>
        <v>#N/A</v>
      </c>
      <c r="O694" s="118">
        <f>履歴書!N1399</f>
        <v>0</v>
      </c>
      <c r="P694" s="118">
        <f>履歴書!AI1399</f>
        <v>0</v>
      </c>
      <c r="Q694" s="119">
        <f>履歴書!AN1399</f>
        <v>0</v>
      </c>
    </row>
    <row r="695" spans="1:17">
      <c r="A695" s="130">
        <f t="shared" si="125"/>
        <v>1</v>
      </c>
      <c r="B695" s="131">
        <f>D1388</f>
        <v>0</v>
      </c>
      <c r="D695" s="98" t="e">
        <f t="shared" si="124"/>
        <v>#VALUE!</v>
      </c>
      <c r="E695" s="6"/>
      <c r="F695" s="7" t="e">
        <f t="shared" si="120"/>
        <v>#VALUE!</v>
      </c>
      <c r="G695" s="8" t="e">
        <f t="shared" si="121"/>
        <v>#VALUE!</v>
      </c>
      <c r="H695" s="8" t="e">
        <f t="shared" si="122"/>
        <v>#VALUE!</v>
      </c>
      <c r="I695" s="8" t="e">
        <f t="shared" si="123"/>
        <v>#VALUE!</v>
      </c>
      <c r="J695" s="8"/>
      <c r="K695" s="125" t="str">
        <f>TEXT(履歴書!B814&amp;履歴書!G814&amp;"年"&amp;履歴書!I814&amp;"月"&amp;履歴書!K814&amp;"日","ge.m.d")</f>
        <v>年月日</v>
      </c>
      <c r="M695" s="6">
        <f>COUNTIF(日付等!Q695,"*仙台市*")</f>
        <v>0</v>
      </c>
      <c r="N695" s="6" t="e">
        <f>IF(O695="在家庭",300,VLOOKUP(P695,プルダウンデータ!$E$4:'プルダウンデータ'!$F$8,2,FALSE))</f>
        <v>#N/A</v>
      </c>
      <c r="O695" s="118">
        <f>履歴書!N1401</f>
        <v>0</v>
      </c>
      <c r="P695" s="118">
        <f>履歴書!AI1401</f>
        <v>0</v>
      </c>
      <c r="Q695" s="119">
        <f>履歴書!AN1401</f>
        <v>0</v>
      </c>
    </row>
    <row r="696" spans="1:17">
      <c r="A696" s="130">
        <f t="shared" si="125"/>
        <v>1</v>
      </c>
      <c r="B696" s="131">
        <f>D1390</f>
        <v>0</v>
      </c>
      <c r="D696" s="116" t="str">
        <f>TEXT(履歴書!B710&amp;履歴書!G710&amp;"年"&amp;履歴書!I710&amp;"月"&amp;履歴書!K710&amp;"日","ge.m.d")</f>
        <v>年月日</v>
      </c>
      <c r="E696" s="9"/>
      <c r="F696" s="7" t="str">
        <f t="shared" si="120"/>
        <v>年月日</v>
      </c>
      <c r="G696" s="8" t="str">
        <f t="shared" si="121"/>
        <v>年月日</v>
      </c>
      <c r="H696" s="8" t="str">
        <f t="shared" si="122"/>
        <v>年月日</v>
      </c>
      <c r="I696" s="8" t="str">
        <f t="shared" si="123"/>
        <v>年月日</v>
      </c>
      <c r="J696" s="8"/>
      <c r="K696" s="125" t="str">
        <f>TEXT(履歴書!B815&amp;履歴書!G815&amp;"年"&amp;履歴書!I815&amp;"月"&amp;履歴書!K815&amp;"日","ge.m.d")</f>
        <v>年月日</v>
      </c>
      <c r="M696" s="6">
        <f>COUNTIF(日付等!Q696,"*仙台市*")</f>
        <v>0</v>
      </c>
      <c r="N696" s="6" t="e">
        <f>IF(O696="在家庭",300,VLOOKUP(P696,プルダウンデータ!$E$4:'プルダウンデータ'!$F$8,2,FALSE))</f>
        <v>#N/A</v>
      </c>
      <c r="O696" s="118">
        <f>履歴書!N1403</f>
        <v>0</v>
      </c>
      <c r="P696" s="118">
        <f>履歴書!AI1403</f>
        <v>0</v>
      </c>
      <c r="Q696" s="119">
        <f>履歴書!AN1403</f>
        <v>0</v>
      </c>
    </row>
    <row r="697" spans="1:17">
      <c r="A697" s="130">
        <f t="shared" si="125"/>
        <v>1</v>
      </c>
      <c r="B697" s="131">
        <f>D1392</f>
        <v>0</v>
      </c>
      <c r="D697" s="98" t="e">
        <f t="shared" si="124"/>
        <v>#VALUE!</v>
      </c>
      <c r="E697" s="6"/>
      <c r="F697" s="7" t="e">
        <f t="shared" si="120"/>
        <v>#VALUE!</v>
      </c>
      <c r="G697" s="8" t="e">
        <f t="shared" si="121"/>
        <v>#VALUE!</v>
      </c>
      <c r="H697" s="8" t="e">
        <f t="shared" si="122"/>
        <v>#VALUE!</v>
      </c>
      <c r="I697" s="8" t="e">
        <f t="shared" si="123"/>
        <v>#VALUE!</v>
      </c>
      <c r="J697" s="8"/>
      <c r="K697" s="125" t="str">
        <f>TEXT(履歴書!B816&amp;履歴書!G816&amp;"年"&amp;履歴書!I816&amp;"月"&amp;履歴書!K816&amp;"日","ge.m.d")</f>
        <v>年月日</v>
      </c>
      <c r="M697" s="6">
        <f>COUNTIF(日付等!Q697,"*仙台市*")</f>
        <v>0</v>
      </c>
      <c r="N697" s="6" t="e">
        <f>IF(O697="在家庭",300,VLOOKUP(P697,プルダウンデータ!$E$4:'プルダウンデータ'!$F$8,2,FALSE))</f>
        <v>#N/A</v>
      </c>
      <c r="O697" s="118">
        <f>履歴書!N1405</f>
        <v>0</v>
      </c>
      <c r="P697" s="118">
        <f>履歴書!AI1405</f>
        <v>0</v>
      </c>
      <c r="Q697" s="119">
        <f>履歴書!AN1405</f>
        <v>0</v>
      </c>
    </row>
    <row r="698" spans="1:17">
      <c r="A698" s="130">
        <f t="shared" si="125"/>
        <v>1</v>
      </c>
      <c r="B698" s="131">
        <f>D1394</f>
        <v>0</v>
      </c>
      <c r="D698" s="116" t="str">
        <f>TEXT(履歴書!B712&amp;履歴書!G712&amp;"年"&amp;履歴書!I712&amp;"月"&amp;履歴書!K712&amp;"日","ge.m.d")</f>
        <v>年月日</v>
      </c>
      <c r="E698" s="9"/>
      <c r="F698" s="7" t="str">
        <f t="shared" si="120"/>
        <v>年月日</v>
      </c>
      <c r="G698" s="8" t="str">
        <f t="shared" si="121"/>
        <v>年月日</v>
      </c>
      <c r="H698" s="8" t="str">
        <f t="shared" si="122"/>
        <v>年月日</v>
      </c>
      <c r="I698" s="8" t="str">
        <f t="shared" si="123"/>
        <v>年月日</v>
      </c>
      <c r="J698" s="8"/>
      <c r="K698" s="125" t="str">
        <f>TEXT(履歴書!B817&amp;履歴書!G817&amp;"年"&amp;履歴書!I817&amp;"月"&amp;履歴書!K817&amp;"日","ge.m.d")</f>
        <v>年月日</v>
      </c>
      <c r="M698" s="6">
        <f>COUNTIF(日付等!Q698,"*仙台市*")</f>
        <v>0</v>
      </c>
      <c r="N698" s="6" t="e">
        <f>IF(O698="在家庭",300,VLOOKUP(P698,プルダウンデータ!$E$4:'プルダウンデータ'!$F$8,2,FALSE))</f>
        <v>#N/A</v>
      </c>
      <c r="O698" s="118">
        <f>履歴書!N1407</f>
        <v>0</v>
      </c>
      <c r="P698" s="118">
        <f>履歴書!AI1407</f>
        <v>0</v>
      </c>
      <c r="Q698" s="119">
        <f>履歴書!AN1407</f>
        <v>0</v>
      </c>
    </row>
    <row r="699" spans="1:17">
      <c r="A699" s="130">
        <f t="shared" si="125"/>
        <v>1</v>
      </c>
      <c r="B699" s="131">
        <f>D1396</f>
        <v>0</v>
      </c>
      <c r="D699" s="98" t="e">
        <f t="shared" si="124"/>
        <v>#VALUE!</v>
      </c>
      <c r="E699" s="6"/>
      <c r="F699" s="7" t="e">
        <f t="shared" si="120"/>
        <v>#VALUE!</v>
      </c>
      <c r="G699" s="8" t="e">
        <f t="shared" si="121"/>
        <v>#VALUE!</v>
      </c>
      <c r="H699" s="8" t="e">
        <f t="shared" si="122"/>
        <v>#VALUE!</v>
      </c>
      <c r="I699" s="8" t="e">
        <f t="shared" si="123"/>
        <v>#VALUE!</v>
      </c>
      <c r="J699" s="8"/>
      <c r="K699" s="125" t="str">
        <f>TEXT(履歴書!B818&amp;履歴書!G818&amp;"年"&amp;履歴書!I818&amp;"月"&amp;履歴書!K818&amp;"日","ge.m.d")</f>
        <v>年月日</v>
      </c>
      <c r="M699" s="6">
        <f>COUNTIF(日付等!Q699,"*仙台市*")</f>
        <v>0</v>
      </c>
      <c r="N699" s="6" t="e">
        <f>IF(O699="在家庭",300,VLOOKUP(P699,プルダウンデータ!$E$4:'プルダウンデータ'!$F$8,2,FALSE))</f>
        <v>#N/A</v>
      </c>
      <c r="O699" s="118">
        <f>履歴書!N1409</f>
        <v>0</v>
      </c>
      <c r="P699" s="118">
        <f>履歴書!AI1409</f>
        <v>0</v>
      </c>
      <c r="Q699" s="119">
        <f>履歴書!AN1409</f>
        <v>0</v>
      </c>
    </row>
    <row r="700" spans="1:17">
      <c r="A700" s="130">
        <f t="shared" si="125"/>
        <v>1</v>
      </c>
      <c r="B700" s="131">
        <f>D1398</f>
        <v>0</v>
      </c>
      <c r="D700" s="116" t="str">
        <f>TEXT(履歴書!B714&amp;履歴書!G714&amp;"年"&amp;履歴書!I714&amp;"月"&amp;履歴書!K714&amp;"日","ge.m.d")</f>
        <v>年月日</v>
      </c>
      <c r="E700" s="9"/>
      <c r="F700" s="7" t="str">
        <f t="shared" si="120"/>
        <v>年月日</v>
      </c>
      <c r="G700" s="8" t="str">
        <f t="shared" si="121"/>
        <v>年月日</v>
      </c>
      <c r="H700" s="8" t="str">
        <f t="shared" si="122"/>
        <v>年月日</v>
      </c>
      <c r="I700" s="8" t="str">
        <f t="shared" si="123"/>
        <v>年月日</v>
      </c>
      <c r="J700" s="8"/>
      <c r="K700" s="125" t="str">
        <f>TEXT(履歴書!B819&amp;履歴書!G819&amp;"年"&amp;履歴書!I819&amp;"月"&amp;履歴書!K819&amp;"日","ge.m.d")</f>
        <v>年月日</v>
      </c>
      <c r="M700" s="6">
        <f>COUNTIF(日付等!Q700,"*仙台市*")</f>
        <v>0</v>
      </c>
      <c r="N700" s="6" t="e">
        <f>IF(O700="在家庭",300,VLOOKUP(P700,プルダウンデータ!$E$4:'プルダウンデータ'!$F$8,2,FALSE))</f>
        <v>#N/A</v>
      </c>
      <c r="O700" s="118">
        <f>履歴書!N1411</f>
        <v>0</v>
      </c>
      <c r="P700" s="118">
        <f>履歴書!AI1411</f>
        <v>0</v>
      </c>
      <c r="Q700" s="119">
        <f>履歴書!AN1411</f>
        <v>0</v>
      </c>
    </row>
    <row r="701" spans="1:17">
      <c r="A701" s="130">
        <f t="shared" si="125"/>
        <v>1</v>
      </c>
      <c r="B701" s="131">
        <f>D1400</f>
        <v>0</v>
      </c>
      <c r="D701" s="98" t="e">
        <f t="shared" si="124"/>
        <v>#VALUE!</v>
      </c>
      <c r="E701" s="6"/>
      <c r="F701" s="7" t="e">
        <f t="shared" si="120"/>
        <v>#VALUE!</v>
      </c>
      <c r="G701" s="8" t="e">
        <f t="shared" si="121"/>
        <v>#VALUE!</v>
      </c>
      <c r="H701" s="8" t="e">
        <f t="shared" si="122"/>
        <v>#VALUE!</v>
      </c>
      <c r="I701" s="8" t="e">
        <f t="shared" si="123"/>
        <v>#VALUE!</v>
      </c>
      <c r="J701" s="8"/>
      <c r="K701" s="125" t="str">
        <f>TEXT(履歴書!B820&amp;履歴書!G820&amp;"年"&amp;履歴書!I820&amp;"月"&amp;履歴書!K820&amp;"日","ge.m.d")</f>
        <v>年月日</v>
      </c>
      <c r="M701" s="6">
        <f>COUNTIF(日付等!Q701,"*仙台市*")</f>
        <v>0</v>
      </c>
      <c r="N701" s="6" t="e">
        <f>IF(O701="在家庭",300,VLOOKUP(P701,プルダウンデータ!$E$4:'プルダウンデータ'!$F$8,2,FALSE))</f>
        <v>#N/A</v>
      </c>
      <c r="O701" s="118">
        <f>履歴書!N1413</f>
        <v>0</v>
      </c>
      <c r="P701" s="118">
        <f>履歴書!AI1413</f>
        <v>0</v>
      </c>
      <c r="Q701" s="119">
        <f>履歴書!AN1413</f>
        <v>0</v>
      </c>
    </row>
    <row r="702" spans="1:17">
      <c r="A702" s="130">
        <f t="shared" si="125"/>
        <v>1</v>
      </c>
      <c r="B702" s="131">
        <f>D1402</f>
        <v>0</v>
      </c>
      <c r="D702" s="116" t="str">
        <f>TEXT(履歴書!B716&amp;履歴書!G716&amp;"年"&amp;履歴書!I716&amp;"月"&amp;履歴書!K716&amp;"日","ge.m.d")</f>
        <v>年月日</v>
      </c>
      <c r="E702" s="9"/>
      <c r="F702" s="7" t="str">
        <f t="shared" si="120"/>
        <v>年月日</v>
      </c>
      <c r="G702" s="8" t="str">
        <f t="shared" si="121"/>
        <v>年月日</v>
      </c>
      <c r="H702" s="8" t="str">
        <f t="shared" si="122"/>
        <v>年月日</v>
      </c>
      <c r="I702" s="8" t="str">
        <f t="shared" si="123"/>
        <v>年月日</v>
      </c>
      <c r="J702" s="8"/>
      <c r="K702" s="125" t="str">
        <f>TEXT(履歴書!B821&amp;履歴書!G821&amp;"年"&amp;履歴書!I821&amp;"月"&amp;履歴書!K821&amp;"日","ge.m.d")</f>
        <v>年月日</v>
      </c>
      <c r="M702" s="6">
        <f>COUNTIF(日付等!Q702,"*仙台市*")</f>
        <v>0</v>
      </c>
      <c r="N702" s="6" t="e">
        <f>IF(O702="在家庭",300,VLOOKUP(P702,プルダウンデータ!$E$4:'プルダウンデータ'!$F$8,2,FALSE))</f>
        <v>#N/A</v>
      </c>
      <c r="O702" s="118">
        <f>履歴書!N1415</f>
        <v>0</v>
      </c>
      <c r="P702" s="118">
        <f>履歴書!AI1415</f>
        <v>0</v>
      </c>
      <c r="Q702" s="119">
        <f>履歴書!AN1415</f>
        <v>0</v>
      </c>
    </row>
    <row r="703" spans="1:17">
      <c r="A703" s="130">
        <f t="shared" si="125"/>
        <v>1</v>
      </c>
      <c r="B703" s="131">
        <f>D1404</f>
        <v>0</v>
      </c>
      <c r="D703" s="98" t="e">
        <f t="shared" si="124"/>
        <v>#VALUE!</v>
      </c>
      <c r="E703" s="6"/>
      <c r="F703" s="7" t="e">
        <f t="shared" si="120"/>
        <v>#VALUE!</v>
      </c>
      <c r="G703" s="8" t="e">
        <f t="shared" si="121"/>
        <v>#VALUE!</v>
      </c>
      <c r="H703" s="8" t="e">
        <f t="shared" si="122"/>
        <v>#VALUE!</v>
      </c>
      <c r="I703" s="8" t="e">
        <f t="shared" si="123"/>
        <v>#VALUE!</v>
      </c>
      <c r="J703" s="8"/>
      <c r="K703" s="125" t="str">
        <f>TEXT(履歴書!B822&amp;履歴書!G822&amp;"年"&amp;履歴書!I822&amp;"月"&amp;履歴書!K822&amp;"日","ge.m.d")</f>
        <v>年月日</v>
      </c>
      <c r="M703" s="6">
        <f>COUNTIF(日付等!Q703,"*仙台市*")</f>
        <v>0</v>
      </c>
      <c r="N703" s="6" t="e">
        <f>IF(O703="在家庭",300,VLOOKUP(P703,プルダウンデータ!$E$4:'プルダウンデータ'!$F$8,2,FALSE))</f>
        <v>#N/A</v>
      </c>
      <c r="O703" s="118">
        <f>履歴書!N1417</f>
        <v>0</v>
      </c>
      <c r="P703" s="118">
        <f>履歴書!AI1417</f>
        <v>0</v>
      </c>
      <c r="Q703" s="119">
        <f>履歴書!AN1417</f>
        <v>0</v>
      </c>
    </row>
    <row r="704" spans="1:17">
      <c r="A704" s="130">
        <f t="shared" si="125"/>
        <v>1</v>
      </c>
      <c r="B704" s="131">
        <f>D1406</f>
        <v>0</v>
      </c>
      <c r="D704" s="116" t="str">
        <f>TEXT(履歴書!B718&amp;履歴書!G718&amp;"年"&amp;履歴書!I718&amp;"月"&amp;履歴書!K718&amp;"日","ge.m.d")</f>
        <v>年月日</v>
      </c>
      <c r="E704" s="9"/>
      <c r="F704" s="7" t="str">
        <f t="shared" si="120"/>
        <v>年月日</v>
      </c>
      <c r="G704" s="8" t="str">
        <f t="shared" si="121"/>
        <v>年月日</v>
      </c>
      <c r="H704" s="8" t="str">
        <f t="shared" si="122"/>
        <v>年月日</v>
      </c>
      <c r="I704" s="8" t="str">
        <f t="shared" si="123"/>
        <v>年月日</v>
      </c>
      <c r="J704" s="8"/>
      <c r="K704" s="125" t="str">
        <f>TEXT(履歴書!B823&amp;履歴書!G823&amp;"年"&amp;履歴書!I823&amp;"月"&amp;履歴書!K823&amp;"日","ge.m.d")</f>
        <v>年月日</v>
      </c>
      <c r="M704" s="6">
        <f>COUNTIF(日付等!Q704,"*仙台市*")</f>
        <v>0</v>
      </c>
      <c r="N704" s="6" t="e">
        <f>IF(O704="在家庭",300,VLOOKUP(P704,プルダウンデータ!$E$4:'プルダウンデータ'!$F$8,2,FALSE))</f>
        <v>#N/A</v>
      </c>
      <c r="O704" s="118">
        <f>履歴書!N1419</f>
        <v>0</v>
      </c>
      <c r="P704" s="118">
        <f>履歴書!AI1419</f>
        <v>0</v>
      </c>
      <c r="Q704" s="119">
        <f>履歴書!AN1419</f>
        <v>0</v>
      </c>
    </row>
    <row r="705" spans="1:17">
      <c r="A705" s="130">
        <f t="shared" si="125"/>
        <v>1</v>
      </c>
      <c r="B705" s="131">
        <f>D1408</f>
        <v>0</v>
      </c>
      <c r="D705" s="98" t="e">
        <f t="shared" si="124"/>
        <v>#VALUE!</v>
      </c>
      <c r="E705" s="6"/>
      <c r="F705" s="7" t="e">
        <f t="shared" si="120"/>
        <v>#VALUE!</v>
      </c>
      <c r="G705" s="8" t="e">
        <f t="shared" si="121"/>
        <v>#VALUE!</v>
      </c>
      <c r="H705" s="8" t="e">
        <f t="shared" si="122"/>
        <v>#VALUE!</v>
      </c>
      <c r="I705" s="8" t="e">
        <f t="shared" si="123"/>
        <v>#VALUE!</v>
      </c>
      <c r="J705" s="8"/>
      <c r="K705" s="125" t="str">
        <f>TEXT(履歴書!B824&amp;履歴書!G824&amp;"年"&amp;履歴書!I824&amp;"月"&amp;履歴書!K824&amp;"日","ge.m.d")</f>
        <v>年月日</v>
      </c>
      <c r="M705" s="6">
        <f>COUNTIF(日付等!Q705,"*仙台市*")</f>
        <v>0</v>
      </c>
      <c r="N705" s="6" t="e">
        <f>IF(O705="在家庭",300,VLOOKUP(P705,プルダウンデータ!$E$4:'プルダウンデータ'!$F$8,2,FALSE))</f>
        <v>#N/A</v>
      </c>
      <c r="O705" s="118">
        <f>履歴書!N1421</f>
        <v>0</v>
      </c>
      <c r="P705" s="118">
        <f>履歴書!AI1421</f>
        <v>0</v>
      </c>
      <c r="Q705" s="119">
        <f>履歴書!AN1421</f>
        <v>0</v>
      </c>
    </row>
    <row r="706" spans="1:17">
      <c r="A706" s="130">
        <f t="shared" si="125"/>
        <v>1</v>
      </c>
      <c r="B706" s="131">
        <f>D1410</f>
        <v>0</v>
      </c>
      <c r="D706" s="116" t="str">
        <f>TEXT(履歴書!B720&amp;履歴書!G720&amp;"年"&amp;履歴書!I720&amp;"月"&amp;履歴書!K720&amp;"日","ge.m.d")</f>
        <v>年月日</v>
      </c>
      <c r="E706" s="9"/>
      <c r="F706" s="7" t="str">
        <f t="shared" si="120"/>
        <v>年月日</v>
      </c>
      <c r="G706" s="8" t="str">
        <f t="shared" si="121"/>
        <v>年月日</v>
      </c>
      <c r="H706" s="8" t="str">
        <f t="shared" si="122"/>
        <v>年月日</v>
      </c>
      <c r="I706" s="8" t="str">
        <f t="shared" si="123"/>
        <v>年月日</v>
      </c>
      <c r="J706" s="8"/>
      <c r="K706" s="125" t="str">
        <f>TEXT(履歴書!B825&amp;履歴書!G825&amp;"年"&amp;履歴書!I825&amp;"月"&amp;履歴書!K825&amp;"日","ge.m.d")</f>
        <v>年月日</v>
      </c>
      <c r="M706" s="6">
        <f>COUNTIF(日付等!Q706,"*仙台市*")</f>
        <v>0</v>
      </c>
      <c r="N706" s="6" t="e">
        <f>IF(O706="在家庭",300,VLOOKUP(P706,プルダウンデータ!$E$4:'プルダウンデータ'!$F$8,2,FALSE))</f>
        <v>#N/A</v>
      </c>
      <c r="O706" s="118">
        <f>履歴書!N1423</f>
        <v>0</v>
      </c>
      <c r="P706" s="118">
        <f>履歴書!AI1423</f>
        <v>0</v>
      </c>
      <c r="Q706" s="119">
        <f>履歴書!AN1423</f>
        <v>0</v>
      </c>
    </row>
    <row r="707" spans="1:17">
      <c r="A707" s="130">
        <f t="shared" si="125"/>
        <v>1</v>
      </c>
      <c r="B707" s="131">
        <f>D1412</f>
        <v>0</v>
      </c>
      <c r="D707" s="98" t="e">
        <f t="shared" si="124"/>
        <v>#VALUE!</v>
      </c>
      <c r="E707" s="6"/>
      <c r="F707" s="7" t="e">
        <f t="shared" si="120"/>
        <v>#VALUE!</v>
      </c>
      <c r="G707" s="8" t="e">
        <f t="shared" si="121"/>
        <v>#VALUE!</v>
      </c>
      <c r="H707" s="8" t="e">
        <f t="shared" si="122"/>
        <v>#VALUE!</v>
      </c>
      <c r="I707" s="8" t="e">
        <f t="shared" si="123"/>
        <v>#VALUE!</v>
      </c>
      <c r="J707" s="8"/>
      <c r="K707" s="125" t="str">
        <f>TEXT(履歴書!B826&amp;履歴書!G826&amp;"年"&amp;履歴書!I826&amp;"月"&amp;履歴書!K826&amp;"日","ge.m.d")</f>
        <v>年月日</v>
      </c>
      <c r="M707" s="6">
        <f>COUNTIF(日付等!Q707,"*仙台市*")</f>
        <v>0</v>
      </c>
      <c r="N707" s="6" t="e">
        <f>IF(O707="在家庭",300,VLOOKUP(P707,プルダウンデータ!$E$4:'プルダウンデータ'!$F$8,2,FALSE))</f>
        <v>#N/A</v>
      </c>
      <c r="O707" s="118">
        <f>履歴書!N1425</f>
        <v>0</v>
      </c>
      <c r="P707" s="118">
        <f>履歴書!AI1425</f>
        <v>0</v>
      </c>
      <c r="Q707" s="119">
        <f>履歴書!AN1425</f>
        <v>0</v>
      </c>
    </row>
    <row r="708" spans="1:17">
      <c r="A708" s="130">
        <f t="shared" si="125"/>
        <v>1</v>
      </c>
      <c r="B708" s="131">
        <f>D1414</f>
        <v>0</v>
      </c>
      <c r="D708" s="116" t="str">
        <f>TEXT(履歴書!B722&amp;履歴書!G722&amp;"年"&amp;履歴書!I722&amp;"月"&amp;履歴書!K722&amp;"日","ge.m.d")</f>
        <v>年月日</v>
      </c>
      <c r="E708" s="9"/>
      <c r="F708" s="7" t="str">
        <f t="shared" ref="F708:F751" si="126">TEXT($D708,"ggg")</f>
        <v>年月日</v>
      </c>
      <c r="G708" s="8" t="str">
        <f t="shared" ref="G708:G751" si="127">TEXT($D708,"e")</f>
        <v>年月日</v>
      </c>
      <c r="H708" s="8" t="str">
        <f t="shared" ref="H708:H751" si="128">TEXT($D708,"m")</f>
        <v>年月日</v>
      </c>
      <c r="I708" s="8" t="str">
        <f t="shared" ref="I708:I751" si="129">TEXT($D708,"d")</f>
        <v>年月日</v>
      </c>
      <c r="J708" s="8"/>
      <c r="K708" s="125" t="str">
        <f>TEXT(履歴書!B827&amp;履歴書!G827&amp;"年"&amp;履歴書!I827&amp;"月"&amp;履歴書!K827&amp;"日","ge.m.d")</f>
        <v>年月日</v>
      </c>
      <c r="M708" s="6">
        <f>COUNTIF(日付等!Q708,"*仙台市*")</f>
        <v>0</v>
      </c>
      <c r="N708" s="6" t="e">
        <f>IF(O708="在家庭",300,VLOOKUP(P708,プルダウンデータ!$E$4:'プルダウンデータ'!$F$8,2,FALSE))</f>
        <v>#N/A</v>
      </c>
      <c r="O708" s="118">
        <f>履歴書!N1427</f>
        <v>0</v>
      </c>
      <c r="P708" s="118">
        <f>履歴書!AI1427</f>
        <v>0</v>
      </c>
      <c r="Q708" s="119">
        <f>履歴書!AN1427</f>
        <v>0</v>
      </c>
    </row>
    <row r="709" spans="1:17">
      <c r="A709" s="130">
        <f t="shared" si="125"/>
        <v>1</v>
      </c>
      <c r="B709" s="131">
        <f>D1416</f>
        <v>0</v>
      </c>
      <c r="D709" s="98" t="e">
        <f t="shared" ref="D709:D751" si="130">D708+1</f>
        <v>#VALUE!</v>
      </c>
      <c r="E709" s="6"/>
      <c r="F709" s="7" t="e">
        <f t="shared" si="126"/>
        <v>#VALUE!</v>
      </c>
      <c r="G709" s="8" t="e">
        <f t="shared" si="127"/>
        <v>#VALUE!</v>
      </c>
      <c r="H709" s="8" t="e">
        <f t="shared" si="128"/>
        <v>#VALUE!</v>
      </c>
      <c r="I709" s="8" t="e">
        <f t="shared" si="129"/>
        <v>#VALUE!</v>
      </c>
      <c r="J709" s="8"/>
      <c r="K709" s="125" t="str">
        <f>TEXT(履歴書!B828&amp;履歴書!G828&amp;"年"&amp;履歴書!I828&amp;"月"&amp;履歴書!K828&amp;"日","ge.m.d")</f>
        <v>年月日</v>
      </c>
      <c r="M709" s="6">
        <f>COUNTIF(日付等!Q709,"*仙台市*")</f>
        <v>0</v>
      </c>
      <c r="N709" s="6" t="e">
        <f>IF(O709="在家庭",300,VLOOKUP(P709,プルダウンデータ!$E$4:'プルダウンデータ'!$F$8,2,FALSE))</f>
        <v>#N/A</v>
      </c>
      <c r="O709" s="118">
        <f>履歴書!N1429</f>
        <v>0</v>
      </c>
      <c r="P709" s="118">
        <f>履歴書!AI1429</f>
        <v>0</v>
      </c>
      <c r="Q709" s="119">
        <f>履歴書!AN1429</f>
        <v>0</v>
      </c>
    </row>
    <row r="710" spans="1:17">
      <c r="A710" s="130">
        <f t="shared" si="125"/>
        <v>1</v>
      </c>
      <c r="B710" s="131">
        <f>D1418</f>
        <v>0</v>
      </c>
      <c r="D710" s="116" t="str">
        <f>TEXT(履歴書!B724&amp;履歴書!G724&amp;"年"&amp;履歴書!I724&amp;"月"&amp;履歴書!K724&amp;"日","ge.m.d")</f>
        <v>年月日</v>
      </c>
      <c r="E710" s="9"/>
      <c r="F710" s="7" t="str">
        <f t="shared" si="126"/>
        <v>年月日</v>
      </c>
      <c r="G710" s="8" t="str">
        <f t="shared" si="127"/>
        <v>年月日</v>
      </c>
      <c r="H710" s="8" t="str">
        <f t="shared" si="128"/>
        <v>年月日</v>
      </c>
      <c r="I710" s="8" t="str">
        <f t="shared" si="129"/>
        <v>年月日</v>
      </c>
      <c r="J710" s="8"/>
      <c r="K710" s="125" t="str">
        <f>TEXT(履歴書!B829&amp;履歴書!G829&amp;"年"&amp;履歴書!I829&amp;"月"&amp;履歴書!K829&amp;"日","ge.m.d")</f>
        <v>年月日</v>
      </c>
      <c r="M710" s="6">
        <f>COUNTIF(日付等!Q710,"*仙台市*")</f>
        <v>0</v>
      </c>
      <c r="N710" s="6" t="e">
        <f>IF(O710="在家庭",300,VLOOKUP(P710,プルダウンデータ!$E$4:'プルダウンデータ'!$F$8,2,FALSE))</f>
        <v>#N/A</v>
      </c>
      <c r="O710" s="118">
        <f>履歴書!N1431</f>
        <v>0</v>
      </c>
      <c r="P710" s="118">
        <f>履歴書!AI1431</f>
        <v>0</v>
      </c>
      <c r="Q710" s="119">
        <f>履歴書!AN1431</f>
        <v>0</v>
      </c>
    </row>
    <row r="711" spans="1:17">
      <c r="A711" s="130">
        <f t="shared" si="125"/>
        <v>1</v>
      </c>
      <c r="B711" s="131">
        <f>D1420</f>
        <v>0</v>
      </c>
      <c r="D711" s="98" t="e">
        <f t="shared" si="130"/>
        <v>#VALUE!</v>
      </c>
      <c r="E711" s="6"/>
      <c r="F711" s="7" t="e">
        <f t="shared" si="126"/>
        <v>#VALUE!</v>
      </c>
      <c r="G711" s="8" t="e">
        <f t="shared" si="127"/>
        <v>#VALUE!</v>
      </c>
      <c r="H711" s="8" t="e">
        <f t="shared" si="128"/>
        <v>#VALUE!</v>
      </c>
      <c r="I711" s="8" t="e">
        <f t="shared" si="129"/>
        <v>#VALUE!</v>
      </c>
      <c r="J711" s="8"/>
      <c r="K711" s="125" t="str">
        <f>TEXT(履歴書!B830&amp;履歴書!G830&amp;"年"&amp;履歴書!I830&amp;"月"&amp;履歴書!K830&amp;"日","ge.m.d")</f>
        <v>年月日</v>
      </c>
      <c r="M711" s="6">
        <f>COUNTIF(日付等!Q711,"*仙台市*")</f>
        <v>0</v>
      </c>
      <c r="N711" s="6" t="e">
        <f>IF(O711="在家庭",300,VLOOKUP(P711,プルダウンデータ!$E$4:'プルダウンデータ'!$F$8,2,FALSE))</f>
        <v>#N/A</v>
      </c>
      <c r="O711" s="118">
        <f>履歴書!N1433</f>
        <v>0</v>
      </c>
      <c r="P711" s="118">
        <f>履歴書!AI1433</f>
        <v>0</v>
      </c>
      <c r="Q711" s="119">
        <f>履歴書!AN1433</f>
        <v>0</v>
      </c>
    </row>
    <row r="712" spans="1:17">
      <c r="A712" s="130">
        <f t="shared" si="125"/>
        <v>1</v>
      </c>
      <c r="B712" s="131">
        <f>D1422</f>
        <v>0</v>
      </c>
      <c r="D712" s="116" t="str">
        <f>TEXT(履歴書!B726&amp;履歴書!G726&amp;"年"&amp;履歴書!I726&amp;"月"&amp;履歴書!K726&amp;"日","ge.m.d")</f>
        <v>年月日</v>
      </c>
      <c r="E712" s="9"/>
      <c r="F712" s="7" t="str">
        <f t="shared" si="126"/>
        <v>年月日</v>
      </c>
      <c r="G712" s="8" t="str">
        <f t="shared" si="127"/>
        <v>年月日</v>
      </c>
      <c r="H712" s="8" t="str">
        <f t="shared" si="128"/>
        <v>年月日</v>
      </c>
      <c r="I712" s="8" t="str">
        <f t="shared" si="129"/>
        <v>年月日</v>
      </c>
      <c r="J712" s="8"/>
      <c r="K712" s="125" t="str">
        <f>TEXT(履歴書!B831&amp;履歴書!G831&amp;"年"&amp;履歴書!I831&amp;"月"&amp;履歴書!K831&amp;"日","ge.m.d")</f>
        <v>年月日</v>
      </c>
      <c r="M712" s="6">
        <f>COUNTIF(日付等!Q712,"*仙台市*")</f>
        <v>0</v>
      </c>
      <c r="N712" s="6" t="e">
        <f>IF(O712="在家庭",300,VLOOKUP(P712,プルダウンデータ!$E$4:'プルダウンデータ'!$F$8,2,FALSE))</f>
        <v>#N/A</v>
      </c>
      <c r="O712" s="118">
        <f>履歴書!N1435</f>
        <v>0</v>
      </c>
      <c r="P712" s="118">
        <f>履歴書!AI1435</f>
        <v>0</v>
      </c>
      <c r="Q712" s="119">
        <f>履歴書!AN1435</f>
        <v>0</v>
      </c>
    </row>
    <row r="713" spans="1:17">
      <c r="A713" s="130">
        <f t="shared" si="125"/>
        <v>1</v>
      </c>
      <c r="B713" s="131">
        <f>D1424</f>
        <v>0</v>
      </c>
      <c r="D713" s="98" t="e">
        <f t="shared" si="130"/>
        <v>#VALUE!</v>
      </c>
      <c r="E713" s="6"/>
      <c r="F713" s="7" t="e">
        <f t="shared" si="126"/>
        <v>#VALUE!</v>
      </c>
      <c r="G713" s="8" t="e">
        <f t="shared" si="127"/>
        <v>#VALUE!</v>
      </c>
      <c r="H713" s="8" t="e">
        <f t="shared" si="128"/>
        <v>#VALUE!</v>
      </c>
      <c r="I713" s="8" t="e">
        <f t="shared" si="129"/>
        <v>#VALUE!</v>
      </c>
      <c r="J713" s="8"/>
      <c r="K713" s="125" t="str">
        <f>TEXT(履歴書!B832&amp;履歴書!G832&amp;"年"&amp;履歴書!I832&amp;"月"&amp;履歴書!K832&amp;"日","ge.m.d")</f>
        <v>年月日</v>
      </c>
      <c r="M713" s="6">
        <f>COUNTIF(日付等!Q713,"*仙台市*")</f>
        <v>0</v>
      </c>
      <c r="N713" s="6" t="e">
        <f>IF(O713="在家庭",300,VLOOKUP(P713,プルダウンデータ!$E$4:'プルダウンデータ'!$F$8,2,FALSE))</f>
        <v>#N/A</v>
      </c>
      <c r="O713" s="118">
        <f>履歴書!N1437</f>
        <v>0</v>
      </c>
      <c r="P713" s="118">
        <f>履歴書!AI1437</f>
        <v>0</v>
      </c>
      <c r="Q713" s="119">
        <f>履歴書!AN1437</f>
        <v>0</v>
      </c>
    </row>
    <row r="714" spans="1:17">
      <c r="A714" s="130">
        <f t="shared" si="125"/>
        <v>1</v>
      </c>
      <c r="B714" s="131">
        <f>D1426</f>
        <v>0</v>
      </c>
      <c r="D714" s="116" t="str">
        <f>TEXT(履歴書!B728&amp;履歴書!G728&amp;"年"&amp;履歴書!I728&amp;"月"&amp;履歴書!K728&amp;"日","ge.m.d")</f>
        <v>年月日</v>
      </c>
      <c r="E714" s="9"/>
      <c r="F714" s="7" t="str">
        <f t="shared" si="126"/>
        <v>年月日</v>
      </c>
      <c r="G714" s="8" t="str">
        <f t="shared" si="127"/>
        <v>年月日</v>
      </c>
      <c r="H714" s="8" t="str">
        <f t="shared" si="128"/>
        <v>年月日</v>
      </c>
      <c r="I714" s="8" t="str">
        <f t="shared" si="129"/>
        <v>年月日</v>
      </c>
      <c r="J714" s="8"/>
      <c r="K714" s="125" t="str">
        <f>TEXT(履歴書!B833&amp;履歴書!G833&amp;"年"&amp;履歴書!I833&amp;"月"&amp;履歴書!K833&amp;"日","ge.m.d")</f>
        <v>年月日</v>
      </c>
      <c r="M714" s="6">
        <f>COUNTIF(日付等!Q714,"*仙台市*")</f>
        <v>0</v>
      </c>
      <c r="N714" s="6" t="e">
        <f>IF(O714="在家庭",300,VLOOKUP(P714,プルダウンデータ!$E$4:'プルダウンデータ'!$F$8,2,FALSE))</f>
        <v>#N/A</v>
      </c>
      <c r="O714" s="118">
        <f>履歴書!N1439</f>
        <v>0</v>
      </c>
      <c r="P714" s="118">
        <f>履歴書!AI1439</f>
        <v>0</v>
      </c>
      <c r="Q714" s="119">
        <f>履歴書!AN1439</f>
        <v>0</v>
      </c>
    </row>
    <row r="715" spans="1:17">
      <c r="A715" s="130">
        <f t="shared" si="125"/>
        <v>1</v>
      </c>
      <c r="B715" s="131">
        <f>D1428</f>
        <v>0</v>
      </c>
      <c r="D715" s="98" t="e">
        <f t="shared" si="130"/>
        <v>#VALUE!</v>
      </c>
      <c r="E715" s="6"/>
      <c r="F715" s="7" t="e">
        <f t="shared" si="126"/>
        <v>#VALUE!</v>
      </c>
      <c r="G715" s="8" t="e">
        <f t="shared" si="127"/>
        <v>#VALUE!</v>
      </c>
      <c r="H715" s="8" t="e">
        <f t="shared" si="128"/>
        <v>#VALUE!</v>
      </c>
      <c r="I715" s="8" t="e">
        <f t="shared" si="129"/>
        <v>#VALUE!</v>
      </c>
      <c r="J715" s="8"/>
      <c r="K715" s="125" t="str">
        <f>TEXT(履歴書!B834&amp;履歴書!G834&amp;"年"&amp;履歴書!I834&amp;"月"&amp;履歴書!K834&amp;"日","ge.m.d")</f>
        <v>年月日</v>
      </c>
      <c r="M715" s="6">
        <f>COUNTIF(日付等!Q715,"*仙台市*")</f>
        <v>0</v>
      </c>
      <c r="N715" s="6" t="e">
        <f>IF(O715="在家庭",300,VLOOKUP(P715,プルダウンデータ!$E$4:'プルダウンデータ'!$F$8,2,FALSE))</f>
        <v>#N/A</v>
      </c>
      <c r="O715" s="118">
        <f>履歴書!N1441</f>
        <v>0</v>
      </c>
      <c r="P715" s="118">
        <f>履歴書!AI1441</f>
        <v>0</v>
      </c>
      <c r="Q715" s="119">
        <f>履歴書!AN1441</f>
        <v>0</v>
      </c>
    </row>
    <row r="716" spans="1:17">
      <c r="A716" s="130">
        <f t="shared" si="125"/>
        <v>1</v>
      </c>
      <c r="B716" s="131">
        <f>D1430</f>
        <v>0</v>
      </c>
      <c r="D716" s="116" t="str">
        <f>TEXT(履歴書!B730&amp;履歴書!G730&amp;"年"&amp;履歴書!I730&amp;"月"&amp;履歴書!K730&amp;"日","ge.m.d")</f>
        <v>年月日</v>
      </c>
      <c r="E716" s="9"/>
      <c r="F716" s="7" t="str">
        <f t="shared" si="126"/>
        <v>年月日</v>
      </c>
      <c r="G716" s="8" t="str">
        <f t="shared" si="127"/>
        <v>年月日</v>
      </c>
      <c r="H716" s="8" t="str">
        <f t="shared" si="128"/>
        <v>年月日</v>
      </c>
      <c r="I716" s="8" t="str">
        <f t="shared" si="129"/>
        <v>年月日</v>
      </c>
      <c r="J716" s="8"/>
      <c r="K716" s="125" t="str">
        <f>TEXT(履歴書!B835&amp;履歴書!G835&amp;"年"&amp;履歴書!I835&amp;"月"&amp;履歴書!K835&amp;"日","ge.m.d")</f>
        <v>年月日</v>
      </c>
      <c r="M716" s="6">
        <f>COUNTIF(日付等!Q716,"*仙台市*")</f>
        <v>0</v>
      </c>
      <c r="N716" s="6" t="e">
        <f>IF(O716="在家庭",300,VLOOKUP(P716,プルダウンデータ!$E$4:'プルダウンデータ'!$F$8,2,FALSE))</f>
        <v>#N/A</v>
      </c>
      <c r="O716" s="118">
        <f>履歴書!N1443</f>
        <v>0</v>
      </c>
      <c r="P716" s="118">
        <f>履歴書!AI1443</f>
        <v>0</v>
      </c>
      <c r="Q716" s="119">
        <f>履歴書!AN1443</f>
        <v>0</v>
      </c>
    </row>
    <row r="717" spans="1:17">
      <c r="A717" s="130">
        <f t="shared" si="125"/>
        <v>1</v>
      </c>
      <c r="B717" s="131">
        <f>D1432</f>
        <v>0</v>
      </c>
      <c r="D717" s="98" t="e">
        <f t="shared" si="130"/>
        <v>#VALUE!</v>
      </c>
      <c r="E717" s="6"/>
      <c r="F717" s="7" t="e">
        <f t="shared" si="126"/>
        <v>#VALUE!</v>
      </c>
      <c r="G717" s="8" t="e">
        <f t="shared" si="127"/>
        <v>#VALUE!</v>
      </c>
      <c r="H717" s="8" t="e">
        <f t="shared" si="128"/>
        <v>#VALUE!</v>
      </c>
      <c r="I717" s="8" t="e">
        <f t="shared" si="129"/>
        <v>#VALUE!</v>
      </c>
      <c r="J717" s="8"/>
      <c r="K717" s="125" t="str">
        <f>TEXT(履歴書!B836&amp;履歴書!G836&amp;"年"&amp;履歴書!I836&amp;"月"&amp;履歴書!K836&amp;"日","ge.m.d")</f>
        <v>年月日</v>
      </c>
      <c r="M717" s="6">
        <f>COUNTIF(日付等!Q717,"*仙台市*")</f>
        <v>0</v>
      </c>
      <c r="N717" s="6" t="e">
        <f>IF(O717="在家庭",300,VLOOKUP(P717,プルダウンデータ!$E$4:'プルダウンデータ'!$F$8,2,FALSE))</f>
        <v>#N/A</v>
      </c>
      <c r="O717" s="118">
        <f>履歴書!N1445</f>
        <v>0</v>
      </c>
      <c r="P717" s="118">
        <f>履歴書!AI1445</f>
        <v>0</v>
      </c>
      <c r="Q717" s="119">
        <f>履歴書!AN1445</f>
        <v>0</v>
      </c>
    </row>
    <row r="718" spans="1:17">
      <c r="A718" s="130">
        <f t="shared" si="125"/>
        <v>1</v>
      </c>
      <c r="B718" s="131">
        <f>D1434</f>
        <v>0</v>
      </c>
      <c r="D718" s="116" t="str">
        <f>TEXT(履歴書!B732&amp;履歴書!G732&amp;"年"&amp;履歴書!I732&amp;"月"&amp;履歴書!K732&amp;"日","ge.m.d")</f>
        <v>年月日</v>
      </c>
      <c r="E718" s="9"/>
      <c r="F718" s="7" t="str">
        <f t="shared" si="126"/>
        <v>年月日</v>
      </c>
      <c r="G718" s="8" t="str">
        <f t="shared" si="127"/>
        <v>年月日</v>
      </c>
      <c r="H718" s="8" t="str">
        <f t="shared" si="128"/>
        <v>年月日</v>
      </c>
      <c r="I718" s="8" t="str">
        <f t="shared" si="129"/>
        <v>年月日</v>
      </c>
      <c r="J718" s="8"/>
      <c r="K718" s="125" t="str">
        <f>TEXT(履歴書!B837&amp;履歴書!G837&amp;"年"&amp;履歴書!I837&amp;"月"&amp;履歴書!K837&amp;"日","ge.m.d")</f>
        <v>年月日</v>
      </c>
      <c r="M718" s="6">
        <f>COUNTIF(日付等!Q718,"*仙台市*")</f>
        <v>0</v>
      </c>
      <c r="N718" s="6" t="e">
        <f>IF(O718="在家庭",300,VLOOKUP(P718,プルダウンデータ!$E$4:'プルダウンデータ'!$F$8,2,FALSE))</f>
        <v>#N/A</v>
      </c>
      <c r="O718" s="118">
        <f>履歴書!N1447</f>
        <v>0</v>
      </c>
      <c r="P718" s="118">
        <f>履歴書!AI1447</f>
        <v>0</v>
      </c>
      <c r="Q718" s="119">
        <f>履歴書!AN1447</f>
        <v>0</v>
      </c>
    </row>
    <row r="719" spans="1:17">
      <c r="A719" s="130">
        <f t="shared" si="125"/>
        <v>1</v>
      </c>
      <c r="B719" s="131">
        <f>D1436</f>
        <v>0</v>
      </c>
      <c r="D719" s="98" t="e">
        <f t="shared" si="130"/>
        <v>#VALUE!</v>
      </c>
      <c r="E719" s="6"/>
      <c r="F719" s="7" t="e">
        <f t="shared" si="126"/>
        <v>#VALUE!</v>
      </c>
      <c r="G719" s="8" t="e">
        <f t="shared" si="127"/>
        <v>#VALUE!</v>
      </c>
      <c r="H719" s="8" t="e">
        <f t="shared" si="128"/>
        <v>#VALUE!</v>
      </c>
      <c r="I719" s="8" t="e">
        <f t="shared" si="129"/>
        <v>#VALUE!</v>
      </c>
      <c r="J719" s="8"/>
      <c r="K719" s="125" t="str">
        <f>TEXT(履歴書!B838&amp;履歴書!G838&amp;"年"&amp;履歴書!I838&amp;"月"&amp;履歴書!K838&amp;"日","ge.m.d")</f>
        <v>年月日</v>
      </c>
      <c r="M719" s="6">
        <f>COUNTIF(日付等!Q719,"*仙台市*")</f>
        <v>0</v>
      </c>
      <c r="N719" s="6" t="e">
        <f>IF(O719="在家庭",300,VLOOKUP(P719,プルダウンデータ!$E$4:'プルダウンデータ'!$F$8,2,FALSE))</f>
        <v>#N/A</v>
      </c>
      <c r="O719" s="118">
        <f>履歴書!N1449</f>
        <v>0</v>
      </c>
      <c r="P719" s="118">
        <f>履歴書!AI1449</f>
        <v>0</v>
      </c>
      <c r="Q719" s="119">
        <f>履歴書!AN1449</f>
        <v>0</v>
      </c>
    </row>
    <row r="720" spans="1:17">
      <c r="A720" s="130">
        <f t="shared" si="125"/>
        <v>1</v>
      </c>
      <c r="B720" s="131">
        <f>D1438</f>
        <v>0</v>
      </c>
      <c r="D720" s="116" t="str">
        <f>TEXT(履歴書!B734&amp;履歴書!G734&amp;"年"&amp;履歴書!I734&amp;"月"&amp;履歴書!K734&amp;"日","ge.m.d")</f>
        <v>年月日</v>
      </c>
      <c r="E720" s="9"/>
      <c r="F720" s="7" t="str">
        <f t="shared" si="126"/>
        <v>年月日</v>
      </c>
      <c r="G720" s="8" t="str">
        <f t="shared" si="127"/>
        <v>年月日</v>
      </c>
      <c r="H720" s="8" t="str">
        <f t="shared" si="128"/>
        <v>年月日</v>
      </c>
      <c r="I720" s="8" t="str">
        <f t="shared" si="129"/>
        <v>年月日</v>
      </c>
      <c r="J720" s="8"/>
      <c r="K720" s="125" t="str">
        <f>TEXT(履歴書!B839&amp;履歴書!G839&amp;"年"&amp;履歴書!I839&amp;"月"&amp;履歴書!K839&amp;"日","ge.m.d")</f>
        <v>年月日</v>
      </c>
      <c r="M720" s="6">
        <f>COUNTIF(日付等!Q720,"*仙台市*")</f>
        <v>0</v>
      </c>
      <c r="N720" s="6" t="e">
        <f>IF(O720="在家庭",300,VLOOKUP(P720,プルダウンデータ!$E$4:'プルダウンデータ'!$F$8,2,FALSE))</f>
        <v>#N/A</v>
      </c>
      <c r="O720" s="118">
        <f>履歴書!N1451</f>
        <v>0</v>
      </c>
      <c r="P720" s="118">
        <f>履歴書!AI1451</f>
        <v>0</v>
      </c>
      <c r="Q720" s="119">
        <f>履歴書!AN1451</f>
        <v>0</v>
      </c>
    </row>
    <row r="721" spans="1:17">
      <c r="A721" s="130">
        <f t="shared" si="125"/>
        <v>1</v>
      </c>
      <c r="B721" s="131">
        <f>D1440</f>
        <v>0</v>
      </c>
      <c r="D721" s="98" t="e">
        <f t="shared" si="130"/>
        <v>#VALUE!</v>
      </c>
      <c r="E721" s="6"/>
      <c r="F721" s="7" t="e">
        <f t="shared" si="126"/>
        <v>#VALUE!</v>
      </c>
      <c r="G721" s="8" t="e">
        <f t="shared" si="127"/>
        <v>#VALUE!</v>
      </c>
      <c r="H721" s="8" t="e">
        <f t="shared" si="128"/>
        <v>#VALUE!</v>
      </c>
      <c r="I721" s="8" t="e">
        <f t="shared" si="129"/>
        <v>#VALUE!</v>
      </c>
      <c r="J721" s="8"/>
      <c r="K721" s="125" t="str">
        <f>TEXT(履歴書!B840&amp;履歴書!G840&amp;"年"&amp;履歴書!I840&amp;"月"&amp;履歴書!K840&amp;"日","ge.m.d")</f>
        <v>年月日</v>
      </c>
      <c r="M721" s="6">
        <f>COUNTIF(日付等!Q721,"*仙台市*")</f>
        <v>0</v>
      </c>
      <c r="N721" s="6" t="e">
        <f>IF(O721="在家庭",300,VLOOKUP(P721,プルダウンデータ!$E$4:'プルダウンデータ'!$F$8,2,FALSE))</f>
        <v>#N/A</v>
      </c>
      <c r="O721" s="118">
        <f>履歴書!N1453</f>
        <v>0</v>
      </c>
      <c r="P721" s="118">
        <f>履歴書!AI1453</f>
        <v>0</v>
      </c>
      <c r="Q721" s="119">
        <f>履歴書!AN1453</f>
        <v>0</v>
      </c>
    </row>
    <row r="722" spans="1:17">
      <c r="A722" s="130">
        <f t="shared" si="125"/>
        <v>1</v>
      </c>
      <c r="B722" s="131">
        <f>D1442</f>
        <v>0</v>
      </c>
      <c r="D722" s="116" t="str">
        <f>TEXT(履歴書!B736&amp;履歴書!G736&amp;"年"&amp;履歴書!I736&amp;"月"&amp;履歴書!K736&amp;"日","ge.m.d")</f>
        <v>年月日</v>
      </c>
      <c r="E722" s="9"/>
      <c r="F722" s="7" t="str">
        <f t="shared" si="126"/>
        <v>年月日</v>
      </c>
      <c r="G722" s="8" t="str">
        <f t="shared" si="127"/>
        <v>年月日</v>
      </c>
      <c r="H722" s="8" t="str">
        <f t="shared" si="128"/>
        <v>年月日</v>
      </c>
      <c r="I722" s="8" t="str">
        <f t="shared" si="129"/>
        <v>年月日</v>
      </c>
      <c r="J722" s="8"/>
      <c r="K722" s="125" t="str">
        <f>TEXT(履歴書!B841&amp;履歴書!G841&amp;"年"&amp;履歴書!I841&amp;"月"&amp;履歴書!K841&amp;"日","ge.m.d")</f>
        <v>年月日</v>
      </c>
      <c r="M722" s="6">
        <f>COUNTIF(日付等!Q722,"*仙台市*")</f>
        <v>0</v>
      </c>
      <c r="N722" s="6" t="e">
        <f>IF(O722="在家庭",300,VLOOKUP(P722,プルダウンデータ!$E$4:'プルダウンデータ'!$F$8,2,FALSE))</f>
        <v>#N/A</v>
      </c>
      <c r="O722" s="118">
        <f>履歴書!N1455</f>
        <v>0</v>
      </c>
      <c r="P722" s="118">
        <f>履歴書!AI1455</f>
        <v>0</v>
      </c>
      <c r="Q722" s="119">
        <f>履歴書!AN1455</f>
        <v>0</v>
      </c>
    </row>
    <row r="723" spans="1:17">
      <c r="A723" s="130">
        <f t="shared" si="125"/>
        <v>1</v>
      </c>
      <c r="B723" s="131">
        <f>D1444</f>
        <v>0</v>
      </c>
      <c r="D723" s="98" t="e">
        <f t="shared" si="130"/>
        <v>#VALUE!</v>
      </c>
      <c r="E723" s="6"/>
      <c r="F723" s="7" t="e">
        <f t="shared" si="126"/>
        <v>#VALUE!</v>
      </c>
      <c r="G723" s="8" t="e">
        <f t="shared" si="127"/>
        <v>#VALUE!</v>
      </c>
      <c r="H723" s="8" t="e">
        <f t="shared" si="128"/>
        <v>#VALUE!</v>
      </c>
      <c r="I723" s="8" t="e">
        <f t="shared" si="129"/>
        <v>#VALUE!</v>
      </c>
      <c r="J723" s="8"/>
      <c r="K723" s="125" t="str">
        <f>TEXT(履歴書!B842&amp;履歴書!G842&amp;"年"&amp;履歴書!I842&amp;"月"&amp;履歴書!K842&amp;"日","ge.m.d")</f>
        <v>年月日</v>
      </c>
      <c r="M723" s="6">
        <f>COUNTIF(日付等!Q723,"*仙台市*")</f>
        <v>0</v>
      </c>
      <c r="N723" s="6" t="e">
        <f>IF(O723="在家庭",300,VLOOKUP(P723,プルダウンデータ!$E$4:'プルダウンデータ'!$F$8,2,FALSE))</f>
        <v>#N/A</v>
      </c>
      <c r="O723" s="118">
        <f>履歴書!N1457</f>
        <v>0</v>
      </c>
      <c r="P723" s="118">
        <f>履歴書!AI1457</f>
        <v>0</v>
      </c>
      <c r="Q723" s="119">
        <f>履歴書!AN1457</f>
        <v>0</v>
      </c>
    </row>
    <row r="724" spans="1:17">
      <c r="A724" s="130">
        <f t="shared" si="125"/>
        <v>1</v>
      </c>
      <c r="B724" s="123"/>
      <c r="D724" s="116" t="str">
        <f>TEXT(履歴書!B738&amp;履歴書!G738&amp;"年"&amp;履歴書!I738&amp;"月"&amp;履歴書!K738&amp;"日","ge.m.d")</f>
        <v>年月日</v>
      </c>
      <c r="E724" s="9"/>
      <c r="F724" s="7" t="str">
        <f t="shared" si="126"/>
        <v>年月日</v>
      </c>
      <c r="G724" s="8" t="str">
        <f t="shared" si="127"/>
        <v>年月日</v>
      </c>
      <c r="H724" s="8" t="str">
        <f t="shared" si="128"/>
        <v>年月日</v>
      </c>
      <c r="I724" s="8" t="str">
        <f t="shared" si="129"/>
        <v>年月日</v>
      </c>
      <c r="J724" s="8"/>
      <c r="K724" s="125" t="str">
        <f>TEXT(履歴書!B843&amp;履歴書!G843&amp;"年"&amp;履歴書!I843&amp;"月"&amp;履歴書!K843&amp;"日","ge.m.d")</f>
        <v>年月日</v>
      </c>
      <c r="M724" s="6">
        <f>COUNTIF(日付等!Q724,"*仙台市*")</f>
        <v>0</v>
      </c>
      <c r="N724" s="6" t="e">
        <f>IF(O724="在家庭",300,VLOOKUP(P724,プルダウンデータ!$E$4:'プルダウンデータ'!$F$8,2,FALSE))</f>
        <v>#N/A</v>
      </c>
      <c r="O724" s="118">
        <f>履歴書!N1459</f>
        <v>0</v>
      </c>
      <c r="P724" s="118">
        <f>履歴書!AI1459</f>
        <v>0</v>
      </c>
      <c r="Q724" s="119">
        <f>履歴書!AN1459</f>
        <v>0</v>
      </c>
    </row>
    <row r="725" spans="1:17">
      <c r="A725" s="130">
        <f t="shared" si="125"/>
        <v>1</v>
      </c>
      <c r="B725" s="123"/>
      <c r="D725" s="98" t="e">
        <f t="shared" si="130"/>
        <v>#VALUE!</v>
      </c>
      <c r="E725" s="6"/>
      <c r="F725" s="7" t="e">
        <f t="shared" si="126"/>
        <v>#VALUE!</v>
      </c>
      <c r="G725" s="8" t="e">
        <f t="shared" si="127"/>
        <v>#VALUE!</v>
      </c>
      <c r="H725" s="8" t="e">
        <f t="shared" si="128"/>
        <v>#VALUE!</v>
      </c>
      <c r="I725" s="8" t="e">
        <f t="shared" si="129"/>
        <v>#VALUE!</v>
      </c>
      <c r="J725" s="8"/>
      <c r="K725" s="125" t="str">
        <f>TEXT(履歴書!B844&amp;履歴書!G844&amp;"年"&amp;履歴書!I844&amp;"月"&amp;履歴書!K844&amp;"日","ge.m.d")</f>
        <v>年月日</v>
      </c>
      <c r="M725" s="6">
        <f>COUNTIF(日付等!Q725,"*仙台市*")</f>
        <v>0</v>
      </c>
      <c r="N725" s="6" t="e">
        <f>IF(O725="在家庭",300,VLOOKUP(P725,プルダウンデータ!$E$4:'プルダウンデータ'!$F$8,2,FALSE))</f>
        <v>#N/A</v>
      </c>
      <c r="O725" s="118">
        <f>履歴書!N1461</f>
        <v>0</v>
      </c>
      <c r="P725" s="118">
        <f>履歴書!AI1461</f>
        <v>0</v>
      </c>
      <c r="Q725" s="119">
        <f>履歴書!AN1461</f>
        <v>0</v>
      </c>
    </row>
    <row r="726" spans="1:17">
      <c r="A726" s="130">
        <f t="shared" ref="A726:A751" si="131">B697+1</f>
        <v>1</v>
      </c>
      <c r="B726" s="123"/>
      <c r="D726" s="116" t="str">
        <f>TEXT(履歴書!B740&amp;履歴書!G740&amp;"年"&amp;履歴書!I740&amp;"月"&amp;履歴書!K740&amp;"日","ge.m.d")</f>
        <v>年月日</v>
      </c>
      <c r="E726" s="9"/>
      <c r="F726" s="7" t="str">
        <f t="shared" si="126"/>
        <v>年月日</v>
      </c>
      <c r="G726" s="8" t="str">
        <f t="shared" si="127"/>
        <v>年月日</v>
      </c>
      <c r="H726" s="8" t="str">
        <f t="shared" si="128"/>
        <v>年月日</v>
      </c>
      <c r="I726" s="8" t="str">
        <f t="shared" si="129"/>
        <v>年月日</v>
      </c>
      <c r="J726" s="8"/>
      <c r="K726" s="125" t="str">
        <f>TEXT(履歴書!B845&amp;履歴書!G845&amp;"年"&amp;履歴書!I845&amp;"月"&amp;履歴書!K845&amp;"日","ge.m.d")</f>
        <v>年月日</v>
      </c>
      <c r="M726" s="6">
        <f>COUNTIF(日付等!Q726,"*仙台市*")</f>
        <v>0</v>
      </c>
      <c r="N726" s="6" t="e">
        <f>IF(O726="在家庭",300,VLOOKUP(P726,プルダウンデータ!$E$4:'プルダウンデータ'!$F$8,2,FALSE))</f>
        <v>#N/A</v>
      </c>
      <c r="O726" s="118">
        <f>履歴書!N1463</f>
        <v>0</v>
      </c>
      <c r="P726" s="118">
        <f>履歴書!AI1463</f>
        <v>0</v>
      </c>
      <c r="Q726" s="119">
        <f>履歴書!AN1463</f>
        <v>0</v>
      </c>
    </row>
    <row r="727" spans="1:17">
      <c r="A727" s="130">
        <f t="shared" si="131"/>
        <v>1</v>
      </c>
      <c r="B727" s="123"/>
      <c r="D727" s="98" t="e">
        <f t="shared" si="130"/>
        <v>#VALUE!</v>
      </c>
      <c r="E727" s="6"/>
      <c r="F727" s="7" t="e">
        <f t="shared" si="126"/>
        <v>#VALUE!</v>
      </c>
      <c r="G727" s="8" t="e">
        <f t="shared" si="127"/>
        <v>#VALUE!</v>
      </c>
      <c r="H727" s="8" t="e">
        <f t="shared" si="128"/>
        <v>#VALUE!</v>
      </c>
      <c r="I727" s="8" t="e">
        <f t="shared" si="129"/>
        <v>#VALUE!</v>
      </c>
      <c r="J727" s="8"/>
      <c r="K727" s="125" t="str">
        <f>TEXT(履歴書!B846&amp;履歴書!G846&amp;"年"&amp;履歴書!I846&amp;"月"&amp;履歴書!K846&amp;"日","ge.m.d")</f>
        <v>年月日</v>
      </c>
      <c r="M727" s="6">
        <f>COUNTIF(日付等!Q727,"*仙台市*")</f>
        <v>0</v>
      </c>
      <c r="N727" s="6" t="e">
        <f>IF(O727="在家庭",300,VLOOKUP(P727,プルダウンデータ!$E$4:'プルダウンデータ'!$F$8,2,FALSE))</f>
        <v>#N/A</v>
      </c>
      <c r="O727" s="118">
        <f>履歴書!N1465</f>
        <v>0</v>
      </c>
      <c r="P727" s="118">
        <f>履歴書!AI1465</f>
        <v>0</v>
      </c>
      <c r="Q727" s="119">
        <f>履歴書!AN1465</f>
        <v>0</v>
      </c>
    </row>
    <row r="728" spans="1:17">
      <c r="A728" s="130">
        <f t="shared" si="131"/>
        <v>1</v>
      </c>
      <c r="B728" s="123"/>
      <c r="D728" s="116" t="str">
        <f>TEXT(履歴書!B742&amp;履歴書!G742&amp;"年"&amp;履歴書!I742&amp;"月"&amp;履歴書!K742&amp;"日","ge.m.d")</f>
        <v>年月日</v>
      </c>
      <c r="E728" s="9"/>
      <c r="F728" s="7" t="str">
        <f t="shared" si="126"/>
        <v>年月日</v>
      </c>
      <c r="G728" s="8" t="str">
        <f t="shared" si="127"/>
        <v>年月日</v>
      </c>
      <c r="H728" s="8" t="str">
        <f t="shared" si="128"/>
        <v>年月日</v>
      </c>
      <c r="I728" s="8" t="str">
        <f t="shared" si="129"/>
        <v>年月日</v>
      </c>
      <c r="J728" s="8"/>
      <c r="K728" s="125" t="str">
        <f>TEXT(履歴書!B847&amp;履歴書!G847&amp;"年"&amp;履歴書!I847&amp;"月"&amp;履歴書!K847&amp;"日","ge.m.d")</f>
        <v>年月日</v>
      </c>
      <c r="M728" s="6">
        <f>COUNTIF(日付等!Q728,"*仙台市*")</f>
        <v>0</v>
      </c>
      <c r="N728" s="6" t="e">
        <f>IF(O728="在家庭",300,VLOOKUP(P728,プルダウンデータ!$E$4:'プルダウンデータ'!$F$8,2,FALSE))</f>
        <v>#N/A</v>
      </c>
      <c r="O728" s="118">
        <f>履歴書!N1467</f>
        <v>0</v>
      </c>
      <c r="P728" s="118">
        <f>履歴書!AI1467</f>
        <v>0</v>
      </c>
      <c r="Q728" s="119">
        <f>履歴書!AN1467</f>
        <v>0</v>
      </c>
    </row>
    <row r="729" spans="1:17">
      <c r="A729" s="130">
        <f t="shared" si="131"/>
        <v>1</v>
      </c>
      <c r="B729" s="123"/>
      <c r="D729" s="98" t="e">
        <f t="shared" si="130"/>
        <v>#VALUE!</v>
      </c>
      <c r="E729" s="6"/>
      <c r="F729" s="7" t="e">
        <f t="shared" si="126"/>
        <v>#VALUE!</v>
      </c>
      <c r="G729" s="8" t="e">
        <f t="shared" si="127"/>
        <v>#VALUE!</v>
      </c>
      <c r="H729" s="8" t="e">
        <f t="shared" si="128"/>
        <v>#VALUE!</v>
      </c>
      <c r="I729" s="8" t="e">
        <f t="shared" si="129"/>
        <v>#VALUE!</v>
      </c>
      <c r="J729" s="8"/>
      <c r="K729" s="125" t="str">
        <f>TEXT(履歴書!B848&amp;履歴書!G848&amp;"年"&amp;履歴書!I848&amp;"月"&amp;履歴書!K848&amp;"日","ge.m.d")</f>
        <v>年月日</v>
      </c>
      <c r="M729" s="6">
        <f>COUNTIF(日付等!Q729,"*仙台市*")</f>
        <v>0</v>
      </c>
      <c r="N729" s="6" t="e">
        <f>IF(O729="在家庭",300,VLOOKUP(P729,プルダウンデータ!$E$4:'プルダウンデータ'!$F$8,2,FALSE))</f>
        <v>#N/A</v>
      </c>
      <c r="O729" s="118">
        <f>履歴書!N1469</f>
        <v>0</v>
      </c>
      <c r="P729" s="118">
        <f>履歴書!AI1469</f>
        <v>0</v>
      </c>
      <c r="Q729" s="119">
        <f>履歴書!AN1469</f>
        <v>0</v>
      </c>
    </row>
    <row r="730" spans="1:17">
      <c r="A730" s="130">
        <f t="shared" si="131"/>
        <v>1</v>
      </c>
      <c r="B730" s="123"/>
      <c r="D730" s="116" t="str">
        <f>TEXT(履歴書!B744&amp;履歴書!G744&amp;"年"&amp;履歴書!I744&amp;"月"&amp;履歴書!K744&amp;"日","ge.m.d")</f>
        <v>年月日</v>
      </c>
      <c r="E730" s="9"/>
      <c r="F730" s="7" t="str">
        <f t="shared" si="126"/>
        <v>年月日</v>
      </c>
      <c r="G730" s="8" t="str">
        <f t="shared" si="127"/>
        <v>年月日</v>
      </c>
      <c r="H730" s="8" t="str">
        <f t="shared" si="128"/>
        <v>年月日</v>
      </c>
      <c r="I730" s="8" t="str">
        <f t="shared" si="129"/>
        <v>年月日</v>
      </c>
      <c r="J730" s="8"/>
      <c r="K730" s="125" t="str">
        <f>TEXT(履歴書!B849&amp;履歴書!G849&amp;"年"&amp;履歴書!I849&amp;"月"&amp;履歴書!K849&amp;"日","ge.m.d")</f>
        <v>年月日</v>
      </c>
      <c r="M730" s="6">
        <f>COUNTIF(日付等!Q730,"*仙台市*")</f>
        <v>0</v>
      </c>
      <c r="N730" s="6" t="e">
        <f>IF(O730="在家庭",300,VLOOKUP(P730,プルダウンデータ!$E$4:'プルダウンデータ'!$F$8,2,FALSE))</f>
        <v>#N/A</v>
      </c>
      <c r="O730" s="118">
        <f>履歴書!N1471</f>
        <v>0</v>
      </c>
      <c r="P730" s="118">
        <f>履歴書!AI1471</f>
        <v>0</v>
      </c>
      <c r="Q730" s="119">
        <f>履歴書!AN1471</f>
        <v>0</v>
      </c>
    </row>
    <row r="731" spans="1:17">
      <c r="A731" s="130">
        <f t="shared" si="131"/>
        <v>1</v>
      </c>
      <c r="B731" s="123"/>
      <c r="D731" s="98" t="e">
        <f t="shared" si="130"/>
        <v>#VALUE!</v>
      </c>
      <c r="E731" s="6"/>
      <c r="F731" s="7" t="e">
        <f t="shared" si="126"/>
        <v>#VALUE!</v>
      </c>
      <c r="G731" s="8" t="e">
        <f t="shared" si="127"/>
        <v>#VALUE!</v>
      </c>
      <c r="H731" s="8" t="e">
        <f t="shared" si="128"/>
        <v>#VALUE!</v>
      </c>
      <c r="I731" s="8" t="e">
        <f t="shared" si="129"/>
        <v>#VALUE!</v>
      </c>
      <c r="J731" s="8"/>
      <c r="K731" s="125" t="str">
        <f>TEXT(履歴書!B850&amp;履歴書!G850&amp;"年"&amp;履歴書!I850&amp;"月"&amp;履歴書!K850&amp;"日","ge.m.d")</f>
        <v>年月日</v>
      </c>
      <c r="M731" s="6">
        <f>COUNTIF(日付等!Q731,"*仙台市*")</f>
        <v>0</v>
      </c>
      <c r="N731" s="6" t="e">
        <f>IF(O731="在家庭",300,VLOOKUP(P731,プルダウンデータ!$E$4:'プルダウンデータ'!$F$8,2,FALSE))</f>
        <v>#N/A</v>
      </c>
      <c r="O731" s="118">
        <f>履歴書!N1473</f>
        <v>0</v>
      </c>
      <c r="P731" s="118">
        <f>履歴書!AI1473</f>
        <v>0</v>
      </c>
      <c r="Q731" s="119">
        <f>履歴書!AN1473</f>
        <v>0</v>
      </c>
    </row>
    <row r="732" spans="1:17">
      <c r="A732" s="130">
        <f t="shared" si="131"/>
        <v>1</v>
      </c>
      <c r="B732" s="123"/>
      <c r="D732" s="116" t="str">
        <f>TEXT(履歴書!B746&amp;履歴書!G746&amp;"年"&amp;履歴書!I746&amp;"月"&amp;履歴書!K746&amp;"日","ge.m.d")</f>
        <v>年月日</v>
      </c>
      <c r="E732" s="9"/>
      <c r="F732" s="7" t="str">
        <f t="shared" si="126"/>
        <v>年月日</v>
      </c>
      <c r="G732" s="8" t="str">
        <f t="shared" si="127"/>
        <v>年月日</v>
      </c>
      <c r="H732" s="8" t="str">
        <f t="shared" si="128"/>
        <v>年月日</v>
      </c>
      <c r="I732" s="8" t="str">
        <f t="shared" si="129"/>
        <v>年月日</v>
      </c>
      <c r="J732" s="8"/>
      <c r="K732" s="125" t="str">
        <f>TEXT(履歴書!B851&amp;履歴書!G851&amp;"年"&amp;履歴書!I851&amp;"月"&amp;履歴書!K851&amp;"日","ge.m.d")</f>
        <v>年月日</v>
      </c>
      <c r="M732" s="6">
        <f>COUNTIF(日付等!Q732,"*仙台市*")</f>
        <v>0</v>
      </c>
      <c r="N732" s="6" t="e">
        <f>IF(O732="在家庭",300,VLOOKUP(P732,プルダウンデータ!$E$4:'プルダウンデータ'!$F$8,2,FALSE))</f>
        <v>#N/A</v>
      </c>
      <c r="O732" s="118">
        <f>履歴書!N1475</f>
        <v>0</v>
      </c>
      <c r="P732" s="118">
        <f>履歴書!AI1475</f>
        <v>0</v>
      </c>
      <c r="Q732" s="119">
        <f>履歴書!AN1475</f>
        <v>0</v>
      </c>
    </row>
    <row r="733" spans="1:17">
      <c r="A733" s="130">
        <f t="shared" si="131"/>
        <v>1</v>
      </c>
      <c r="B733" s="123"/>
      <c r="D733" s="98" t="e">
        <f t="shared" si="130"/>
        <v>#VALUE!</v>
      </c>
      <c r="E733" s="6"/>
      <c r="F733" s="7" t="e">
        <f t="shared" si="126"/>
        <v>#VALUE!</v>
      </c>
      <c r="G733" s="8" t="e">
        <f t="shared" si="127"/>
        <v>#VALUE!</v>
      </c>
      <c r="H733" s="8" t="e">
        <f t="shared" si="128"/>
        <v>#VALUE!</v>
      </c>
      <c r="I733" s="8" t="e">
        <f t="shared" si="129"/>
        <v>#VALUE!</v>
      </c>
      <c r="J733" s="8"/>
      <c r="K733" s="125" t="str">
        <f>TEXT(履歴書!B852&amp;履歴書!G852&amp;"年"&amp;履歴書!I852&amp;"月"&amp;履歴書!K852&amp;"日","ge.m.d")</f>
        <v>年月日</v>
      </c>
      <c r="M733" s="6">
        <f>COUNTIF(日付等!Q733,"*仙台市*")</f>
        <v>0</v>
      </c>
      <c r="N733" s="6" t="e">
        <f>IF(O733="在家庭",300,VLOOKUP(P733,プルダウンデータ!$E$4:'プルダウンデータ'!$F$8,2,FALSE))</f>
        <v>#N/A</v>
      </c>
      <c r="O733" s="118">
        <f>履歴書!N1477</f>
        <v>0</v>
      </c>
      <c r="P733" s="118">
        <f>履歴書!AI1477</f>
        <v>0</v>
      </c>
      <c r="Q733" s="119">
        <f>履歴書!AN1477</f>
        <v>0</v>
      </c>
    </row>
    <row r="734" spans="1:17">
      <c r="A734" s="130">
        <f t="shared" si="131"/>
        <v>1</v>
      </c>
      <c r="B734" s="123"/>
      <c r="D734" s="116" t="str">
        <f>TEXT(履歴書!B748&amp;履歴書!G748&amp;"年"&amp;履歴書!I748&amp;"月"&amp;履歴書!K748&amp;"日","ge.m.d")</f>
        <v>年月日</v>
      </c>
      <c r="E734" s="9"/>
      <c r="F734" s="7" t="str">
        <f t="shared" si="126"/>
        <v>年月日</v>
      </c>
      <c r="G734" s="8" t="str">
        <f t="shared" si="127"/>
        <v>年月日</v>
      </c>
      <c r="H734" s="8" t="str">
        <f t="shared" si="128"/>
        <v>年月日</v>
      </c>
      <c r="I734" s="8" t="str">
        <f t="shared" si="129"/>
        <v>年月日</v>
      </c>
      <c r="J734" s="8"/>
      <c r="K734" s="125" t="str">
        <f>TEXT(履歴書!B853&amp;履歴書!G853&amp;"年"&amp;履歴書!I853&amp;"月"&amp;履歴書!K853&amp;"日","ge.m.d")</f>
        <v>年月日</v>
      </c>
      <c r="M734" s="6">
        <f>COUNTIF(日付等!Q734,"*仙台市*")</f>
        <v>0</v>
      </c>
      <c r="N734" s="6" t="e">
        <f>IF(O734="在家庭",300,VLOOKUP(P734,プルダウンデータ!$E$4:'プルダウンデータ'!$F$8,2,FALSE))</f>
        <v>#N/A</v>
      </c>
      <c r="O734" s="118">
        <f>履歴書!N1479</f>
        <v>0</v>
      </c>
      <c r="P734" s="118">
        <f>履歴書!AI1479</f>
        <v>0</v>
      </c>
      <c r="Q734" s="119">
        <f>履歴書!AN1479</f>
        <v>0</v>
      </c>
    </row>
    <row r="735" spans="1:17">
      <c r="A735" s="130">
        <f t="shared" si="131"/>
        <v>1</v>
      </c>
      <c r="B735" s="123"/>
      <c r="D735" s="98" t="e">
        <f t="shared" si="130"/>
        <v>#VALUE!</v>
      </c>
      <c r="E735" s="6"/>
      <c r="F735" s="7" t="e">
        <f t="shared" si="126"/>
        <v>#VALUE!</v>
      </c>
      <c r="G735" s="8" t="e">
        <f t="shared" si="127"/>
        <v>#VALUE!</v>
      </c>
      <c r="H735" s="8" t="e">
        <f t="shared" si="128"/>
        <v>#VALUE!</v>
      </c>
      <c r="I735" s="8" t="e">
        <f t="shared" si="129"/>
        <v>#VALUE!</v>
      </c>
      <c r="J735" s="8"/>
      <c r="K735" s="125" t="str">
        <f>TEXT(履歴書!B854&amp;履歴書!G854&amp;"年"&amp;履歴書!I854&amp;"月"&amp;履歴書!K854&amp;"日","ge.m.d")</f>
        <v>年月日</v>
      </c>
      <c r="M735" s="6">
        <f>COUNTIF(日付等!Q735,"*仙台市*")</f>
        <v>0</v>
      </c>
      <c r="N735" s="6" t="e">
        <f>IF(O735="在家庭",300,VLOOKUP(P735,プルダウンデータ!$E$4:'プルダウンデータ'!$F$8,2,FALSE))</f>
        <v>#N/A</v>
      </c>
      <c r="O735" s="118">
        <f>履歴書!N1481</f>
        <v>0</v>
      </c>
      <c r="P735" s="118">
        <f>履歴書!AI1481</f>
        <v>0</v>
      </c>
      <c r="Q735" s="119">
        <f>履歴書!AN1481</f>
        <v>0</v>
      </c>
    </row>
    <row r="736" spans="1:17">
      <c r="A736" s="130">
        <f t="shared" si="131"/>
        <v>1</v>
      </c>
      <c r="B736" s="123"/>
      <c r="D736" s="116" t="str">
        <f>TEXT(履歴書!B750&amp;履歴書!G750&amp;"年"&amp;履歴書!I750&amp;"月"&amp;履歴書!K750&amp;"日","ge.m.d")</f>
        <v>年月日</v>
      </c>
      <c r="E736" s="9"/>
      <c r="F736" s="7" t="str">
        <f t="shared" si="126"/>
        <v>年月日</v>
      </c>
      <c r="G736" s="8" t="str">
        <f t="shared" si="127"/>
        <v>年月日</v>
      </c>
      <c r="H736" s="8" t="str">
        <f t="shared" si="128"/>
        <v>年月日</v>
      </c>
      <c r="I736" s="8" t="str">
        <f t="shared" si="129"/>
        <v>年月日</v>
      </c>
      <c r="J736" s="8"/>
      <c r="K736" s="125" t="str">
        <f>TEXT(履歴書!B855&amp;履歴書!G855&amp;"年"&amp;履歴書!I855&amp;"月"&amp;履歴書!K855&amp;"日","ge.m.d")</f>
        <v>年月日</v>
      </c>
      <c r="M736" s="6">
        <f>COUNTIF(日付等!Q736,"*仙台市*")</f>
        <v>0</v>
      </c>
      <c r="N736" s="6" t="e">
        <f>IF(O736="在家庭",300,VLOOKUP(P736,プルダウンデータ!$E$4:'プルダウンデータ'!$F$8,2,FALSE))</f>
        <v>#N/A</v>
      </c>
      <c r="O736" s="118">
        <f>履歴書!N1483</f>
        <v>0</v>
      </c>
      <c r="P736" s="118">
        <f>履歴書!AI1483</f>
        <v>0</v>
      </c>
      <c r="Q736" s="119">
        <f>履歴書!AN1483</f>
        <v>0</v>
      </c>
    </row>
    <row r="737" spans="1:17">
      <c r="A737" s="130">
        <f t="shared" si="131"/>
        <v>1</v>
      </c>
      <c r="B737" s="123"/>
      <c r="D737" s="98" t="e">
        <f t="shared" si="130"/>
        <v>#VALUE!</v>
      </c>
      <c r="E737" s="6"/>
      <c r="F737" s="7" t="e">
        <f t="shared" si="126"/>
        <v>#VALUE!</v>
      </c>
      <c r="G737" s="8" t="e">
        <f t="shared" si="127"/>
        <v>#VALUE!</v>
      </c>
      <c r="H737" s="8" t="e">
        <f t="shared" si="128"/>
        <v>#VALUE!</v>
      </c>
      <c r="I737" s="8" t="e">
        <f t="shared" si="129"/>
        <v>#VALUE!</v>
      </c>
      <c r="J737" s="8"/>
      <c r="K737" s="125" t="str">
        <f>TEXT(履歴書!B856&amp;履歴書!G856&amp;"年"&amp;履歴書!I856&amp;"月"&amp;履歴書!K856&amp;"日","ge.m.d")</f>
        <v>年月日</v>
      </c>
      <c r="M737" s="6">
        <f>COUNTIF(日付等!Q737,"*仙台市*")</f>
        <v>0</v>
      </c>
      <c r="N737" s="6" t="e">
        <f>IF(O737="在家庭",300,VLOOKUP(P737,プルダウンデータ!$E$4:'プルダウンデータ'!$F$8,2,FALSE))</f>
        <v>#N/A</v>
      </c>
      <c r="O737" s="118">
        <f>履歴書!N1485</f>
        <v>0</v>
      </c>
      <c r="P737" s="118">
        <f>履歴書!AI1485</f>
        <v>0</v>
      </c>
      <c r="Q737" s="119">
        <f>履歴書!AN1485</f>
        <v>0</v>
      </c>
    </row>
    <row r="738" spans="1:17">
      <c r="A738" s="130">
        <f t="shared" si="131"/>
        <v>1</v>
      </c>
      <c r="B738" s="123"/>
      <c r="D738" s="116" t="str">
        <f>TEXT(履歴書!B752&amp;履歴書!G752&amp;"年"&amp;履歴書!I752&amp;"月"&amp;履歴書!K752&amp;"日","ge.m.d")</f>
        <v>年月日</v>
      </c>
      <c r="E738" s="9"/>
      <c r="F738" s="7" t="str">
        <f t="shared" si="126"/>
        <v>年月日</v>
      </c>
      <c r="G738" s="8" t="str">
        <f t="shared" si="127"/>
        <v>年月日</v>
      </c>
      <c r="H738" s="8" t="str">
        <f t="shared" si="128"/>
        <v>年月日</v>
      </c>
      <c r="I738" s="8" t="str">
        <f t="shared" si="129"/>
        <v>年月日</v>
      </c>
      <c r="J738" s="8"/>
      <c r="K738" s="125" t="str">
        <f>TEXT(履歴書!B857&amp;履歴書!G857&amp;"年"&amp;履歴書!I857&amp;"月"&amp;履歴書!K857&amp;"日","ge.m.d")</f>
        <v>年月日</v>
      </c>
      <c r="M738" s="6">
        <f>COUNTIF(日付等!Q738,"*仙台市*")</f>
        <v>0</v>
      </c>
      <c r="N738" s="6" t="e">
        <f>IF(O738="在家庭",300,VLOOKUP(P738,プルダウンデータ!$E$4:'プルダウンデータ'!$F$8,2,FALSE))</f>
        <v>#N/A</v>
      </c>
      <c r="O738" s="118">
        <f>履歴書!N1487</f>
        <v>0</v>
      </c>
      <c r="P738" s="118">
        <f>履歴書!AI1487</f>
        <v>0</v>
      </c>
      <c r="Q738" s="119">
        <f>履歴書!AN1487</f>
        <v>0</v>
      </c>
    </row>
    <row r="739" spans="1:17">
      <c r="A739" s="130">
        <f t="shared" si="131"/>
        <v>1</v>
      </c>
      <c r="B739" s="123"/>
      <c r="D739" s="98" t="e">
        <f t="shared" si="130"/>
        <v>#VALUE!</v>
      </c>
      <c r="E739" s="6"/>
      <c r="F739" s="7" t="e">
        <f t="shared" si="126"/>
        <v>#VALUE!</v>
      </c>
      <c r="G739" s="8" t="e">
        <f t="shared" si="127"/>
        <v>#VALUE!</v>
      </c>
      <c r="H739" s="8" t="e">
        <f t="shared" si="128"/>
        <v>#VALUE!</v>
      </c>
      <c r="I739" s="8" t="e">
        <f t="shared" si="129"/>
        <v>#VALUE!</v>
      </c>
      <c r="J739" s="8"/>
      <c r="K739" s="125" t="str">
        <f>TEXT(履歴書!B858&amp;履歴書!G858&amp;"年"&amp;履歴書!I858&amp;"月"&amp;履歴書!K858&amp;"日","ge.m.d")</f>
        <v>年月日</v>
      </c>
      <c r="M739" s="6">
        <f>COUNTIF(日付等!Q739,"*仙台市*")</f>
        <v>0</v>
      </c>
      <c r="N739" s="6" t="e">
        <f>IF(O739="在家庭",300,VLOOKUP(P739,プルダウンデータ!$E$4:'プルダウンデータ'!$F$8,2,FALSE))</f>
        <v>#N/A</v>
      </c>
      <c r="O739" s="118">
        <f>履歴書!N1489</f>
        <v>0</v>
      </c>
      <c r="P739" s="118">
        <f>履歴書!AI1489</f>
        <v>0</v>
      </c>
      <c r="Q739" s="119">
        <f>履歴書!AN1489</f>
        <v>0</v>
      </c>
    </row>
    <row r="740" spans="1:17">
      <c r="A740" s="130">
        <f t="shared" si="131"/>
        <v>1</v>
      </c>
      <c r="B740" s="123"/>
      <c r="D740" s="116" t="str">
        <f>TEXT(履歴書!B754&amp;履歴書!G754&amp;"年"&amp;履歴書!I754&amp;"月"&amp;履歴書!K754&amp;"日","ge.m.d")</f>
        <v>年月日</v>
      </c>
      <c r="E740" s="9"/>
      <c r="F740" s="7" t="str">
        <f t="shared" si="126"/>
        <v>年月日</v>
      </c>
      <c r="G740" s="8" t="str">
        <f t="shared" si="127"/>
        <v>年月日</v>
      </c>
      <c r="H740" s="8" t="str">
        <f t="shared" si="128"/>
        <v>年月日</v>
      </c>
      <c r="I740" s="8" t="str">
        <f t="shared" si="129"/>
        <v>年月日</v>
      </c>
      <c r="J740" s="8"/>
      <c r="K740" s="125" t="str">
        <f>TEXT(履歴書!B859&amp;履歴書!G859&amp;"年"&amp;履歴書!I859&amp;"月"&amp;履歴書!K859&amp;"日","ge.m.d")</f>
        <v>年月日</v>
      </c>
      <c r="M740" s="6">
        <f>COUNTIF(日付等!Q740,"*仙台市*")</f>
        <v>0</v>
      </c>
      <c r="N740" s="6" t="e">
        <f>IF(O740="在家庭",300,VLOOKUP(P740,プルダウンデータ!$E$4:'プルダウンデータ'!$F$8,2,FALSE))</f>
        <v>#N/A</v>
      </c>
      <c r="O740" s="118">
        <f>履歴書!N1491</f>
        <v>0</v>
      </c>
      <c r="P740" s="118">
        <f>履歴書!AI1491</f>
        <v>0</v>
      </c>
      <c r="Q740" s="119">
        <f>履歴書!AN1491</f>
        <v>0</v>
      </c>
    </row>
    <row r="741" spans="1:17">
      <c r="A741" s="130">
        <f t="shared" si="131"/>
        <v>1</v>
      </c>
      <c r="B741" s="123"/>
      <c r="D741" s="98" t="e">
        <f t="shared" si="130"/>
        <v>#VALUE!</v>
      </c>
      <c r="E741" s="6"/>
      <c r="F741" s="7" t="e">
        <f t="shared" si="126"/>
        <v>#VALUE!</v>
      </c>
      <c r="G741" s="8" t="e">
        <f t="shared" si="127"/>
        <v>#VALUE!</v>
      </c>
      <c r="H741" s="8" t="e">
        <f t="shared" si="128"/>
        <v>#VALUE!</v>
      </c>
      <c r="I741" s="8" t="e">
        <f t="shared" si="129"/>
        <v>#VALUE!</v>
      </c>
      <c r="J741" s="8"/>
      <c r="K741" s="125" t="str">
        <f>TEXT(履歴書!B860&amp;履歴書!G860&amp;"年"&amp;履歴書!I860&amp;"月"&amp;履歴書!K860&amp;"日","ge.m.d")</f>
        <v>年月日</v>
      </c>
      <c r="M741" s="6">
        <f>COUNTIF(日付等!Q741,"*仙台市*")</f>
        <v>0</v>
      </c>
      <c r="N741" s="6" t="e">
        <f>IF(O741="在家庭",300,VLOOKUP(P741,プルダウンデータ!$E$4:'プルダウンデータ'!$F$8,2,FALSE))</f>
        <v>#N/A</v>
      </c>
      <c r="O741" s="118">
        <f>履歴書!N1493</f>
        <v>0</v>
      </c>
      <c r="P741" s="118">
        <f>履歴書!AI1493</f>
        <v>0</v>
      </c>
      <c r="Q741" s="119">
        <f>履歴書!AN1493</f>
        <v>0</v>
      </c>
    </row>
    <row r="742" spans="1:17">
      <c r="A742" s="130">
        <f t="shared" si="131"/>
        <v>1</v>
      </c>
      <c r="B742" s="123"/>
      <c r="D742" s="116" t="str">
        <f>TEXT(履歴書!B756&amp;履歴書!G756&amp;"年"&amp;履歴書!I756&amp;"月"&amp;履歴書!K756&amp;"日","ge.m.d")</f>
        <v>年月日</v>
      </c>
      <c r="E742" s="9"/>
      <c r="F742" s="7" t="str">
        <f t="shared" si="126"/>
        <v>年月日</v>
      </c>
      <c r="G742" s="8" t="str">
        <f t="shared" si="127"/>
        <v>年月日</v>
      </c>
      <c r="H742" s="8" t="str">
        <f t="shared" si="128"/>
        <v>年月日</v>
      </c>
      <c r="I742" s="8" t="str">
        <f t="shared" si="129"/>
        <v>年月日</v>
      </c>
      <c r="J742" s="8"/>
      <c r="K742" s="125" t="str">
        <f>TEXT(履歴書!B861&amp;履歴書!G861&amp;"年"&amp;履歴書!I861&amp;"月"&amp;履歴書!K861&amp;"日","ge.m.d")</f>
        <v>年月日</v>
      </c>
      <c r="M742" s="6">
        <f>COUNTIF(日付等!Q742,"*仙台市*")</f>
        <v>0</v>
      </c>
      <c r="N742" s="6" t="e">
        <f>IF(O742="在家庭",300,VLOOKUP(P742,プルダウンデータ!$E$4:'プルダウンデータ'!$F$8,2,FALSE))</f>
        <v>#N/A</v>
      </c>
      <c r="O742" s="118">
        <f>履歴書!N1495</f>
        <v>0</v>
      </c>
      <c r="P742" s="118">
        <f>履歴書!AI1495</f>
        <v>0</v>
      </c>
      <c r="Q742" s="119">
        <f>履歴書!AN1495</f>
        <v>0</v>
      </c>
    </row>
    <row r="743" spans="1:17">
      <c r="A743" s="130">
        <f t="shared" si="131"/>
        <v>1</v>
      </c>
      <c r="B743" s="123"/>
      <c r="D743" s="98" t="e">
        <f t="shared" si="130"/>
        <v>#VALUE!</v>
      </c>
      <c r="E743" s="6"/>
      <c r="F743" s="7" t="e">
        <f t="shared" si="126"/>
        <v>#VALUE!</v>
      </c>
      <c r="G743" s="8" t="e">
        <f t="shared" si="127"/>
        <v>#VALUE!</v>
      </c>
      <c r="H743" s="8" t="e">
        <f t="shared" si="128"/>
        <v>#VALUE!</v>
      </c>
      <c r="I743" s="8" t="e">
        <f t="shared" si="129"/>
        <v>#VALUE!</v>
      </c>
      <c r="J743" s="8"/>
      <c r="K743" s="125" t="str">
        <f>TEXT(履歴書!B862&amp;履歴書!G862&amp;"年"&amp;履歴書!I862&amp;"月"&amp;履歴書!K862&amp;"日","ge.m.d")</f>
        <v>年月日</v>
      </c>
      <c r="M743" s="6">
        <f>COUNTIF(日付等!Q743,"*仙台市*")</f>
        <v>0</v>
      </c>
      <c r="N743" s="6" t="e">
        <f>IF(O743="在家庭",300,VLOOKUP(P743,プルダウンデータ!$E$4:'プルダウンデータ'!$F$8,2,FALSE))</f>
        <v>#N/A</v>
      </c>
      <c r="O743" s="118">
        <f>履歴書!N1497</f>
        <v>0</v>
      </c>
      <c r="P743" s="118">
        <f>履歴書!AI1497</f>
        <v>0</v>
      </c>
      <c r="Q743" s="119">
        <f>履歴書!AN1497</f>
        <v>0</v>
      </c>
    </row>
    <row r="744" spans="1:17">
      <c r="A744" s="130">
        <f t="shared" si="131"/>
        <v>1</v>
      </c>
      <c r="B744" s="123"/>
      <c r="D744" s="116" t="str">
        <f>TEXT(履歴書!B758&amp;履歴書!G758&amp;"年"&amp;履歴書!I758&amp;"月"&amp;履歴書!K758&amp;"日","ge.m.d")</f>
        <v>年月日</v>
      </c>
      <c r="E744" s="9"/>
      <c r="F744" s="7" t="str">
        <f t="shared" si="126"/>
        <v>年月日</v>
      </c>
      <c r="G744" s="8" t="str">
        <f t="shared" si="127"/>
        <v>年月日</v>
      </c>
      <c r="H744" s="8" t="str">
        <f t="shared" si="128"/>
        <v>年月日</v>
      </c>
      <c r="I744" s="8" t="str">
        <f t="shared" si="129"/>
        <v>年月日</v>
      </c>
      <c r="J744" s="8"/>
      <c r="K744" s="125" t="str">
        <f>TEXT(履歴書!B863&amp;履歴書!G863&amp;"年"&amp;履歴書!I863&amp;"月"&amp;履歴書!K863&amp;"日","ge.m.d")</f>
        <v>年月日</v>
      </c>
      <c r="M744" s="6">
        <f>COUNTIF(日付等!Q744,"*仙台市*")</f>
        <v>0</v>
      </c>
      <c r="N744" s="6" t="e">
        <f>IF(O744="在家庭",300,VLOOKUP(P744,プルダウンデータ!$E$4:'プルダウンデータ'!$F$8,2,FALSE))</f>
        <v>#N/A</v>
      </c>
      <c r="O744" s="118">
        <f>履歴書!N1499</f>
        <v>0</v>
      </c>
      <c r="P744" s="118">
        <f>履歴書!AI1499</f>
        <v>0</v>
      </c>
      <c r="Q744" s="119">
        <f>履歴書!AN1499</f>
        <v>0</v>
      </c>
    </row>
    <row r="745" spans="1:17">
      <c r="A745" s="130">
        <f t="shared" si="131"/>
        <v>1</v>
      </c>
      <c r="B745" s="123"/>
      <c r="D745" s="98" t="e">
        <f t="shared" si="130"/>
        <v>#VALUE!</v>
      </c>
      <c r="E745" s="6"/>
      <c r="F745" s="7" t="e">
        <f t="shared" si="126"/>
        <v>#VALUE!</v>
      </c>
      <c r="G745" s="8" t="e">
        <f t="shared" si="127"/>
        <v>#VALUE!</v>
      </c>
      <c r="H745" s="8" t="e">
        <f t="shared" si="128"/>
        <v>#VALUE!</v>
      </c>
      <c r="I745" s="8" t="e">
        <f t="shared" si="129"/>
        <v>#VALUE!</v>
      </c>
      <c r="J745" s="8"/>
      <c r="K745" s="125" t="str">
        <f>TEXT(履歴書!B864&amp;履歴書!G864&amp;"年"&amp;履歴書!I864&amp;"月"&amp;履歴書!K864&amp;"日","ge.m.d")</f>
        <v>年月日</v>
      </c>
      <c r="M745" s="6">
        <f>COUNTIF(日付等!Q745,"*仙台市*")</f>
        <v>0</v>
      </c>
      <c r="N745" s="6" t="e">
        <f>IF(O745="在家庭",300,VLOOKUP(P745,プルダウンデータ!$E$4:'プルダウンデータ'!$F$8,2,FALSE))</f>
        <v>#N/A</v>
      </c>
      <c r="O745" s="118">
        <f>履歴書!N1501</f>
        <v>0</v>
      </c>
      <c r="P745" s="118">
        <f>履歴書!AI1501</f>
        <v>0</v>
      </c>
      <c r="Q745" s="119">
        <f>履歴書!AN1501</f>
        <v>0</v>
      </c>
    </row>
    <row r="746" spans="1:17">
      <c r="A746" s="130">
        <f t="shared" si="131"/>
        <v>1</v>
      </c>
      <c r="B746" s="123"/>
      <c r="D746" s="116" t="str">
        <f>TEXT(履歴書!B760&amp;履歴書!G760&amp;"年"&amp;履歴書!I760&amp;"月"&amp;履歴書!K760&amp;"日","ge.m.d")</f>
        <v>年月日</v>
      </c>
      <c r="E746" s="9"/>
      <c r="F746" s="7" t="str">
        <f t="shared" si="126"/>
        <v>年月日</v>
      </c>
      <c r="G746" s="8" t="str">
        <f t="shared" si="127"/>
        <v>年月日</v>
      </c>
      <c r="H746" s="8" t="str">
        <f t="shared" si="128"/>
        <v>年月日</v>
      </c>
      <c r="I746" s="8" t="str">
        <f t="shared" si="129"/>
        <v>年月日</v>
      </c>
      <c r="J746" s="8"/>
      <c r="K746" s="125" t="str">
        <f>TEXT(履歴書!B865&amp;履歴書!G865&amp;"年"&amp;履歴書!I865&amp;"月"&amp;履歴書!K865&amp;"日","ge.m.d")</f>
        <v>年月日</v>
      </c>
      <c r="M746" s="6">
        <f>COUNTIF(日付等!Q746,"*仙台市*")</f>
        <v>0</v>
      </c>
      <c r="N746" s="6" t="e">
        <f>IF(O746="在家庭",300,VLOOKUP(P746,プルダウンデータ!$E$4:'プルダウンデータ'!$F$8,2,FALSE))</f>
        <v>#N/A</v>
      </c>
      <c r="O746" s="118">
        <f>履歴書!N1503</f>
        <v>0</v>
      </c>
      <c r="P746" s="118">
        <f>履歴書!AI1503</f>
        <v>0</v>
      </c>
      <c r="Q746" s="119">
        <f>履歴書!AN1503</f>
        <v>0</v>
      </c>
    </row>
    <row r="747" spans="1:17">
      <c r="A747" s="130">
        <f t="shared" si="131"/>
        <v>1</v>
      </c>
      <c r="B747" s="123"/>
      <c r="D747" s="98" t="e">
        <f t="shared" si="130"/>
        <v>#VALUE!</v>
      </c>
      <c r="E747" s="6"/>
      <c r="F747" s="7" t="e">
        <f t="shared" si="126"/>
        <v>#VALUE!</v>
      </c>
      <c r="G747" s="8" t="e">
        <f t="shared" si="127"/>
        <v>#VALUE!</v>
      </c>
      <c r="H747" s="8" t="e">
        <f t="shared" si="128"/>
        <v>#VALUE!</v>
      </c>
      <c r="I747" s="8" t="e">
        <f t="shared" si="129"/>
        <v>#VALUE!</v>
      </c>
      <c r="J747" s="8"/>
      <c r="K747" s="125" t="str">
        <f>TEXT(履歴書!B866&amp;履歴書!G866&amp;"年"&amp;履歴書!I866&amp;"月"&amp;履歴書!K866&amp;"日","ge.m.d")</f>
        <v>年月日</v>
      </c>
      <c r="M747" s="6">
        <f>COUNTIF(日付等!Q747,"*仙台市*")</f>
        <v>0</v>
      </c>
      <c r="N747" s="6" t="e">
        <f>IF(O747="在家庭",300,VLOOKUP(P747,プルダウンデータ!$E$4:'プルダウンデータ'!$F$8,2,FALSE))</f>
        <v>#N/A</v>
      </c>
      <c r="O747" s="118">
        <f>履歴書!N1505</f>
        <v>0</v>
      </c>
      <c r="P747" s="118">
        <f>履歴書!AI1505</f>
        <v>0</v>
      </c>
      <c r="Q747" s="119">
        <f>履歴書!AN1505</f>
        <v>0</v>
      </c>
    </row>
    <row r="748" spans="1:17">
      <c r="A748" s="130">
        <f t="shared" si="131"/>
        <v>1</v>
      </c>
      <c r="B748" s="123"/>
      <c r="D748" s="116" t="str">
        <f>TEXT(履歴書!B762&amp;履歴書!G762&amp;"年"&amp;履歴書!I762&amp;"月"&amp;履歴書!K762&amp;"日","ge.m.d")</f>
        <v>年月日</v>
      </c>
      <c r="E748" s="9"/>
      <c r="F748" s="7" t="str">
        <f t="shared" si="126"/>
        <v>年月日</v>
      </c>
      <c r="G748" s="8" t="str">
        <f t="shared" si="127"/>
        <v>年月日</v>
      </c>
      <c r="H748" s="8" t="str">
        <f t="shared" si="128"/>
        <v>年月日</v>
      </c>
      <c r="I748" s="8" t="str">
        <f t="shared" si="129"/>
        <v>年月日</v>
      </c>
      <c r="J748" s="8"/>
      <c r="K748" s="125" t="str">
        <f>TEXT(履歴書!B867&amp;履歴書!G867&amp;"年"&amp;履歴書!I867&amp;"月"&amp;履歴書!K867&amp;"日","ge.m.d")</f>
        <v>年月日</v>
      </c>
      <c r="M748" s="6">
        <f>COUNTIF(日付等!Q748,"*仙台市*")</f>
        <v>0</v>
      </c>
      <c r="N748" s="6" t="e">
        <f>IF(O748="在家庭",300,VLOOKUP(P748,プルダウンデータ!$E$4:'プルダウンデータ'!$F$8,2,FALSE))</f>
        <v>#N/A</v>
      </c>
      <c r="O748" s="118">
        <f>履歴書!N1507</f>
        <v>0</v>
      </c>
      <c r="P748" s="118">
        <f>履歴書!AI1507</f>
        <v>0</v>
      </c>
      <c r="Q748" s="119">
        <f>履歴書!AN1507</f>
        <v>0</v>
      </c>
    </row>
    <row r="749" spans="1:17">
      <c r="A749" s="130">
        <f t="shared" si="131"/>
        <v>1</v>
      </c>
      <c r="B749" s="123"/>
      <c r="D749" s="98" t="e">
        <f t="shared" si="130"/>
        <v>#VALUE!</v>
      </c>
      <c r="E749" s="6"/>
      <c r="F749" s="7" t="e">
        <f t="shared" si="126"/>
        <v>#VALUE!</v>
      </c>
      <c r="G749" s="8" t="e">
        <f t="shared" si="127"/>
        <v>#VALUE!</v>
      </c>
      <c r="H749" s="8" t="e">
        <f t="shared" si="128"/>
        <v>#VALUE!</v>
      </c>
      <c r="I749" s="8" t="e">
        <f t="shared" si="129"/>
        <v>#VALUE!</v>
      </c>
      <c r="J749" s="8"/>
      <c r="K749" s="125" t="str">
        <f>TEXT(履歴書!B868&amp;履歴書!G868&amp;"年"&amp;履歴書!I868&amp;"月"&amp;履歴書!K868&amp;"日","ge.m.d")</f>
        <v>年月日</v>
      </c>
      <c r="M749" s="6">
        <f>COUNTIF(日付等!Q749,"*仙台市*")</f>
        <v>0</v>
      </c>
      <c r="N749" s="6" t="e">
        <f>IF(O749="在家庭",300,VLOOKUP(P749,プルダウンデータ!$E$4:'プルダウンデータ'!$F$8,2,FALSE))</f>
        <v>#N/A</v>
      </c>
      <c r="O749" s="118">
        <f>履歴書!N1509</f>
        <v>0</v>
      </c>
      <c r="P749" s="118">
        <f>履歴書!AI1509</f>
        <v>0</v>
      </c>
      <c r="Q749" s="119">
        <f>履歴書!AN1509</f>
        <v>0</v>
      </c>
    </row>
    <row r="750" spans="1:17">
      <c r="A750" s="130">
        <f t="shared" si="131"/>
        <v>1</v>
      </c>
      <c r="B750" s="123"/>
      <c r="D750" s="116" t="str">
        <f>TEXT(履歴書!B764&amp;履歴書!G764&amp;"年"&amp;履歴書!I764&amp;"月"&amp;履歴書!K764&amp;"日","ge.m.d")</f>
        <v>年月日</v>
      </c>
      <c r="E750" s="9"/>
      <c r="F750" s="7" t="str">
        <f t="shared" si="126"/>
        <v>年月日</v>
      </c>
      <c r="G750" s="8" t="str">
        <f t="shared" si="127"/>
        <v>年月日</v>
      </c>
      <c r="H750" s="8" t="str">
        <f t="shared" si="128"/>
        <v>年月日</v>
      </c>
      <c r="I750" s="8" t="str">
        <f t="shared" si="129"/>
        <v>年月日</v>
      </c>
      <c r="J750" s="8"/>
      <c r="K750" s="125" t="str">
        <f>TEXT(履歴書!B869&amp;履歴書!G869&amp;"年"&amp;履歴書!I869&amp;"月"&amp;履歴書!K869&amp;"日","ge.m.d")</f>
        <v>年月日</v>
      </c>
      <c r="M750" s="6">
        <f>COUNTIF(日付等!Q750,"*仙台市*")</f>
        <v>0</v>
      </c>
      <c r="N750" s="6" t="e">
        <f>IF(O750="在家庭",300,VLOOKUP(P750,プルダウンデータ!$E$4:'プルダウンデータ'!$F$8,2,FALSE))</f>
        <v>#N/A</v>
      </c>
      <c r="O750" s="118">
        <f>履歴書!N1511</f>
        <v>0</v>
      </c>
      <c r="P750" s="118">
        <f>履歴書!AI1511</f>
        <v>0</v>
      </c>
      <c r="Q750" s="119">
        <f>履歴書!AN1511</f>
        <v>0</v>
      </c>
    </row>
    <row r="751" spans="1:17">
      <c r="A751" s="130">
        <f t="shared" si="131"/>
        <v>1</v>
      </c>
      <c r="B751" s="123"/>
      <c r="D751" s="98" t="e">
        <f t="shared" si="130"/>
        <v>#VALUE!</v>
      </c>
      <c r="E751" s="6"/>
      <c r="F751" s="7" t="e">
        <f t="shared" si="126"/>
        <v>#VALUE!</v>
      </c>
      <c r="G751" s="8" t="e">
        <f t="shared" si="127"/>
        <v>#VALUE!</v>
      </c>
      <c r="H751" s="8" t="e">
        <f t="shared" si="128"/>
        <v>#VALUE!</v>
      </c>
      <c r="I751" s="8" t="e">
        <f t="shared" si="129"/>
        <v>#VALUE!</v>
      </c>
      <c r="J751" s="8"/>
      <c r="K751" s="125" t="str">
        <f>TEXT(履歴書!B870&amp;履歴書!G870&amp;"年"&amp;履歴書!I870&amp;"月"&amp;履歴書!K870&amp;"日","ge.m.d")</f>
        <v>年月日</v>
      </c>
      <c r="M751" s="6">
        <f>COUNTIF(日付等!Q751,"*仙台市*")</f>
        <v>0</v>
      </c>
      <c r="N751" s="6" t="e">
        <f>IF(O751="在家庭",300,VLOOKUP(P751,プルダウンデータ!$E$4:'プルダウンデータ'!$F$8,2,FALSE))</f>
        <v>#N/A</v>
      </c>
      <c r="O751" s="118">
        <f>履歴書!N1513</f>
        <v>0</v>
      </c>
      <c r="P751" s="118">
        <f>履歴書!AI1513</f>
        <v>0</v>
      </c>
      <c r="Q751" s="119">
        <f>履歴書!AN1513</f>
        <v>0</v>
      </c>
    </row>
  </sheetData>
  <mergeCells count="7">
    <mergeCell ref="A1:B1"/>
    <mergeCell ref="F1:I1"/>
    <mergeCell ref="M1:Q1"/>
    <mergeCell ref="N2:N3"/>
    <mergeCell ref="O2:O3"/>
    <mergeCell ref="P2:P3"/>
    <mergeCell ref="Q2:Q3"/>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L9"/>
  <sheetViews>
    <sheetView workbookViewId="0">
      <selection activeCell="H4" sqref="H4"/>
    </sheetView>
  </sheetViews>
  <sheetFormatPr defaultRowHeight="13.5"/>
  <cols>
    <col min="3" max="3" width="17.25" customWidth="1"/>
    <col min="5" max="5" width="21.5" customWidth="1"/>
  </cols>
  <sheetData>
    <row r="3" spans="1:12" ht="14.25" thickBot="1">
      <c r="A3" s="99" t="s">
        <v>37</v>
      </c>
      <c r="C3" s="99" t="s">
        <v>13</v>
      </c>
      <c r="H3" s="99" t="s">
        <v>107</v>
      </c>
      <c r="J3" s="99" t="s">
        <v>113</v>
      </c>
      <c r="L3" t="s">
        <v>224</v>
      </c>
    </row>
    <row r="4" spans="1:12">
      <c r="A4" s="100"/>
      <c r="C4" s="100" t="s">
        <v>222</v>
      </c>
      <c r="E4" s="1" t="s">
        <v>32</v>
      </c>
      <c r="F4" s="2" t="str">
        <f>""</f>
        <v/>
      </c>
      <c r="H4" s="100" t="s">
        <v>250</v>
      </c>
      <c r="J4" s="100"/>
      <c r="L4" t="s">
        <v>223</v>
      </c>
    </row>
    <row r="5" spans="1:12">
      <c r="A5" s="101" t="s">
        <v>38</v>
      </c>
      <c r="C5" s="101" t="s">
        <v>90</v>
      </c>
      <c r="E5" s="1" t="s">
        <v>33</v>
      </c>
      <c r="F5" s="2">
        <v>202</v>
      </c>
      <c r="H5" s="101" t="s">
        <v>110</v>
      </c>
      <c r="J5" s="101" t="s">
        <v>114</v>
      </c>
      <c r="L5" t="s">
        <v>53</v>
      </c>
    </row>
    <row r="6" spans="1:12" ht="14.25" thickBot="1">
      <c r="A6" s="101" t="s">
        <v>39</v>
      </c>
      <c r="C6" s="101" t="s">
        <v>91</v>
      </c>
      <c r="E6" s="1" t="s">
        <v>34</v>
      </c>
      <c r="F6" s="2">
        <v>203</v>
      </c>
      <c r="H6" s="102" t="s">
        <v>111</v>
      </c>
      <c r="J6" s="102" t="s">
        <v>115</v>
      </c>
    </row>
    <row r="7" spans="1:12" ht="14.25" thickBot="1">
      <c r="A7" s="102" t="s">
        <v>40</v>
      </c>
      <c r="C7" s="101" t="s">
        <v>92</v>
      </c>
      <c r="E7" s="1" t="s">
        <v>35</v>
      </c>
      <c r="F7" s="2">
        <v>200</v>
      </c>
    </row>
    <row r="8" spans="1:12">
      <c r="C8" s="101" t="s">
        <v>93</v>
      </c>
      <c r="E8" s="1" t="s">
        <v>36</v>
      </c>
      <c r="F8" s="1" t="str">
        <f>""</f>
        <v/>
      </c>
    </row>
    <row r="9" spans="1:12" ht="14.25" thickBot="1">
      <c r="C9" s="102" t="s">
        <v>36</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I114"/>
  <sheetViews>
    <sheetView view="pageBreakPreview" zoomScaleNormal="100" zoomScaleSheetLayoutView="100" workbookViewId="0">
      <selection activeCell="H29" sqref="H29"/>
    </sheetView>
  </sheetViews>
  <sheetFormatPr defaultColWidth="9" defaultRowHeight="13.5"/>
  <cols>
    <col min="1" max="1" width="3.5" style="10" bestFit="1" customWidth="1"/>
    <col min="2" max="3" width="11" style="15" bestFit="1" customWidth="1"/>
    <col min="4" max="4" width="11" style="97" customWidth="1"/>
    <col min="5" max="5" width="9" style="15" bestFit="1" customWidth="1"/>
    <col min="6" max="6" width="10.875" style="15" customWidth="1"/>
    <col min="7" max="7" width="11.125" style="15" bestFit="1" customWidth="1"/>
    <col min="8" max="8" width="25.125" style="15" customWidth="1"/>
    <col min="9" max="9" width="11.625" style="15" bestFit="1" customWidth="1"/>
    <col min="10" max="10" width="9" style="15" bestFit="1" customWidth="1"/>
    <col min="11" max="11" width="9.75" style="15" customWidth="1"/>
    <col min="12" max="12" width="9.75" style="15" bestFit="1" customWidth="1"/>
    <col min="13" max="14" width="9" style="15" hidden="1" customWidth="1"/>
    <col min="15" max="15" width="9.125" style="15" hidden="1" customWidth="1"/>
    <col min="16" max="27" width="9" style="15" hidden="1" customWidth="1"/>
    <col min="28" max="28" width="9" style="15" customWidth="1"/>
    <col min="29" max="257" width="9" style="15"/>
    <col min="258" max="258" width="3.5" style="15" bestFit="1" customWidth="1"/>
    <col min="259" max="260" width="11" style="15" bestFit="1" customWidth="1"/>
    <col min="261" max="261" width="11" style="15" customWidth="1"/>
    <col min="262" max="262" width="11.25" style="15" customWidth="1"/>
    <col min="263" max="263" width="10.875" style="15" customWidth="1"/>
    <col min="264" max="264" width="11.125" style="15" bestFit="1" customWidth="1"/>
    <col min="265" max="265" width="11.625" style="15" bestFit="1" customWidth="1"/>
    <col min="266" max="266" width="9" style="15" bestFit="1" customWidth="1"/>
    <col min="267" max="267" width="9.75" style="15" customWidth="1"/>
    <col min="268" max="268" width="9.75" style="15" bestFit="1" customWidth="1"/>
    <col min="269" max="283" width="0" style="15" hidden="1" customWidth="1"/>
    <col min="284" max="284" width="9" style="15" customWidth="1"/>
    <col min="285" max="513" width="9" style="15"/>
    <col min="514" max="514" width="3.5" style="15" bestFit="1" customWidth="1"/>
    <col min="515" max="516" width="11" style="15" bestFit="1" customWidth="1"/>
    <col min="517" max="517" width="11" style="15" customWidth="1"/>
    <col min="518" max="518" width="11.25" style="15" customWidth="1"/>
    <col min="519" max="519" width="10.875" style="15" customWidth="1"/>
    <col min="520" max="520" width="11.125" style="15" bestFit="1" customWidth="1"/>
    <col min="521" max="521" width="11.625" style="15" bestFit="1" customWidth="1"/>
    <col min="522" max="522" width="9" style="15" bestFit="1" customWidth="1"/>
    <col min="523" max="523" width="9.75" style="15" customWidth="1"/>
    <col min="524" max="524" width="9.75" style="15" bestFit="1" customWidth="1"/>
    <col min="525" max="539" width="0" style="15" hidden="1" customWidth="1"/>
    <col min="540" max="540" width="9" style="15" customWidth="1"/>
    <col min="541" max="769" width="9" style="15"/>
    <col min="770" max="770" width="3.5" style="15" bestFit="1" customWidth="1"/>
    <col min="771" max="772" width="11" style="15" bestFit="1" customWidth="1"/>
    <col min="773" max="773" width="11" style="15" customWidth="1"/>
    <col min="774" max="774" width="11.25" style="15" customWidth="1"/>
    <col min="775" max="775" width="10.875" style="15" customWidth="1"/>
    <col min="776" max="776" width="11.125" style="15" bestFit="1" customWidth="1"/>
    <col min="777" max="777" width="11.625" style="15" bestFit="1" customWidth="1"/>
    <col min="778" max="778" width="9" style="15" bestFit="1" customWidth="1"/>
    <col min="779" max="779" width="9.75" style="15" customWidth="1"/>
    <col min="780" max="780" width="9.75" style="15" bestFit="1" customWidth="1"/>
    <col min="781" max="795" width="0" style="15" hidden="1" customWidth="1"/>
    <col min="796" max="796" width="9" style="15" customWidth="1"/>
    <col min="797" max="1025" width="9" style="15"/>
    <col min="1026" max="1026" width="3.5" style="15" bestFit="1" customWidth="1"/>
    <col min="1027" max="1028" width="11" style="15" bestFit="1" customWidth="1"/>
    <col min="1029" max="1029" width="11" style="15" customWidth="1"/>
    <col min="1030" max="1030" width="11.25" style="15" customWidth="1"/>
    <col min="1031" max="1031" width="10.875" style="15" customWidth="1"/>
    <col min="1032" max="1032" width="11.125" style="15" bestFit="1" customWidth="1"/>
    <col min="1033" max="1033" width="11.625" style="15" bestFit="1" customWidth="1"/>
    <col min="1034" max="1034" width="9" style="15" bestFit="1" customWidth="1"/>
    <col min="1035" max="1035" width="9.75" style="15" customWidth="1"/>
    <col min="1036" max="1036" width="9.75" style="15" bestFit="1" customWidth="1"/>
    <col min="1037" max="1051" width="0" style="15" hidden="1" customWidth="1"/>
    <col min="1052" max="1052" width="9" style="15" customWidth="1"/>
    <col min="1053" max="1281" width="9" style="15"/>
    <col min="1282" max="1282" width="3.5" style="15" bestFit="1" customWidth="1"/>
    <col min="1283" max="1284" width="11" style="15" bestFit="1" customWidth="1"/>
    <col min="1285" max="1285" width="11" style="15" customWidth="1"/>
    <col min="1286" max="1286" width="11.25" style="15" customWidth="1"/>
    <col min="1287" max="1287" width="10.875" style="15" customWidth="1"/>
    <col min="1288" max="1288" width="11.125" style="15" bestFit="1" customWidth="1"/>
    <col min="1289" max="1289" width="11.625" style="15" bestFit="1" customWidth="1"/>
    <col min="1290" max="1290" width="9" style="15" bestFit="1" customWidth="1"/>
    <col min="1291" max="1291" width="9.75" style="15" customWidth="1"/>
    <col min="1292" max="1292" width="9.75" style="15" bestFit="1" customWidth="1"/>
    <col min="1293" max="1307" width="0" style="15" hidden="1" customWidth="1"/>
    <col min="1308" max="1308" width="9" style="15" customWidth="1"/>
    <col min="1309" max="1537" width="9" style="15"/>
    <col min="1538" max="1538" width="3.5" style="15" bestFit="1" customWidth="1"/>
    <col min="1539" max="1540" width="11" style="15" bestFit="1" customWidth="1"/>
    <col min="1541" max="1541" width="11" style="15" customWidth="1"/>
    <col min="1542" max="1542" width="11.25" style="15" customWidth="1"/>
    <col min="1543" max="1543" width="10.875" style="15" customWidth="1"/>
    <col min="1544" max="1544" width="11.125" style="15" bestFit="1" customWidth="1"/>
    <col min="1545" max="1545" width="11.625" style="15" bestFit="1" customWidth="1"/>
    <col min="1546" max="1546" width="9" style="15" bestFit="1" customWidth="1"/>
    <col min="1547" max="1547" width="9.75" style="15" customWidth="1"/>
    <col min="1548" max="1548" width="9.75" style="15" bestFit="1" customWidth="1"/>
    <col min="1549" max="1563" width="0" style="15" hidden="1" customWidth="1"/>
    <col min="1564" max="1564" width="9" style="15" customWidth="1"/>
    <col min="1565" max="1793" width="9" style="15"/>
    <col min="1794" max="1794" width="3.5" style="15" bestFit="1" customWidth="1"/>
    <col min="1795" max="1796" width="11" style="15" bestFit="1" customWidth="1"/>
    <col min="1797" max="1797" width="11" style="15" customWidth="1"/>
    <col min="1798" max="1798" width="11.25" style="15" customWidth="1"/>
    <col min="1799" max="1799" width="10.875" style="15" customWidth="1"/>
    <col min="1800" max="1800" width="11.125" style="15" bestFit="1" customWidth="1"/>
    <col min="1801" max="1801" width="11.625" style="15" bestFit="1" customWidth="1"/>
    <col min="1802" max="1802" width="9" style="15" bestFit="1" customWidth="1"/>
    <col min="1803" max="1803" width="9.75" style="15" customWidth="1"/>
    <col min="1804" max="1804" width="9.75" style="15" bestFit="1" customWidth="1"/>
    <col min="1805" max="1819" width="0" style="15" hidden="1" customWidth="1"/>
    <col min="1820" max="1820" width="9" style="15" customWidth="1"/>
    <col min="1821" max="2049" width="9" style="15"/>
    <col min="2050" max="2050" width="3.5" style="15" bestFit="1" customWidth="1"/>
    <col min="2051" max="2052" width="11" style="15" bestFit="1" customWidth="1"/>
    <col min="2053" max="2053" width="11" style="15" customWidth="1"/>
    <col min="2054" max="2054" width="11.25" style="15" customWidth="1"/>
    <col min="2055" max="2055" width="10.875" style="15" customWidth="1"/>
    <col min="2056" max="2056" width="11.125" style="15" bestFit="1" customWidth="1"/>
    <col min="2057" max="2057" width="11.625" style="15" bestFit="1" customWidth="1"/>
    <col min="2058" max="2058" width="9" style="15" bestFit="1" customWidth="1"/>
    <col min="2059" max="2059" width="9.75" style="15" customWidth="1"/>
    <col min="2060" max="2060" width="9.75" style="15" bestFit="1" customWidth="1"/>
    <col min="2061" max="2075" width="0" style="15" hidden="1" customWidth="1"/>
    <col min="2076" max="2076" width="9" style="15" customWidth="1"/>
    <col min="2077" max="2305" width="9" style="15"/>
    <col min="2306" max="2306" width="3.5" style="15" bestFit="1" customWidth="1"/>
    <col min="2307" max="2308" width="11" style="15" bestFit="1" customWidth="1"/>
    <col min="2309" max="2309" width="11" style="15" customWidth="1"/>
    <col min="2310" max="2310" width="11.25" style="15" customWidth="1"/>
    <col min="2311" max="2311" width="10.875" style="15" customWidth="1"/>
    <col min="2312" max="2312" width="11.125" style="15" bestFit="1" customWidth="1"/>
    <col min="2313" max="2313" width="11.625" style="15" bestFit="1" customWidth="1"/>
    <col min="2314" max="2314" width="9" style="15" bestFit="1" customWidth="1"/>
    <col min="2315" max="2315" width="9.75" style="15" customWidth="1"/>
    <col min="2316" max="2316" width="9.75" style="15" bestFit="1" customWidth="1"/>
    <col min="2317" max="2331" width="0" style="15" hidden="1" customWidth="1"/>
    <col min="2332" max="2332" width="9" style="15" customWidth="1"/>
    <col min="2333" max="2561" width="9" style="15"/>
    <col min="2562" max="2562" width="3.5" style="15" bestFit="1" customWidth="1"/>
    <col min="2563" max="2564" width="11" style="15" bestFit="1" customWidth="1"/>
    <col min="2565" max="2565" width="11" style="15" customWidth="1"/>
    <col min="2566" max="2566" width="11.25" style="15" customWidth="1"/>
    <col min="2567" max="2567" width="10.875" style="15" customWidth="1"/>
    <col min="2568" max="2568" width="11.125" style="15" bestFit="1" customWidth="1"/>
    <col min="2569" max="2569" width="11.625" style="15" bestFit="1" customWidth="1"/>
    <col min="2570" max="2570" width="9" style="15" bestFit="1" customWidth="1"/>
    <col min="2571" max="2571" width="9.75" style="15" customWidth="1"/>
    <col min="2572" max="2572" width="9.75" style="15" bestFit="1" customWidth="1"/>
    <col min="2573" max="2587" width="0" style="15" hidden="1" customWidth="1"/>
    <col min="2588" max="2588" width="9" style="15" customWidth="1"/>
    <col min="2589" max="2817" width="9" style="15"/>
    <col min="2818" max="2818" width="3.5" style="15" bestFit="1" customWidth="1"/>
    <col min="2819" max="2820" width="11" style="15" bestFit="1" customWidth="1"/>
    <col min="2821" max="2821" width="11" style="15" customWidth="1"/>
    <col min="2822" max="2822" width="11.25" style="15" customWidth="1"/>
    <col min="2823" max="2823" width="10.875" style="15" customWidth="1"/>
    <col min="2824" max="2824" width="11.125" style="15" bestFit="1" customWidth="1"/>
    <col min="2825" max="2825" width="11.625" style="15" bestFit="1" customWidth="1"/>
    <col min="2826" max="2826" width="9" style="15" bestFit="1" customWidth="1"/>
    <col min="2827" max="2827" width="9.75" style="15" customWidth="1"/>
    <col min="2828" max="2828" width="9.75" style="15" bestFit="1" customWidth="1"/>
    <col min="2829" max="2843" width="0" style="15" hidden="1" customWidth="1"/>
    <col min="2844" max="2844" width="9" style="15" customWidth="1"/>
    <col min="2845" max="3073" width="9" style="15"/>
    <col min="3074" max="3074" width="3.5" style="15" bestFit="1" customWidth="1"/>
    <col min="3075" max="3076" width="11" style="15" bestFit="1" customWidth="1"/>
    <col min="3077" max="3077" width="11" style="15" customWidth="1"/>
    <col min="3078" max="3078" width="11.25" style="15" customWidth="1"/>
    <col min="3079" max="3079" width="10.875" style="15" customWidth="1"/>
    <col min="3080" max="3080" width="11.125" style="15" bestFit="1" customWidth="1"/>
    <col min="3081" max="3081" width="11.625" style="15" bestFit="1" customWidth="1"/>
    <col min="3082" max="3082" width="9" style="15" bestFit="1" customWidth="1"/>
    <col min="3083" max="3083" width="9.75" style="15" customWidth="1"/>
    <col min="3084" max="3084" width="9.75" style="15" bestFit="1" customWidth="1"/>
    <col min="3085" max="3099" width="0" style="15" hidden="1" customWidth="1"/>
    <col min="3100" max="3100" width="9" style="15" customWidth="1"/>
    <col min="3101" max="3329" width="9" style="15"/>
    <col min="3330" max="3330" width="3.5" style="15" bestFit="1" customWidth="1"/>
    <col min="3331" max="3332" width="11" style="15" bestFit="1" customWidth="1"/>
    <col min="3333" max="3333" width="11" style="15" customWidth="1"/>
    <col min="3334" max="3334" width="11.25" style="15" customWidth="1"/>
    <col min="3335" max="3335" width="10.875" style="15" customWidth="1"/>
    <col min="3336" max="3336" width="11.125" style="15" bestFit="1" customWidth="1"/>
    <col min="3337" max="3337" width="11.625" style="15" bestFit="1" customWidth="1"/>
    <col min="3338" max="3338" width="9" style="15" bestFit="1" customWidth="1"/>
    <col min="3339" max="3339" width="9.75" style="15" customWidth="1"/>
    <col min="3340" max="3340" width="9.75" style="15" bestFit="1" customWidth="1"/>
    <col min="3341" max="3355" width="0" style="15" hidden="1" customWidth="1"/>
    <col min="3356" max="3356" width="9" style="15" customWidth="1"/>
    <col min="3357" max="3585" width="9" style="15"/>
    <col min="3586" max="3586" width="3.5" style="15" bestFit="1" customWidth="1"/>
    <col min="3587" max="3588" width="11" style="15" bestFit="1" customWidth="1"/>
    <col min="3589" max="3589" width="11" style="15" customWidth="1"/>
    <col min="3590" max="3590" width="11.25" style="15" customWidth="1"/>
    <col min="3591" max="3591" width="10.875" style="15" customWidth="1"/>
    <col min="3592" max="3592" width="11.125" style="15" bestFit="1" customWidth="1"/>
    <col min="3593" max="3593" width="11.625" style="15" bestFit="1" customWidth="1"/>
    <col min="3594" max="3594" width="9" style="15" bestFit="1" customWidth="1"/>
    <col min="3595" max="3595" width="9.75" style="15" customWidth="1"/>
    <col min="3596" max="3596" width="9.75" style="15" bestFit="1" customWidth="1"/>
    <col min="3597" max="3611" width="0" style="15" hidden="1" customWidth="1"/>
    <col min="3612" max="3612" width="9" style="15" customWidth="1"/>
    <col min="3613" max="3841" width="9" style="15"/>
    <col min="3842" max="3842" width="3.5" style="15" bestFit="1" customWidth="1"/>
    <col min="3843" max="3844" width="11" style="15" bestFit="1" customWidth="1"/>
    <col min="3845" max="3845" width="11" style="15" customWidth="1"/>
    <col min="3846" max="3846" width="11.25" style="15" customWidth="1"/>
    <col min="3847" max="3847" width="10.875" style="15" customWidth="1"/>
    <col min="3848" max="3848" width="11.125" style="15" bestFit="1" customWidth="1"/>
    <col min="3849" max="3849" width="11.625" style="15" bestFit="1" customWidth="1"/>
    <col min="3850" max="3850" width="9" style="15" bestFit="1" customWidth="1"/>
    <col min="3851" max="3851" width="9.75" style="15" customWidth="1"/>
    <col min="3852" max="3852" width="9.75" style="15" bestFit="1" customWidth="1"/>
    <col min="3853" max="3867" width="0" style="15" hidden="1" customWidth="1"/>
    <col min="3868" max="3868" width="9" style="15" customWidth="1"/>
    <col min="3869" max="4097" width="9" style="15"/>
    <col min="4098" max="4098" width="3.5" style="15" bestFit="1" customWidth="1"/>
    <col min="4099" max="4100" width="11" style="15" bestFit="1" customWidth="1"/>
    <col min="4101" max="4101" width="11" style="15" customWidth="1"/>
    <col min="4102" max="4102" width="11.25" style="15" customWidth="1"/>
    <col min="4103" max="4103" width="10.875" style="15" customWidth="1"/>
    <col min="4104" max="4104" width="11.125" style="15" bestFit="1" customWidth="1"/>
    <col min="4105" max="4105" width="11.625" style="15" bestFit="1" customWidth="1"/>
    <col min="4106" max="4106" width="9" style="15" bestFit="1" customWidth="1"/>
    <col min="4107" max="4107" width="9.75" style="15" customWidth="1"/>
    <col min="4108" max="4108" width="9.75" style="15" bestFit="1" customWidth="1"/>
    <col min="4109" max="4123" width="0" style="15" hidden="1" customWidth="1"/>
    <col min="4124" max="4124" width="9" style="15" customWidth="1"/>
    <col min="4125" max="4353" width="9" style="15"/>
    <col min="4354" max="4354" width="3.5" style="15" bestFit="1" customWidth="1"/>
    <col min="4355" max="4356" width="11" style="15" bestFit="1" customWidth="1"/>
    <col min="4357" max="4357" width="11" style="15" customWidth="1"/>
    <col min="4358" max="4358" width="11.25" style="15" customWidth="1"/>
    <col min="4359" max="4359" width="10.875" style="15" customWidth="1"/>
    <col min="4360" max="4360" width="11.125" style="15" bestFit="1" customWidth="1"/>
    <col min="4361" max="4361" width="11.625" style="15" bestFit="1" customWidth="1"/>
    <col min="4362" max="4362" width="9" style="15" bestFit="1" customWidth="1"/>
    <col min="4363" max="4363" width="9.75" style="15" customWidth="1"/>
    <col min="4364" max="4364" width="9.75" style="15" bestFit="1" customWidth="1"/>
    <col min="4365" max="4379" width="0" style="15" hidden="1" customWidth="1"/>
    <col min="4380" max="4380" width="9" style="15" customWidth="1"/>
    <col min="4381" max="4609" width="9" style="15"/>
    <col min="4610" max="4610" width="3.5" style="15" bestFit="1" customWidth="1"/>
    <col min="4611" max="4612" width="11" style="15" bestFit="1" customWidth="1"/>
    <col min="4613" max="4613" width="11" style="15" customWidth="1"/>
    <col min="4614" max="4614" width="11.25" style="15" customWidth="1"/>
    <col min="4615" max="4615" width="10.875" style="15" customWidth="1"/>
    <col min="4616" max="4616" width="11.125" style="15" bestFit="1" customWidth="1"/>
    <col min="4617" max="4617" width="11.625" style="15" bestFit="1" customWidth="1"/>
    <col min="4618" max="4618" width="9" style="15" bestFit="1" customWidth="1"/>
    <col min="4619" max="4619" width="9.75" style="15" customWidth="1"/>
    <col min="4620" max="4620" width="9.75" style="15" bestFit="1" customWidth="1"/>
    <col min="4621" max="4635" width="0" style="15" hidden="1" customWidth="1"/>
    <col min="4636" max="4636" width="9" style="15" customWidth="1"/>
    <col min="4637" max="4865" width="9" style="15"/>
    <col min="4866" max="4866" width="3.5" style="15" bestFit="1" customWidth="1"/>
    <col min="4867" max="4868" width="11" style="15" bestFit="1" customWidth="1"/>
    <col min="4869" max="4869" width="11" style="15" customWidth="1"/>
    <col min="4870" max="4870" width="11.25" style="15" customWidth="1"/>
    <col min="4871" max="4871" width="10.875" style="15" customWidth="1"/>
    <col min="4872" max="4872" width="11.125" style="15" bestFit="1" customWidth="1"/>
    <col min="4873" max="4873" width="11.625" style="15" bestFit="1" customWidth="1"/>
    <col min="4874" max="4874" width="9" style="15" bestFit="1" customWidth="1"/>
    <col min="4875" max="4875" width="9.75" style="15" customWidth="1"/>
    <col min="4876" max="4876" width="9.75" style="15" bestFit="1" customWidth="1"/>
    <col min="4877" max="4891" width="0" style="15" hidden="1" customWidth="1"/>
    <col min="4892" max="4892" width="9" style="15" customWidth="1"/>
    <col min="4893" max="5121" width="9" style="15"/>
    <col min="5122" max="5122" width="3.5" style="15" bestFit="1" customWidth="1"/>
    <col min="5123" max="5124" width="11" style="15" bestFit="1" customWidth="1"/>
    <col min="5125" max="5125" width="11" style="15" customWidth="1"/>
    <col min="5126" max="5126" width="11.25" style="15" customWidth="1"/>
    <col min="5127" max="5127" width="10.875" style="15" customWidth="1"/>
    <col min="5128" max="5128" width="11.125" style="15" bestFit="1" customWidth="1"/>
    <col min="5129" max="5129" width="11.625" style="15" bestFit="1" customWidth="1"/>
    <col min="5130" max="5130" width="9" style="15" bestFit="1" customWidth="1"/>
    <col min="5131" max="5131" width="9.75" style="15" customWidth="1"/>
    <col min="5132" max="5132" width="9.75" style="15" bestFit="1" customWidth="1"/>
    <col min="5133" max="5147" width="0" style="15" hidden="1" customWidth="1"/>
    <col min="5148" max="5148" width="9" style="15" customWidth="1"/>
    <col min="5149" max="5377" width="9" style="15"/>
    <col min="5378" max="5378" width="3.5" style="15" bestFit="1" customWidth="1"/>
    <col min="5379" max="5380" width="11" style="15" bestFit="1" customWidth="1"/>
    <col min="5381" max="5381" width="11" style="15" customWidth="1"/>
    <col min="5382" max="5382" width="11.25" style="15" customWidth="1"/>
    <col min="5383" max="5383" width="10.875" style="15" customWidth="1"/>
    <col min="5384" max="5384" width="11.125" style="15" bestFit="1" customWidth="1"/>
    <col min="5385" max="5385" width="11.625" style="15" bestFit="1" customWidth="1"/>
    <col min="5386" max="5386" width="9" style="15" bestFit="1" customWidth="1"/>
    <col min="5387" max="5387" width="9.75" style="15" customWidth="1"/>
    <col min="5388" max="5388" width="9.75" style="15" bestFit="1" customWidth="1"/>
    <col min="5389" max="5403" width="0" style="15" hidden="1" customWidth="1"/>
    <col min="5404" max="5404" width="9" style="15" customWidth="1"/>
    <col min="5405" max="5633" width="9" style="15"/>
    <col min="5634" max="5634" width="3.5" style="15" bestFit="1" customWidth="1"/>
    <col min="5635" max="5636" width="11" style="15" bestFit="1" customWidth="1"/>
    <col min="5637" max="5637" width="11" style="15" customWidth="1"/>
    <col min="5638" max="5638" width="11.25" style="15" customWidth="1"/>
    <col min="5639" max="5639" width="10.875" style="15" customWidth="1"/>
    <col min="5640" max="5640" width="11.125" style="15" bestFit="1" customWidth="1"/>
    <col min="5641" max="5641" width="11.625" style="15" bestFit="1" customWidth="1"/>
    <col min="5642" max="5642" width="9" style="15" bestFit="1" customWidth="1"/>
    <col min="5643" max="5643" width="9.75" style="15" customWidth="1"/>
    <col min="5644" max="5644" width="9.75" style="15" bestFit="1" customWidth="1"/>
    <col min="5645" max="5659" width="0" style="15" hidden="1" customWidth="1"/>
    <col min="5660" max="5660" width="9" style="15" customWidth="1"/>
    <col min="5661" max="5889" width="9" style="15"/>
    <col min="5890" max="5890" width="3.5" style="15" bestFit="1" customWidth="1"/>
    <col min="5891" max="5892" width="11" style="15" bestFit="1" customWidth="1"/>
    <col min="5893" max="5893" width="11" style="15" customWidth="1"/>
    <col min="5894" max="5894" width="11.25" style="15" customWidth="1"/>
    <col min="5895" max="5895" width="10.875" style="15" customWidth="1"/>
    <col min="5896" max="5896" width="11.125" style="15" bestFit="1" customWidth="1"/>
    <col min="5897" max="5897" width="11.625" style="15" bestFit="1" customWidth="1"/>
    <col min="5898" max="5898" width="9" style="15" bestFit="1" customWidth="1"/>
    <col min="5899" max="5899" width="9.75" style="15" customWidth="1"/>
    <col min="5900" max="5900" width="9.75" style="15" bestFit="1" customWidth="1"/>
    <col min="5901" max="5915" width="0" style="15" hidden="1" customWidth="1"/>
    <col min="5916" max="5916" width="9" style="15" customWidth="1"/>
    <col min="5917" max="6145" width="9" style="15"/>
    <col min="6146" max="6146" width="3.5" style="15" bestFit="1" customWidth="1"/>
    <col min="6147" max="6148" width="11" style="15" bestFit="1" customWidth="1"/>
    <col min="6149" max="6149" width="11" style="15" customWidth="1"/>
    <col min="6150" max="6150" width="11.25" style="15" customWidth="1"/>
    <col min="6151" max="6151" width="10.875" style="15" customWidth="1"/>
    <col min="6152" max="6152" width="11.125" style="15" bestFit="1" customWidth="1"/>
    <col min="6153" max="6153" width="11.625" style="15" bestFit="1" customWidth="1"/>
    <col min="6154" max="6154" width="9" style="15" bestFit="1" customWidth="1"/>
    <col min="6155" max="6155" width="9.75" style="15" customWidth="1"/>
    <col min="6156" max="6156" width="9.75" style="15" bestFit="1" customWidth="1"/>
    <col min="6157" max="6171" width="0" style="15" hidden="1" customWidth="1"/>
    <col min="6172" max="6172" width="9" style="15" customWidth="1"/>
    <col min="6173" max="6401" width="9" style="15"/>
    <col min="6402" max="6402" width="3.5" style="15" bestFit="1" customWidth="1"/>
    <col min="6403" max="6404" width="11" style="15" bestFit="1" customWidth="1"/>
    <col min="6405" max="6405" width="11" style="15" customWidth="1"/>
    <col min="6406" max="6406" width="11.25" style="15" customWidth="1"/>
    <col min="6407" max="6407" width="10.875" style="15" customWidth="1"/>
    <col min="6408" max="6408" width="11.125" style="15" bestFit="1" customWidth="1"/>
    <col min="6409" max="6409" width="11.625" style="15" bestFit="1" customWidth="1"/>
    <col min="6410" max="6410" width="9" style="15" bestFit="1" customWidth="1"/>
    <col min="6411" max="6411" width="9.75" style="15" customWidth="1"/>
    <col min="6412" max="6412" width="9.75" style="15" bestFit="1" customWidth="1"/>
    <col min="6413" max="6427" width="0" style="15" hidden="1" customWidth="1"/>
    <col min="6428" max="6428" width="9" style="15" customWidth="1"/>
    <col min="6429" max="6657" width="9" style="15"/>
    <col min="6658" max="6658" width="3.5" style="15" bestFit="1" customWidth="1"/>
    <col min="6659" max="6660" width="11" style="15" bestFit="1" customWidth="1"/>
    <col min="6661" max="6661" width="11" style="15" customWidth="1"/>
    <col min="6662" max="6662" width="11.25" style="15" customWidth="1"/>
    <col min="6663" max="6663" width="10.875" style="15" customWidth="1"/>
    <col min="6664" max="6664" width="11.125" style="15" bestFit="1" customWidth="1"/>
    <col min="6665" max="6665" width="11.625" style="15" bestFit="1" customWidth="1"/>
    <col min="6666" max="6666" width="9" style="15" bestFit="1" customWidth="1"/>
    <col min="6667" max="6667" width="9.75" style="15" customWidth="1"/>
    <col min="6668" max="6668" width="9.75" style="15" bestFit="1" customWidth="1"/>
    <col min="6669" max="6683" width="0" style="15" hidden="1" customWidth="1"/>
    <col min="6684" max="6684" width="9" style="15" customWidth="1"/>
    <col min="6685" max="6913" width="9" style="15"/>
    <col min="6914" max="6914" width="3.5" style="15" bestFit="1" customWidth="1"/>
    <col min="6915" max="6916" width="11" style="15" bestFit="1" customWidth="1"/>
    <col min="6917" max="6917" width="11" style="15" customWidth="1"/>
    <col min="6918" max="6918" width="11.25" style="15" customWidth="1"/>
    <col min="6919" max="6919" width="10.875" style="15" customWidth="1"/>
    <col min="6920" max="6920" width="11.125" style="15" bestFit="1" customWidth="1"/>
    <col min="6921" max="6921" width="11.625" style="15" bestFit="1" customWidth="1"/>
    <col min="6922" max="6922" width="9" style="15" bestFit="1" customWidth="1"/>
    <col min="6923" max="6923" width="9.75" style="15" customWidth="1"/>
    <col min="6924" max="6924" width="9.75" style="15" bestFit="1" customWidth="1"/>
    <col min="6925" max="6939" width="0" style="15" hidden="1" customWidth="1"/>
    <col min="6940" max="6940" width="9" style="15" customWidth="1"/>
    <col min="6941" max="7169" width="9" style="15"/>
    <col min="7170" max="7170" width="3.5" style="15" bestFit="1" customWidth="1"/>
    <col min="7171" max="7172" width="11" style="15" bestFit="1" customWidth="1"/>
    <col min="7173" max="7173" width="11" style="15" customWidth="1"/>
    <col min="7174" max="7174" width="11.25" style="15" customWidth="1"/>
    <col min="7175" max="7175" width="10.875" style="15" customWidth="1"/>
    <col min="7176" max="7176" width="11.125" style="15" bestFit="1" customWidth="1"/>
    <col min="7177" max="7177" width="11.625" style="15" bestFit="1" customWidth="1"/>
    <col min="7178" max="7178" width="9" style="15" bestFit="1" customWidth="1"/>
    <col min="7179" max="7179" width="9.75" style="15" customWidth="1"/>
    <col min="7180" max="7180" width="9.75" style="15" bestFit="1" customWidth="1"/>
    <col min="7181" max="7195" width="0" style="15" hidden="1" customWidth="1"/>
    <col min="7196" max="7196" width="9" style="15" customWidth="1"/>
    <col min="7197" max="7425" width="9" style="15"/>
    <col min="7426" max="7426" width="3.5" style="15" bestFit="1" customWidth="1"/>
    <col min="7427" max="7428" width="11" style="15" bestFit="1" customWidth="1"/>
    <col min="7429" max="7429" width="11" style="15" customWidth="1"/>
    <col min="7430" max="7430" width="11.25" style="15" customWidth="1"/>
    <col min="7431" max="7431" width="10.875" style="15" customWidth="1"/>
    <col min="7432" max="7432" width="11.125" style="15" bestFit="1" customWidth="1"/>
    <col min="7433" max="7433" width="11.625" style="15" bestFit="1" customWidth="1"/>
    <col min="7434" max="7434" width="9" style="15" bestFit="1" customWidth="1"/>
    <col min="7435" max="7435" width="9.75" style="15" customWidth="1"/>
    <col min="7436" max="7436" width="9.75" style="15" bestFit="1" customWidth="1"/>
    <col min="7437" max="7451" width="0" style="15" hidden="1" customWidth="1"/>
    <col min="7452" max="7452" width="9" style="15" customWidth="1"/>
    <col min="7453" max="7681" width="9" style="15"/>
    <col min="7682" max="7682" width="3.5" style="15" bestFit="1" customWidth="1"/>
    <col min="7683" max="7684" width="11" style="15" bestFit="1" customWidth="1"/>
    <col min="7685" max="7685" width="11" style="15" customWidth="1"/>
    <col min="7686" max="7686" width="11.25" style="15" customWidth="1"/>
    <col min="7687" max="7687" width="10.875" style="15" customWidth="1"/>
    <col min="7688" max="7688" width="11.125" style="15" bestFit="1" customWidth="1"/>
    <col min="7689" max="7689" width="11.625" style="15" bestFit="1" customWidth="1"/>
    <col min="7690" max="7690" width="9" style="15" bestFit="1" customWidth="1"/>
    <col min="7691" max="7691" width="9.75" style="15" customWidth="1"/>
    <col min="7692" max="7692" width="9.75" style="15" bestFit="1" customWidth="1"/>
    <col min="7693" max="7707" width="0" style="15" hidden="1" customWidth="1"/>
    <col min="7708" max="7708" width="9" style="15" customWidth="1"/>
    <col min="7709" max="7937" width="9" style="15"/>
    <col min="7938" max="7938" width="3.5" style="15" bestFit="1" customWidth="1"/>
    <col min="7939" max="7940" width="11" style="15" bestFit="1" customWidth="1"/>
    <col min="7941" max="7941" width="11" style="15" customWidth="1"/>
    <col min="7942" max="7942" width="11.25" style="15" customWidth="1"/>
    <col min="7943" max="7943" width="10.875" style="15" customWidth="1"/>
    <col min="7944" max="7944" width="11.125" style="15" bestFit="1" customWidth="1"/>
    <col min="7945" max="7945" width="11.625" style="15" bestFit="1" customWidth="1"/>
    <col min="7946" max="7946" width="9" style="15" bestFit="1" customWidth="1"/>
    <col min="7947" max="7947" width="9.75" style="15" customWidth="1"/>
    <col min="7948" max="7948" width="9.75" style="15" bestFit="1" customWidth="1"/>
    <col min="7949" max="7963" width="0" style="15" hidden="1" customWidth="1"/>
    <col min="7964" max="7964" width="9" style="15" customWidth="1"/>
    <col min="7965" max="8193" width="9" style="15"/>
    <col min="8194" max="8194" width="3.5" style="15" bestFit="1" customWidth="1"/>
    <col min="8195" max="8196" width="11" style="15" bestFit="1" customWidth="1"/>
    <col min="8197" max="8197" width="11" style="15" customWidth="1"/>
    <col min="8198" max="8198" width="11.25" style="15" customWidth="1"/>
    <col min="8199" max="8199" width="10.875" style="15" customWidth="1"/>
    <col min="8200" max="8200" width="11.125" style="15" bestFit="1" customWidth="1"/>
    <col min="8201" max="8201" width="11.625" style="15" bestFit="1" customWidth="1"/>
    <col min="8202" max="8202" width="9" style="15" bestFit="1" customWidth="1"/>
    <col min="8203" max="8203" width="9.75" style="15" customWidth="1"/>
    <col min="8204" max="8204" width="9.75" style="15" bestFit="1" customWidth="1"/>
    <col min="8205" max="8219" width="0" style="15" hidden="1" customWidth="1"/>
    <col min="8220" max="8220" width="9" style="15" customWidth="1"/>
    <col min="8221" max="8449" width="9" style="15"/>
    <col min="8450" max="8450" width="3.5" style="15" bestFit="1" customWidth="1"/>
    <col min="8451" max="8452" width="11" style="15" bestFit="1" customWidth="1"/>
    <col min="8453" max="8453" width="11" style="15" customWidth="1"/>
    <col min="8454" max="8454" width="11.25" style="15" customWidth="1"/>
    <col min="8455" max="8455" width="10.875" style="15" customWidth="1"/>
    <col min="8456" max="8456" width="11.125" style="15" bestFit="1" customWidth="1"/>
    <col min="8457" max="8457" width="11.625" style="15" bestFit="1" customWidth="1"/>
    <col min="8458" max="8458" width="9" style="15" bestFit="1" customWidth="1"/>
    <col min="8459" max="8459" width="9.75" style="15" customWidth="1"/>
    <col min="8460" max="8460" width="9.75" style="15" bestFit="1" customWidth="1"/>
    <col min="8461" max="8475" width="0" style="15" hidden="1" customWidth="1"/>
    <col min="8476" max="8476" width="9" style="15" customWidth="1"/>
    <col min="8477" max="8705" width="9" style="15"/>
    <col min="8706" max="8706" width="3.5" style="15" bestFit="1" customWidth="1"/>
    <col min="8707" max="8708" width="11" style="15" bestFit="1" customWidth="1"/>
    <col min="8709" max="8709" width="11" style="15" customWidth="1"/>
    <col min="8710" max="8710" width="11.25" style="15" customWidth="1"/>
    <col min="8711" max="8711" width="10.875" style="15" customWidth="1"/>
    <col min="8712" max="8712" width="11.125" style="15" bestFit="1" customWidth="1"/>
    <col min="8713" max="8713" width="11.625" style="15" bestFit="1" customWidth="1"/>
    <col min="8714" max="8714" width="9" style="15" bestFit="1" customWidth="1"/>
    <col min="8715" max="8715" width="9.75" style="15" customWidth="1"/>
    <col min="8716" max="8716" width="9.75" style="15" bestFit="1" customWidth="1"/>
    <col min="8717" max="8731" width="0" style="15" hidden="1" customWidth="1"/>
    <col min="8732" max="8732" width="9" style="15" customWidth="1"/>
    <col min="8733" max="8961" width="9" style="15"/>
    <col min="8962" max="8962" width="3.5" style="15" bestFit="1" customWidth="1"/>
    <col min="8963" max="8964" width="11" style="15" bestFit="1" customWidth="1"/>
    <col min="8965" max="8965" width="11" style="15" customWidth="1"/>
    <col min="8966" max="8966" width="11.25" style="15" customWidth="1"/>
    <col min="8967" max="8967" width="10.875" style="15" customWidth="1"/>
    <col min="8968" max="8968" width="11.125" style="15" bestFit="1" customWidth="1"/>
    <col min="8969" max="8969" width="11.625" style="15" bestFit="1" customWidth="1"/>
    <col min="8970" max="8970" width="9" style="15" bestFit="1" customWidth="1"/>
    <col min="8971" max="8971" width="9.75" style="15" customWidth="1"/>
    <col min="8972" max="8972" width="9.75" style="15" bestFit="1" customWidth="1"/>
    <col min="8973" max="8987" width="0" style="15" hidden="1" customWidth="1"/>
    <col min="8988" max="8988" width="9" style="15" customWidth="1"/>
    <col min="8989" max="9217" width="9" style="15"/>
    <col min="9218" max="9218" width="3.5" style="15" bestFit="1" customWidth="1"/>
    <col min="9219" max="9220" width="11" style="15" bestFit="1" customWidth="1"/>
    <col min="9221" max="9221" width="11" style="15" customWidth="1"/>
    <col min="9222" max="9222" width="11.25" style="15" customWidth="1"/>
    <col min="9223" max="9223" width="10.875" style="15" customWidth="1"/>
    <col min="9224" max="9224" width="11.125" style="15" bestFit="1" customWidth="1"/>
    <col min="9225" max="9225" width="11.625" style="15" bestFit="1" customWidth="1"/>
    <col min="9226" max="9226" width="9" style="15" bestFit="1" customWidth="1"/>
    <col min="9227" max="9227" width="9.75" style="15" customWidth="1"/>
    <col min="9228" max="9228" width="9.75" style="15" bestFit="1" customWidth="1"/>
    <col min="9229" max="9243" width="0" style="15" hidden="1" customWidth="1"/>
    <col min="9244" max="9244" width="9" style="15" customWidth="1"/>
    <col min="9245" max="9473" width="9" style="15"/>
    <col min="9474" max="9474" width="3.5" style="15" bestFit="1" customWidth="1"/>
    <col min="9475" max="9476" width="11" style="15" bestFit="1" customWidth="1"/>
    <col min="9477" max="9477" width="11" style="15" customWidth="1"/>
    <col min="9478" max="9478" width="11.25" style="15" customWidth="1"/>
    <col min="9479" max="9479" width="10.875" style="15" customWidth="1"/>
    <col min="9480" max="9480" width="11.125" style="15" bestFit="1" customWidth="1"/>
    <col min="9481" max="9481" width="11.625" style="15" bestFit="1" customWidth="1"/>
    <col min="9482" max="9482" width="9" style="15" bestFit="1" customWidth="1"/>
    <col min="9483" max="9483" width="9.75" style="15" customWidth="1"/>
    <col min="9484" max="9484" width="9.75" style="15" bestFit="1" customWidth="1"/>
    <col min="9485" max="9499" width="0" style="15" hidden="1" customWidth="1"/>
    <col min="9500" max="9500" width="9" style="15" customWidth="1"/>
    <col min="9501" max="9729" width="9" style="15"/>
    <col min="9730" max="9730" width="3.5" style="15" bestFit="1" customWidth="1"/>
    <col min="9731" max="9732" width="11" style="15" bestFit="1" customWidth="1"/>
    <col min="9733" max="9733" width="11" style="15" customWidth="1"/>
    <col min="9734" max="9734" width="11.25" style="15" customWidth="1"/>
    <col min="9735" max="9735" width="10.875" style="15" customWidth="1"/>
    <col min="9736" max="9736" width="11.125" style="15" bestFit="1" customWidth="1"/>
    <col min="9737" max="9737" width="11.625" style="15" bestFit="1" customWidth="1"/>
    <col min="9738" max="9738" width="9" style="15" bestFit="1" customWidth="1"/>
    <col min="9739" max="9739" width="9.75" style="15" customWidth="1"/>
    <col min="9740" max="9740" width="9.75" style="15" bestFit="1" customWidth="1"/>
    <col min="9741" max="9755" width="0" style="15" hidden="1" customWidth="1"/>
    <col min="9756" max="9756" width="9" style="15" customWidth="1"/>
    <col min="9757" max="9985" width="9" style="15"/>
    <col min="9986" max="9986" width="3.5" style="15" bestFit="1" customWidth="1"/>
    <col min="9987" max="9988" width="11" style="15" bestFit="1" customWidth="1"/>
    <col min="9989" max="9989" width="11" style="15" customWidth="1"/>
    <col min="9990" max="9990" width="11.25" style="15" customWidth="1"/>
    <col min="9991" max="9991" width="10.875" style="15" customWidth="1"/>
    <col min="9992" max="9992" width="11.125" style="15" bestFit="1" customWidth="1"/>
    <col min="9993" max="9993" width="11.625" style="15" bestFit="1" customWidth="1"/>
    <col min="9994" max="9994" width="9" style="15" bestFit="1" customWidth="1"/>
    <col min="9995" max="9995" width="9.75" style="15" customWidth="1"/>
    <col min="9996" max="9996" width="9.75" style="15" bestFit="1" customWidth="1"/>
    <col min="9997" max="10011" width="0" style="15" hidden="1" customWidth="1"/>
    <col min="10012" max="10012" width="9" style="15" customWidth="1"/>
    <col min="10013" max="10241" width="9" style="15"/>
    <col min="10242" max="10242" width="3.5" style="15" bestFit="1" customWidth="1"/>
    <col min="10243" max="10244" width="11" style="15" bestFit="1" customWidth="1"/>
    <col min="10245" max="10245" width="11" style="15" customWidth="1"/>
    <col min="10246" max="10246" width="11.25" style="15" customWidth="1"/>
    <col min="10247" max="10247" width="10.875" style="15" customWidth="1"/>
    <col min="10248" max="10248" width="11.125" style="15" bestFit="1" customWidth="1"/>
    <col min="10249" max="10249" width="11.625" style="15" bestFit="1" customWidth="1"/>
    <col min="10250" max="10250" width="9" style="15" bestFit="1" customWidth="1"/>
    <col min="10251" max="10251" width="9.75" style="15" customWidth="1"/>
    <col min="10252" max="10252" width="9.75" style="15" bestFit="1" customWidth="1"/>
    <col min="10253" max="10267" width="0" style="15" hidden="1" customWidth="1"/>
    <col min="10268" max="10268" width="9" style="15" customWidth="1"/>
    <col min="10269" max="10497" width="9" style="15"/>
    <col min="10498" max="10498" width="3.5" style="15" bestFit="1" customWidth="1"/>
    <col min="10499" max="10500" width="11" style="15" bestFit="1" customWidth="1"/>
    <col min="10501" max="10501" width="11" style="15" customWidth="1"/>
    <col min="10502" max="10502" width="11.25" style="15" customWidth="1"/>
    <col min="10503" max="10503" width="10.875" style="15" customWidth="1"/>
    <col min="10504" max="10504" width="11.125" style="15" bestFit="1" customWidth="1"/>
    <col min="10505" max="10505" width="11.625" style="15" bestFit="1" customWidth="1"/>
    <col min="10506" max="10506" width="9" style="15" bestFit="1" customWidth="1"/>
    <col min="10507" max="10507" width="9.75" style="15" customWidth="1"/>
    <col min="10508" max="10508" width="9.75" style="15" bestFit="1" customWidth="1"/>
    <col min="10509" max="10523" width="0" style="15" hidden="1" customWidth="1"/>
    <col min="10524" max="10524" width="9" style="15" customWidth="1"/>
    <col min="10525" max="10753" width="9" style="15"/>
    <col min="10754" max="10754" width="3.5" style="15" bestFit="1" customWidth="1"/>
    <col min="10755" max="10756" width="11" style="15" bestFit="1" customWidth="1"/>
    <col min="10757" max="10757" width="11" style="15" customWidth="1"/>
    <col min="10758" max="10758" width="11.25" style="15" customWidth="1"/>
    <col min="10759" max="10759" width="10.875" style="15" customWidth="1"/>
    <col min="10760" max="10760" width="11.125" style="15" bestFit="1" customWidth="1"/>
    <col min="10761" max="10761" width="11.625" style="15" bestFit="1" customWidth="1"/>
    <col min="10762" max="10762" width="9" style="15" bestFit="1" customWidth="1"/>
    <col min="10763" max="10763" width="9.75" style="15" customWidth="1"/>
    <col min="10764" max="10764" width="9.75" style="15" bestFit="1" customWidth="1"/>
    <col min="10765" max="10779" width="0" style="15" hidden="1" customWidth="1"/>
    <col min="10780" max="10780" width="9" style="15" customWidth="1"/>
    <col min="10781" max="11009" width="9" style="15"/>
    <col min="11010" max="11010" width="3.5" style="15" bestFit="1" customWidth="1"/>
    <col min="11011" max="11012" width="11" style="15" bestFit="1" customWidth="1"/>
    <col min="11013" max="11013" width="11" style="15" customWidth="1"/>
    <col min="11014" max="11014" width="11.25" style="15" customWidth="1"/>
    <col min="11015" max="11015" width="10.875" style="15" customWidth="1"/>
    <col min="11016" max="11016" width="11.125" style="15" bestFit="1" customWidth="1"/>
    <col min="11017" max="11017" width="11.625" style="15" bestFit="1" customWidth="1"/>
    <col min="11018" max="11018" width="9" style="15" bestFit="1" customWidth="1"/>
    <col min="11019" max="11019" width="9.75" style="15" customWidth="1"/>
    <col min="11020" max="11020" width="9.75" style="15" bestFit="1" customWidth="1"/>
    <col min="11021" max="11035" width="0" style="15" hidden="1" customWidth="1"/>
    <col min="11036" max="11036" width="9" style="15" customWidth="1"/>
    <col min="11037" max="11265" width="9" style="15"/>
    <col min="11266" max="11266" width="3.5" style="15" bestFit="1" customWidth="1"/>
    <col min="11267" max="11268" width="11" style="15" bestFit="1" customWidth="1"/>
    <col min="11269" max="11269" width="11" style="15" customWidth="1"/>
    <col min="11270" max="11270" width="11.25" style="15" customWidth="1"/>
    <col min="11271" max="11271" width="10.875" style="15" customWidth="1"/>
    <col min="11272" max="11272" width="11.125" style="15" bestFit="1" customWidth="1"/>
    <col min="11273" max="11273" width="11.625" style="15" bestFit="1" customWidth="1"/>
    <col min="11274" max="11274" width="9" style="15" bestFit="1" customWidth="1"/>
    <col min="11275" max="11275" width="9.75" style="15" customWidth="1"/>
    <col min="11276" max="11276" width="9.75" style="15" bestFit="1" customWidth="1"/>
    <col min="11277" max="11291" width="0" style="15" hidden="1" customWidth="1"/>
    <col min="11292" max="11292" width="9" style="15" customWidth="1"/>
    <col min="11293" max="11521" width="9" style="15"/>
    <col min="11522" max="11522" width="3.5" style="15" bestFit="1" customWidth="1"/>
    <col min="11523" max="11524" width="11" style="15" bestFit="1" customWidth="1"/>
    <col min="11525" max="11525" width="11" style="15" customWidth="1"/>
    <col min="11526" max="11526" width="11.25" style="15" customWidth="1"/>
    <col min="11527" max="11527" width="10.875" style="15" customWidth="1"/>
    <col min="11528" max="11528" width="11.125" style="15" bestFit="1" customWidth="1"/>
    <col min="11529" max="11529" width="11.625" style="15" bestFit="1" customWidth="1"/>
    <col min="11530" max="11530" width="9" style="15" bestFit="1" customWidth="1"/>
    <col min="11531" max="11531" width="9.75" style="15" customWidth="1"/>
    <col min="11532" max="11532" width="9.75" style="15" bestFit="1" customWidth="1"/>
    <col min="11533" max="11547" width="0" style="15" hidden="1" customWidth="1"/>
    <col min="11548" max="11548" width="9" style="15" customWidth="1"/>
    <col min="11549" max="11777" width="9" style="15"/>
    <col min="11778" max="11778" width="3.5" style="15" bestFit="1" customWidth="1"/>
    <col min="11779" max="11780" width="11" style="15" bestFit="1" customWidth="1"/>
    <col min="11781" max="11781" width="11" style="15" customWidth="1"/>
    <col min="11782" max="11782" width="11.25" style="15" customWidth="1"/>
    <col min="11783" max="11783" width="10.875" style="15" customWidth="1"/>
    <col min="11784" max="11784" width="11.125" style="15" bestFit="1" customWidth="1"/>
    <col min="11785" max="11785" width="11.625" style="15" bestFit="1" customWidth="1"/>
    <col min="11786" max="11786" width="9" style="15" bestFit="1" customWidth="1"/>
    <col min="11787" max="11787" width="9.75" style="15" customWidth="1"/>
    <col min="11788" max="11788" width="9.75" style="15" bestFit="1" customWidth="1"/>
    <col min="11789" max="11803" width="0" style="15" hidden="1" customWidth="1"/>
    <col min="11804" max="11804" width="9" style="15" customWidth="1"/>
    <col min="11805" max="12033" width="9" style="15"/>
    <col min="12034" max="12034" width="3.5" style="15" bestFit="1" customWidth="1"/>
    <col min="12035" max="12036" width="11" style="15" bestFit="1" customWidth="1"/>
    <col min="12037" max="12037" width="11" style="15" customWidth="1"/>
    <col min="12038" max="12038" width="11.25" style="15" customWidth="1"/>
    <col min="12039" max="12039" width="10.875" style="15" customWidth="1"/>
    <col min="12040" max="12040" width="11.125" style="15" bestFit="1" customWidth="1"/>
    <col min="12041" max="12041" width="11.625" style="15" bestFit="1" customWidth="1"/>
    <col min="12042" max="12042" width="9" style="15" bestFit="1" customWidth="1"/>
    <col min="12043" max="12043" width="9.75" style="15" customWidth="1"/>
    <col min="12044" max="12044" width="9.75" style="15" bestFit="1" customWidth="1"/>
    <col min="12045" max="12059" width="0" style="15" hidden="1" customWidth="1"/>
    <col min="12060" max="12060" width="9" style="15" customWidth="1"/>
    <col min="12061" max="12289" width="9" style="15"/>
    <col min="12290" max="12290" width="3.5" style="15" bestFit="1" customWidth="1"/>
    <col min="12291" max="12292" width="11" style="15" bestFit="1" customWidth="1"/>
    <col min="12293" max="12293" width="11" style="15" customWidth="1"/>
    <col min="12294" max="12294" width="11.25" style="15" customWidth="1"/>
    <col min="12295" max="12295" width="10.875" style="15" customWidth="1"/>
    <col min="12296" max="12296" width="11.125" style="15" bestFit="1" customWidth="1"/>
    <col min="12297" max="12297" width="11.625" style="15" bestFit="1" customWidth="1"/>
    <col min="12298" max="12298" width="9" style="15" bestFit="1" customWidth="1"/>
    <col min="12299" max="12299" width="9.75" style="15" customWidth="1"/>
    <col min="12300" max="12300" width="9.75" style="15" bestFit="1" customWidth="1"/>
    <col min="12301" max="12315" width="0" style="15" hidden="1" customWidth="1"/>
    <col min="12316" max="12316" width="9" style="15" customWidth="1"/>
    <col min="12317" max="12545" width="9" style="15"/>
    <col min="12546" max="12546" width="3.5" style="15" bestFit="1" customWidth="1"/>
    <col min="12547" max="12548" width="11" style="15" bestFit="1" customWidth="1"/>
    <col min="12549" max="12549" width="11" style="15" customWidth="1"/>
    <col min="12550" max="12550" width="11.25" style="15" customWidth="1"/>
    <col min="12551" max="12551" width="10.875" style="15" customWidth="1"/>
    <col min="12552" max="12552" width="11.125" style="15" bestFit="1" customWidth="1"/>
    <col min="12553" max="12553" width="11.625" style="15" bestFit="1" customWidth="1"/>
    <col min="12554" max="12554" width="9" style="15" bestFit="1" customWidth="1"/>
    <col min="12555" max="12555" width="9.75" style="15" customWidth="1"/>
    <col min="12556" max="12556" width="9.75" style="15" bestFit="1" customWidth="1"/>
    <col min="12557" max="12571" width="0" style="15" hidden="1" customWidth="1"/>
    <col min="12572" max="12572" width="9" style="15" customWidth="1"/>
    <col min="12573" max="12801" width="9" style="15"/>
    <col min="12802" max="12802" width="3.5" style="15" bestFit="1" customWidth="1"/>
    <col min="12803" max="12804" width="11" style="15" bestFit="1" customWidth="1"/>
    <col min="12805" max="12805" width="11" style="15" customWidth="1"/>
    <col min="12806" max="12806" width="11.25" style="15" customWidth="1"/>
    <col min="12807" max="12807" width="10.875" style="15" customWidth="1"/>
    <col min="12808" max="12808" width="11.125" style="15" bestFit="1" customWidth="1"/>
    <col min="12809" max="12809" width="11.625" style="15" bestFit="1" customWidth="1"/>
    <col min="12810" max="12810" width="9" style="15" bestFit="1" customWidth="1"/>
    <col min="12811" max="12811" width="9.75" style="15" customWidth="1"/>
    <col min="12812" max="12812" width="9.75" style="15" bestFit="1" customWidth="1"/>
    <col min="12813" max="12827" width="0" style="15" hidden="1" customWidth="1"/>
    <col min="12828" max="12828" width="9" style="15" customWidth="1"/>
    <col min="12829" max="13057" width="9" style="15"/>
    <col min="13058" max="13058" width="3.5" style="15" bestFit="1" customWidth="1"/>
    <col min="13059" max="13060" width="11" style="15" bestFit="1" customWidth="1"/>
    <col min="13061" max="13061" width="11" style="15" customWidth="1"/>
    <col min="13062" max="13062" width="11.25" style="15" customWidth="1"/>
    <col min="13063" max="13063" width="10.875" style="15" customWidth="1"/>
    <col min="13064" max="13064" width="11.125" style="15" bestFit="1" customWidth="1"/>
    <col min="13065" max="13065" width="11.625" style="15" bestFit="1" customWidth="1"/>
    <col min="13066" max="13066" width="9" style="15" bestFit="1" customWidth="1"/>
    <col min="13067" max="13067" width="9.75" style="15" customWidth="1"/>
    <col min="13068" max="13068" width="9.75" style="15" bestFit="1" customWidth="1"/>
    <col min="13069" max="13083" width="0" style="15" hidden="1" customWidth="1"/>
    <col min="13084" max="13084" width="9" style="15" customWidth="1"/>
    <col min="13085" max="13313" width="9" style="15"/>
    <col min="13314" max="13314" width="3.5" style="15" bestFit="1" customWidth="1"/>
    <col min="13315" max="13316" width="11" style="15" bestFit="1" customWidth="1"/>
    <col min="13317" max="13317" width="11" style="15" customWidth="1"/>
    <col min="13318" max="13318" width="11.25" style="15" customWidth="1"/>
    <col min="13319" max="13319" width="10.875" style="15" customWidth="1"/>
    <col min="13320" max="13320" width="11.125" style="15" bestFit="1" customWidth="1"/>
    <col min="13321" max="13321" width="11.625" style="15" bestFit="1" customWidth="1"/>
    <col min="13322" max="13322" width="9" style="15" bestFit="1" customWidth="1"/>
    <col min="13323" max="13323" width="9.75" style="15" customWidth="1"/>
    <col min="13324" max="13324" width="9.75" style="15" bestFit="1" customWidth="1"/>
    <col min="13325" max="13339" width="0" style="15" hidden="1" customWidth="1"/>
    <col min="13340" max="13340" width="9" style="15" customWidth="1"/>
    <col min="13341" max="13569" width="9" style="15"/>
    <col min="13570" max="13570" width="3.5" style="15" bestFit="1" customWidth="1"/>
    <col min="13571" max="13572" width="11" style="15" bestFit="1" customWidth="1"/>
    <col min="13573" max="13573" width="11" style="15" customWidth="1"/>
    <col min="13574" max="13574" width="11.25" style="15" customWidth="1"/>
    <col min="13575" max="13575" width="10.875" style="15" customWidth="1"/>
    <col min="13576" max="13576" width="11.125" style="15" bestFit="1" customWidth="1"/>
    <col min="13577" max="13577" width="11.625" style="15" bestFit="1" customWidth="1"/>
    <col min="13578" max="13578" width="9" style="15" bestFit="1" customWidth="1"/>
    <col min="13579" max="13579" width="9.75" style="15" customWidth="1"/>
    <col min="13580" max="13580" width="9.75" style="15" bestFit="1" customWidth="1"/>
    <col min="13581" max="13595" width="0" style="15" hidden="1" customWidth="1"/>
    <col min="13596" max="13596" width="9" style="15" customWidth="1"/>
    <col min="13597" max="13825" width="9" style="15"/>
    <col min="13826" max="13826" width="3.5" style="15" bestFit="1" customWidth="1"/>
    <col min="13827" max="13828" width="11" style="15" bestFit="1" customWidth="1"/>
    <col min="13829" max="13829" width="11" style="15" customWidth="1"/>
    <col min="13830" max="13830" width="11.25" style="15" customWidth="1"/>
    <col min="13831" max="13831" width="10.875" style="15" customWidth="1"/>
    <col min="13832" max="13832" width="11.125" style="15" bestFit="1" customWidth="1"/>
    <col min="13833" max="13833" width="11.625" style="15" bestFit="1" customWidth="1"/>
    <col min="13834" max="13834" width="9" style="15" bestFit="1" customWidth="1"/>
    <col min="13835" max="13835" width="9.75" style="15" customWidth="1"/>
    <col min="13836" max="13836" width="9.75" style="15" bestFit="1" customWidth="1"/>
    <col min="13837" max="13851" width="0" style="15" hidden="1" customWidth="1"/>
    <col min="13852" max="13852" width="9" style="15" customWidth="1"/>
    <col min="13853" max="14081" width="9" style="15"/>
    <col min="14082" max="14082" width="3.5" style="15" bestFit="1" customWidth="1"/>
    <col min="14083" max="14084" width="11" style="15" bestFit="1" customWidth="1"/>
    <col min="14085" max="14085" width="11" style="15" customWidth="1"/>
    <col min="14086" max="14086" width="11.25" style="15" customWidth="1"/>
    <col min="14087" max="14087" width="10.875" style="15" customWidth="1"/>
    <col min="14088" max="14088" width="11.125" style="15" bestFit="1" customWidth="1"/>
    <col min="14089" max="14089" width="11.625" style="15" bestFit="1" customWidth="1"/>
    <col min="14090" max="14090" width="9" style="15" bestFit="1" customWidth="1"/>
    <col min="14091" max="14091" width="9.75" style="15" customWidth="1"/>
    <col min="14092" max="14092" width="9.75" style="15" bestFit="1" customWidth="1"/>
    <col min="14093" max="14107" width="0" style="15" hidden="1" customWidth="1"/>
    <col min="14108" max="14108" width="9" style="15" customWidth="1"/>
    <col min="14109" max="14337" width="9" style="15"/>
    <col min="14338" max="14338" width="3.5" style="15" bestFit="1" customWidth="1"/>
    <col min="14339" max="14340" width="11" style="15" bestFit="1" customWidth="1"/>
    <col min="14341" max="14341" width="11" style="15" customWidth="1"/>
    <col min="14342" max="14342" width="11.25" style="15" customWidth="1"/>
    <col min="14343" max="14343" width="10.875" style="15" customWidth="1"/>
    <col min="14344" max="14344" width="11.125" style="15" bestFit="1" customWidth="1"/>
    <col min="14345" max="14345" width="11.625" style="15" bestFit="1" customWidth="1"/>
    <col min="14346" max="14346" width="9" style="15" bestFit="1" customWidth="1"/>
    <col min="14347" max="14347" width="9.75" style="15" customWidth="1"/>
    <col min="14348" max="14348" width="9.75" style="15" bestFit="1" customWidth="1"/>
    <col min="14349" max="14363" width="0" style="15" hidden="1" customWidth="1"/>
    <col min="14364" max="14364" width="9" style="15" customWidth="1"/>
    <col min="14365" max="14593" width="9" style="15"/>
    <col min="14594" max="14594" width="3.5" style="15" bestFit="1" customWidth="1"/>
    <col min="14595" max="14596" width="11" style="15" bestFit="1" customWidth="1"/>
    <col min="14597" max="14597" width="11" style="15" customWidth="1"/>
    <col min="14598" max="14598" width="11.25" style="15" customWidth="1"/>
    <col min="14599" max="14599" width="10.875" style="15" customWidth="1"/>
    <col min="14600" max="14600" width="11.125" style="15" bestFit="1" customWidth="1"/>
    <col min="14601" max="14601" width="11.625" style="15" bestFit="1" customWidth="1"/>
    <col min="14602" max="14602" width="9" style="15" bestFit="1" customWidth="1"/>
    <col min="14603" max="14603" width="9.75" style="15" customWidth="1"/>
    <col min="14604" max="14604" width="9.75" style="15" bestFit="1" customWidth="1"/>
    <col min="14605" max="14619" width="0" style="15" hidden="1" customWidth="1"/>
    <col min="14620" max="14620" width="9" style="15" customWidth="1"/>
    <col min="14621" max="14849" width="9" style="15"/>
    <col min="14850" max="14850" width="3.5" style="15" bestFit="1" customWidth="1"/>
    <col min="14851" max="14852" width="11" style="15" bestFit="1" customWidth="1"/>
    <col min="14853" max="14853" width="11" style="15" customWidth="1"/>
    <col min="14854" max="14854" width="11.25" style="15" customWidth="1"/>
    <col min="14855" max="14855" width="10.875" style="15" customWidth="1"/>
    <col min="14856" max="14856" width="11.125" style="15" bestFit="1" customWidth="1"/>
    <col min="14857" max="14857" width="11.625" style="15" bestFit="1" customWidth="1"/>
    <col min="14858" max="14858" width="9" style="15" bestFit="1" customWidth="1"/>
    <col min="14859" max="14859" width="9.75" style="15" customWidth="1"/>
    <col min="14860" max="14860" width="9.75" style="15" bestFit="1" customWidth="1"/>
    <col min="14861" max="14875" width="0" style="15" hidden="1" customWidth="1"/>
    <col min="14876" max="14876" width="9" style="15" customWidth="1"/>
    <col min="14877" max="15105" width="9" style="15"/>
    <col min="15106" max="15106" width="3.5" style="15" bestFit="1" customWidth="1"/>
    <col min="15107" max="15108" width="11" style="15" bestFit="1" customWidth="1"/>
    <col min="15109" max="15109" width="11" style="15" customWidth="1"/>
    <col min="15110" max="15110" width="11.25" style="15" customWidth="1"/>
    <col min="15111" max="15111" width="10.875" style="15" customWidth="1"/>
    <col min="15112" max="15112" width="11.125" style="15" bestFit="1" customWidth="1"/>
    <col min="15113" max="15113" width="11.625" style="15" bestFit="1" customWidth="1"/>
    <col min="15114" max="15114" width="9" style="15" bestFit="1" customWidth="1"/>
    <col min="15115" max="15115" width="9.75" style="15" customWidth="1"/>
    <col min="15116" max="15116" width="9.75" style="15" bestFit="1" customWidth="1"/>
    <col min="15117" max="15131" width="0" style="15" hidden="1" customWidth="1"/>
    <col min="15132" max="15132" width="9" style="15" customWidth="1"/>
    <col min="15133" max="15361" width="9" style="15"/>
    <col min="15362" max="15362" width="3.5" style="15" bestFit="1" customWidth="1"/>
    <col min="15363" max="15364" width="11" style="15" bestFit="1" customWidth="1"/>
    <col min="15365" max="15365" width="11" style="15" customWidth="1"/>
    <col min="15366" max="15366" width="11.25" style="15" customWidth="1"/>
    <col min="15367" max="15367" width="10.875" style="15" customWidth="1"/>
    <col min="15368" max="15368" width="11.125" style="15" bestFit="1" customWidth="1"/>
    <col min="15369" max="15369" width="11.625" style="15" bestFit="1" customWidth="1"/>
    <col min="15370" max="15370" width="9" style="15" bestFit="1" customWidth="1"/>
    <col min="15371" max="15371" width="9.75" style="15" customWidth="1"/>
    <col min="15372" max="15372" width="9.75" style="15" bestFit="1" customWidth="1"/>
    <col min="15373" max="15387" width="0" style="15" hidden="1" customWidth="1"/>
    <col min="15388" max="15388" width="9" style="15" customWidth="1"/>
    <col min="15389" max="15617" width="9" style="15"/>
    <col min="15618" max="15618" width="3.5" style="15" bestFit="1" customWidth="1"/>
    <col min="15619" max="15620" width="11" style="15" bestFit="1" customWidth="1"/>
    <col min="15621" max="15621" width="11" style="15" customWidth="1"/>
    <col min="15622" max="15622" width="11.25" style="15" customWidth="1"/>
    <col min="15623" max="15623" width="10.875" style="15" customWidth="1"/>
    <col min="15624" max="15624" width="11.125" style="15" bestFit="1" customWidth="1"/>
    <col min="15625" max="15625" width="11.625" style="15" bestFit="1" customWidth="1"/>
    <col min="15626" max="15626" width="9" style="15" bestFit="1" customWidth="1"/>
    <col min="15627" max="15627" width="9.75" style="15" customWidth="1"/>
    <col min="15628" max="15628" width="9.75" style="15" bestFit="1" customWidth="1"/>
    <col min="15629" max="15643" width="0" style="15" hidden="1" customWidth="1"/>
    <col min="15644" max="15644" width="9" style="15" customWidth="1"/>
    <col min="15645" max="15873" width="9" style="15"/>
    <col min="15874" max="15874" width="3.5" style="15" bestFit="1" customWidth="1"/>
    <col min="15875" max="15876" width="11" style="15" bestFit="1" customWidth="1"/>
    <col min="15877" max="15877" width="11" style="15" customWidth="1"/>
    <col min="15878" max="15878" width="11.25" style="15" customWidth="1"/>
    <col min="15879" max="15879" width="10.875" style="15" customWidth="1"/>
    <col min="15880" max="15880" width="11.125" style="15" bestFit="1" customWidth="1"/>
    <col min="15881" max="15881" width="11.625" style="15" bestFit="1" customWidth="1"/>
    <col min="15882" max="15882" width="9" style="15" bestFit="1" customWidth="1"/>
    <col min="15883" max="15883" width="9.75" style="15" customWidth="1"/>
    <col min="15884" max="15884" width="9.75" style="15" bestFit="1" customWidth="1"/>
    <col min="15885" max="15899" width="0" style="15" hidden="1" customWidth="1"/>
    <col min="15900" max="15900" width="9" style="15" customWidth="1"/>
    <col min="15901" max="16129" width="9" style="15"/>
    <col min="16130" max="16130" width="3.5" style="15" bestFit="1" customWidth="1"/>
    <col min="16131" max="16132" width="11" style="15" bestFit="1" customWidth="1"/>
    <col min="16133" max="16133" width="11" style="15" customWidth="1"/>
    <col min="16134" max="16134" width="11.25" style="15" customWidth="1"/>
    <col min="16135" max="16135" width="10.875" style="15" customWidth="1"/>
    <col min="16136" max="16136" width="11.125" style="15" bestFit="1" customWidth="1"/>
    <col min="16137" max="16137" width="11.625" style="15" bestFit="1" customWidth="1"/>
    <col min="16138" max="16138" width="9" style="15" bestFit="1" customWidth="1"/>
    <col min="16139" max="16139" width="9.75" style="15" customWidth="1"/>
    <col min="16140" max="16140" width="9.75" style="15" bestFit="1" customWidth="1"/>
    <col min="16141" max="16155" width="0" style="15" hidden="1" customWidth="1"/>
    <col min="16156" max="16156" width="9" style="15" customWidth="1"/>
    <col min="16157" max="16384" width="9" style="15"/>
  </cols>
  <sheetData>
    <row r="1" spans="1:35" ht="24.75" customHeight="1">
      <c r="B1" s="11" t="s">
        <v>112</v>
      </c>
      <c r="C1" s="12"/>
      <c r="D1" s="122">
        <f>履歴書!I4</f>
        <v>0</v>
      </c>
      <c r="E1" s="13" t="s">
        <v>45</v>
      </c>
      <c r="F1" s="411">
        <f>履歴書!E6</f>
        <v>0</v>
      </c>
      <c r="G1" s="412"/>
      <c r="H1" s="133"/>
      <c r="I1" s="14" t="s">
        <v>46</v>
      </c>
      <c r="J1" s="413" t="s">
        <v>225</v>
      </c>
      <c r="K1" s="414"/>
      <c r="L1" s="415"/>
      <c r="AC1" s="16" t="s">
        <v>47</v>
      </c>
      <c r="AD1" s="16"/>
      <c r="AE1" s="17" t="s">
        <v>48</v>
      </c>
      <c r="AF1" s="17" t="s">
        <v>49</v>
      </c>
      <c r="AG1" s="17" t="s">
        <v>50</v>
      </c>
      <c r="AH1" s="18"/>
      <c r="AI1" s="18">
        <f>ROUNDUP(SUM(AF4+AG4*0.8+AH4*0.5+AF2),0)</f>
        <v>0</v>
      </c>
    </row>
    <row r="2" spans="1:35" ht="16.5" customHeight="1" thickBot="1">
      <c r="B2" s="19" t="s">
        <v>51</v>
      </c>
      <c r="C2" s="20" t="s">
        <v>240</v>
      </c>
      <c r="D2" s="21"/>
      <c r="E2" s="22"/>
      <c r="F2" s="23"/>
      <c r="G2" s="24"/>
      <c r="H2" s="23"/>
      <c r="I2" s="25" t="s">
        <v>52</v>
      </c>
      <c r="J2" s="189"/>
      <c r="K2" s="26">
        <v>1</v>
      </c>
      <c r="L2" s="45">
        <f>_xlfn.IFS($C$2="","　　　　　　　最終学歴を選んでね",$C$2="高校",7,$C$2="短大",17,TRUE,27)</f>
        <v>27</v>
      </c>
      <c r="AC2" s="27" t="str">
        <f>C2</f>
        <v>博士</v>
      </c>
      <c r="AD2" s="28"/>
      <c r="AE2" s="29">
        <f>E3</f>
        <v>0</v>
      </c>
      <c r="AF2" s="29">
        <f>E4</f>
        <v>48</v>
      </c>
      <c r="AG2" s="29">
        <f>E5</f>
        <v>0</v>
      </c>
      <c r="AH2" s="18" t="e">
        <f>IF(SUM(AF4:AH4)+AF2=I9,"OK","だめだ")</f>
        <v>#VALUE!</v>
      </c>
      <c r="AI2" s="30" t="s">
        <v>54</v>
      </c>
    </row>
    <row r="3" spans="1:35" ht="16.5" customHeight="1" thickBot="1">
      <c r="B3" s="416" t="s">
        <v>55</v>
      </c>
      <c r="C3" s="417"/>
      <c r="D3" s="31"/>
      <c r="E3" s="120">
        <f>ROUNDUP(SUM($L$14:$L$114),0)</f>
        <v>0</v>
      </c>
      <c r="F3" s="416" t="s">
        <v>56</v>
      </c>
      <c r="G3" s="418"/>
      <c r="H3" s="132"/>
      <c r="I3" s="32">
        <f>N3</f>
        <v>0</v>
      </c>
      <c r="J3" s="13">
        <f>IF(AND(E5&gt;59,I3&lt;60),60,IF(AND(E5&gt;59,I3&gt;59),I3,E5))</f>
        <v>0</v>
      </c>
      <c r="K3" s="33" t="s">
        <v>57</v>
      </c>
      <c r="L3" s="32">
        <f>J3*1/12</f>
        <v>0</v>
      </c>
      <c r="N3" s="15">
        <f>IF(E5&gt;60,60,E5)</f>
        <v>0</v>
      </c>
      <c r="AC3" s="18"/>
      <c r="AD3" s="18"/>
      <c r="AE3" s="18"/>
      <c r="AF3" s="18" t="s">
        <v>58</v>
      </c>
      <c r="AG3" s="18" t="s">
        <v>59</v>
      </c>
      <c r="AH3" s="18" t="s">
        <v>60</v>
      </c>
      <c r="AI3" s="34" t="s">
        <v>61</v>
      </c>
    </row>
    <row r="4" spans="1:35" ht="16.5" customHeight="1" thickBot="1">
      <c r="B4" s="419" t="s">
        <v>62</v>
      </c>
      <c r="C4" s="420"/>
      <c r="D4" s="35"/>
      <c r="E4" s="191">
        <f>_xlfn.IFS($C$2="","最終学歴を選んでね　　　　　　　",$C$2="高校",0,$C$2="短大",24,TRUE,48)</f>
        <v>48</v>
      </c>
      <c r="F4" s="419" t="s">
        <v>63</v>
      </c>
      <c r="G4" s="421"/>
      <c r="H4" s="38"/>
      <c r="I4" s="36">
        <f>N4</f>
        <v>0</v>
      </c>
      <c r="J4" s="37">
        <f>I4</f>
        <v>0</v>
      </c>
      <c r="K4" s="38" t="s">
        <v>64</v>
      </c>
      <c r="L4" s="36">
        <f>ROUNDDOWN(J4*1/15,1)</f>
        <v>0</v>
      </c>
      <c r="N4" s="15">
        <f>IF(AND(E5&gt;60,E5&lt;=121),E5-I3,IF(E5-I3&lt;=0,0,60))</f>
        <v>0</v>
      </c>
      <c r="AC4" s="39">
        <f>C1</f>
        <v>0</v>
      </c>
      <c r="AD4" s="40">
        <f>F1</f>
        <v>0</v>
      </c>
      <c r="AE4" s="41" t="str">
        <f>AC2</f>
        <v>博士</v>
      </c>
      <c r="AF4" s="42">
        <f>SUMIF($K15:$K200,1,$J15:$J200)-AF2</f>
        <v>-48</v>
      </c>
      <c r="AG4" s="41">
        <f>SUMIF($K15:$K200,0.8,$J15:$J200)</f>
        <v>0</v>
      </c>
      <c r="AH4" s="41">
        <f>SUMIF($K15:$K200,0.5,$J15:$J200)</f>
        <v>0</v>
      </c>
      <c r="AI4" s="43">
        <f>IF(AC2="修士",24,0)</f>
        <v>0</v>
      </c>
    </row>
    <row r="5" spans="1:35" ht="16.5" customHeight="1" thickBot="1">
      <c r="B5" s="422" t="s">
        <v>239</v>
      </c>
      <c r="C5" s="423"/>
      <c r="D5" s="44"/>
      <c r="E5" s="192">
        <f>IF(E3-E4&lt;0,0,E3-E4+E6)</f>
        <v>0</v>
      </c>
      <c r="F5" s="424" t="s">
        <v>65</v>
      </c>
      <c r="G5" s="425"/>
      <c r="H5" s="47"/>
      <c r="I5" s="45">
        <f>N5</f>
        <v>0</v>
      </c>
      <c r="J5" s="46">
        <f>I5</f>
        <v>0</v>
      </c>
      <c r="K5" s="47" t="s">
        <v>66</v>
      </c>
      <c r="L5" s="45">
        <f>ROUNDDOWN(J5*1/18,1)</f>
        <v>0</v>
      </c>
      <c r="N5" s="15">
        <f>IF(E5&gt;120,E5-N3-N4,0)</f>
        <v>0</v>
      </c>
      <c r="AC5" s="15" t="e">
        <f>AND(AH2="OK",AE2=AI1)</f>
        <v>#VALUE!</v>
      </c>
      <c r="AD5" s="48" t="str">
        <f>IF(AC2="大学","","★注意")</f>
        <v>★注意</v>
      </c>
      <c r="AE5" s="28"/>
      <c r="AF5" s="28"/>
      <c r="AG5" s="28"/>
      <c r="AH5" s="28"/>
      <c r="AI5" s="28"/>
    </row>
    <row r="6" spans="1:35" ht="16.5" customHeight="1" thickBot="1">
      <c r="B6" s="407" t="s">
        <v>238</v>
      </c>
      <c r="C6" s="407"/>
      <c r="D6" s="49"/>
      <c r="E6" s="10">
        <f>IF($C$2="専攻科",6,0)</f>
        <v>0</v>
      </c>
      <c r="F6" s="10"/>
      <c r="G6" s="10"/>
      <c r="H6" s="10"/>
      <c r="I6" s="50"/>
      <c r="J6" s="406" t="s">
        <v>67</v>
      </c>
      <c r="K6" s="407"/>
      <c r="L6" s="51">
        <f>ROUNDDOWN(SUM(L3:L5),0)</f>
        <v>0</v>
      </c>
      <c r="O6" s="10"/>
      <c r="P6" s="52"/>
      <c r="R6" s="53"/>
      <c r="S6" s="53"/>
      <c r="T6" s="54"/>
      <c r="U6" s="53"/>
      <c r="V6" s="53"/>
      <c r="W6" s="53"/>
      <c r="X6" s="53"/>
    </row>
    <row r="7" spans="1:35" ht="16.5" customHeight="1" thickBot="1">
      <c r="B7" s="13" t="s">
        <v>68</v>
      </c>
      <c r="C7" s="32">
        <f>L6</f>
        <v>0</v>
      </c>
      <c r="D7" s="55"/>
      <c r="E7" s="56" t="s">
        <v>69</v>
      </c>
      <c r="F7" s="57">
        <f>C7*4</f>
        <v>0</v>
      </c>
      <c r="G7" s="10"/>
      <c r="H7" s="10"/>
      <c r="I7" s="50"/>
      <c r="J7" s="50"/>
      <c r="K7" s="10"/>
      <c r="L7" s="58"/>
      <c r="O7" s="10"/>
      <c r="P7" s="52"/>
      <c r="R7" s="53"/>
      <c r="S7" s="53"/>
      <c r="T7" s="54"/>
      <c r="U7" s="53"/>
      <c r="V7" s="53"/>
      <c r="W7" s="53"/>
      <c r="X7" s="53"/>
    </row>
    <row r="8" spans="1:35" ht="16.5" customHeight="1">
      <c r="B8" s="37" t="s">
        <v>70</v>
      </c>
      <c r="C8" s="36">
        <f>(SUM(L3:L5)-C7)*12</f>
        <v>0</v>
      </c>
      <c r="D8" s="49"/>
      <c r="E8" s="426" t="s">
        <v>71</v>
      </c>
      <c r="F8" s="427"/>
      <c r="G8" s="10"/>
      <c r="H8" s="10"/>
      <c r="I8" s="59" t="s">
        <v>72</v>
      </c>
      <c r="J8" s="60" t="s">
        <v>73</v>
      </c>
      <c r="K8" s="61" t="e">
        <f>B15</f>
        <v>#VALUE!</v>
      </c>
      <c r="L8" s="129">
        <f>MAX(AC15:AC114)</f>
        <v>0</v>
      </c>
      <c r="N8" s="10"/>
      <c r="O8" s="10"/>
      <c r="Q8" s="54"/>
      <c r="R8" s="53"/>
      <c r="S8" s="53"/>
      <c r="T8" s="53"/>
      <c r="U8" s="53"/>
      <c r="V8" s="53"/>
      <c r="W8" s="53"/>
    </row>
    <row r="9" spans="1:35" ht="16.5" customHeight="1" thickBot="1">
      <c r="B9" s="62"/>
      <c r="C9" s="63"/>
      <c r="D9" s="49"/>
      <c r="E9" s="64" t="s">
        <v>74</v>
      </c>
      <c r="F9" s="65">
        <f>C8</f>
        <v>0</v>
      </c>
      <c r="I9" s="66" t="e">
        <f>IF(K9&gt;1,K9+1,L9)</f>
        <v>#VALUE!</v>
      </c>
      <c r="J9" s="67">
        <f>SUM(J14:J114)</f>
        <v>0</v>
      </c>
      <c r="K9" s="66" t="e">
        <f>DATEDIF(K8,L8,"Ｍ")</f>
        <v>#VALUE!</v>
      </c>
      <c r="L9" s="68" t="e">
        <f>DATEDIF(K8,L8,"ＭＤ")</f>
        <v>#VALUE!</v>
      </c>
      <c r="O9" s="10"/>
    </row>
    <row r="10" spans="1:35" ht="16.5" customHeight="1" thickBot="1">
      <c r="B10" s="428">
        <f>J2</f>
        <v>0</v>
      </c>
      <c r="C10" s="430" t="str">
        <f>IF($L$2+F7&lt;125,$K$2&amp;"－"&amp;$L$2+F7&amp;"　（ "&amp;ROUND(F9,1)&amp;" ）",$K$2&amp;"－"&amp;125&amp;"　（ 0 ）")</f>
        <v>1－27　（ 0 ）</v>
      </c>
      <c r="D10" s="430"/>
      <c r="E10" s="431"/>
      <c r="F10" s="432"/>
      <c r="G10" s="15" t="str">
        <f>IFERROR(IF($L$2+F7&lt;125,"","※最大号俸超過"),"")</f>
        <v/>
      </c>
      <c r="I10" s="435" t="s">
        <v>75</v>
      </c>
      <c r="J10" s="436"/>
      <c r="K10" s="436" t="e">
        <f>IF(I9=J9,"OK","OUT")</f>
        <v>#VALUE!</v>
      </c>
      <c r="L10" s="437"/>
      <c r="O10" s="10"/>
      <c r="AC10" s="406" t="s">
        <v>226</v>
      </c>
      <c r="AD10" s="407"/>
      <c r="AE10" s="407"/>
      <c r="AF10" s="407"/>
      <c r="AG10" s="408"/>
    </row>
    <row r="11" spans="1:35" ht="16.5" customHeight="1" thickBot="1">
      <c r="B11" s="429"/>
      <c r="C11" s="433"/>
      <c r="D11" s="433"/>
      <c r="E11" s="433"/>
      <c r="F11" s="434"/>
      <c r="I11" s="54"/>
      <c r="J11" s="53"/>
      <c r="K11" s="53"/>
      <c r="O11" s="69">
        <v>100</v>
      </c>
      <c r="AD11" s="15">
        <f>SUM(AD15:AD114)</f>
        <v>0</v>
      </c>
      <c r="AG11" s="15">
        <f>SUM(AG15:AG114)</f>
        <v>0</v>
      </c>
    </row>
    <row r="12" spans="1:35" ht="23.25" customHeight="1" thickBot="1">
      <c r="A12" s="438" t="s">
        <v>76</v>
      </c>
      <c r="B12" s="439"/>
      <c r="C12" s="439"/>
      <c r="D12" s="439"/>
      <c r="E12" s="439"/>
      <c r="F12" s="439"/>
      <c r="G12" s="440"/>
      <c r="H12" s="440"/>
      <c r="I12" s="440"/>
      <c r="J12" s="440"/>
      <c r="K12" s="440"/>
      <c r="L12" s="441"/>
      <c r="O12" s="69">
        <v>101</v>
      </c>
      <c r="AB12" s="70" t="s">
        <v>77</v>
      </c>
      <c r="AD12" s="15">
        <f>ROUNDDOWN(AD11/12,0)</f>
        <v>0</v>
      </c>
      <c r="AG12" s="15">
        <f>ROUNDDOWN(AG11/12,0)</f>
        <v>0</v>
      </c>
    </row>
    <row r="13" spans="1:35" ht="27.75" thickBot="1">
      <c r="A13" s="11"/>
      <c r="B13" s="71" t="s">
        <v>78</v>
      </c>
      <c r="C13" s="71" t="s">
        <v>79</v>
      </c>
      <c r="D13" s="72" t="s">
        <v>80</v>
      </c>
      <c r="E13" s="73" t="s">
        <v>81</v>
      </c>
      <c r="F13" s="442" t="s">
        <v>229</v>
      </c>
      <c r="G13" s="443"/>
      <c r="H13" s="136" t="s">
        <v>230</v>
      </c>
      <c r="I13" s="74" t="s">
        <v>82</v>
      </c>
      <c r="J13" s="75" t="s">
        <v>73</v>
      </c>
      <c r="K13" s="76" t="s">
        <v>83</v>
      </c>
      <c r="L13" s="77" t="s">
        <v>84</v>
      </c>
      <c r="M13" s="78" t="s">
        <v>85</v>
      </c>
      <c r="N13" s="78" t="s">
        <v>86</v>
      </c>
      <c r="O13" s="69">
        <v>102</v>
      </c>
      <c r="AB13" s="79"/>
      <c r="AD13" s="80" t="s">
        <v>87</v>
      </c>
      <c r="AG13" s="15" t="s">
        <v>227</v>
      </c>
    </row>
    <row r="14" spans="1:35" ht="15" customHeight="1">
      <c r="A14" s="81">
        <v>1</v>
      </c>
      <c r="B14" s="82" t="str">
        <f>日付等!A3</f>
        <v>年月日</v>
      </c>
      <c r="C14" s="121" t="str">
        <f>IF(日付等!B3="年月日","",日付等!B3)</f>
        <v/>
      </c>
      <c r="D14" s="83"/>
      <c r="E14" s="84"/>
      <c r="F14" s="444" t="s">
        <v>88</v>
      </c>
      <c r="G14" s="445"/>
      <c r="H14" s="134"/>
      <c r="I14" s="85"/>
      <c r="J14" s="86" t="str">
        <f>IF(E14="","",AA14)</f>
        <v/>
      </c>
      <c r="K14" s="87">
        <v>0</v>
      </c>
      <c r="L14" s="88" t="str">
        <f>IF(E14="","",IF(J14&lt;0,0,J14*K14))</f>
        <v/>
      </c>
      <c r="M14" s="15" t="str">
        <f>IF(OR(E14=200,E14=202),L14,"")</f>
        <v/>
      </c>
      <c r="N14" s="15" t="str">
        <f>IF(OR(E14=210,E14=211,E14=250),L14,"")</f>
        <v/>
      </c>
      <c r="O14" s="69">
        <v>103</v>
      </c>
      <c r="P14" s="89" t="e">
        <f>DATE(YEAR(B14),MONTH(B14),1)</f>
        <v>#VALUE!</v>
      </c>
      <c r="Q14" s="89" t="e">
        <f>DATE(YEAR(C14),MONTH(C14)+1,0)</f>
        <v>#VALUE!</v>
      </c>
      <c r="R14" s="89" t="e">
        <f>YEAR(P14)&amp;MONTH(P14)</f>
        <v>#VALUE!</v>
      </c>
      <c r="S14" s="89" t="e">
        <f>YEAR(Q14)&amp;MONTH(Q14)</f>
        <v>#VALUE!</v>
      </c>
      <c r="U14" s="15" t="e">
        <f>IF(AND(S14=R15,K14&gt;K15),0,IF(AND(S14=R15,K14&lt;K15),-1,IF(AND(S14=R15,K14=K15),0,0)))</f>
        <v>#VALUE!</v>
      </c>
      <c r="W14" s="15">
        <f t="shared" ref="W14:W63" si="0">IF(E16="",0,IF(AND(S14=R16,K14&gt;K16),0,IF(AND(S14=R16,K14&lt;K16),-1,IF(AND(S14=R16,K14=K16),0,0))))</f>
        <v>0</v>
      </c>
      <c r="X14" s="15" t="e">
        <f>DATEDIF(P14,Q14,"M")</f>
        <v>#VALUE!</v>
      </c>
      <c r="Y14" s="15" t="e">
        <f>DATEDIF(P14,Q14,"MD")</f>
        <v>#VALUE!</v>
      </c>
      <c r="Z14" s="15" t="e">
        <f>IF(Y14&gt;0,X14+1,X14)</f>
        <v>#VALUE!</v>
      </c>
      <c r="AA14" s="15" t="e">
        <f>Z14+T14+U14+V14+W14</f>
        <v>#VALUE!</v>
      </c>
      <c r="AB14" s="90"/>
      <c r="AC14" s="128" t="str">
        <f>IFERROR(Q14,"")</f>
        <v/>
      </c>
      <c r="AF14" s="127"/>
    </row>
    <row r="15" spans="1:35" ht="15" customHeight="1">
      <c r="A15" s="81">
        <v>2</v>
      </c>
      <c r="B15" s="82" t="e">
        <f>日付等!A4</f>
        <v>#VALUE!</v>
      </c>
      <c r="C15" s="121" t="str">
        <f>IF(日付等!B4="年月日","",日付等!B4)</f>
        <v/>
      </c>
      <c r="D15" s="91">
        <f>日付等!M4</f>
        <v>0</v>
      </c>
      <c r="E15" s="92" t="str">
        <f>日付等!N4</f>
        <v/>
      </c>
      <c r="F15" s="409" t="str">
        <f>IF(E15="","",VLOOKUP(E15,換算表!$A$2:$D$96,3,0))</f>
        <v/>
      </c>
      <c r="G15" s="410"/>
      <c r="H15" s="135">
        <f>日付等!O4</f>
        <v>0</v>
      </c>
      <c r="I15" s="93"/>
      <c r="J15" s="86" t="str">
        <f>IF(E15="","",IF(AA15&lt;0,0,AA15))</f>
        <v/>
      </c>
      <c r="K15" s="87" t="str">
        <f>IF(I15="",IF(C15="","",VLOOKUP(E15,換算表!$A$2:$D$96,4,0)),IF(OR(I15="育休",I15="結核病休",I15="結核休職"),0.5,IF(I15="病休",0.5,IF(OR(I15="組合専従",I15="公災病休",I15="公災休職"),0.7,IF(I15="欠勤・処分",0,"")))))</f>
        <v/>
      </c>
      <c r="L15" s="88" t="str">
        <f>IF(E15="","",IF(J15&lt;0,0,J15*K15))</f>
        <v/>
      </c>
      <c r="M15" s="15" t="str">
        <f t="shared" ref="M15:M63" si="1">IF(OR(E15=200,E15=202),L15,"")</f>
        <v/>
      </c>
      <c r="N15" s="15" t="str">
        <f t="shared" ref="N15:N63" si="2">IF(OR(E15=210,E15=211,E15=250),L15,"")</f>
        <v/>
      </c>
      <c r="O15" s="69">
        <v>104</v>
      </c>
      <c r="P15" s="89" t="e">
        <f t="shared" ref="P15:P63" si="3">DATE(YEAR(B15),MONTH(B15),1)</f>
        <v>#VALUE!</v>
      </c>
      <c r="Q15" s="89" t="e">
        <f t="shared" ref="Q15:Q63" si="4">DATE(YEAR(C15),MONTH(C15)+1,0)</f>
        <v>#VALUE!</v>
      </c>
      <c r="R15" s="89" t="e">
        <f t="shared" ref="R15:S63" si="5">YEAR(P15)&amp;MONTH(P15)</f>
        <v>#VALUE!</v>
      </c>
      <c r="S15" s="89" t="e">
        <f t="shared" si="5"/>
        <v>#VALUE!</v>
      </c>
      <c r="T15" s="15" t="e">
        <f>IF(AND(R15=S14,K14&gt;K15),-1,IF(AND(R15=S14,K14&lt;K15),0,IF(AND(R15=S14,K14=K15),-1,0)))</f>
        <v>#VALUE!</v>
      </c>
      <c r="U15" s="15" t="e">
        <f>IF(AND(S15=R16,K15&gt;K16),0,IF(AND(S15=R16,K15&lt;K16),-1,IF(AND(S15=R16,K15=K16),0,0)))</f>
        <v>#VALUE!</v>
      </c>
      <c r="W15" s="15">
        <f t="shared" si="0"/>
        <v>0</v>
      </c>
      <c r="X15" s="15" t="e">
        <f t="shared" ref="X15:X63" si="6">DATEDIF(P15,Q15,"M")</f>
        <v>#VALUE!</v>
      </c>
      <c r="Y15" s="15" t="e">
        <f t="shared" ref="Y15:Y63" si="7">DATEDIF(P15,Q15,"MD")</f>
        <v>#VALUE!</v>
      </c>
      <c r="Z15" s="15" t="e">
        <f t="shared" ref="Z15:Z63" si="8">IF(Y15&gt;0,X15+1,X15)</f>
        <v>#VALUE!</v>
      </c>
      <c r="AA15" s="15" t="e">
        <f>Z15+T15+U15+V15+W15</f>
        <v>#VALUE!</v>
      </c>
      <c r="AB15" s="94"/>
      <c r="AC15" s="128" t="str">
        <f t="shared" ref="AC15:AC78" si="9">IFERROR(Q15,"")</f>
        <v/>
      </c>
      <c r="AD15" s="80" t="str">
        <f>IF(D15&gt;0,J15,"")</f>
        <v/>
      </c>
      <c r="AF15" s="127" t="str">
        <f>日付等!Q4</f>
        <v>選択して下さい</v>
      </c>
      <c r="AG15" s="95" t="str">
        <f>IF(OR(AF15="仙台市教育委員会",AF15="仙台市",AF15="宮城県教育委員会",AF15="宮城県"),J15,"")</f>
        <v/>
      </c>
    </row>
    <row r="16" spans="1:35" ht="15" customHeight="1">
      <c r="A16" s="81">
        <v>3</v>
      </c>
      <c r="B16" s="82" t="e">
        <f>日付等!A5</f>
        <v>#VALUE!</v>
      </c>
      <c r="C16" s="121" t="str">
        <f>IF(日付等!B5="年月日","",日付等!B5)</f>
        <v/>
      </c>
      <c r="D16" s="91">
        <f>日付等!M5</f>
        <v>0</v>
      </c>
      <c r="E16" s="92" t="str">
        <f>日付等!N5</f>
        <v/>
      </c>
      <c r="F16" s="409" t="str">
        <f>IF(E16="","",VLOOKUP(E16,換算表!$A$2:$D$96,3,0))</f>
        <v/>
      </c>
      <c r="G16" s="410"/>
      <c r="H16" s="135">
        <f>日付等!O5</f>
        <v>0</v>
      </c>
      <c r="I16" s="93"/>
      <c r="J16" s="86" t="str">
        <f t="shared" ref="J16:J63" si="10">IF(E16="","",IF(AA16&lt;0,0,AA16))</f>
        <v/>
      </c>
      <c r="K16" s="87" t="str">
        <f>IF(I16="",IF(C16="","",VLOOKUP(E16,換算表!$A$2:$D$96,4,0)),IF(OR(I16="育休",I16="結核病休",I16="結核休職"),0.5,IF(I16="病休",0.5,IF(OR(I16="組合専従",I16="公災病休",I16="公災休職"),0.7,IF(I16="欠勤・処分",0,"")))))</f>
        <v/>
      </c>
      <c r="L16" s="88" t="str">
        <f t="shared" ref="L16:L63" si="11">IF(E16="","",IF(J16&lt;0,0,J16*K16))</f>
        <v/>
      </c>
      <c r="M16" s="15" t="str">
        <f t="shared" si="1"/>
        <v/>
      </c>
      <c r="N16" s="15" t="str">
        <f t="shared" si="2"/>
        <v/>
      </c>
      <c r="O16" s="69">
        <v>105</v>
      </c>
      <c r="P16" s="89" t="e">
        <f t="shared" si="3"/>
        <v>#VALUE!</v>
      </c>
      <c r="Q16" s="89" t="e">
        <f t="shared" si="4"/>
        <v>#VALUE!</v>
      </c>
      <c r="R16" s="89" t="e">
        <f t="shared" si="5"/>
        <v>#VALUE!</v>
      </c>
      <c r="S16" s="89" t="e">
        <f t="shared" si="5"/>
        <v>#VALUE!</v>
      </c>
      <c r="T16" s="15" t="e">
        <f t="shared" ref="T16:T63" si="12">IF(AND(R16=S15,K15&gt;K16),-1,IF(AND(R16=S15,K15&lt;K16),0,IF(AND(R16=S15,K15=K16),-1,0)))</f>
        <v>#VALUE!</v>
      </c>
      <c r="U16" s="15" t="e">
        <f t="shared" ref="U16:U63" si="13">IF(AND(S16=R17,K16&gt;K17),0,IF(AND(S16=R17,K16&lt;K17),-1,IF(AND(S16=R17,K16=K17),0,0)))</f>
        <v>#VALUE!</v>
      </c>
      <c r="V16" s="15" t="e">
        <f t="shared" ref="V16:V63" si="14">IF(AND(R16=S14,K14&gt;K16),-1,IF(AND(R16=S14,K14&lt;K16),0,IF(AND(R16=S14,K14=K16),-1,0)))</f>
        <v>#VALUE!</v>
      </c>
      <c r="W16" s="15">
        <f t="shared" si="0"/>
        <v>0</v>
      </c>
      <c r="X16" s="15" t="e">
        <f t="shared" si="6"/>
        <v>#VALUE!</v>
      </c>
      <c r="Y16" s="15" t="e">
        <f t="shared" si="7"/>
        <v>#VALUE!</v>
      </c>
      <c r="Z16" s="15" t="e">
        <f t="shared" si="8"/>
        <v>#VALUE!</v>
      </c>
      <c r="AA16" s="15" t="e">
        <f>Z16+T16+U16+V16+W16</f>
        <v>#VALUE!</v>
      </c>
      <c r="AB16" s="94"/>
      <c r="AC16" s="128" t="str">
        <f t="shared" si="9"/>
        <v/>
      </c>
      <c r="AD16" s="80" t="str">
        <f t="shared" ref="AD16:AD79" si="15">IF(D16&gt;0,J16,"")</f>
        <v/>
      </c>
      <c r="AF16" s="127" t="str">
        <f>日付等!Q5</f>
        <v>選択して下さい</v>
      </c>
      <c r="AG16" s="95" t="str">
        <f t="shared" ref="AG16:AG79" si="16">IF(OR(AF16="仙台市教育委員会",AF16="仙台市",AF16="宮城県教育委員会",AF16="宮城県"),J16,"")</f>
        <v/>
      </c>
    </row>
    <row r="17" spans="1:33" ht="15" customHeight="1">
      <c r="A17" s="81">
        <v>4</v>
      </c>
      <c r="B17" s="82" t="e">
        <f>日付等!A6</f>
        <v>#VALUE!</v>
      </c>
      <c r="C17" s="121" t="str">
        <f>IF(日付等!B6="年月日","",日付等!B6)</f>
        <v/>
      </c>
      <c r="D17" s="91">
        <f>日付等!M6</f>
        <v>0</v>
      </c>
      <c r="E17" s="92" t="str">
        <f>日付等!N6</f>
        <v/>
      </c>
      <c r="F17" s="409" t="str">
        <f>IF(E17="","",VLOOKUP(E17,換算表!$A$2:$D$96,3,0))</f>
        <v/>
      </c>
      <c r="G17" s="410"/>
      <c r="H17" s="135">
        <f>日付等!O6</f>
        <v>0</v>
      </c>
      <c r="I17" s="93"/>
      <c r="J17" s="86" t="str">
        <f t="shared" si="10"/>
        <v/>
      </c>
      <c r="K17" s="87" t="str">
        <f>IF(I17="",IF(C17="","",VLOOKUP(E17,換算表!$A$2:$D$96,4,0)),IF(OR(I17="育休",I17="結核病休",I17="結核休職"),0.5,IF(I17="病休",0.5,IF(OR(I17="組合専従",I17="公災病休",I17="公災休職"),0.7,IF(I17="欠勤・処分",0,"")))))</f>
        <v/>
      </c>
      <c r="L17" s="88" t="str">
        <f t="shared" si="11"/>
        <v/>
      </c>
      <c r="M17" s="15" t="str">
        <f t="shared" si="1"/>
        <v/>
      </c>
      <c r="N17" s="15" t="str">
        <f t="shared" si="2"/>
        <v/>
      </c>
      <c r="O17" s="69">
        <v>110</v>
      </c>
      <c r="P17" s="89" t="e">
        <f t="shared" si="3"/>
        <v>#VALUE!</v>
      </c>
      <c r="Q17" s="89" t="e">
        <f t="shared" si="4"/>
        <v>#VALUE!</v>
      </c>
      <c r="R17" s="89" t="e">
        <f t="shared" si="5"/>
        <v>#VALUE!</v>
      </c>
      <c r="S17" s="89" t="e">
        <f t="shared" si="5"/>
        <v>#VALUE!</v>
      </c>
      <c r="T17" s="15" t="e">
        <f t="shared" si="12"/>
        <v>#VALUE!</v>
      </c>
      <c r="U17" s="15" t="e">
        <f t="shared" si="13"/>
        <v>#VALUE!</v>
      </c>
      <c r="V17" s="15" t="e">
        <f t="shared" si="14"/>
        <v>#VALUE!</v>
      </c>
      <c r="W17" s="15">
        <f t="shared" si="0"/>
        <v>0</v>
      </c>
      <c r="X17" s="15" t="e">
        <f t="shared" si="6"/>
        <v>#VALUE!</v>
      </c>
      <c r="Y17" s="15" t="e">
        <f t="shared" si="7"/>
        <v>#VALUE!</v>
      </c>
      <c r="Z17" s="15" t="e">
        <f t="shared" si="8"/>
        <v>#VALUE!</v>
      </c>
      <c r="AA17" s="15" t="e">
        <f t="shared" ref="AA17:AA63" si="17">Z17+T17+U17+V17+W17</f>
        <v>#VALUE!</v>
      </c>
      <c r="AB17" s="94"/>
      <c r="AC17" s="128" t="str">
        <f t="shared" si="9"/>
        <v/>
      </c>
      <c r="AD17" s="80" t="str">
        <f t="shared" si="15"/>
        <v/>
      </c>
      <c r="AF17" s="127" t="str">
        <f>日付等!Q6</f>
        <v>選択して下さい</v>
      </c>
      <c r="AG17" s="95" t="str">
        <f t="shared" si="16"/>
        <v/>
      </c>
    </row>
    <row r="18" spans="1:33" ht="15" customHeight="1">
      <c r="A18" s="81">
        <v>5</v>
      </c>
      <c r="B18" s="82" t="e">
        <f>日付等!A7</f>
        <v>#VALUE!</v>
      </c>
      <c r="C18" s="121" t="str">
        <f>IF(日付等!B7="年月日","",日付等!B7)</f>
        <v/>
      </c>
      <c r="D18" s="91">
        <f>日付等!M7</f>
        <v>0</v>
      </c>
      <c r="E18" s="92" t="str">
        <f>日付等!N7</f>
        <v/>
      </c>
      <c r="F18" s="409" t="str">
        <f>IF(E18="","",VLOOKUP(E18,換算表!$A$2:$D$96,3,0))</f>
        <v/>
      </c>
      <c r="G18" s="410"/>
      <c r="H18" s="135">
        <f>日付等!O7</f>
        <v>0</v>
      </c>
      <c r="I18" s="93"/>
      <c r="J18" s="86" t="str">
        <f t="shared" si="10"/>
        <v/>
      </c>
      <c r="K18" s="87" t="str">
        <f>IF(I18="",IF(C18="","",VLOOKUP(E18,換算表!$A$2:$D$96,4,0)),IF(OR(I18="育休",I18="結核病休",I18="結核休職"),0.5,IF(I18="病休",0.5,IF(OR(I18="組合専従",I18="公災病休",I18="公災休職"),0.7,IF(I18="欠勤・処分",0,"")))))</f>
        <v/>
      </c>
      <c r="L18" s="88" t="str">
        <f t="shared" si="11"/>
        <v/>
      </c>
      <c r="M18" s="15" t="str">
        <f t="shared" si="1"/>
        <v/>
      </c>
      <c r="N18" s="15" t="str">
        <f t="shared" si="2"/>
        <v/>
      </c>
      <c r="O18" s="69">
        <v>112</v>
      </c>
      <c r="P18" s="89" t="e">
        <f t="shared" si="3"/>
        <v>#VALUE!</v>
      </c>
      <c r="Q18" s="89" t="e">
        <f t="shared" si="4"/>
        <v>#VALUE!</v>
      </c>
      <c r="R18" s="89" t="e">
        <f t="shared" si="5"/>
        <v>#VALUE!</v>
      </c>
      <c r="S18" s="89" t="e">
        <f t="shared" si="5"/>
        <v>#VALUE!</v>
      </c>
      <c r="T18" s="15" t="e">
        <f t="shared" si="12"/>
        <v>#VALUE!</v>
      </c>
      <c r="U18" s="15" t="e">
        <f t="shared" si="13"/>
        <v>#VALUE!</v>
      </c>
      <c r="V18" s="15" t="e">
        <f t="shared" si="14"/>
        <v>#VALUE!</v>
      </c>
      <c r="W18" s="15">
        <f t="shared" si="0"/>
        <v>0</v>
      </c>
      <c r="X18" s="15" t="e">
        <f t="shared" si="6"/>
        <v>#VALUE!</v>
      </c>
      <c r="Y18" s="15" t="e">
        <f t="shared" si="7"/>
        <v>#VALUE!</v>
      </c>
      <c r="Z18" s="15" t="e">
        <f t="shared" si="8"/>
        <v>#VALUE!</v>
      </c>
      <c r="AA18" s="15" t="e">
        <f t="shared" si="17"/>
        <v>#VALUE!</v>
      </c>
      <c r="AB18" s="94"/>
      <c r="AC18" s="128" t="str">
        <f t="shared" si="9"/>
        <v/>
      </c>
      <c r="AD18" s="80" t="str">
        <f t="shared" si="15"/>
        <v/>
      </c>
      <c r="AF18" s="127" t="str">
        <f>日付等!Q7</f>
        <v>選択して下さい</v>
      </c>
      <c r="AG18" s="95" t="str">
        <f t="shared" si="16"/>
        <v/>
      </c>
    </row>
    <row r="19" spans="1:33" ht="15" customHeight="1">
      <c r="A19" s="81">
        <v>6</v>
      </c>
      <c r="B19" s="82" t="e">
        <f>日付等!A8</f>
        <v>#VALUE!</v>
      </c>
      <c r="C19" s="121" t="str">
        <f>IF(日付等!B8="年月日","",日付等!B8)</f>
        <v/>
      </c>
      <c r="D19" s="91">
        <f>日付等!M8</f>
        <v>0</v>
      </c>
      <c r="E19" s="92" t="str">
        <f>日付等!N8</f>
        <v/>
      </c>
      <c r="F19" s="409" t="str">
        <f>IF(E19="","",VLOOKUP(E19,換算表!$A$2:$D$96,3,0))</f>
        <v/>
      </c>
      <c r="G19" s="410"/>
      <c r="H19" s="135">
        <f>日付等!O8</f>
        <v>0</v>
      </c>
      <c r="I19" s="93"/>
      <c r="J19" s="86" t="str">
        <f t="shared" si="10"/>
        <v/>
      </c>
      <c r="K19" s="87" t="str">
        <f>IF(I19="",IF(C19="","",VLOOKUP(E19,換算表!$A$2:$D$96,4,0)),IF(OR(I19="育休",I19="結核病休",I19="結核休職"),0.5,IF(I19="病休",0.5,IF(OR(I19="組合専従",I19="公災病休",I19="公災休職"),0.7,IF(I19="欠勤・処分",0,"")))))</f>
        <v/>
      </c>
      <c r="L19" s="88" t="str">
        <f t="shared" si="11"/>
        <v/>
      </c>
      <c r="M19" s="15" t="str">
        <f t="shared" si="1"/>
        <v/>
      </c>
      <c r="N19" s="15" t="str">
        <f t="shared" si="2"/>
        <v/>
      </c>
      <c r="O19" s="69">
        <v>115</v>
      </c>
      <c r="P19" s="89" t="e">
        <f t="shared" si="3"/>
        <v>#VALUE!</v>
      </c>
      <c r="Q19" s="89" t="e">
        <f t="shared" si="4"/>
        <v>#VALUE!</v>
      </c>
      <c r="R19" s="89" t="e">
        <f t="shared" si="5"/>
        <v>#VALUE!</v>
      </c>
      <c r="S19" s="89" t="e">
        <f t="shared" si="5"/>
        <v>#VALUE!</v>
      </c>
      <c r="T19" s="15" t="e">
        <f t="shared" si="12"/>
        <v>#VALUE!</v>
      </c>
      <c r="U19" s="15" t="e">
        <f t="shared" si="13"/>
        <v>#VALUE!</v>
      </c>
      <c r="V19" s="15" t="e">
        <f t="shared" si="14"/>
        <v>#VALUE!</v>
      </c>
      <c r="W19" s="15">
        <f t="shared" si="0"/>
        <v>0</v>
      </c>
      <c r="X19" s="15" t="e">
        <f t="shared" si="6"/>
        <v>#VALUE!</v>
      </c>
      <c r="Y19" s="15" t="e">
        <f t="shared" si="7"/>
        <v>#VALUE!</v>
      </c>
      <c r="Z19" s="15" t="e">
        <f t="shared" si="8"/>
        <v>#VALUE!</v>
      </c>
      <c r="AA19" s="15" t="e">
        <f t="shared" si="17"/>
        <v>#VALUE!</v>
      </c>
      <c r="AB19" s="94"/>
      <c r="AC19" s="128" t="str">
        <f t="shared" si="9"/>
        <v/>
      </c>
      <c r="AD19" s="80" t="str">
        <f t="shared" si="15"/>
        <v/>
      </c>
      <c r="AF19" s="127" t="str">
        <f>日付等!Q8</f>
        <v>選択して下さい</v>
      </c>
      <c r="AG19" s="95" t="str">
        <f t="shared" si="16"/>
        <v/>
      </c>
    </row>
    <row r="20" spans="1:33" ht="15" customHeight="1">
      <c r="A20" s="81">
        <v>7</v>
      </c>
      <c r="B20" s="82" t="e">
        <f>日付等!A9</f>
        <v>#VALUE!</v>
      </c>
      <c r="C20" s="121" t="str">
        <f>IF(日付等!B9="年月日","",日付等!B9)</f>
        <v/>
      </c>
      <c r="D20" s="91">
        <f>日付等!M9</f>
        <v>0</v>
      </c>
      <c r="E20" s="92" t="str">
        <f>日付等!N9</f>
        <v/>
      </c>
      <c r="F20" s="409" t="str">
        <f>IF(E20="","",VLOOKUP(E20,換算表!$A$2:$D$96,3,0))</f>
        <v/>
      </c>
      <c r="G20" s="410"/>
      <c r="H20" s="135">
        <f>日付等!O9</f>
        <v>0</v>
      </c>
      <c r="I20" s="93"/>
      <c r="J20" s="86" t="str">
        <f t="shared" si="10"/>
        <v/>
      </c>
      <c r="K20" s="87" t="str">
        <f>IF(I20="",IF(C20="","",VLOOKUP(E20,換算表!$A$2:$D$96,4,0)),IF(OR(I20="育休",I20="結核病休",I20="結核休職"),0.5,IF(I20="病休",0.5,IF(OR(I20="組合専従",I20="公災病休",I20="公災休職"),0.7,IF(I20="欠勤・処分",0,"")))))</f>
        <v/>
      </c>
      <c r="L20" s="88" t="str">
        <f t="shared" si="11"/>
        <v/>
      </c>
      <c r="M20" s="15" t="str">
        <f t="shared" si="1"/>
        <v/>
      </c>
      <c r="N20" s="15" t="str">
        <f t="shared" si="2"/>
        <v/>
      </c>
      <c r="O20" s="69">
        <v>116</v>
      </c>
      <c r="P20" s="89" t="e">
        <f t="shared" si="3"/>
        <v>#VALUE!</v>
      </c>
      <c r="Q20" s="89" t="e">
        <f t="shared" si="4"/>
        <v>#VALUE!</v>
      </c>
      <c r="R20" s="89" t="e">
        <f t="shared" si="5"/>
        <v>#VALUE!</v>
      </c>
      <c r="S20" s="89" t="e">
        <f t="shared" si="5"/>
        <v>#VALUE!</v>
      </c>
      <c r="T20" s="15" t="e">
        <f t="shared" si="12"/>
        <v>#VALUE!</v>
      </c>
      <c r="U20" s="15" t="e">
        <f t="shared" si="13"/>
        <v>#VALUE!</v>
      </c>
      <c r="V20" s="15" t="e">
        <f t="shared" si="14"/>
        <v>#VALUE!</v>
      </c>
      <c r="W20" s="15">
        <f t="shared" si="0"/>
        <v>0</v>
      </c>
      <c r="X20" s="15" t="e">
        <f t="shared" si="6"/>
        <v>#VALUE!</v>
      </c>
      <c r="Y20" s="15" t="e">
        <f t="shared" si="7"/>
        <v>#VALUE!</v>
      </c>
      <c r="Z20" s="15" t="e">
        <f t="shared" si="8"/>
        <v>#VALUE!</v>
      </c>
      <c r="AA20" s="15" t="e">
        <f t="shared" si="17"/>
        <v>#VALUE!</v>
      </c>
      <c r="AB20" s="94"/>
      <c r="AC20" s="128" t="str">
        <f t="shared" si="9"/>
        <v/>
      </c>
      <c r="AD20" s="80" t="str">
        <f t="shared" si="15"/>
        <v/>
      </c>
      <c r="AF20" s="127" t="str">
        <f>日付等!Q9</f>
        <v>選択して下さい</v>
      </c>
      <c r="AG20" s="95" t="str">
        <f t="shared" si="16"/>
        <v/>
      </c>
    </row>
    <row r="21" spans="1:33" ht="15" customHeight="1">
      <c r="A21" s="81">
        <v>8</v>
      </c>
      <c r="B21" s="82" t="e">
        <f>日付等!A10</f>
        <v>#VALUE!</v>
      </c>
      <c r="C21" s="121" t="str">
        <f>IF(日付等!B10="年月日","",日付等!B10)</f>
        <v/>
      </c>
      <c r="D21" s="91">
        <f>日付等!M10</f>
        <v>0</v>
      </c>
      <c r="E21" s="92" t="str">
        <f>日付等!N10</f>
        <v/>
      </c>
      <c r="F21" s="409" t="str">
        <f>IF(E21="","",VLOOKUP(E21,換算表!$A$2:$D$96,3,0))</f>
        <v/>
      </c>
      <c r="G21" s="410"/>
      <c r="H21" s="135">
        <f>日付等!O10</f>
        <v>0</v>
      </c>
      <c r="I21" s="93"/>
      <c r="J21" s="86" t="str">
        <f t="shared" si="10"/>
        <v/>
      </c>
      <c r="K21" s="87" t="str">
        <f>IF(I21="",IF(C21="","",VLOOKUP(E21,換算表!$A$2:$D$96,4,0)),IF(OR(I21="育休",I21="結核病休",I21="結核休職"),0.5,IF(I21="病休",0.5,IF(OR(I21="組合専従",I21="公災病休",I21="公災休職"),0.7,IF(I21="欠勤・処分",0,"")))))</f>
        <v/>
      </c>
      <c r="L21" s="88" t="str">
        <f t="shared" si="11"/>
        <v/>
      </c>
      <c r="M21" s="15" t="str">
        <f t="shared" si="1"/>
        <v/>
      </c>
      <c r="N21" s="15" t="str">
        <f t="shared" si="2"/>
        <v/>
      </c>
      <c r="O21" s="69">
        <v>117</v>
      </c>
      <c r="P21" s="89" t="e">
        <f t="shared" si="3"/>
        <v>#VALUE!</v>
      </c>
      <c r="Q21" s="89" t="e">
        <f t="shared" si="4"/>
        <v>#VALUE!</v>
      </c>
      <c r="R21" s="89" t="e">
        <f t="shared" si="5"/>
        <v>#VALUE!</v>
      </c>
      <c r="S21" s="89" t="e">
        <f t="shared" si="5"/>
        <v>#VALUE!</v>
      </c>
      <c r="T21" s="15" t="e">
        <f t="shared" si="12"/>
        <v>#VALUE!</v>
      </c>
      <c r="U21" s="15" t="e">
        <f t="shared" si="13"/>
        <v>#VALUE!</v>
      </c>
      <c r="V21" s="15" t="e">
        <f t="shared" si="14"/>
        <v>#VALUE!</v>
      </c>
      <c r="W21" s="15">
        <f t="shared" si="0"/>
        <v>0</v>
      </c>
      <c r="X21" s="15" t="e">
        <f t="shared" si="6"/>
        <v>#VALUE!</v>
      </c>
      <c r="Y21" s="15" t="e">
        <f t="shared" si="7"/>
        <v>#VALUE!</v>
      </c>
      <c r="Z21" s="15" t="e">
        <f t="shared" si="8"/>
        <v>#VALUE!</v>
      </c>
      <c r="AA21" s="15" t="e">
        <f t="shared" si="17"/>
        <v>#VALUE!</v>
      </c>
      <c r="AB21" s="94"/>
      <c r="AC21" s="128" t="str">
        <f t="shared" si="9"/>
        <v/>
      </c>
      <c r="AD21" s="80" t="str">
        <f>IF(D21&gt;0,J21,"")</f>
        <v/>
      </c>
      <c r="AF21" s="127" t="str">
        <f>日付等!Q10</f>
        <v>選択して下さい</v>
      </c>
      <c r="AG21" s="95" t="str">
        <f t="shared" si="16"/>
        <v/>
      </c>
    </row>
    <row r="22" spans="1:33" ht="15" customHeight="1">
      <c r="A22" s="81">
        <v>9</v>
      </c>
      <c r="B22" s="82" t="e">
        <f>日付等!A11</f>
        <v>#VALUE!</v>
      </c>
      <c r="C22" s="121" t="str">
        <f>IF(日付等!B11="年月日","",日付等!B11)</f>
        <v/>
      </c>
      <c r="D22" s="91">
        <f>日付等!M11</f>
        <v>0</v>
      </c>
      <c r="E22" s="92" t="str">
        <f>日付等!N11</f>
        <v/>
      </c>
      <c r="F22" s="409" t="str">
        <f>IF(E22="","",VLOOKUP(E22,換算表!$A$2:$D$96,3,0))</f>
        <v/>
      </c>
      <c r="G22" s="410"/>
      <c r="H22" s="135">
        <f>日付等!O11</f>
        <v>0</v>
      </c>
      <c r="I22" s="93"/>
      <c r="J22" s="86" t="str">
        <f t="shared" si="10"/>
        <v/>
      </c>
      <c r="K22" s="87" t="str">
        <f>IF(I22="",IF(C22="","",VLOOKUP(E22,換算表!$A$2:$D$96,4,0)),IF(OR(I22="育休",I22="結核病休",I22="結核休職"),0.5,IF(I22="病休",0.5,IF(OR(I22="組合専従",I22="公災病休",I22="公災休職"),0.7,IF(I22="欠勤・処分",0,"")))))</f>
        <v/>
      </c>
      <c r="L22" s="88" t="str">
        <f t="shared" si="11"/>
        <v/>
      </c>
      <c r="M22" s="15" t="str">
        <f t="shared" si="1"/>
        <v/>
      </c>
      <c r="N22" s="15" t="str">
        <f t="shared" si="2"/>
        <v/>
      </c>
      <c r="O22" s="69">
        <v>118</v>
      </c>
      <c r="P22" s="89" t="e">
        <f t="shared" si="3"/>
        <v>#VALUE!</v>
      </c>
      <c r="Q22" s="89" t="e">
        <f t="shared" si="4"/>
        <v>#VALUE!</v>
      </c>
      <c r="R22" s="89" t="e">
        <f t="shared" si="5"/>
        <v>#VALUE!</v>
      </c>
      <c r="S22" s="89" t="e">
        <f t="shared" si="5"/>
        <v>#VALUE!</v>
      </c>
      <c r="T22" s="15" t="e">
        <f t="shared" si="12"/>
        <v>#VALUE!</v>
      </c>
      <c r="U22" s="15" t="e">
        <f t="shared" si="13"/>
        <v>#VALUE!</v>
      </c>
      <c r="V22" s="15" t="e">
        <f t="shared" si="14"/>
        <v>#VALUE!</v>
      </c>
      <c r="W22" s="15">
        <f t="shared" si="0"/>
        <v>0</v>
      </c>
      <c r="X22" s="15" t="e">
        <f t="shared" si="6"/>
        <v>#VALUE!</v>
      </c>
      <c r="Y22" s="15" t="e">
        <f t="shared" si="7"/>
        <v>#VALUE!</v>
      </c>
      <c r="Z22" s="15" t="e">
        <f t="shared" si="8"/>
        <v>#VALUE!</v>
      </c>
      <c r="AA22" s="15" t="e">
        <f t="shared" si="17"/>
        <v>#VALUE!</v>
      </c>
      <c r="AB22" s="94"/>
      <c r="AC22" s="128" t="str">
        <f t="shared" si="9"/>
        <v/>
      </c>
      <c r="AD22" s="80" t="str">
        <f t="shared" si="15"/>
        <v/>
      </c>
      <c r="AF22" s="127" t="str">
        <f>日付等!Q11</f>
        <v>選択して下さい</v>
      </c>
      <c r="AG22" s="95" t="str">
        <f t="shared" si="16"/>
        <v/>
      </c>
    </row>
    <row r="23" spans="1:33" ht="15" customHeight="1">
      <c r="A23" s="81">
        <v>10</v>
      </c>
      <c r="B23" s="82" t="e">
        <f>日付等!A12</f>
        <v>#VALUE!</v>
      </c>
      <c r="C23" s="121" t="str">
        <f>IF(日付等!B12="年月日","",日付等!B12)</f>
        <v/>
      </c>
      <c r="D23" s="91">
        <f>日付等!M12</f>
        <v>0</v>
      </c>
      <c r="E23" s="92" t="str">
        <f>日付等!N12</f>
        <v/>
      </c>
      <c r="F23" s="409" t="str">
        <f>IF(E23="","",VLOOKUP(E23,換算表!$A$2:$D$96,3,0))</f>
        <v/>
      </c>
      <c r="G23" s="410"/>
      <c r="H23" s="135">
        <f>日付等!O12</f>
        <v>0</v>
      </c>
      <c r="I23" s="93"/>
      <c r="J23" s="86" t="str">
        <f t="shared" si="10"/>
        <v/>
      </c>
      <c r="K23" s="87" t="str">
        <f>IF(I23="",IF(C23="","",VLOOKUP(E23,換算表!$A$2:$D$96,4,0)),IF(OR(I23="育休",I23="結核病休",I23="結核休職"),0.5,IF(I23="病休",0.5,IF(OR(I23="組合専従",I23="公災病休",I23="公災休職"),0.7,IF(I23="欠勤・処分",0,"")))))</f>
        <v/>
      </c>
      <c r="L23" s="88" t="str">
        <f t="shared" si="11"/>
        <v/>
      </c>
      <c r="M23" s="15" t="str">
        <f t="shared" si="1"/>
        <v/>
      </c>
      <c r="N23" s="15" t="str">
        <f t="shared" si="2"/>
        <v/>
      </c>
      <c r="O23" s="69">
        <v>119</v>
      </c>
      <c r="P23" s="89" t="e">
        <f t="shared" si="3"/>
        <v>#VALUE!</v>
      </c>
      <c r="Q23" s="89" t="e">
        <f t="shared" si="4"/>
        <v>#VALUE!</v>
      </c>
      <c r="R23" s="89" t="e">
        <f t="shared" si="5"/>
        <v>#VALUE!</v>
      </c>
      <c r="S23" s="89" t="e">
        <f t="shared" si="5"/>
        <v>#VALUE!</v>
      </c>
      <c r="T23" s="15" t="e">
        <f t="shared" si="12"/>
        <v>#VALUE!</v>
      </c>
      <c r="U23" s="15" t="e">
        <f t="shared" si="13"/>
        <v>#VALUE!</v>
      </c>
      <c r="V23" s="15" t="e">
        <f t="shared" si="14"/>
        <v>#VALUE!</v>
      </c>
      <c r="W23" s="15">
        <f t="shared" si="0"/>
        <v>0</v>
      </c>
      <c r="X23" s="15" t="e">
        <f t="shared" si="6"/>
        <v>#VALUE!</v>
      </c>
      <c r="Y23" s="15" t="e">
        <f t="shared" si="7"/>
        <v>#VALUE!</v>
      </c>
      <c r="Z23" s="15" t="e">
        <f t="shared" si="8"/>
        <v>#VALUE!</v>
      </c>
      <c r="AA23" s="15" t="e">
        <f t="shared" si="17"/>
        <v>#VALUE!</v>
      </c>
      <c r="AB23" s="94"/>
      <c r="AC23" s="128" t="str">
        <f t="shared" si="9"/>
        <v/>
      </c>
      <c r="AD23" s="80" t="str">
        <f t="shared" si="15"/>
        <v/>
      </c>
      <c r="AF23" s="127" t="str">
        <f>日付等!Q12</f>
        <v>選択して下さい</v>
      </c>
      <c r="AG23" s="95" t="str">
        <f t="shared" si="16"/>
        <v/>
      </c>
    </row>
    <row r="24" spans="1:33" ht="15" customHeight="1">
      <c r="A24" s="81">
        <v>11</v>
      </c>
      <c r="B24" s="82" t="e">
        <f>日付等!A13</f>
        <v>#VALUE!</v>
      </c>
      <c r="C24" s="121" t="str">
        <f>IF(日付等!B13="年月日","",日付等!B13)</f>
        <v/>
      </c>
      <c r="D24" s="91">
        <f>日付等!M13</f>
        <v>0</v>
      </c>
      <c r="E24" s="92" t="str">
        <f>日付等!N13</f>
        <v/>
      </c>
      <c r="F24" s="409" t="str">
        <f>IF(E24="","",VLOOKUP(E24,換算表!$A$2:$D$96,3,0))</f>
        <v/>
      </c>
      <c r="G24" s="410"/>
      <c r="H24" s="135">
        <f>日付等!O13</f>
        <v>0</v>
      </c>
      <c r="I24" s="93"/>
      <c r="J24" s="86" t="str">
        <f t="shared" si="10"/>
        <v/>
      </c>
      <c r="K24" s="87" t="str">
        <f>IF(I24="",IF(C24="","",VLOOKUP(E24,換算表!$A$2:$D$96,4,0)),IF(OR(I24="育休",I24="結核病休",I24="結核休職"),0.5,IF(I24="病休",0.5,IF(OR(I24="組合専従",I24="公災病休",I24="公災休職"),0.7,IF(I24="欠勤・処分",0,"")))))</f>
        <v/>
      </c>
      <c r="L24" s="88" t="str">
        <f t="shared" si="11"/>
        <v/>
      </c>
      <c r="M24" s="15" t="str">
        <f t="shared" si="1"/>
        <v/>
      </c>
      <c r="N24" s="15" t="str">
        <f t="shared" si="2"/>
        <v/>
      </c>
      <c r="O24" s="69">
        <v>130</v>
      </c>
      <c r="P24" s="89" t="e">
        <f t="shared" si="3"/>
        <v>#VALUE!</v>
      </c>
      <c r="Q24" s="89" t="e">
        <f t="shared" si="4"/>
        <v>#VALUE!</v>
      </c>
      <c r="R24" s="89" t="e">
        <f t="shared" si="5"/>
        <v>#VALUE!</v>
      </c>
      <c r="S24" s="89" t="e">
        <f t="shared" si="5"/>
        <v>#VALUE!</v>
      </c>
      <c r="T24" s="15" t="e">
        <f t="shared" si="12"/>
        <v>#VALUE!</v>
      </c>
      <c r="U24" s="15" t="e">
        <f t="shared" si="13"/>
        <v>#VALUE!</v>
      </c>
      <c r="V24" s="15" t="e">
        <f t="shared" si="14"/>
        <v>#VALUE!</v>
      </c>
      <c r="W24" s="15">
        <f t="shared" si="0"/>
        <v>0</v>
      </c>
      <c r="X24" s="15" t="e">
        <f t="shared" si="6"/>
        <v>#VALUE!</v>
      </c>
      <c r="Y24" s="15" t="e">
        <f t="shared" si="7"/>
        <v>#VALUE!</v>
      </c>
      <c r="Z24" s="15" t="e">
        <f t="shared" si="8"/>
        <v>#VALUE!</v>
      </c>
      <c r="AA24" s="15" t="e">
        <f t="shared" si="17"/>
        <v>#VALUE!</v>
      </c>
      <c r="AB24" s="94"/>
      <c r="AC24" s="128" t="str">
        <f t="shared" si="9"/>
        <v/>
      </c>
      <c r="AD24" s="80" t="str">
        <f t="shared" si="15"/>
        <v/>
      </c>
      <c r="AF24" s="127" t="str">
        <f>日付等!Q13</f>
        <v>選択して下さい</v>
      </c>
      <c r="AG24" s="95" t="str">
        <f t="shared" si="16"/>
        <v/>
      </c>
    </row>
    <row r="25" spans="1:33" ht="15" customHeight="1">
      <c r="A25" s="81">
        <v>12</v>
      </c>
      <c r="B25" s="82" t="e">
        <f>日付等!A14</f>
        <v>#VALUE!</v>
      </c>
      <c r="C25" s="121" t="str">
        <f>IF(日付等!B14="年月日","",日付等!B14)</f>
        <v/>
      </c>
      <c r="D25" s="91">
        <f>日付等!M14</f>
        <v>0</v>
      </c>
      <c r="E25" s="92" t="str">
        <f>日付等!N14</f>
        <v/>
      </c>
      <c r="F25" s="409" t="str">
        <f>IF(E25="","",VLOOKUP(E25,換算表!$A$2:$D$96,3,0))</f>
        <v/>
      </c>
      <c r="G25" s="410"/>
      <c r="H25" s="135">
        <f>日付等!O14</f>
        <v>0</v>
      </c>
      <c r="I25" s="93"/>
      <c r="J25" s="86" t="str">
        <f t="shared" si="10"/>
        <v/>
      </c>
      <c r="K25" s="87" t="str">
        <f>IF(I25="",IF(C25="","",VLOOKUP(E25,換算表!$A$2:$D$96,4,0)),IF(OR(I25="育休",I25="結核病休",I25="結核休職"),0.5,IF(I25="病休",0.5,IF(OR(I25="組合専従",I25="公災病休",I25="公災休職"),0.7,IF(I25="欠勤・処分",0,"")))))</f>
        <v/>
      </c>
      <c r="L25" s="88" t="str">
        <f t="shared" si="11"/>
        <v/>
      </c>
      <c r="M25" s="15" t="str">
        <f t="shared" si="1"/>
        <v/>
      </c>
      <c r="N25" s="15" t="str">
        <f t="shared" si="2"/>
        <v/>
      </c>
      <c r="O25" s="69">
        <v>131</v>
      </c>
      <c r="P25" s="89" t="e">
        <f t="shared" si="3"/>
        <v>#VALUE!</v>
      </c>
      <c r="Q25" s="89" t="e">
        <f t="shared" si="4"/>
        <v>#VALUE!</v>
      </c>
      <c r="R25" s="89" t="e">
        <f t="shared" si="5"/>
        <v>#VALUE!</v>
      </c>
      <c r="S25" s="89" t="e">
        <f t="shared" si="5"/>
        <v>#VALUE!</v>
      </c>
      <c r="T25" s="15" t="e">
        <f t="shared" si="12"/>
        <v>#VALUE!</v>
      </c>
      <c r="U25" s="15" t="e">
        <f t="shared" si="13"/>
        <v>#VALUE!</v>
      </c>
      <c r="V25" s="15" t="e">
        <f t="shared" si="14"/>
        <v>#VALUE!</v>
      </c>
      <c r="W25" s="15">
        <f t="shared" si="0"/>
        <v>0</v>
      </c>
      <c r="X25" s="15" t="e">
        <f t="shared" si="6"/>
        <v>#VALUE!</v>
      </c>
      <c r="Y25" s="15" t="e">
        <f t="shared" si="7"/>
        <v>#VALUE!</v>
      </c>
      <c r="Z25" s="15" t="e">
        <f t="shared" si="8"/>
        <v>#VALUE!</v>
      </c>
      <c r="AA25" s="15" t="e">
        <f t="shared" si="17"/>
        <v>#VALUE!</v>
      </c>
      <c r="AB25" s="94"/>
      <c r="AC25" s="128" t="str">
        <f t="shared" si="9"/>
        <v/>
      </c>
      <c r="AD25" s="80" t="str">
        <f t="shared" si="15"/>
        <v/>
      </c>
      <c r="AF25" s="127" t="str">
        <f>日付等!Q14</f>
        <v>選択して下さい</v>
      </c>
      <c r="AG25" s="95" t="str">
        <f t="shared" si="16"/>
        <v/>
      </c>
    </row>
    <row r="26" spans="1:33" ht="15" customHeight="1">
      <c r="A26" s="81">
        <v>13</v>
      </c>
      <c r="B26" s="82" t="e">
        <f>日付等!A15</f>
        <v>#VALUE!</v>
      </c>
      <c r="C26" s="121" t="str">
        <f>IF(日付等!B15="年月日","",日付等!B15)</f>
        <v/>
      </c>
      <c r="D26" s="91">
        <f>日付等!M15</f>
        <v>0</v>
      </c>
      <c r="E26" s="92" t="str">
        <f>日付等!N15</f>
        <v/>
      </c>
      <c r="F26" s="409" t="str">
        <f>IF(E26="","",VLOOKUP(E26,換算表!$A$2:$D$96,3,0))</f>
        <v/>
      </c>
      <c r="G26" s="410"/>
      <c r="H26" s="135">
        <f>日付等!O15</f>
        <v>0</v>
      </c>
      <c r="I26" s="93"/>
      <c r="J26" s="86" t="str">
        <f t="shared" si="10"/>
        <v/>
      </c>
      <c r="K26" s="87" t="str">
        <f>IF(I26="",IF(C26="","",VLOOKUP(E26,換算表!$A$2:$D$96,4,0)),IF(OR(I26="育休",I26="結核病休",I26="結核休職"),0.5,IF(I26="病休",0.5,IF(OR(I26="組合専従",I26="公災病休",I26="公災休職"),0.7,IF(I26="欠勤・処分",0,"")))))</f>
        <v/>
      </c>
      <c r="L26" s="88" t="str">
        <f t="shared" si="11"/>
        <v/>
      </c>
      <c r="M26" s="15" t="str">
        <f t="shared" si="1"/>
        <v/>
      </c>
      <c r="N26" s="15" t="str">
        <f t="shared" si="2"/>
        <v/>
      </c>
      <c r="O26" s="69">
        <v>132</v>
      </c>
      <c r="P26" s="89" t="e">
        <f t="shared" si="3"/>
        <v>#VALUE!</v>
      </c>
      <c r="Q26" s="89" t="e">
        <f t="shared" si="4"/>
        <v>#VALUE!</v>
      </c>
      <c r="R26" s="89" t="e">
        <f t="shared" si="5"/>
        <v>#VALUE!</v>
      </c>
      <c r="S26" s="89" t="e">
        <f t="shared" si="5"/>
        <v>#VALUE!</v>
      </c>
      <c r="T26" s="15" t="e">
        <f t="shared" si="12"/>
        <v>#VALUE!</v>
      </c>
      <c r="U26" s="15" t="e">
        <f t="shared" si="13"/>
        <v>#VALUE!</v>
      </c>
      <c r="V26" s="15" t="e">
        <f t="shared" si="14"/>
        <v>#VALUE!</v>
      </c>
      <c r="W26" s="15">
        <f t="shared" si="0"/>
        <v>0</v>
      </c>
      <c r="X26" s="15" t="e">
        <f t="shared" si="6"/>
        <v>#VALUE!</v>
      </c>
      <c r="Y26" s="15" t="e">
        <f t="shared" si="7"/>
        <v>#VALUE!</v>
      </c>
      <c r="Z26" s="15" t="e">
        <f t="shared" si="8"/>
        <v>#VALUE!</v>
      </c>
      <c r="AA26" s="15" t="e">
        <f t="shared" si="17"/>
        <v>#VALUE!</v>
      </c>
      <c r="AB26" s="94"/>
      <c r="AC26" s="128" t="str">
        <f t="shared" si="9"/>
        <v/>
      </c>
      <c r="AD26" s="80" t="str">
        <f t="shared" si="15"/>
        <v/>
      </c>
      <c r="AF26" s="127" t="str">
        <f>日付等!Q15</f>
        <v>選択して下さい</v>
      </c>
      <c r="AG26" s="95" t="str">
        <f t="shared" si="16"/>
        <v/>
      </c>
    </row>
    <row r="27" spans="1:33" ht="15" customHeight="1">
      <c r="A27" s="81">
        <v>14</v>
      </c>
      <c r="B27" s="82" t="e">
        <f>日付等!A16</f>
        <v>#VALUE!</v>
      </c>
      <c r="C27" s="121" t="str">
        <f>IF(日付等!B16="年月日","",日付等!B16)</f>
        <v/>
      </c>
      <c r="D27" s="91">
        <f>日付等!M16</f>
        <v>0</v>
      </c>
      <c r="E27" s="92" t="str">
        <f>日付等!N16</f>
        <v/>
      </c>
      <c r="F27" s="409" t="str">
        <f>IF(E27="","",VLOOKUP(E27,換算表!$A$2:$D$96,3,0))</f>
        <v/>
      </c>
      <c r="G27" s="410"/>
      <c r="H27" s="135">
        <f>日付等!O16</f>
        <v>0</v>
      </c>
      <c r="I27" s="93"/>
      <c r="J27" s="86" t="str">
        <f t="shared" si="10"/>
        <v/>
      </c>
      <c r="K27" s="87" t="str">
        <f>IF(I27="",IF(C27="","",VLOOKUP(E27,換算表!$A$2:$D$96,4,0)),IF(OR(I27="育休",I27="結核病休",I27="結核休職"),0.5,IF(I27="病休",0.5,IF(OR(I27="組合専従",I27="公災病休",I27="公災休職"),0.7,IF(I27="欠勤・処分",0,"")))))</f>
        <v/>
      </c>
      <c r="L27" s="88" t="str">
        <f t="shared" si="11"/>
        <v/>
      </c>
      <c r="M27" s="15" t="str">
        <f t="shared" si="1"/>
        <v/>
      </c>
      <c r="N27" s="15" t="str">
        <f t="shared" si="2"/>
        <v/>
      </c>
      <c r="O27" s="69">
        <v>133</v>
      </c>
      <c r="P27" s="89" t="e">
        <f t="shared" si="3"/>
        <v>#VALUE!</v>
      </c>
      <c r="Q27" s="89" t="e">
        <f t="shared" si="4"/>
        <v>#VALUE!</v>
      </c>
      <c r="R27" s="89" t="e">
        <f t="shared" si="5"/>
        <v>#VALUE!</v>
      </c>
      <c r="S27" s="89" t="e">
        <f t="shared" si="5"/>
        <v>#VALUE!</v>
      </c>
      <c r="T27" s="15" t="e">
        <f t="shared" si="12"/>
        <v>#VALUE!</v>
      </c>
      <c r="U27" s="15" t="e">
        <f t="shared" si="13"/>
        <v>#VALUE!</v>
      </c>
      <c r="V27" s="15" t="e">
        <f t="shared" si="14"/>
        <v>#VALUE!</v>
      </c>
      <c r="W27" s="15">
        <f t="shared" si="0"/>
        <v>0</v>
      </c>
      <c r="X27" s="15" t="e">
        <f t="shared" si="6"/>
        <v>#VALUE!</v>
      </c>
      <c r="Y27" s="15" t="e">
        <f t="shared" si="7"/>
        <v>#VALUE!</v>
      </c>
      <c r="Z27" s="15" t="e">
        <f t="shared" si="8"/>
        <v>#VALUE!</v>
      </c>
      <c r="AA27" s="15" t="e">
        <f t="shared" si="17"/>
        <v>#VALUE!</v>
      </c>
      <c r="AB27" s="94"/>
      <c r="AC27" s="128" t="str">
        <f t="shared" si="9"/>
        <v/>
      </c>
      <c r="AD27" s="80" t="str">
        <f t="shared" si="15"/>
        <v/>
      </c>
      <c r="AF27" s="127" t="str">
        <f>日付等!Q16</f>
        <v>選択して下さい</v>
      </c>
      <c r="AG27" s="95" t="str">
        <f t="shared" si="16"/>
        <v/>
      </c>
    </row>
    <row r="28" spans="1:33" ht="15" customHeight="1">
      <c r="A28" s="81">
        <v>15</v>
      </c>
      <c r="B28" s="82" t="e">
        <f>日付等!A17</f>
        <v>#VALUE!</v>
      </c>
      <c r="C28" s="121" t="str">
        <f>IF(日付等!B17="年月日","",日付等!B17)</f>
        <v/>
      </c>
      <c r="D28" s="91">
        <f>日付等!M17</f>
        <v>0</v>
      </c>
      <c r="E28" s="92" t="str">
        <f>日付等!N17</f>
        <v/>
      </c>
      <c r="F28" s="409" t="str">
        <f>IF(E28="","",VLOOKUP(E28,換算表!$A$2:$D$96,3,0))</f>
        <v/>
      </c>
      <c r="G28" s="410"/>
      <c r="H28" s="135">
        <f>日付等!O17</f>
        <v>0</v>
      </c>
      <c r="I28" s="93"/>
      <c r="J28" s="86" t="str">
        <f t="shared" si="10"/>
        <v/>
      </c>
      <c r="K28" s="87" t="str">
        <f>IF(I28="",IF(C28="","",VLOOKUP(E28,換算表!$A$2:$D$96,4,0)),IF(OR(I28="育休",I28="結核病休",I28="結核休職"),0.5,IF(I28="病休",0.5,IF(OR(I28="組合専従",I28="公災病休",I28="公災休職"),0.7,IF(I28="欠勤・処分",0,"")))))</f>
        <v/>
      </c>
      <c r="L28" s="88" t="str">
        <f t="shared" si="11"/>
        <v/>
      </c>
      <c r="M28" s="15" t="str">
        <f t="shared" si="1"/>
        <v/>
      </c>
      <c r="N28" s="15" t="str">
        <f t="shared" si="2"/>
        <v/>
      </c>
      <c r="O28" s="69">
        <v>134</v>
      </c>
      <c r="P28" s="89" t="e">
        <f t="shared" si="3"/>
        <v>#VALUE!</v>
      </c>
      <c r="Q28" s="89" t="e">
        <f t="shared" si="4"/>
        <v>#VALUE!</v>
      </c>
      <c r="R28" s="89" t="e">
        <f t="shared" si="5"/>
        <v>#VALUE!</v>
      </c>
      <c r="S28" s="89" t="e">
        <f t="shared" si="5"/>
        <v>#VALUE!</v>
      </c>
      <c r="T28" s="15" t="e">
        <f t="shared" si="12"/>
        <v>#VALUE!</v>
      </c>
      <c r="U28" s="15" t="e">
        <f t="shared" si="13"/>
        <v>#VALUE!</v>
      </c>
      <c r="V28" s="15" t="e">
        <f t="shared" si="14"/>
        <v>#VALUE!</v>
      </c>
      <c r="W28" s="15">
        <f t="shared" si="0"/>
        <v>0</v>
      </c>
      <c r="X28" s="15" t="e">
        <f t="shared" si="6"/>
        <v>#VALUE!</v>
      </c>
      <c r="Y28" s="15" t="e">
        <f t="shared" si="7"/>
        <v>#VALUE!</v>
      </c>
      <c r="Z28" s="15" t="e">
        <f t="shared" si="8"/>
        <v>#VALUE!</v>
      </c>
      <c r="AA28" s="15" t="e">
        <f t="shared" si="17"/>
        <v>#VALUE!</v>
      </c>
      <c r="AB28" s="94"/>
      <c r="AC28" s="128" t="str">
        <f t="shared" si="9"/>
        <v/>
      </c>
      <c r="AD28" s="80" t="str">
        <f t="shared" si="15"/>
        <v/>
      </c>
      <c r="AF28" s="127" t="str">
        <f>日付等!Q17</f>
        <v>選択して下さい</v>
      </c>
      <c r="AG28" s="95" t="str">
        <f t="shared" si="16"/>
        <v/>
      </c>
    </row>
    <row r="29" spans="1:33" ht="15" customHeight="1">
      <c r="A29" s="81">
        <v>16</v>
      </c>
      <c r="B29" s="82" t="e">
        <f>日付等!A18</f>
        <v>#VALUE!</v>
      </c>
      <c r="C29" s="121" t="str">
        <f>IF(日付等!B18="年月日","",日付等!B18)</f>
        <v/>
      </c>
      <c r="D29" s="91">
        <f>日付等!M18</f>
        <v>0</v>
      </c>
      <c r="E29" s="92" t="str">
        <f>日付等!N18</f>
        <v/>
      </c>
      <c r="F29" s="409" t="str">
        <f>IF(E29="","",VLOOKUP(E29,換算表!$A$2:$D$96,3,0))</f>
        <v/>
      </c>
      <c r="G29" s="410"/>
      <c r="H29" s="135">
        <f>日付等!O18</f>
        <v>0</v>
      </c>
      <c r="I29" s="93"/>
      <c r="J29" s="86" t="str">
        <f t="shared" si="10"/>
        <v/>
      </c>
      <c r="K29" s="87" t="str">
        <f>IF(I29="",IF(C29="","",VLOOKUP(E29,換算表!$A$2:$D$96,4,0)),IF(OR(I29="育休",I29="結核病休",I29="結核休職"),0.5,IF(I29="病休",0.5,IF(OR(I29="組合専従",I29="公災病休",I29="公災休職"),0.7,IF(I29="欠勤・処分",0,"")))))</f>
        <v/>
      </c>
      <c r="L29" s="88" t="str">
        <f t="shared" si="11"/>
        <v/>
      </c>
      <c r="M29" s="15" t="str">
        <f t="shared" si="1"/>
        <v/>
      </c>
      <c r="N29" s="15" t="str">
        <f t="shared" si="2"/>
        <v/>
      </c>
      <c r="O29" s="69">
        <v>135</v>
      </c>
      <c r="P29" s="89" t="e">
        <f t="shared" si="3"/>
        <v>#VALUE!</v>
      </c>
      <c r="Q29" s="89" t="e">
        <f t="shared" si="4"/>
        <v>#VALUE!</v>
      </c>
      <c r="R29" s="89" t="e">
        <f t="shared" si="5"/>
        <v>#VALUE!</v>
      </c>
      <c r="S29" s="89" t="e">
        <f t="shared" si="5"/>
        <v>#VALUE!</v>
      </c>
      <c r="T29" s="15" t="e">
        <f t="shared" si="12"/>
        <v>#VALUE!</v>
      </c>
      <c r="U29" s="15" t="e">
        <f t="shared" si="13"/>
        <v>#VALUE!</v>
      </c>
      <c r="V29" s="15" t="e">
        <f t="shared" si="14"/>
        <v>#VALUE!</v>
      </c>
      <c r="W29" s="15">
        <f t="shared" si="0"/>
        <v>0</v>
      </c>
      <c r="X29" s="15" t="e">
        <f t="shared" si="6"/>
        <v>#VALUE!</v>
      </c>
      <c r="Y29" s="15" t="e">
        <f t="shared" si="7"/>
        <v>#VALUE!</v>
      </c>
      <c r="Z29" s="15" t="e">
        <f t="shared" si="8"/>
        <v>#VALUE!</v>
      </c>
      <c r="AA29" s="15" t="e">
        <f t="shared" si="17"/>
        <v>#VALUE!</v>
      </c>
      <c r="AB29" s="94"/>
      <c r="AC29" s="128" t="str">
        <f t="shared" si="9"/>
        <v/>
      </c>
      <c r="AD29" s="80" t="str">
        <f t="shared" si="15"/>
        <v/>
      </c>
      <c r="AF29" s="127" t="str">
        <f>日付等!Q18</f>
        <v>選択して下さい</v>
      </c>
      <c r="AG29" s="95" t="str">
        <f t="shared" si="16"/>
        <v/>
      </c>
    </row>
    <row r="30" spans="1:33" ht="15" customHeight="1">
      <c r="A30" s="81">
        <v>17</v>
      </c>
      <c r="B30" s="82" t="e">
        <f>日付等!A19</f>
        <v>#VALUE!</v>
      </c>
      <c r="C30" s="121" t="str">
        <f>IF(日付等!B19="年月日","",日付等!B19)</f>
        <v/>
      </c>
      <c r="D30" s="91">
        <f>日付等!M19</f>
        <v>0</v>
      </c>
      <c r="E30" s="92" t="str">
        <f>日付等!N19</f>
        <v/>
      </c>
      <c r="F30" s="409" t="str">
        <f>IF(E30="","",VLOOKUP(E30,換算表!$A$2:$D$96,3,0))</f>
        <v/>
      </c>
      <c r="G30" s="410"/>
      <c r="H30" s="135">
        <f>日付等!O19</f>
        <v>0</v>
      </c>
      <c r="I30" s="93"/>
      <c r="J30" s="86" t="str">
        <f t="shared" si="10"/>
        <v/>
      </c>
      <c r="K30" s="87" t="str">
        <f>IF(I30="",IF(C30="","",VLOOKUP(E30,換算表!$A$2:$D$96,4,0)),IF(OR(I30="育休",I30="結核病休",I30="結核休職"),0.5,IF(I30="病休",0.5,IF(OR(I30="組合専従",I30="公災病休",I30="公災休職"),0.7,IF(I30="欠勤・処分",0,"")))))</f>
        <v/>
      </c>
      <c r="L30" s="88" t="str">
        <f t="shared" si="11"/>
        <v/>
      </c>
      <c r="M30" s="15" t="str">
        <f t="shared" si="1"/>
        <v/>
      </c>
      <c r="N30" s="15" t="str">
        <f t="shared" si="2"/>
        <v/>
      </c>
      <c r="O30" s="69">
        <v>136</v>
      </c>
      <c r="P30" s="89" t="e">
        <f t="shared" si="3"/>
        <v>#VALUE!</v>
      </c>
      <c r="Q30" s="89" t="e">
        <f t="shared" si="4"/>
        <v>#VALUE!</v>
      </c>
      <c r="R30" s="89" t="e">
        <f t="shared" si="5"/>
        <v>#VALUE!</v>
      </c>
      <c r="S30" s="89" t="e">
        <f t="shared" si="5"/>
        <v>#VALUE!</v>
      </c>
      <c r="T30" s="15" t="e">
        <f t="shared" si="12"/>
        <v>#VALUE!</v>
      </c>
      <c r="U30" s="15" t="e">
        <f t="shared" si="13"/>
        <v>#VALUE!</v>
      </c>
      <c r="V30" s="15" t="e">
        <f t="shared" si="14"/>
        <v>#VALUE!</v>
      </c>
      <c r="W30" s="15">
        <f t="shared" si="0"/>
        <v>0</v>
      </c>
      <c r="X30" s="15" t="e">
        <f t="shared" si="6"/>
        <v>#VALUE!</v>
      </c>
      <c r="Y30" s="15" t="e">
        <f t="shared" si="7"/>
        <v>#VALUE!</v>
      </c>
      <c r="Z30" s="15" t="e">
        <f t="shared" si="8"/>
        <v>#VALUE!</v>
      </c>
      <c r="AA30" s="15" t="e">
        <f t="shared" si="17"/>
        <v>#VALUE!</v>
      </c>
      <c r="AB30" s="94"/>
      <c r="AC30" s="128" t="str">
        <f t="shared" si="9"/>
        <v/>
      </c>
      <c r="AD30" s="80" t="str">
        <f t="shared" si="15"/>
        <v/>
      </c>
      <c r="AF30" s="127" t="str">
        <f>日付等!Q19</f>
        <v>選択して下さい</v>
      </c>
      <c r="AG30" s="95" t="str">
        <f t="shared" si="16"/>
        <v/>
      </c>
    </row>
    <row r="31" spans="1:33" ht="15" customHeight="1">
      <c r="A31" s="81">
        <v>18</v>
      </c>
      <c r="B31" s="82" t="e">
        <f>日付等!A20</f>
        <v>#VALUE!</v>
      </c>
      <c r="C31" s="121" t="str">
        <f>IF(日付等!B20="年月日","",日付等!B20)</f>
        <v/>
      </c>
      <c r="D31" s="91">
        <f>日付等!M20</f>
        <v>0</v>
      </c>
      <c r="E31" s="92" t="str">
        <f>日付等!N20</f>
        <v/>
      </c>
      <c r="F31" s="409" t="str">
        <f>IF(E31="","",VLOOKUP(E31,換算表!$A$2:$D$96,3,0))</f>
        <v/>
      </c>
      <c r="G31" s="410"/>
      <c r="H31" s="135">
        <f>日付等!O20</f>
        <v>0</v>
      </c>
      <c r="I31" s="93"/>
      <c r="J31" s="86" t="str">
        <f t="shared" si="10"/>
        <v/>
      </c>
      <c r="K31" s="87" t="str">
        <f>IF(I31="",IF(C31="","",VLOOKUP(E31,換算表!$A$2:$D$96,4,0)),IF(OR(I31="育休",I31="結核病休",I31="結核休職"),0.5,IF(I31="病休",0.5,IF(OR(I31="組合専従",I31="公災病休",I31="公災休職"),0.7,IF(I31="欠勤・処分",0,"")))))</f>
        <v/>
      </c>
      <c r="L31" s="88" t="str">
        <f t="shared" si="11"/>
        <v/>
      </c>
      <c r="M31" s="15" t="str">
        <f t="shared" si="1"/>
        <v/>
      </c>
      <c r="N31" s="15" t="str">
        <f t="shared" si="2"/>
        <v/>
      </c>
      <c r="O31" s="69">
        <v>150</v>
      </c>
      <c r="P31" s="89" t="e">
        <f t="shared" si="3"/>
        <v>#VALUE!</v>
      </c>
      <c r="Q31" s="89" t="e">
        <f t="shared" si="4"/>
        <v>#VALUE!</v>
      </c>
      <c r="R31" s="89" t="e">
        <f t="shared" si="5"/>
        <v>#VALUE!</v>
      </c>
      <c r="S31" s="89" t="e">
        <f t="shared" si="5"/>
        <v>#VALUE!</v>
      </c>
      <c r="T31" s="15" t="e">
        <f t="shared" si="12"/>
        <v>#VALUE!</v>
      </c>
      <c r="U31" s="15" t="e">
        <f t="shared" si="13"/>
        <v>#VALUE!</v>
      </c>
      <c r="V31" s="15" t="e">
        <f t="shared" si="14"/>
        <v>#VALUE!</v>
      </c>
      <c r="W31" s="15">
        <f t="shared" si="0"/>
        <v>0</v>
      </c>
      <c r="X31" s="15" t="e">
        <f t="shared" si="6"/>
        <v>#VALUE!</v>
      </c>
      <c r="Y31" s="15" t="e">
        <f t="shared" si="7"/>
        <v>#VALUE!</v>
      </c>
      <c r="Z31" s="15" t="e">
        <f t="shared" si="8"/>
        <v>#VALUE!</v>
      </c>
      <c r="AA31" s="15" t="e">
        <f t="shared" si="17"/>
        <v>#VALUE!</v>
      </c>
      <c r="AB31" s="94"/>
      <c r="AC31" s="128" t="str">
        <f t="shared" si="9"/>
        <v/>
      </c>
      <c r="AD31" s="80" t="str">
        <f t="shared" si="15"/>
        <v/>
      </c>
      <c r="AF31" s="127" t="str">
        <f>日付等!Q20</f>
        <v>選択して下さい</v>
      </c>
      <c r="AG31" s="95" t="str">
        <f t="shared" si="16"/>
        <v/>
      </c>
    </row>
    <row r="32" spans="1:33" ht="15" customHeight="1">
      <c r="A32" s="81">
        <v>19</v>
      </c>
      <c r="B32" s="82" t="e">
        <f>日付等!A21</f>
        <v>#VALUE!</v>
      </c>
      <c r="C32" s="121" t="str">
        <f>IF(日付等!B21="年月日","",日付等!B21)</f>
        <v/>
      </c>
      <c r="D32" s="91">
        <f>日付等!M21</f>
        <v>0</v>
      </c>
      <c r="E32" s="92" t="str">
        <f>日付等!N21</f>
        <v/>
      </c>
      <c r="F32" s="409" t="str">
        <f>IF(E32="","",VLOOKUP(E32,換算表!$A$2:$D$96,3,0))</f>
        <v/>
      </c>
      <c r="G32" s="410"/>
      <c r="H32" s="135">
        <f>日付等!O21</f>
        <v>0</v>
      </c>
      <c r="I32" s="93"/>
      <c r="J32" s="86" t="str">
        <f t="shared" si="10"/>
        <v/>
      </c>
      <c r="K32" s="87" t="str">
        <f>IF(I32="",IF(C32="","",VLOOKUP(E32,換算表!$A$2:$D$96,4,0)),IF(OR(I32="育休",I32="結核病休",I32="結核休職"),0.5,IF(I32="病休",0.5,IF(OR(I32="組合専従",I32="公災病休",I32="公災休職"),0.7,IF(I32="欠勤・処分",0,"")))))</f>
        <v/>
      </c>
      <c r="L32" s="88" t="str">
        <f t="shared" si="11"/>
        <v/>
      </c>
      <c r="M32" s="15" t="str">
        <f t="shared" si="1"/>
        <v/>
      </c>
      <c r="N32" s="15" t="str">
        <f t="shared" si="2"/>
        <v/>
      </c>
      <c r="O32" s="69">
        <v>151</v>
      </c>
      <c r="P32" s="89" t="e">
        <f t="shared" si="3"/>
        <v>#VALUE!</v>
      </c>
      <c r="Q32" s="89" t="e">
        <f t="shared" si="4"/>
        <v>#VALUE!</v>
      </c>
      <c r="R32" s="89" t="e">
        <f t="shared" si="5"/>
        <v>#VALUE!</v>
      </c>
      <c r="S32" s="89" t="e">
        <f t="shared" si="5"/>
        <v>#VALUE!</v>
      </c>
      <c r="T32" s="15" t="e">
        <f t="shared" si="12"/>
        <v>#VALUE!</v>
      </c>
      <c r="U32" s="15" t="e">
        <f t="shared" si="13"/>
        <v>#VALUE!</v>
      </c>
      <c r="V32" s="15" t="e">
        <f t="shared" si="14"/>
        <v>#VALUE!</v>
      </c>
      <c r="W32" s="15">
        <f t="shared" si="0"/>
        <v>0</v>
      </c>
      <c r="X32" s="15" t="e">
        <f t="shared" si="6"/>
        <v>#VALUE!</v>
      </c>
      <c r="Y32" s="15" t="e">
        <f t="shared" si="7"/>
        <v>#VALUE!</v>
      </c>
      <c r="Z32" s="15" t="e">
        <f t="shared" si="8"/>
        <v>#VALUE!</v>
      </c>
      <c r="AA32" s="15" t="e">
        <f t="shared" si="17"/>
        <v>#VALUE!</v>
      </c>
      <c r="AB32" s="94"/>
      <c r="AC32" s="128" t="str">
        <f t="shared" si="9"/>
        <v/>
      </c>
      <c r="AD32" s="80" t="str">
        <f t="shared" si="15"/>
        <v/>
      </c>
      <c r="AF32" s="127" t="str">
        <f>日付等!Q21</f>
        <v>選択して下さい</v>
      </c>
      <c r="AG32" s="95" t="str">
        <f t="shared" si="16"/>
        <v/>
      </c>
    </row>
    <row r="33" spans="1:33" ht="15" customHeight="1">
      <c r="A33" s="81">
        <v>20</v>
      </c>
      <c r="B33" s="82" t="e">
        <f>日付等!A22</f>
        <v>#VALUE!</v>
      </c>
      <c r="C33" s="121" t="str">
        <f>IF(日付等!B22="年月日","",日付等!B22)</f>
        <v/>
      </c>
      <c r="D33" s="91">
        <f>日付等!M22</f>
        <v>0</v>
      </c>
      <c r="E33" s="92" t="str">
        <f>日付等!N22</f>
        <v/>
      </c>
      <c r="F33" s="409" t="str">
        <f>IF(E33="","",VLOOKUP(E33,換算表!$A$2:$D$96,3,0))</f>
        <v/>
      </c>
      <c r="G33" s="410"/>
      <c r="H33" s="135">
        <f>日付等!O22</f>
        <v>0</v>
      </c>
      <c r="I33" s="93"/>
      <c r="J33" s="86" t="str">
        <f t="shared" si="10"/>
        <v/>
      </c>
      <c r="K33" s="87" t="str">
        <f>IF(I33="",IF(C33="","",VLOOKUP(E33,換算表!$A$2:$D$96,4,0)),IF(OR(I33="育休",I33="結核病休",I33="結核休職"),0.5,IF(I33="病休",0.5,IF(OR(I33="組合専従",I33="公災病休",I33="公災休職"),0.7,IF(I33="欠勤・処分",0,"")))))</f>
        <v/>
      </c>
      <c r="L33" s="88" t="str">
        <f t="shared" si="11"/>
        <v/>
      </c>
      <c r="M33" s="15" t="str">
        <f t="shared" si="1"/>
        <v/>
      </c>
      <c r="N33" s="15" t="str">
        <f t="shared" si="2"/>
        <v/>
      </c>
      <c r="O33" s="69">
        <v>152</v>
      </c>
      <c r="P33" s="89" t="e">
        <f t="shared" si="3"/>
        <v>#VALUE!</v>
      </c>
      <c r="Q33" s="89" t="e">
        <f t="shared" si="4"/>
        <v>#VALUE!</v>
      </c>
      <c r="R33" s="89" t="e">
        <f t="shared" si="5"/>
        <v>#VALUE!</v>
      </c>
      <c r="S33" s="89" t="e">
        <f t="shared" si="5"/>
        <v>#VALUE!</v>
      </c>
      <c r="T33" s="15" t="e">
        <f t="shared" si="12"/>
        <v>#VALUE!</v>
      </c>
      <c r="U33" s="15" t="e">
        <f t="shared" si="13"/>
        <v>#VALUE!</v>
      </c>
      <c r="V33" s="15" t="e">
        <f t="shared" si="14"/>
        <v>#VALUE!</v>
      </c>
      <c r="W33" s="15">
        <f t="shared" si="0"/>
        <v>0</v>
      </c>
      <c r="X33" s="15" t="e">
        <f t="shared" si="6"/>
        <v>#VALUE!</v>
      </c>
      <c r="Y33" s="15" t="e">
        <f t="shared" si="7"/>
        <v>#VALUE!</v>
      </c>
      <c r="Z33" s="15" t="e">
        <f t="shared" si="8"/>
        <v>#VALUE!</v>
      </c>
      <c r="AA33" s="15" t="e">
        <f t="shared" si="17"/>
        <v>#VALUE!</v>
      </c>
      <c r="AB33" s="94"/>
      <c r="AC33" s="128" t="str">
        <f t="shared" si="9"/>
        <v/>
      </c>
      <c r="AD33" s="80" t="str">
        <f t="shared" si="15"/>
        <v/>
      </c>
      <c r="AF33" s="127" t="str">
        <f>日付等!Q22</f>
        <v>選択して下さい</v>
      </c>
      <c r="AG33" s="95" t="str">
        <f t="shared" si="16"/>
        <v/>
      </c>
    </row>
    <row r="34" spans="1:33" ht="15" customHeight="1">
      <c r="A34" s="81">
        <v>21</v>
      </c>
      <c r="B34" s="82" t="e">
        <f>日付等!A23</f>
        <v>#VALUE!</v>
      </c>
      <c r="C34" s="121" t="str">
        <f>IF(日付等!B23="年月日","",日付等!B23)</f>
        <v/>
      </c>
      <c r="D34" s="91">
        <f>日付等!M23</f>
        <v>0</v>
      </c>
      <c r="E34" s="92" t="str">
        <f>日付等!N23</f>
        <v/>
      </c>
      <c r="F34" s="409" t="str">
        <f>IF(E34="","",VLOOKUP(E34,換算表!$A$2:$D$96,3,0))</f>
        <v/>
      </c>
      <c r="G34" s="410"/>
      <c r="H34" s="135">
        <f>日付等!O23</f>
        <v>0</v>
      </c>
      <c r="I34" s="93"/>
      <c r="J34" s="86" t="str">
        <f t="shared" si="10"/>
        <v/>
      </c>
      <c r="K34" s="87" t="str">
        <f>IF(I34="",IF(C34="","",VLOOKUP(E34,換算表!$A$2:$D$96,4,0)),IF(OR(I34="育休",I34="結核病休",I34="結核休職"),0.5,IF(I34="病休",0.5,IF(OR(I34="組合専従",I34="公災病休",I34="公災休職"),0.7,IF(I34="欠勤・処分",0,"")))))</f>
        <v/>
      </c>
      <c r="L34" s="88" t="str">
        <f t="shared" si="11"/>
        <v/>
      </c>
      <c r="M34" s="15" t="str">
        <f t="shared" si="1"/>
        <v/>
      </c>
      <c r="N34" s="15" t="str">
        <f t="shared" si="2"/>
        <v/>
      </c>
      <c r="O34" s="69">
        <v>200</v>
      </c>
      <c r="P34" s="89" t="e">
        <f t="shared" si="3"/>
        <v>#VALUE!</v>
      </c>
      <c r="Q34" s="89" t="e">
        <f t="shared" si="4"/>
        <v>#VALUE!</v>
      </c>
      <c r="R34" s="89" t="e">
        <f t="shared" si="5"/>
        <v>#VALUE!</v>
      </c>
      <c r="S34" s="89" t="e">
        <f t="shared" si="5"/>
        <v>#VALUE!</v>
      </c>
      <c r="T34" s="15" t="e">
        <f t="shared" si="12"/>
        <v>#VALUE!</v>
      </c>
      <c r="U34" s="15" t="e">
        <f t="shared" si="13"/>
        <v>#VALUE!</v>
      </c>
      <c r="V34" s="15" t="e">
        <f t="shared" si="14"/>
        <v>#VALUE!</v>
      </c>
      <c r="W34" s="15">
        <f t="shared" si="0"/>
        <v>0</v>
      </c>
      <c r="X34" s="15" t="e">
        <f t="shared" si="6"/>
        <v>#VALUE!</v>
      </c>
      <c r="Y34" s="15" t="e">
        <f t="shared" si="7"/>
        <v>#VALUE!</v>
      </c>
      <c r="Z34" s="15" t="e">
        <f t="shared" si="8"/>
        <v>#VALUE!</v>
      </c>
      <c r="AA34" s="15" t="e">
        <f t="shared" si="17"/>
        <v>#VALUE!</v>
      </c>
      <c r="AB34" s="94"/>
      <c r="AC34" s="128" t="str">
        <f t="shared" si="9"/>
        <v/>
      </c>
      <c r="AD34" s="80" t="str">
        <f t="shared" si="15"/>
        <v/>
      </c>
      <c r="AF34" s="127" t="str">
        <f>日付等!Q23</f>
        <v>選択して下さい</v>
      </c>
      <c r="AG34" s="95" t="str">
        <f t="shared" si="16"/>
        <v/>
      </c>
    </row>
    <row r="35" spans="1:33" ht="15" customHeight="1">
      <c r="A35" s="81">
        <v>22</v>
      </c>
      <c r="B35" s="82" t="e">
        <f>日付等!A24</f>
        <v>#VALUE!</v>
      </c>
      <c r="C35" s="121" t="str">
        <f>IF(日付等!B24="年月日","",日付等!B24)</f>
        <v/>
      </c>
      <c r="D35" s="91">
        <f>日付等!M24</f>
        <v>0</v>
      </c>
      <c r="E35" s="92" t="str">
        <f>日付等!N24</f>
        <v/>
      </c>
      <c r="F35" s="409" t="str">
        <f>IF(E35="","",VLOOKUP(E35,換算表!$A$2:$D$96,3,0))</f>
        <v/>
      </c>
      <c r="G35" s="410"/>
      <c r="H35" s="135">
        <f>日付等!O24</f>
        <v>0</v>
      </c>
      <c r="I35" s="93"/>
      <c r="J35" s="86" t="str">
        <f t="shared" si="10"/>
        <v/>
      </c>
      <c r="K35" s="87" t="str">
        <f>IF(I35="",IF(C35="","",VLOOKUP(E35,換算表!$A$2:$D$96,4,0)),IF(OR(I35="育休",I35="結核病休",I35="結核休職"),0.5,IF(I35="病休",0.5,IF(OR(I35="組合専従",I35="公災病休",I35="公災休職"),0.7,IF(I35="欠勤・処分",0,"")))))</f>
        <v/>
      </c>
      <c r="L35" s="88" t="str">
        <f t="shared" si="11"/>
        <v/>
      </c>
      <c r="M35" s="15" t="str">
        <f t="shared" si="1"/>
        <v/>
      </c>
      <c r="N35" s="15" t="str">
        <f t="shared" si="2"/>
        <v/>
      </c>
      <c r="O35" s="69">
        <v>202</v>
      </c>
      <c r="P35" s="89" t="e">
        <f t="shared" si="3"/>
        <v>#VALUE!</v>
      </c>
      <c r="Q35" s="89" t="e">
        <f t="shared" si="4"/>
        <v>#VALUE!</v>
      </c>
      <c r="R35" s="89" t="e">
        <f t="shared" si="5"/>
        <v>#VALUE!</v>
      </c>
      <c r="S35" s="89" t="e">
        <f t="shared" si="5"/>
        <v>#VALUE!</v>
      </c>
      <c r="T35" s="15" t="e">
        <f t="shared" si="12"/>
        <v>#VALUE!</v>
      </c>
      <c r="U35" s="15" t="e">
        <f t="shared" si="13"/>
        <v>#VALUE!</v>
      </c>
      <c r="V35" s="15" t="e">
        <f t="shared" si="14"/>
        <v>#VALUE!</v>
      </c>
      <c r="W35" s="15">
        <f t="shared" si="0"/>
        <v>0</v>
      </c>
      <c r="X35" s="15" t="e">
        <f t="shared" si="6"/>
        <v>#VALUE!</v>
      </c>
      <c r="Y35" s="15" t="e">
        <f t="shared" si="7"/>
        <v>#VALUE!</v>
      </c>
      <c r="Z35" s="15" t="e">
        <f t="shared" si="8"/>
        <v>#VALUE!</v>
      </c>
      <c r="AA35" s="15" t="e">
        <f t="shared" si="17"/>
        <v>#VALUE!</v>
      </c>
      <c r="AB35" s="94"/>
      <c r="AC35" s="128" t="str">
        <f t="shared" si="9"/>
        <v/>
      </c>
      <c r="AD35" s="80" t="str">
        <f t="shared" si="15"/>
        <v/>
      </c>
      <c r="AF35" s="127" t="str">
        <f>日付等!Q24</f>
        <v>選択して下さい</v>
      </c>
      <c r="AG35" s="95" t="str">
        <f t="shared" si="16"/>
        <v/>
      </c>
    </row>
    <row r="36" spans="1:33" ht="15" customHeight="1">
      <c r="A36" s="81">
        <v>23</v>
      </c>
      <c r="B36" s="82" t="e">
        <f>日付等!A25</f>
        <v>#VALUE!</v>
      </c>
      <c r="C36" s="121" t="str">
        <f>IF(日付等!B25="年月日","",日付等!B25)</f>
        <v/>
      </c>
      <c r="D36" s="91">
        <f>日付等!M25</f>
        <v>0</v>
      </c>
      <c r="E36" s="92" t="str">
        <f>日付等!N25</f>
        <v/>
      </c>
      <c r="F36" s="409" t="str">
        <f>IF(E36="","",VLOOKUP(E36,換算表!$A$2:$D$96,3,0))</f>
        <v/>
      </c>
      <c r="G36" s="410"/>
      <c r="H36" s="135">
        <f>日付等!O25</f>
        <v>0</v>
      </c>
      <c r="I36" s="93"/>
      <c r="J36" s="86" t="str">
        <f t="shared" si="10"/>
        <v/>
      </c>
      <c r="K36" s="87" t="str">
        <f>IF(I36="",IF(C36="","",VLOOKUP(E36,換算表!$A$2:$D$96,4,0)),IF(OR(I36="育休",I36="結核病休",I36="結核休職"),0.5,IF(I36="病休",0.5,IF(OR(I36="組合専従",I36="公災病休",I36="公災休職"),0.7,IF(I36="欠勤・処分",0,"")))))</f>
        <v/>
      </c>
      <c r="L36" s="88" t="str">
        <f t="shared" si="11"/>
        <v/>
      </c>
      <c r="M36" s="15" t="str">
        <f t="shared" si="1"/>
        <v/>
      </c>
      <c r="N36" s="15" t="str">
        <f t="shared" si="2"/>
        <v/>
      </c>
      <c r="O36" s="69">
        <v>201</v>
      </c>
      <c r="P36" s="89" t="e">
        <f t="shared" si="3"/>
        <v>#VALUE!</v>
      </c>
      <c r="Q36" s="89" t="e">
        <f t="shared" si="4"/>
        <v>#VALUE!</v>
      </c>
      <c r="R36" s="89" t="e">
        <f t="shared" si="5"/>
        <v>#VALUE!</v>
      </c>
      <c r="S36" s="89" t="e">
        <f t="shared" si="5"/>
        <v>#VALUE!</v>
      </c>
      <c r="T36" s="15" t="e">
        <f t="shared" si="12"/>
        <v>#VALUE!</v>
      </c>
      <c r="U36" s="15" t="e">
        <f t="shared" si="13"/>
        <v>#VALUE!</v>
      </c>
      <c r="V36" s="15" t="e">
        <f t="shared" si="14"/>
        <v>#VALUE!</v>
      </c>
      <c r="W36" s="15">
        <f t="shared" si="0"/>
        <v>0</v>
      </c>
      <c r="X36" s="15" t="e">
        <f t="shared" si="6"/>
        <v>#VALUE!</v>
      </c>
      <c r="Y36" s="15" t="e">
        <f t="shared" si="7"/>
        <v>#VALUE!</v>
      </c>
      <c r="Z36" s="15" t="e">
        <f t="shared" si="8"/>
        <v>#VALUE!</v>
      </c>
      <c r="AA36" s="15" t="e">
        <f t="shared" si="17"/>
        <v>#VALUE!</v>
      </c>
      <c r="AB36" s="94"/>
      <c r="AC36" s="128" t="str">
        <f t="shared" si="9"/>
        <v/>
      </c>
      <c r="AD36" s="80" t="str">
        <f t="shared" si="15"/>
        <v/>
      </c>
      <c r="AF36" s="127" t="str">
        <f>日付等!Q25</f>
        <v>選択して下さい</v>
      </c>
      <c r="AG36" s="95" t="str">
        <f t="shared" si="16"/>
        <v/>
      </c>
    </row>
    <row r="37" spans="1:33" ht="15" customHeight="1">
      <c r="A37" s="81">
        <v>24</v>
      </c>
      <c r="B37" s="82" t="e">
        <f>日付等!A26</f>
        <v>#VALUE!</v>
      </c>
      <c r="C37" s="121" t="str">
        <f>IF(日付等!B26="年月日","",日付等!B26)</f>
        <v/>
      </c>
      <c r="D37" s="91">
        <f>日付等!M26</f>
        <v>0</v>
      </c>
      <c r="E37" s="92" t="str">
        <f>日付等!N26</f>
        <v/>
      </c>
      <c r="F37" s="409" t="str">
        <f>IF(E37="","",VLOOKUP(E37,換算表!$A$2:$D$96,3,0))</f>
        <v/>
      </c>
      <c r="G37" s="410"/>
      <c r="H37" s="135">
        <f>日付等!O26</f>
        <v>0</v>
      </c>
      <c r="I37" s="93"/>
      <c r="J37" s="86" t="str">
        <f t="shared" si="10"/>
        <v/>
      </c>
      <c r="K37" s="87" t="str">
        <f>IF(I37="",IF(C37="","",VLOOKUP(E37,換算表!$A$2:$D$96,4,0)),IF(OR(I37="育休",I37="結核病休",I37="結核休職"),0.5,IF(I37="病休",0.5,IF(OR(I37="組合専従",I37="公災病休",I37="公災休職"),0.7,IF(I37="欠勤・処分",0,"")))))</f>
        <v/>
      </c>
      <c r="L37" s="88" t="str">
        <f t="shared" si="11"/>
        <v/>
      </c>
      <c r="M37" s="15" t="str">
        <f t="shared" si="1"/>
        <v/>
      </c>
      <c r="N37" s="15" t="str">
        <f t="shared" si="2"/>
        <v/>
      </c>
      <c r="O37" s="69">
        <v>203</v>
      </c>
      <c r="P37" s="89" t="e">
        <f t="shared" si="3"/>
        <v>#VALUE!</v>
      </c>
      <c r="Q37" s="89" t="e">
        <f t="shared" si="4"/>
        <v>#VALUE!</v>
      </c>
      <c r="R37" s="89" t="e">
        <f t="shared" si="5"/>
        <v>#VALUE!</v>
      </c>
      <c r="S37" s="89" t="e">
        <f t="shared" si="5"/>
        <v>#VALUE!</v>
      </c>
      <c r="T37" s="15" t="e">
        <f t="shared" si="12"/>
        <v>#VALUE!</v>
      </c>
      <c r="U37" s="15" t="e">
        <f t="shared" si="13"/>
        <v>#VALUE!</v>
      </c>
      <c r="V37" s="15" t="e">
        <f t="shared" si="14"/>
        <v>#VALUE!</v>
      </c>
      <c r="W37" s="15">
        <f t="shared" si="0"/>
        <v>0</v>
      </c>
      <c r="X37" s="15" t="e">
        <f t="shared" si="6"/>
        <v>#VALUE!</v>
      </c>
      <c r="Y37" s="15" t="e">
        <f t="shared" si="7"/>
        <v>#VALUE!</v>
      </c>
      <c r="Z37" s="15" t="e">
        <f t="shared" si="8"/>
        <v>#VALUE!</v>
      </c>
      <c r="AA37" s="15" t="e">
        <f t="shared" si="17"/>
        <v>#VALUE!</v>
      </c>
      <c r="AB37" s="94"/>
      <c r="AC37" s="128" t="str">
        <f t="shared" si="9"/>
        <v/>
      </c>
      <c r="AD37" s="80" t="str">
        <f t="shared" si="15"/>
        <v/>
      </c>
      <c r="AF37" s="127" t="str">
        <f>日付等!Q26</f>
        <v>選択して下さい</v>
      </c>
      <c r="AG37" s="95" t="str">
        <f t="shared" si="16"/>
        <v/>
      </c>
    </row>
    <row r="38" spans="1:33" ht="15" customHeight="1">
      <c r="A38" s="81">
        <v>25</v>
      </c>
      <c r="B38" s="82" t="e">
        <f>日付等!A27</f>
        <v>#VALUE!</v>
      </c>
      <c r="C38" s="121" t="str">
        <f>IF(日付等!B27="年月日","",日付等!B27)</f>
        <v/>
      </c>
      <c r="D38" s="91">
        <f>日付等!M27</f>
        <v>0</v>
      </c>
      <c r="E38" s="92" t="str">
        <f>日付等!N27</f>
        <v/>
      </c>
      <c r="F38" s="409" t="str">
        <f>IF(E38="","",VLOOKUP(E38,換算表!$A$2:$D$96,3,0))</f>
        <v/>
      </c>
      <c r="G38" s="410"/>
      <c r="H38" s="135">
        <f>日付等!O27</f>
        <v>0</v>
      </c>
      <c r="I38" s="93"/>
      <c r="J38" s="86" t="str">
        <f t="shared" si="10"/>
        <v/>
      </c>
      <c r="K38" s="87" t="str">
        <f>IF(I38="",IF(C38="","",VLOOKUP(E38,換算表!$A$2:$D$96,4,0)),IF(OR(I38="育休",I38="結核病休",I38="結核休職"),0.5,IF(I38="病休",0.5,IF(OR(I38="組合専従",I38="公災病休",I38="公災休職"),0.7,IF(I38="欠勤・処分",0,"")))))</f>
        <v/>
      </c>
      <c r="L38" s="88" t="str">
        <f t="shared" si="11"/>
        <v/>
      </c>
      <c r="M38" s="15" t="str">
        <f t="shared" si="1"/>
        <v/>
      </c>
      <c r="N38" s="15" t="str">
        <f t="shared" si="2"/>
        <v/>
      </c>
      <c r="O38" s="69">
        <v>204</v>
      </c>
      <c r="P38" s="89" t="e">
        <f t="shared" si="3"/>
        <v>#VALUE!</v>
      </c>
      <c r="Q38" s="89" t="e">
        <f t="shared" si="4"/>
        <v>#VALUE!</v>
      </c>
      <c r="R38" s="89" t="e">
        <f t="shared" si="5"/>
        <v>#VALUE!</v>
      </c>
      <c r="S38" s="89" t="e">
        <f t="shared" si="5"/>
        <v>#VALUE!</v>
      </c>
      <c r="T38" s="15" t="e">
        <f t="shared" si="12"/>
        <v>#VALUE!</v>
      </c>
      <c r="U38" s="15" t="e">
        <f t="shared" si="13"/>
        <v>#VALUE!</v>
      </c>
      <c r="V38" s="15" t="e">
        <f t="shared" si="14"/>
        <v>#VALUE!</v>
      </c>
      <c r="W38" s="15">
        <f t="shared" si="0"/>
        <v>0</v>
      </c>
      <c r="X38" s="15" t="e">
        <f t="shared" si="6"/>
        <v>#VALUE!</v>
      </c>
      <c r="Y38" s="15" t="e">
        <f t="shared" si="7"/>
        <v>#VALUE!</v>
      </c>
      <c r="Z38" s="15" t="e">
        <f t="shared" si="8"/>
        <v>#VALUE!</v>
      </c>
      <c r="AA38" s="15" t="e">
        <f t="shared" si="17"/>
        <v>#VALUE!</v>
      </c>
      <c r="AB38" s="94"/>
      <c r="AC38" s="128" t="str">
        <f t="shared" si="9"/>
        <v/>
      </c>
      <c r="AD38" s="80" t="str">
        <f t="shared" si="15"/>
        <v/>
      </c>
      <c r="AF38" s="127" t="str">
        <f>日付等!Q27</f>
        <v>選択して下さい</v>
      </c>
      <c r="AG38" s="95" t="str">
        <f t="shared" si="16"/>
        <v/>
      </c>
    </row>
    <row r="39" spans="1:33" ht="15" customHeight="1">
      <c r="A39" s="81">
        <v>26</v>
      </c>
      <c r="B39" s="82" t="e">
        <f>日付等!A28</f>
        <v>#VALUE!</v>
      </c>
      <c r="C39" s="121" t="str">
        <f>IF(日付等!B28="年月日","",日付等!B28)</f>
        <v/>
      </c>
      <c r="D39" s="91">
        <f>日付等!M28</f>
        <v>0</v>
      </c>
      <c r="E39" s="92" t="str">
        <f>日付等!N28</f>
        <v/>
      </c>
      <c r="F39" s="409" t="str">
        <f>IF(E39="","",VLOOKUP(E39,換算表!$A$2:$D$96,3,0))</f>
        <v/>
      </c>
      <c r="G39" s="410"/>
      <c r="H39" s="135">
        <f>日付等!O28</f>
        <v>0</v>
      </c>
      <c r="I39" s="93"/>
      <c r="J39" s="86" t="str">
        <f t="shared" si="10"/>
        <v/>
      </c>
      <c r="K39" s="87" t="str">
        <f>IF(I39="",IF(C39="","",VLOOKUP(E39,換算表!$A$2:$D$96,4,0)),IF(OR(I39="育休",I39="結核病休",I39="結核休職"),0.5,IF(I39="病休",0.5,IF(OR(I39="組合専従",I39="公災病休",I39="公災休職"),0.7,IF(I39="欠勤・処分",0,"")))))</f>
        <v/>
      </c>
      <c r="L39" s="88" t="str">
        <f t="shared" si="11"/>
        <v/>
      </c>
      <c r="M39" s="15" t="str">
        <f t="shared" si="1"/>
        <v/>
      </c>
      <c r="N39" s="15" t="str">
        <f t="shared" si="2"/>
        <v/>
      </c>
      <c r="O39" s="69">
        <v>205</v>
      </c>
      <c r="P39" s="89" t="e">
        <f t="shared" si="3"/>
        <v>#VALUE!</v>
      </c>
      <c r="Q39" s="89" t="e">
        <f t="shared" si="4"/>
        <v>#VALUE!</v>
      </c>
      <c r="R39" s="89" t="e">
        <f t="shared" si="5"/>
        <v>#VALUE!</v>
      </c>
      <c r="S39" s="89" t="e">
        <f t="shared" si="5"/>
        <v>#VALUE!</v>
      </c>
      <c r="T39" s="15" t="e">
        <f t="shared" si="12"/>
        <v>#VALUE!</v>
      </c>
      <c r="U39" s="15" t="e">
        <f t="shared" si="13"/>
        <v>#VALUE!</v>
      </c>
      <c r="V39" s="15" t="e">
        <f t="shared" si="14"/>
        <v>#VALUE!</v>
      </c>
      <c r="W39" s="15">
        <f t="shared" si="0"/>
        <v>0</v>
      </c>
      <c r="X39" s="15" t="e">
        <f t="shared" si="6"/>
        <v>#VALUE!</v>
      </c>
      <c r="Y39" s="15" t="e">
        <f t="shared" si="7"/>
        <v>#VALUE!</v>
      </c>
      <c r="Z39" s="15" t="e">
        <f t="shared" si="8"/>
        <v>#VALUE!</v>
      </c>
      <c r="AA39" s="15" t="e">
        <f t="shared" si="17"/>
        <v>#VALUE!</v>
      </c>
      <c r="AB39" s="94"/>
      <c r="AC39" s="128" t="str">
        <f t="shared" si="9"/>
        <v/>
      </c>
      <c r="AD39" s="80" t="str">
        <f t="shared" si="15"/>
        <v/>
      </c>
      <c r="AF39" s="127" t="str">
        <f>日付等!Q28</f>
        <v>選択して下さい</v>
      </c>
      <c r="AG39" s="95" t="str">
        <f t="shared" si="16"/>
        <v/>
      </c>
    </row>
    <row r="40" spans="1:33" ht="15" customHeight="1">
      <c r="A40" s="81">
        <v>27</v>
      </c>
      <c r="B40" s="82" t="e">
        <f>日付等!A29</f>
        <v>#VALUE!</v>
      </c>
      <c r="C40" s="121" t="str">
        <f>IF(日付等!B29="年月日","",日付等!B29)</f>
        <v/>
      </c>
      <c r="D40" s="91">
        <f>日付等!M29</f>
        <v>0</v>
      </c>
      <c r="E40" s="92" t="str">
        <f>日付等!N29</f>
        <v/>
      </c>
      <c r="F40" s="409" t="str">
        <f>IF(E40="","",VLOOKUP(E40,換算表!$A$2:$D$96,3,0))</f>
        <v/>
      </c>
      <c r="G40" s="410"/>
      <c r="H40" s="135">
        <f>日付等!O29</f>
        <v>0</v>
      </c>
      <c r="I40" s="93"/>
      <c r="J40" s="86" t="str">
        <f t="shared" si="10"/>
        <v/>
      </c>
      <c r="K40" s="87" t="str">
        <f>IF(I40="",IF(C40="","",VLOOKUP(E40,換算表!$A$2:$D$96,4,0)),IF(OR(I40="育休",I40="結核病休",I40="結核休職"),0.5,IF(I40="病休",0.5,IF(OR(I40="組合専従",I40="公災病休",I40="公災休職"),0.7,IF(I40="欠勤・処分",0,"")))))</f>
        <v/>
      </c>
      <c r="L40" s="88" t="str">
        <f t="shared" si="11"/>
        <v/>
      </c>
      <c r="M40" s="15" t="str">
        <f t="shared" si="1"/>
        <v/>
      </c>
      <c r="N40" s="15" t="str">
        <f t="shared" si="2"/>
        <v/>
      </c>
      <c r="O40" s="69">
        <v>206</v>
      </c>
      <c r="P40" s="89" t="e">
        <f t="shared" si="3"/>
        <v>#VALUE!</v>
      </c>
      <c r="Q40" s="89" t="e">
        <f t="shared" si="4"/>
        <v>#VALUE!</v>
      </c>
      <c r="R40" s="89" t="e">
        <f t="shared" si="5"/>
        <v>#VALUE!</v>
      </c>
      <c r="S40" s="89" t="e">
        <f t="shared" si="5"/>
        <v>#VALUE!</v>
      </c>
      <c r="T40" s="15" t="e">
        <f t="shared" si="12"/>
        <v>#VALUE!</v>
      </c>
      <c r="U40" s="15" t="e">
        <f t="shared" si="13"/>
        <v>#VALUE!</v>
      </c>
      <c r="V40" s="15" t="e">
        <f t="shared" si="14"/>
        <v>#VALUE!</v>
      </c>
      <c r="W40" s="15">
        <f t="shared" si="0"/>
        <v>0</v>
      </c>
      <c r="X40" s="15" t="e">
        <f t="shared" si="6"/>
        <v>#VALUE!</v>
      </c>
      <c r="Y40" s="15" t="e">
        <f t="shared" si="7"/>
        <v>#VALUE!</v>
      </c>
      <c r="Z40" s="15" t="e">
        <f t="shared" si="8"/>
        <v>#VALUE!</v>
      </c>
      <c r="AA40" s="15" t="e">
        <f t="shared" si="17"/>
        <v>#VALUE!</v>
      </c>
      <c r="AB40" s="94"/>
      <c r="AC40" s="128" t="str">
        <f t="shared" si="9"/>
        <v/>
      </c>
      <c r="AD40" s="80" t="str">
        <f t="shared" si="15"/>
        <v/>
      </c>
      <c r="AF40" s="127" t="str">
        <f>日付等!Q29</f>
        <v>選択して下さい</v>
      </c>
      <c r="AG40" s="95" t="str">
        <f t="shared" si="16"/>
        <v/>
      </c>
    </row>
    <row r="41" spans="1:33" ht="15" customHeight="1">
      <c r="A41" s="81">
        <v>28</v>
      </c>
      <c r="B41" s="82" t="e">
        <f>日付等!A30</f>
        <v>#VALUE!</v>
      </c>
      <c r="C41" s="121" t="str">
        <f>IF(日付等!B30="年月日","",日付等!B30)</f>
        <v/>
      </c>
      <c r="D41" s="91">
        <f>日付等!M30</f>
        <v>0</v>
      </c>
      <c r="E41" s="92" t="str">
        <f>日付等!N30</f>
        <v/>
      </c>
      <c r="F41" s="409" t="str">
        <f>IF(E41="","",VLOOKUP(E41,換算表!$A$2:$D$96,3,0))</f>
        <v/>
      </c>
      <c r="G41" s="410"/>
      <c r="H41" s="135">
        <f>日付等!O30</f>
        <v>0</v>
      </c>
      <c r="I41" s="93"/>
      <c r="J41" s="86" t="str">
        <f t="shared" si="10"/>
        <v/>
      </c>
      <c r="K41" s="87" t="str">
        <f>IF(I41="",IF(C41="","",VLOOKUP(E41,換算表!$A$2:$D$96,4,0)),IF(OR(I41="育休",I41="結核病休",I41="結核休職"),0.5,IF(I41="病休",0.5,IF(OR(I41="組合専従",I41="公災病休",I41="公災休職"),0.7,IF(I41="欠勤・処分",0,"")))))</f>
        <v/>
      </c>
      <c r="L41" s="88" t="str">
        <f t="shared" si="11"/>
        <v/>
      </c>
      <c r="M41" s="15" t="str">
        <f t="shared" si="1"/>
        <v/>
      </c>
      <c r="N41" s="15" t="str">
        <f t="shared" si="2"/>
        <v/>
      </c>
      <c r="O41" s="69">
        <v>207</v>
      </c>
      <c r="P41" s="89" t="e">
        <f t="shared" si="3"/>
        <v>#VALUE!</v>
      </c>
      <c r="Q41" s="89" t="e">
        <f t="shared" si="4"/>
        <v>#VALUE!</v>
      </c>
      <c r="R41" s="89" t="e">
        <f t="shared" si="5"/>
        <v>#VALUE!</v>
      </c>
      <c r="S41" s="89" t="e">
        <f t="shared" si="5"/>
        <v>#VALUE!</v>
      </c>
      <c r="T41" s="15" t="e">
        <f t="shared" si="12"/>
        <v>#VALUE!</v>
      </c>
      <c r="U41" s="15" t="e">
        <f t="shared" si="13"/>
        <v>#VALUE!</v>
      </c>
      <c r="V41" s="15" t="e">
        <f t="shared" si="14"/>
        <v>#VALUE!</v>
      </c>
      <c r="W41" s="15">
        <f t="shared" si="0"/>
        <v>0</v>
      </c>
      <c r="X41" s="15" t="e">
        <f t="shared" si="6"/>
        <v>#VALUE!</v>
      </c>
      <c r="Y41" s="15" t="e">
        <f t="shared" si="7"/>
        <v>#VALUE!</v>
      </c>
      <c r="Z41" s="15" t="e">
        <f t="shared" si="8"/>
        <v>#VALUE!</v>
      </c>
      <c r="AA41" s="15" t="e">
        <f t="shared" si="17"/>
        <v>#VALUE!</v>
      </c>
      <c r="AB41" s="94"/>
      <c r="AC41" s="128" t="str">
        <f t="shared" si="9"/>
        <v/>
      </c>
      <c r="AD41" s="80" t="str">
        <f t="shared" si="15"/>
        <v/>
      </c>
      <c r="AF41" s="127" t="str">
        <f>日付等!Q30</f>
        <v>選択して下さい</v>
      </c>
      <c r="AG41" s="95" t="str">
        <f t="shared" si="16"/>
        <v/>
      </c>
    </row>
    <row r="42" spans="1:33" ht="15" customHeight="1">
      <c r="A42" s="81">
        <v>29</v>
      </c>
      <c r="B42" s="82" t="e">
        <f>日付等!A31</f>
        <v>#VALUE!</v>
      </c>
      <c r="C42" s="121" t="str">
        <f>IF(日付等!B31="年月日","",日付等!B31)</f>
        <v/>
      </c>
      <c r="D42" s="91">
        <f>日付等!M31</f>
        <v>0</v>
      </c>
      <c r="E42" s="92" t="str">
        <f>日付等!N31</f>
        <v/>
      </c>
      <c r="F42" s="409" t="str">
        <f>IF(E42="","",VLOOKUP(E42,換算表!$A$2:$D$96,3,0))</f>
        <v/>
      </c>
      <c r="G42" s="410"/>
      <c r="H42" s="135">
        <f>日付等!O31</f>
        <v>0</v>
      </c>
      <c r="I42" s="93"/>
      <c r="J42" s="86" t="str">
        <f t="shared" si="10"/>
        <v/>
      </c>
      <c r="K42" s="87" t="str">
        <f>IF(I42="",IF(C42="","",VLOOKUP(E42,換算表!$A$2:$D$96,4,0)),IF(OR(I42="育休",I42="結核病休",I42="結核休職"),0.5,IF(I42="病休",0.5,IF(OR(I42="組合専従",I42="公災病休",I42="公災休職"),0.7,IF(I42="欠勤・処分",0,"")))))</f>
        <v/>
      </c>
      <c r="L42" s="88" t="str">
        <f t="shared" si="11"/>
        <v/>
      </c>
      <c r="M42" s="15" t="str">
        <f t="shared" si="1"/>
        <v/>
      </c>
      <c r="N42" s="15" t="str">
        <f t="shared" si="2"/>
        <v/>
      </c>
      <c r="O42" s="69">
        <v>210</v>
      </c>
      <c r="P42" s="89" t="e">
        <f t="shared" si="3"/>
        <v>#VALUE!</v>
      </c>
      <c r="Q42" s="89" t="e">
        <f t="shared" si="4"/>
        <v>#VALUE!</v>
      </c>
      <c r="R42" s="89" t="e">
        <f t="shared" si="5"/>
        <v>#VALUE!</v>
      </c>
      <c r="S42" s="89" t="e">
        <f t="shared" si="5"/>
        <v>#VALUE!</v>
      </c>
      <c r="T42" s="15" t="e">
        <f t="shared" si="12"/>
        <v>#VALUE!</v>
      </c>
      <c r="U42" s="15" t="e">
        <f t="shared" si="13"/>
        <v>#VALUE!</v>
      </c>
      <c r="V42" s="15" t="e">
        <f t="shared" si="14"/>
        <v>#VALUE!</v>
      </c>
      <c r="W42" s="15">
        <f t="shared" si="0"/>
        <v>0</v>
      </c>
      <c r="X42" s="15" t="e">
        <f t="shared" si="6"/>
        <v>#VALUE!</v>
      </c>
      <c r="Y42" s="15" t="e">
        <f t="shared" si="7"/>
        <v>#VALUE!</v>
      </c>
      <c r="Z42" s="15" t="e">
        <f t="shared" si="8"/>
        <v>#VALUE!</v>
      </c>
      <c r="AA42" s="15" t="e">
        <f t="shared" si="17"/>
        <v>#VALUE!</v>
      </c>
      <c r="AB42" s="94"/>
      <c r="AC42" s="128" t="str">
        <f t="shared" si="9"/>
        <v/>
      </c>
      <c r="AD42" s="80" t="str">
        <f t="shared" si="15"/>
        <v/>
      </c>
      <c r="AF42" s="127" t="str">
        <f>日付等!Q31</f>
        <v>選択して下さい</v>
      </c>
      <c r="AG42" s="95" t="str">
        <f t="shared" si="16"/>
        <v/>
      </c>
    </row>
    <row r="43" spans="1:33" ht="15" customHeight="1">
      <c r="A43" s="96">
        <v>30</v>
      </c>
      <c r="B43" s="82" t="e">
        <f>日付等!A32</f>
        <v>#VALUE!</v>
      </c>
      <c r="C43" s="121" t="str">
        <f>IF(日付等!B32="年月日","",日付等!B32)</f>
        <v/>
      </c>
      <c r="D43" s="91">
        <f>日付等!M32</f>
        <v>0</v>
      </c>
      <c r="E43" s="92" t="str">
        <f>日付等!N32</f>
        <v/>
      </c>
      <c r="F43" s="409" t="str">
        <f>IF(E43="","",VLOOKUP(E43,換算表!$A$2:$D$96,3,0))</f>
        <v/>
      </c>
      <c r="G43" s="410"/>
      <c r="H43" s="135">
        <f>日付等!O32</f>
        <v>0</v>
      </c>
      <c r="I43" s="93"/>
      <c r="J43" s="86" t="str">
        <f t="shared" si="10"/>
        <v/>
      </c>
      <c r="K43" s="87" t="str">
        <f>IF(I43="",IF(C43="","",VLOOKUP(E43,換算表!$A$2:$D$96,4,0)),IF(OR(I43="育休",I43="結核病休",I43="結核休職"),0.5,IF(I43="病休",0.5,IF(OR(I43="組合専従",I43="公災病休",I43="公災休職"),0.7,IF(I43="欠勤・処分",0,"")))))</f>
        <v/>
      </c>
      <c r="L43" s="88" t="str">
        <f t="shared" si="11"/>
        <v/>
      </c>
      <c r="M43" s="15" t="str">
        <f t="shared" si="1"/>
        <v/>
      </c>
      <c r="N43" s="15" t="str">
        <f t="shared" si="2"/>
        <v/>
      </c>
      <c r="O43" s="69">
        <v>211</v>
      </c>
      <c r="P43" s="89" t="e">
        <f t="shared" si="3"/>
        <v>#VALUE!</v>
      </c>
      <c r="Q43" s="89" t="e">
        <f t="shared" si="4"/>
        <v>#VALUE!</v>
      </c>
      <c r="R43" s="89" t="e">
        <f t="shared" si="5"/>
        <v>#VALUE!</v>
      </c>
      <c r="S43" s="89" t="e">
        <f t="shared" si="5"/>
        <v>#VALUE!</v>
      </c>
      <c r="T43" s="15" t="e">
        <f t="shared" si="12"/>
        <v>#VALUE!</v>
      </c>
      <c r="U43" s="15" t="e">
        <f t="shared" si="13"/>
        <v>#VALUE!</v>
      </c>
      <c r="V43" s="15" t="e">
        <f t="shared" si="14"/>
        <v>#VALUE!</v>
      </c>
      <c r="W43" s="15">
        <f t="shared" si="0"/>
        <v>0</v>
      </c>
      <c r="X43" s="15" t="e">
        <f t="shared" si="6"/>
        <v>#VALUE!</v>
      </c>
      <c r="Y43" s="15" t="e">
        <f t="shared" si="7"/>
        <v>#VALUE!</v>
      </c>
      <c r="Z43" s="15" t="e">
        <f t="shared" si="8"/>
        <v>#VALUE!</v>
      </c>
      <c r="AA43" s="15" t="e">
        <f t="shared" si="17"/>
        <v>#VALUE!</v>
      </c>
      <c r="AB43" s="94"/>
      <c r="AC43" s="128" t="str">
        <f t="shared" si="9"/>
        <v/>
      </c>
      <c r="AD43" s="80" t="str">
        <f t="shared" si="15"/>
        <v/>
      </c>
      <c r="AF43" s="127" t="str">
        <f>日付等!Q32</f>
        <v>選択して下さい</v>
      </c>
      <c r="AG43" s="95" t="str">
        <f t="shared" si="16"/>
        <v/>
      </c>
    </row>
    <row r="44" spans="1:33" ht="15" customHeight="1">
      <c r="A44" s="81">
        <v>31</v>
      </c>
      <c r="B44" s="82" t="e">
        <f>日付等!A33</f>
        <v>#VALUE!</v>
      </c>
      <c r="C44" s="121" t="str">
        <f>IF(日付等!B33="年月日","",日付等!B33)</f>
        <v/>
      </c>
      <c r="D44" s="91">
        <f>日付等!M33</f>
        <v>0</v>
      </c>
      <c r="E44" s="92" t="str">
        <f>日付等!N33</f>
        <v/>
      </c>
      <c r="F44" s="409" t="str">
        <f>IF(E44="","",VLOOKUP(E44,換算表!$A$2:$D$96,3,0))</f>
        <v/>
      </c>
      <c r="G44" s="410"/>
      <c r="H44" s="135">
        <f>日付等!O33</f>
        <v>0</v>
      </c>
      <c r="I44" s="93"/>
      <c r="J44" s="86" t="str">
        <f t="shared" si="10"/>
        <v/>
      </c>
      <c r="K44" s="87" t="str">
        <f>IF(I44="",IF(C44="","",VLOOKUP(E44,換算表!$A$2:$D$96,4,0)),IF(OR(I44="育休",I44="結核病休",I44="結核休職"),0.5,IF(I44="病休",0.5,IF(OR(I44="組合専従",I44="公災病休",I44="公災休職"),0.7,IF(I44="欠勤・処分",0,"")))))</f>
        <v/>
      </c>
      <c r="L44" s="88" t="str">
        <f t="shared" si="11"/>
        <v/>
      </c>
      <c r="M44" s="15" t="str">
        <f t="shared" si="1"/>
        <v/>
      </c>
      <c r="N44" s="15" t="str">
        <f t="shared" si="2"/>
        <v/>
      </c>
      <c r="O44" s="69">
        <v>212</v>
      </c>
      <c r="P44" s="89" t="e">
        <f t="shared" si="3"/>
        <v>#VALUE!</v>
      </c>
      <c r="Q44" s="89" t="e">
        <f t="shared" si="4"/>
        <v>#VALUE!</v>
      </c>
      <c r="R44" s="89" t="e">
        <f t="shared" si="5"/>
        <v>#VALUE!</v>
      </c>
      <c r="S44" s="89" t="e">
        <f t="shared" si="5"/>
        <v>#VALUE!</v>
      </c>
      <c r="T44" s="15" t="e">
        <f t="shared" si="12"/>
        <v>#VALUE!</v>
      </c>
      <c r="U44" s="15" t="e">
        <f t="shared" si="13"/>
        <v>#VALUE!</v>
      </c>
      <c r="V44" s="15" t="e">
        <f t="shared" si="14"/>
        <v>#VALUE!</v>
      </c>
      <c r="W44" s="15">
        <f t="shared" si="0"/>
        <v>0</v>
      </c>
      <c r="X44" s="15" t="e">
        <f t="shared" si="6"/>
        <v>#VALUE!</v>
      </c>
      <c r="Y44" s="15" t="e">
        <f t="shared" si="7"/>
        <v>#VALUE!</v>
      </c>
      <c r="Z44" s="15" t="e">
        <f t="shared" si="8"/>
        <v>#VALUE!</v>
      </c>
      <c r="AA44" s="15" t="e">
        <f t="shared" si="17"/>
        <v>#VALUE!</v>
      </c>
      <c r="AB44" s="94"/>
      <c r="AC44" s="128" t="str">
        <f t="shared" si="9"/>
        <v/>
      </c>
      <c r="AD44" s="80" t="str">
        <f t="shared" si="15"/>
        <v/>
      </c>
      <c r="AF44" s="127" t="str">
        <f>日付等!Q33</f>
        <v>選択して下さい</v>
      </c>
      <c r="AG44" s="95" t="str">
        <f t="shared" si="16"/>
        <v/>
      </c>
    </row>
    <row r="45" spans="1:33" ht="15" customHeight="1">
      <c r="A45" s="81">
        <v>32</v>
      </c>
      <c r="B45" s="82" t="e">
        <f>日付等!A34</f>
        <v>#VALUE!</v>
      </c>
      <c r="C45" s="121" t="str">
        <f>IF(日付等!B34="年月日","",日付等!B34)</f>
        <v/>
      </c>
      <c r="D45" s="91">
        <f>日付等!M34</f>
        <v>0</v>
      </c>
      <c r="E45" s="92" t="str">
        <f>日付等!N34</f>
        <v/>
      </c>
      <c r="F45" s="409" t="str">
        <f>IF(E45="","",VLOOKUP(E45,換算表!$A$2:$D$96,3,0))</f>
        <v/>
      </c>
      <c r="G45" s="410"/>
      <c r="H45" s="135">
        <f>日付等!O34</f>
        <v>0</v>
      </c>
      <c r="I45" s="93"/>
      <c r="J45" s="86" t="str">
        <f t="shared" si="10"/>
        <v/>
      </c>
      <c r="K45" s="87" t="str">
        <f>IF(I45="",IF(C45="","",VLOOKUP(E45,換算表!$A$2:$D$96,4,0)),IF(OR(I45="育休",I45="結核病休",I45="結核休職"),0.5,IF(I45="病休",0.5,IF(OR(I45="組合専従",I45="公災病休",I45="公災休職"),0.7,IF(I45="欠勤・処分",0,"")))))</f>
        <v/>
      </c>
      <c r="L45" s="88" t="str">
        <f t="shared" si="11"/>
        <v/>
      </c>
      <c r="M45" s="15" t="str">
        <f t="shared" si="1"/>
        <v/>
      </c>
      <c r="N45" s="15" t="str">
        <f t="shared" si="2"/>
        <v/>
      </c>
      <c r="O45" s="69">
        <v>213</v>
      </c>
      <c r="P45" s="89" t="e">
        <f t="shared" si="3"/>
        <v>#VALUE!</v>
      </c>
      <c r="Q45" s="89" t="e">
        <f t="shared" si="4"/>
        <v>#VALUE!</v>
      </c>
      <c r="R45" s="89" t="e">
        <f t="shared" si="5"/>
        <v>#VALUE!</v>
      </c>
      <c r="S45" s="89" t="e">
        <f t="shared" si="5"/>
        <v>#VALUE!</v>
      </c>
      <c r="T45" s="15" t="e">
        <f t="shared" si="12"/>
        <v>#VALUE!</v>
      </c>
      <c r="U45" s="15" t="e">
        <f t="shared" si="13"/>
        <v>#VALUE!</v>
      </c>
      <c r="V45" s="15" t="e">
        <f t="shared" si="14"/>
        <v>#VALUE!</v>
      </c>
      <c r="W45" s="15">
        <f t="shared" si="0"/>
        <v>0</v>
      </c>
      <c r="X45" s="15" t="e">
        <f t="shared" si="6"/>
        <v>#VALUE!</v>
      </c>
      <c r="Y45" s="15" t="e">
        <f t="shared" si="7"/>
        <v>#VALUE!</v>
      </c>
      <c r="Z45" s="15" t="e">
        <f t="shared" si="8"/>
        <v>#VALUE!</v>
      </c>
      <c r="AA45" s="15" t="e">
        <f t="shared" si="17"/>
        <v>#VALUE!</v>
      </c>
      <c r="AB45" s="94"/>
      <c r="AC45" s="128" t="str">
        <f t="shared" si="9"/>
        <v/>
      </c>
      <c r="AD45" s="80" t="str">
        <f t="shared" si="15"/>
        <v/>
      </c>
      <c r="AF45" s="127" t="str">
        <f>日付等!Q34</f>
        <v>選択して下さい</v>
      </c>
      <c r="AG45" s="95" t="str">
        <f t="shared" si="16"/>
        <v/>
      </c>
    </row>
    <row r="46" spans="1:33" ht="15" customHeight="1">
      <c r="A46" s="81">
        <v>33</v>
      </c>
      <c r="B46" s="82" t="e">
        <f>日付等!A35</f>
        <v>#VALUE!</v>
      </c>
      <c r="C46" s="121" t="str">
        <f>IF(日付等!B35="年月日","",日付等!B35)</f>
        <v/>
      </c>
      <c r="D46" s="91">
        <f>日付等!M35</f>
        <v>0</v>
      </c>
      <c r="E46" s="92" t="str">
        <f>日付等!N35</f>
        <v/>
      </c>
      <c r="F46" s="409" t="str">
        <f>IF(E46="","",VLOOKUP(E46,換算表!$A$2:$D$96,3,0))</f>
        <v/>
      </c>
      <c r="G46" s="410"/>
      <c r="H46" s="135">
        <f>日付等!O35</f>
        <v>0</v>
      </c>
      <c r="I46" s="93"/>
      <c r="J46" s="86" t="str">
        <f t="shared" si="10"/>
        <v/>
      </c>
      <c r="K46" s="87" t="str">
        <f>IF(I46="",IF(C46="","",VLOOKUP(E46,換算表!$A$2:$D$96,4,0)),IF(OR(I46="育休",I46="結核病休",I46="結核休職"),0.5,IF(I46="病休",0.5,IF(OR(I46="組合専従",I46="公災病休",I46="公災休職"),0.7,IF(I46="欠勤・処分",0,"")))))</f>
        <v/>
      </c>
      <c r="L46" s="88" t="str">
        <f t="shared" si="11"/>
        <v/>
      </c>
      <c r="M46" s="15" t="str">
        <f t="shared" si="1"/>
        <v/>
      </c>
      <c r="N46" s="15" t="str">
        <f t="shared" si="2"/>
        <v/>
      </c>
      <c r="O46" s="69">
        <v>214</v>
      </c>
      <c r="P46" s="89" t="e">
        <f t="shared" si="3"/>
        <v>#VALUE!</v>
      </c>
      <c r="Q46" s="89" t="e">
        <f t="shared" si="4"/>
        <v>#VALUE!</v>
      </c>
      <c r="R46" s="89" t="e">
        <f t="shared" si="5"/>
        <v>#VALUE!</v>
      </c>
      <c r="S46" s="89" t="e">
        <f t="shared" si="5"/>
        <v>#VALUE!</v>
      </c>
      <c r="T46" s="15" t="e">
        <f t="shared" si="12"/>
        <v>#VALUE!</v>
      </c>
      <c r="U46" s="15" t="e">
        <f t="shared" si="13"/>
        <v>#VALUE!</v>
      </c>
      <c r="V46" s="15" t="e">
        <f t="shared" si="14"/>
        <v>#VALUE!</v>
      </c>
      <c r="W46" s="15">
        <f t="shared" si="0"/>
        <v>0</v>
      </c>
      <c r="X46" s="15" t="e">
        <f t="shared" si="6"/>
        <v>#VALUE!</v>
      </c>
      <c r="Y46" s="15" t="e">
        <f t="shared" si="7"/>
        <v>#VALUE!</v>
      </c>
      <c r="Z46" s="15" t="e">
        <f t="shared" si="8"/>
        <v>#VALUE!</v>
      </c>
      <c r="AA46" s="15" t="e">
        <f t="shared" si="17"/>
        <v>#VALUE!</v>
      </c>
      <c r="AB46" s="94"/>
      <c r="AC46" s="128" t="str">
        <f t="shared" si="9"/>
        <v/>
      </c>
      <c r="AD46" s="80" t="str">
        <f t="shared" si="15"/>
        <v/>
      </c>
      <c r="AF46" s="127" t="str">
        <f>日付等!Q35</f>
        <v>選択して下さい</v>
      </c>
      <c r="AG46" s="95" t="str">
        <f t="shared" si="16"/>
        <v/>
      </c>
    </row>
    <row r="47" spans="1:33" ht="15" customHeight="1">
      <c r="A47" s="81">
        <v>34</v>
      </c>
      <c r="B47" s="82" t="e">
        <f>日付等!A36</f>
        <v>#VALUE!</v>
      </c>
      <c r="C47" s="121" t="str">
        <f>IF(日付等!B36="年月日","",日付等!B36)</f>
        <v/>
      </c>
      <c r="D47" s="91">
        <f>日付等!M36</f>
        <v>0</v>
      </c>
      <c r="E47" s="92" t="str">
        <f>日付等!N36</f>
        <v/>
      </c>
      <c r="F47" s="409" t="str">
        <f>IF(E47="","",VLOOKUP(E47,換算表!$A$2:$D$96,3,0))</f>
        <v/>
      </c>
      <c r="G47" s="410"/>
      <c r="H47" s="135">
        <f>日付等!O36</f>
        <v>0</v>
      </c>
      <c r="I47" s="93"/>
      <c r="J47" s="86" t="str">
        <f t="shared" si="10"/>
        <v/>
      </c>
      <c r="K47" s="87" t="str">
        <f>IF(I47="",IF(C47="","",VLOOKUP(E47,換算表!$A$2:$D$96,4,0)),IF(OR(I47="育休",I47="結核病休",I47="結核休職"),0.5,IF(I47="病休",0.5,IF(OR(I47="組合専従",I47="公災病休",I47="公災休職"),0.7,IF(I47="欠勤・処分",0,"")))))</f>
        <v/>
      </c>
      <c r="L47" s="88" t="str">
        <f t="shared" si="11"/>
        <v/>
      </c>
      <c r="M47" s="15" t="str">
        <f t="shared" si="1"/>
        <v/>
      </c>
      <c r="N47" s="15" t="str">
        <f t="shared" si="2"/>
        <v/>
      </c>
      <c r="O47" s="69">
        <v>220</v>
      </c>
      <c r="P47" s="89" t="e">
        <f t="shared" si="3"/>
        <v>#VALUE!</v>
      </c>
      <c r="Q47" s="89" t="e">
        <f t="shared" si="4"/>
        <v>#VALUE!</v>
      </c>
      <c r="R47" s="89" t="e">
        <f t="shared" si="5"/>
        <v>#VALUE!</v>
      </c>
      <c r="S47" s="89" t="e">
        <f t="shared" si="5"/>
        <v>#VALUE!</v>
      </c>
      <c r="T47" s="15" t="e">
        <f t="shared" si="12"/>
        <v>#VALUE!</v>
      </c>
      <c r="U47" s="15" t="e">
        <f t="shared" si="13"/>
        <v>#VALUE!</v>
      </c>
      <c r="V47" s="15" t="e">
        <f t="shared" si="14"/>
        <v>#VALUE!</v>
      </c>
      <c r="W47" s="15">
        <f t="shared" si="0"/>
        <v>0</v>
      </c>
      <c r="X47" s="15" t="e">
        <f t="shared" si="6"/>
        <v>#VALUE!</v>
      </c>
      <c r="Y47" s="15" t="e">
        <f t="shared" si="7"/>
        <v>#VALUE!</v>
      </c>
      <c r="Z47" s="15" t="e">
        <f t="shared" si="8"/>
        <v>#VALUE!</v>
      </c>
      <c r="AA47" s="15" t="e">
        <f t="shared" si="17"/>
        <v>#VALUE!</v>
      </c>
      <c r="AB47" s="94"/>
      <c r="AC47" s="128" t="str">
        <f t="shared" si="9"/>
        <v/>
      </c>
      <c r="AD47" s="80" t="str">
        <f t="shared" si="15"/>
        <v/>
      </c>
      <c r="AF47" s="127" t="str">
        <f>日付等!Q36</f>
        <v>選択して下さい</v>
      </c>
      <c r="AG47" s="95" t="str">
        <f t="shared" si="16"/>
        <v/>
      </c>
    </row>
    <row r="48" spans="1:33" ht="15" customHeight="1">
      <c r="A48" s="81">
        <v>35</v>
      </c>
      <c r="B48" s="82" t="e">
        <f>日付等!A37</f>
        <v>#VALUE!</v>
      </c>
      <c r="C48" s="121" t="str">
        <f>IF(日付等!B37="年月日","",日付等!B37)</f>
        <v/>
      </c>
      <c r="D48" s="91">
        <f>日付等!M37</f>
        <v>0</v>
      </c>
      <c r="E48" s="92" t="str">
        <f>日付等!N37</f>
        <v/>
      </c>
      <c r="F48" s="409" t="str">
        <f>IF(E48="","",VLOOKUP(E48,換算表!$A$2:$D$96,3,0))</f>
        <v/>
      </c>
      <c r="G48" s="410"/>
      <c r="H48" s="135">
        <f>日付等!O37</f>
        <v>0</v>
      </c>
      <c r="I48" s="93"/>
      <c r="J48" s="86" t="str">
        <f t="shared" si="10"/>
        <v/>
      </c>
      <c r="K48" s="87" t="str">
        <f>IF(I48="",IF(C48="","",VLOOKUP(E48,換算表!$A$2:$D$96,4,0)),IF(OR(I48="育休",I48="結核病休",I48="結核休職"),0.5,IF(I48="病休",0.5,IF(OR(I48="組合専従",I48="公災病休",I48="公災休職"),0.7,IF(I48="欠勤・処分",0,"")))))</f>
        <v/>
      </c>
      <c r="L48" s="88" t="str">
        <f t="shared" si="11"/>
        <v/>
      </c>
      <c r="M48" s="15" t="str">
        <f t="shared" si="1"/>
        <v/>
      </c>
      <c r="N48" s="15" t="str">
        <f t="shared" si="2"/>
        <v/>
      </c>
      <c r="O48" s="69">
        <v>221</v>
      </c>
      <c r="P48" s="89" t="e">
        <f t="shared" si="3"/>
        <v>#VALUE!</v>
      </c>
      <c r="Q48" s="89" t="e">
        <f t="shared" si="4"/>
        <v>#VALUE!</v>
      </c>
      <c r="R48" s="89" t="e">
        <f t="shared" si="5"/>
        <v>#VALUE!</v>
      </c>
      <c r="S48" s="89" t="e">
        <f t="shared" si="5"/>
        <v>#VALUE!</v>
      </c>
      <c r="T48" s="15" t="e">
        <f t="shared" si="12"/>
        <v>#VALUE!</v>
      </c>
      <c r="U48" s="15" t="e">
        <f t="shared" si="13"/>
        <v>#VALUE!</v>
      </c>
      <c r="V48" s="15" t="e">
        <f t="shared" si="14"/>
        <v>#VALUE!</v>
      </c>
      <c r="W48" s="15">
        <f t="shared" si="0"/>
        <v>0</v>
      </c>
      <c r="X48" s="15" t="e">
        <f t="shared" si="6"/>
        <v>#VALUE!</v>
      </c>
      <c r="Y48" s="15" t="e">
        <f t="shared" si="7"/>
        <v>#VALUE!</v>
      </c>
      <c r="Z48" s="15" t="e">
        <f t="shared" si="8"/>
        <v>#VALUE!</v>
      </c>
      <c r="AA48" s="15" t="e">
        <f t="shared" si="17"/>
        <v>#VALUE!</v>
      </c>
      <c r="AB48" s="94"/>
      <c r="AC48" s="128" t="str">
        <f t="shared" si="9"/>
        <v/>
      </c>
      <c r="AD48" s="80" t="str">
        <f t="shared" si="15"/>
        <v/>
      </c>
      <c r="AF48" s="127" t="str">
        <f>日付等!Q37</f>
        <v>選択して下さい</v>
      </c>
      <c r="AG48" s="95" t="str">
        <f t="shared" si="16"/>
        <v/>
      </c>
    </row>
    <row r="49" spans="1:33" ht="15" customHeight="1">
      <c r="A49" s="81">
        <v>36</v>
      </c>
      <c r="B49" s="82" t="e">
        <f>日付等!A38</f>
        <v>#VALUE!</v>
      </c>
      <c r="C49" s="121" t="str">
        <f>IF(日付等!B38="年月日","",日付等!B38)</f>
        <v/>
      </c>
      <c r="D49" s="91">
        <f>日付等!M38</f>
        <v>0</v>
      </c>
      <c r="E49" s="92" t="str">
        <f>日付等!N38</f>
        <v/>
      </c>
      <c r="F49" s="409" t="str">
        <f>IF(E49="","",VLOOKUP(E49,換算表!$A$2:$D$96,3,0))</f>
        <v/>
      </c>
      <c r="G49" s="410"/>
      <c r="H49" s="135">
        <f>日付等!O38</f>
        <v>0</v>
      </c>
      <c r="I49" s="93"/>
      <c r="J49" s="86" t="str">
        <f t="shared" si="10"/>
        <v/>
      </c>
      <c r="K49" s="87" t="str">
        <f>IF(I49="",IF(C49="","",VLOOKUP(E49,換算表!$A$2:$D$96,4,0)),IF(OR(I49="育休",I49="結核病休",I49="結核休職"),0.5,IF(I49="病休",0.5,IF(OR(I49="組合専従",I49="公災病休",I49="公災休職"),0.7,IF(I49="欠勤・処分",0,"")))))</f>
        <v/>
      </c>
      <c r="L49" s="88" t="str">
        <f t="shared" si="11"/>
        <v/>
      </c>
      <c r="M49" s="15" t="str">
        <f t="shared" si="1"/>
        <v/>
      </c>
      <c r="N49" s="15" t="str">
        <f t="shared" si="2"/>
        <v/>
      </c>
      <c r="O49" s="69">
        <v>222</v>
      </c>
      <c r="P49" s="89" t="e">
        <f t="shared" si="3"/>
        <v>#VALUE!</v>
      </c>
      <c r="Q49" s="89" t="e">
        <f t="shared" si="4"/>
        <v>#VALUE!</v>
      </c>
      <c r="R49" s="89" t="e">
        <f t="shared" si="5"/>
        <v>#VALUE!</v>
      </c>
      <c r="S49" s="89" t="e">
        <f t="shared" si="5"/>
        <v>#VALUE!</v>
      </c>
      <c r="T49" s="15" t="e">
        <f t="shared" si="12"/>
        <v>#VALUE!</v>
      </c>
      <c r="U49" s="15" t="e">
        <f t="shared" si="13"/>
        <v>#VALUE!</v>
      </c>
      <c r="V49" s="15" t="e">
        <f t="shared" si="14"/>
        <v>#VALUE!</v>
      </c>
      <c r="W49" s="15">
        <f t="shared" si="0"/>
        <v>0</v>
      </c>
      <c r="X49" s="15" t="e">
        <f t="shared" si="6"/>
        <v>#VALUE!</v>
      </c>
      <c r="Y49" s="15" t="e">
        <f t="shared" si="7"/>
        <v>#VALUE!</v>
      </c>
      <c r="Z49" s="15" t="e">
        <f t="shared" si="8"/>
        <v>#VALUE!</v>
      </c>
      <c r="AA49" s="15" t="e">
        <f t="shared" si="17"/>
        <v>#VALUE!</v>
      </c>
      <c r="AB49" s="94"/>
      <c r="AC49" s="128" t="str">
        <f t="shared" si="9"/>
        <v/>
      </c>
      <c r="AD49" s="80" t="str">
        <f t="shared" si="15"/>
        <v/>
      </c>
      <c r="AF49" s="127" t="str">
        <f>日付等!Q38</f>
        <v>選択して下さい</v>
      </c>
      <c r="AG49" s="95" t="str">
        <f t="shared" si="16"/>
        <v/>
      </c>
    </row>
    <row r="50" spans="1:33" ht="15" customHeight="1">
      <c r="A50" s="81">
        <v>37</v>
      </c>
      <c r="B50" s="82" t="e">
        <f>日付等!A39</f>
        <v>#VALUE!</v>
      </c>
      <c r="C50" s="121" t="str">
        <f>IF(日付等!B39="年月日","",日付等!B39)</f>
        <v/>
      </c>
      <c r="D50" s="91">
        <f>日付等!M39</f>
        <v>0</v>
      </c>
      <c r="E50" s="92" t="str">
        <f>日付等!N39</f>
        <v/>
      </c>
      <c r="F50" s="409" t="str">
        <f>IF(E50="","",VLOOKUP(E50,換算表!$A$2:$D$96,3,0))</f>
        <v/>
      </c>
      <c r="G50" s="410"/>
      <c r="H50" s="135">
        <f>日付等!O39</f>
        <v>0</v>
      </c>
      <c r="I50" s="93"/>
      <c r="J50" s="86" t="str">
        <f t="shared" si="10"/>
        <v/>
      </c>
      <c r="K50" s="87" t="str">
        <f>IF(I50="",IF(C50="","",VLOOKUP(E50,換算表!$A$2:$D$96,4,0)),IF(OR(I50="育休",I50="結核病休",I50="結核休職"),0.5,IF(I50="病休",0.5,IF(OR(I50="組合専従",I50="公災病休",I50="公災休職"),0.7,IF(I50="欠勤・処分",0,"")))))</f>
        <v/>
      </c>
      <c r="L50" s="88" t="str">
        <f t="shared" si="11"/>
        <v/>
      </c>
      <c r="M50" s="15" t="str">
        <f t="shared" si="1"/>
        <v/>
      </c>
      <c r="N50" s="15" t="str">
        <f t="shared" si="2"/>
        <v/>
      </c>
      <c r="O50" s="69">
        <v>223</v>
      </c>
      <c r="P50" s="89" t="e">
        <f t="shared" si="3"/>
        <v>#VALUE!</v>
      </c>
      <c r="Q50" s="89" t="e">
        <f t="shared" si="4"/>
        <v>#VALUE!</v>
      </c>
      <c r="R50" s="89" t="e">
        <f t="shared" si="5"/>
        <v>#VALUE!</v>
      </c>
      <c r="S50" s="89" t="e">
        <f t="shared" si="5"/>
        <v>#VALUE!</v>
      </c>
      <c r="T50" s="15" t="e">
        <f t="shared" si="12"/>
        <v>#VALUE!</v>
      </c>
      <c r="U50" s="15" t="e">
        <f t="shared" si="13"/>
        <v>#VALUE!</v>
      </c>
      <c r="V50" s="15" t="e">
        <f t="shared" si="14"/>
        <v>#VALUE!</v>
      </c>
      <c r="W50" s="15">
        <f t="shared" si="0"/>
        <v>0</v>
      </c>
      <c r="X50" s="15" t="e">
        <f t="shared" si="6"/>
        <v>#VALUE!</v>
      </c>
      <c r="Y50" s="15" t="e">
        <f t="shared" si="7"/>
        <v>#VALUE!</v>
      </c>
      <c r="Z50" s="15" t="e">
        <f t="shared" si="8"/>
        <v>#VALUE!</v>
      </c>
      <c r="AA50" s="15" t="e">
        <f t="shared" si="17"/>
        <v>#VALUE!</v>
      </c>
      <c r="AB50" s="94"/>
      <c r="AC50" s="128" t="str">
        <f t="shared" si="9"/>
        <v/>
      </c>
      <c r="AD50" s="80" t="str">
        <f t="shared" si="15"/>
        <v/>
      </c>
      <c r="AF50" s="127" t="str">
        <f>日付等!Q39</f>
        <v>選択して下さい</v>
      </c>
      <c r="AG50" s="95" t="str">
        <f t="shared" si="16"/>
        <v/>
      </c>
    </row>
    <row r="51" spans="1:33" ht="15" customHeight="1">
      <c r="A51" s="81">
        <v>38</v>
      </c>
      <c r="B51" s="82" t="e">
        <f>日付等!A40</f>
        <v>#VALUE!</v>
      </c>
      <c r="C51" s="121" t="str">
        <f>IF(日付等!B40="年月日","",日付等!B40)</f>
        <v/>
      </c>
      <c r="D51" s="91">
        <f>日付等!M40</f>
        <v>0</v>
      </c>
      <c r="E51" s="92" t="str">
        <f>日付等!N40</f>
        <v/>
      </c>
      <c r="F51" s="409" t="str">
        <f>IF(E51="","",VLOOKUP(E51,換算表!$A$2:$D$96,3,0))</f>
        <v/>
      </c>
      <c r="G51" s="410"/>
      <c r="H51" s="135">
        <f>日付等!O40</f>
        <v>0</v>
      </c>
      <c r="I51" s="93"/>
      <c r="J51" s="86" t="str">
        <f t="shared" si="10"/>
        <v/>
      </c>
      <c r="K51" s="87" t="str">
        <f>IF(I51="",IF(C51="","",VLOOKUP(E51,換算表!$A$2:$D$96,4,0)),IF(OR(I51="育休",I51="結核病休",I51="結核休職"),0.5,IF(I51="病休",0.5,IF(OR(I51="組合専従",I51="公災病休",I51="公災休職"),0.7,IF(I51="欠勤・処分",0,"")))))</f>
        <v/>
      </c>
      <c r="L51" s="88" t="str">
        <f t="shared" si="11"/>
        <v/>
      </c>
      <c r="M51" s="15" t="str">
        <f t="shared" si="1"/>
        <v/>
      </c>
      <c r="N51" s="15" t="str">
        <f t="shared" si="2"/>
        <v/>
      </c>
      <c r="O51" s="69">
        <v>224</v>
      </c>
      <c r="P51" s="89" t="e">
        <f t="shared" si="3"/>
        <v>#VALUE!</v>
      </c>
      <c r="Q51" s="89" t="e">
        <f t="shared" si="4"/>
        <v>#VALUE!</v>
      </c>
      <c r="R51" s="89" t="e">
        <f t="shared" si="5"/>
        <v>#VALUE!</v>
      </c>
      <c r="S51" s="89" t="e">
        <f t="shared" si="5"/>
        <v>#VALUE!</v>
      </c>
      <c r="T51" s="15" t="e">
        <f t="shared" si="12"/>
        <v>#VALUE!</v>
      </c>
      <c r="U51" s="15" t="e">
        <f t="shared" si="13"/>
        <v>#VALUE!</v>
      </c>
      <c r="V51" s="15" t="e">
        <f t="shared" si="14"/>
        <v>#VALUE!</v>
      </c>
      <c r="W51" s="15">
        <f t="shared" si="0"/>
        <v>0</v>
      </c>
      <c r="X51" s="15" t="e">
        <f t="shared" si="6"/>
        <v>#VALUE!</v>
      </c>
      <c r="Y51" s="15" t="e">
        <f t="shared" si="7"/>
        <v>#VALUE!</v>
      </c>
      <c r="Z51" s="15" t="e">
        <f t="shared" si="8"/>
        <v>#VALUE!</v>
      </c>
      <c r="AA51" s="15" t="e">
        <f t="shared" si="17"/>
        <v>#VALUE!</v>
      </c>
      <c r="AB51" s="94"/>
      <c r="AC51" s="128" t="str">
        <f t="shared" si="9"/>
        <v/>
      </c>
      <c r="AD51" s="80" t="str">
        <f t="shared" si="15"/>
        <v/>
      </c>
      <c r="AF51" s="127" t="str">
        <f>日付等!Q40</f>
        <v>選択して下さい</v>
      </c>
      <c r="AG51" s="95" t="str">
        <f t="shared" si="16"/>
        <v/>
      </c>
    </row>
    <row r="52" spans="1:33" ht="15" customHeight="1">
      <c r="A52" s="81">
        <v>39</v>
      </c>
      <c r="B52" s="82" t="e">
        <f>日付等!A41</f>
        <v>#VALUE!</v>
      </c>
      <c r="C52" s="121" t="str">
        <f>IF(日付等!B41="年月日","",日付等!B41)</f>
        <v/>
      </c>
      <c r="D52" s="91">
        <f>日付等!M41</f>
        <v>0</v>
      </c>
      <c r="E52" s="92" t="str">
        <f>日付等!N41</f>
        <v/>
      </c>
      <c r="F52" s="409" t="str">
        <f>IF(E52="","",VLOOKUP(E52,換算表!$A$2:$D$96,3,0))</f>
        <v/>
      </c>
      <c r="G52" s="410"/>
      <c r="H52" s="135">
        <f>日付等!O41</f>
        <v>0</v>
      </c>
      <c r="I52" s="93"/>
      <c r="J52" s="86" t="str">
        <f t="shared" si="10"/>
        <v/>
      </c>
      <c r="K52" s="87" t="str">
        <f>IF(I52="",IF(C52="","",VLOOKUP(E52,換算表!$A$2:$D$96,4,0)),IF(OR(I52="育休",I52="結核病休",I52="結核休職"),0.5,IF(I52="病休",0.5,IF(OR(I52="組合専従",I52="公災病休",I52="公災休職"),0.7,IF(I52="欠勤・処分",0,"")))))</f>
        <v/>
      </c>
      <c r="L52" s="88" t="str">
        <f t="shared" si="11"/>
        <v/>
      </c>
      <c r="M52" s="15" t="str">
        <f t="shared" si="1"/>
        <v/>
      </c>
      <c r="N52" s="15" t="str">
        <f t="shared" si="2"/>
        <v/>
      </c>
      <c r="O52" s="69">
        <v>225</v>
      </c>
      <c r="P52" s="89" t="e">
        <f t="shared" si="3"/>
        <v>#VALUE!</v>
      </c>
      <c r="Q52" s="89" t="e">
        <f t="shared" si="4"/>
        <v>#VALUE!</v>
      </c>
      <c r="R52" s="89" t="e">
        <f t="shared" si="5"/>
        <v>#VALUE!</v>
      </c>
      <c r="S52" s="89" t="e">
        <f t="shared" si="5"/>
        <v>#VALUE!</v>
      </c>
      <c r="T52" s="15" t="e">
        <f t="shared" si="12"/>
        <v>#VALUE!</v>
      </c>
      <c r="U52" s="15" t="e">
        <f t="shared" si="13"/>
        <v>#VALUE!</v>
      </c>
      <c r="V52" s="15" t="e">
        <f t="shared" si="14"/>
        <v>#VALUE!</v>
      </c>
      <c r="W52" s="15">
        <f t="shared" si="0"/>
        <v>0</v>
      </c>
      <c r="X52" s="15" t="e">
        <f t="shared" si="6"/>
        <v>#VALUE!</v>
      </c>
      <c r="Y52" s="15" t="e">
        <f t="shared" si="7"/>
        <v>#VALUE!</v>
      </c>
      <c r="Z52" s="15" t="e">
        <f t="shared" si="8"/>
        <v>#VALUE!</v>
      </c>
      <c r="AA52" s="15" t="e">
        <f t="shared" si="17"/>
        <v>#VALUE!</v>
      </c>
      <c r="AB52" s="94"/>
      <c r="AC52" s="128" t="str">
        <f t="shared" si="9"/>
        <v/>
      </c>
      <c r="AD52" s="80" t="str">
        <f t="shared" si="15"/>
        <v/>
      </c>
      <c r="AF52" s="127" t="str">
        <f>日付等!Q41</f>
        <v>選択して下さい</v>
      </c>
      <c r="AG52" s="95" t="str">
        <f t="shared" si="16"/>
        <v/>
      </c>
    </row>
    <row r="53" spans="1:33" ht="15" customHeight="1">
      <c r="A53" s="81">
        <v>40</v>
      </c>
      <c r="B53" s="82" t="e">
        <f>日付等!A42</f>
        <v>#VALUE!</v>
      </c>
      <c r="C53" s="121" t="str">
        <f>IF(日付等!B42="年月日","",日付等!B42)</f>
        <v/>
      </c>
      <c r="D53" s="91">
        <f>日付等!M42</f>
        <v>0</v>
      </c>
      <c r="E53" s="92" t="str">
        <f>日付等!N42</f>
        <v/>
      </c>
      <c r="F53" s="409" t="str">
        <f>IF(E53="","",VLOOKUP(E53,換算表!$A$2:$D$96,3,0))</f>
        <v/>
      </c>
      <c r="G53" s="410"/>
      <c r="H53" s="135">
        <f>日付等!O42</f>
        <v>0</v>
      </c>
      <c r="I53" s="93"/>
      <c r="J53" s="86" t="str">
        <f t="shared" si="10"/>
        <v/>
      </c>
      <c r="K53" s="87" t="str">
        <f>IF(I53="",IF(C53="","",VLOOKUP(E53,換算表!$A$2:$D$96,4,0)),IF(OR(I53="育休",I53="結核病休",I53="結核休職"),0.5,IF(I53="病休",0.5,IF(OR(I53="組合専従",I53="公災病休",I53="公災休職"),0.7,IF(I53="欠勤・処分",0,"")))))</f>
        <v/>
      </c>
      <c r="L53" s="88" t="str">
        <f t="shared" si="11"/>
        <v/>
      </c>
      <c r="M53" s="15" t="str">
        <f t="shared" si="1"/>
        <v/>
      </c>
      <c r="N53" s="15" t="str">
        <f t="shared" si="2"/>
        <v/>
      </c>
      <c r="O53" s="69">
        <v>226</v>
      </c>
      <c r="P53" s="89" t="e">
        <f t="shared" si="3"/>
        <v>#VALUE!</v>
      </c>
      <c r="Q53" s="89" t="e">
        <f t="shared" si="4"/>
        <v>#VALUE!</v>
      </c>
      <c r="R53" s="89" t="e">
        <f t="shared" si="5"/>
        <v>#VALUE!</v>
      </c>
      <c r="S53" s="89" t="e">
        <f t="shared" si="5"/>
        <v>#VALUE!</v>
      </c>
      <c r="T53" s="15" t="e">
        <f t="shared" si="12"/>
        <v>#VALUE!</v>
      </c>
      <c r="U53" s="15" t="e">
        <f t="shared" si="13"/>
        <v>#VALUE!</v>
      </c>
      <c r="V53" s="15" t="e">
        <f t="shared" si="14"/>
        <v>#VALUE!</v>
      </c>
      <c r="W53" s="15">
        <f t="shared" si="0"/>
        <v>0</v>
      </c>
      <c r="X53" s="15" t="e">
        <f t="shared" si="6"/>
        <v>#VALUE!</v>
      </c>
      <c r="Y53" s="15" t="e">
        <f t="shared" si="7"/>
        <v>#VALUE!</v>
      </c>
      <c r="Z53" s="15" t="e">
        <f t="shared" si="8"/>
        <v>#VALUE!</v>
      </c>
      <c r="AA53" s="15" t="e">
        <f t="shared" si="17"/>
        <v>#VALUE!</v>
      </c>
      <c r="AB53" s="94"/>
      <c r="AC53" s="128" t="str">
        <f t="shared" si="9"/>
        <v/>
      </c>
      <c r="AD53" s="80" t="str">
        <f t="shared" si="15"/>
        <v/>
      </c>
      <c r="AF53" s="127" t="str">
        <f>日付等!Q42</f>
        <v>選択して下さい</v>
      </c>
      <c r="AG53" s="95" t="str">
        <f t="shared" si="16"/>
        <v/>
      </c>
    </row>
    <row r="54" spans="1:33" ht="15" customHeight="1">
      <c r="A54" s="81">
        <v>41</v>
      </c>
      <c r="B54" s="82" t="e">
        <f>日付等!A43</f>
        <v>#VALUE!</v>
      </c>
      <c r="C54" s="121" t="str">
        <f>IF(日付等!B43="年月日","",日付等!B43)</f>
        <v/>
      </c>
      <c r="D54" s="91">
        <f>日付等!M43</f>
        <v>0</v>
      </c>
      <c r="E54" s="92" t="str">
        <f>日付等!N43</f>
        <v/>
      </c>
      <c r="F54" s="409" t="str">
        <f>IF(E54="","",VLOOKUP(E54,換算表!$A$2:$D$96,3,0))</f>
        <v/>
      </c>
      <c r="G54" s="410"/>
      <c r="H54" s="135">
        <f>日付等!O43</f>
        <v>0</v>
      </c>
      <c r="I54" s="93"/>
      <c r="J54" s="86" t="str">
        <f t="shared" si="10"/>
        <v/>
      </c>
      <c r="K54" s="87" t="str">
        <f>IF(I54="",IF(C54="","",VLOOKUP(E54,換算表!$A$2:$D$96,4,0)),IF(OR(I54="育休",I54="結核病休",I54="結核休職"),0.5,IF(I54="病休",0.5,IF(OR(I54="組合専従",I54="公災病休",I54="公災休職"),0.7,IF(I54="欠勤・処分",0,"")))))</f>
        <v/>
      </c>
      <c r="L54" s="88" t="str">
        <f t="shared" si="11"/>
        <v/>
      </c>
      <c r="M54" s="15" t="str">
        <f t="shared" si="1"/>
        <v/>
      </c>
      <c r="N54" s="15" t="str">
        <f t="shared" si="2"/>
        <v/>
      </c>
      <c r="O54" s="69">
        <v>227</v>
      </c>
      <c r="P54" s="89" t="e">
        <f t="shared" si="3"/>
        <v>#VALUE!</v>
      </c>
      <c r="Q54" s="89" t="e">
        <f t="shared" si="4"/>
        <v>#VALUE!</v>
      </c>
      <c r="R54" s="89" t="e">
        <f t="shared" si="5"/>
        <v>#VALUE!</v>
      </c>
      <c r="S54" s="89" t="e">
        <f t="shared" si="5"/>
        <v>#VALUE!</v>
      </c>
      <c r="T54" s="15" t="e">
        <f t="shared" si="12"/>
        <v>#VALUE!</v>
      </c>
      <c r="U54" s="15" t="e">
        <f t="shared" si="13"/>
        <v>#VALUE!</v>
      </c>
      <c r="V54" s="15" t="e">
        <f t="shared" si="14"/>
        <v>#VALUE!</v>
      </c>
      <c r="W54" s="15">
        <f t="shared" si="0"/>
        <v>0</v>
      </c>
      <c r="X54" s="15" t="e">
        <f t="shared" si="6"/>
        <v>#VALUE!</v>
      </c>
      <c r="Y54" s="15" t="e">
        <f t="shared" si="7"/>
        <v>#VALUE!</v>
      </c>
      <c r="Z54" s="15" t="e">
        <f t="shared" si="8"/>
        <v>#VALUE!</v>
      </c>
      <c r="AA54" s="15" t="e">
        <f t="shared" si="17"/>
        <v>#VALUE!</v>
      </c>
      <c r="AB54" s="94"/>
      <c r="AC54" s="128" t="str">
        <f t="shared" si="9"/>
        <v/>
      </c>
      <c r="AD54" s="80" t="str">
        <f t="shared" si="15"/>
        <v/>
      </c>
      <c r="AF54" s="127" t="str">
        <f>日付等!Q43</f>
        <v>選択して下さい</v>
      </c>
      <c r="AG54" s="95" t="str">
        <f t="shared" si="16"/>
        <v/>
      </c>
    </row>
    <row r="55" spans="1:33" ht="15" customHeight="1">
      <c r="A55" s="81">
        <v>42</v>
      </c>
      <c r="B55" s="82" t="e">
        <f>日付等!A44</f>
        <v>#VALUE!</v>
      </c>
      <c r="C55" s="121" t="str">
        <f>IF(日付等!B44="年月日","",日付等!B44)</f>
        <v/>
      </c>
      <c r="D55" s="91">
        <f>日付等!M44</f>
        <v>0</v>
      </c>
      <c r="E55" s="92" t="str">
        <f>日付等!N44</f>
        <v/>
      </c>
      <c r="F55" s="409" t="str">
        <f>IF(E55="","",VLOOKUP(E55,換算表!$A$2:$D$96,3,0))</f>
        <v/>
      </c>
      <c r="G55" s="410"/>
      <c r="H55" s="135">
        <f>日付等!O44</f>
        <v>0</v>
      </c>
      <c r="I55" s="93"/>
      <c r="J55" s="86" t="str">
        <f t="shared" si="10"/>
        <v/>
      </c>
      <c r="K55" s="87" t="str">
        <f>IF(I55="",IF(C55="","",VLOOKUP(E55,換算表!$A$2:$D$96,4,0)),IF(OR(I55="育休",I55="結核病休",I55="結核休職"),0.5,IF(I55="病休",0.5,IF(OR(I55="組合専従",I55="公災病休",I55="公災休職"),0.7,IF(I55="欠勤・処分",0,"")))))</f>
        <v/>
      </c>
      <c r="L55" s="88" t="str">
        <f t="shared" si="11"/>
        <v/>
      </c>
      <c r="M55" s="15" t="str">
        <f t="shared" si="1"/>
        <v/>
      </c>
      <c r="N55" s="15" t="str">
        <f t="shared" si="2"/>
        <v/>
      </c>
      <c r="O55" s="69">
        <v>230</v>
      </c>
      <c r="P55" s="89" t="e">
        <f t="shared" si="3"/>
        <v>#VALUE!</v>
      </c>
      <c r="Q55" s="89" t="e">
        <f t="shared" si="4"/>
        <v>#VALUE!</v>
      </c>
      <c r="R55" s="89" t="e">
        <f t="shared" si="5"/>
        <v>#VALUE!</v>
      </c>
      <c r="S55" s="89" t="e">
        <f t="shared" si="5"/>
        <v>#VALUE!</v>
      </c>
      <c r="T55" s="15" t="e">
        <f t="shared" si="12"/>
        <v>#VALUE!</v>
      </c>
      <c r="U55" s="15" t="e">
        <f t="shared" si="13"/>
        <v>#VALUE!</v>
      </c>
      <c r="V55" s="15" t="e">
        <f t="shared" si="14"/>
        <v>#VALUE!</v>
      </c>
      <c r="W55" s="15">
        <f t="shared" si="0"/>
        <v>0</v>
      </c>
      <c r="X55" s="15" t="e">
        <f t="shared" si="6"/>
        <v>#VALUE!</v>
      </c>
      <c r="Y55" s="15" t="e">
        <f t="shared" si="7"/>
        <v>#VALUE!</v>
      </c>
      <c r="Z55" s="15" t="e">
        <f t="shared" si="8"/>
        <v>#VALUE!</v>
      </c>
      <c r="AA55" s="15" t="e">
        <f t="shared" si="17"/>
        <v>#VALUE!</v>
      </c>
      <c r="AB55" s="94"/>
      <c r="AC55" s="128" t="str">
        <f t="shared" si="9"/>
        <v/>
      </c>
      <c r="AD55" s="80" t="str">
        <f t="shared" si="15"/>
        <v/>
      </c>
      <c r="AF55" s="127" t="str">
        <f>日付等!Q44</f>
        <v>選択して下さい</v>
      </c>
      <c r="AG55" s="95" t="str">
        <f t="shared" si="16"/>
        <v/>
      </c>
    </row>
    <row r="56" spans="1:33" ht="15" customHeight="1">
      <c r="A56" s="81">
        <v>43</v>
      </c>
      <c r="B56" s="82" t="e">
        <f>日付等!A45</f>
        <v>#VALUE!</v>
      </c>
      <c r="C56" s="121" t="str">
        <f>IF(日付等!B45="年月日","",日付等!B45)</f>
        <v/>
      </c>
      <c r="D56" s="91">
        <f>日付等!M45</f>
        <v>0</v>
      </c>
      <c r="E56" s="92" t="str">
        <f>日付等!N45</f>
        <v/>
      </c>
      <c r="F56" s="409" t="str">
        <f>IF(E56="","",VLOOKUP(E56,換算表!$A$2:$D$96,3,0))</f>
        <v/>
      </c>
      <c r="G56" s="410"/>
      <c r="H56" s="135">
        <f>日付等!O45</f>
        <v>0</v>
      </c>
      <c r="I56" s="93"/>
      <c r="J56" s="86" t="str">
        <f t="shared" si="10"/>
        <v/>
      </c>
      <c r="K56" s="87" t="str">
        <f>IF(I56="",IF(C56="","",VLOOKUP(E56,換算表!$A$2:$D$96,4,0)),IF(OR(I56="育休",I56="結核病休",I56="結核休職"),0.5,IF(I56="病休",0.5,IF(OR(I56="組合専従",I56="公災病休",I56="公災休職"),0.7,IF(I56="欠勤・処分",0,"")))))</f>
        <v/>
      </c>
      <c r="L56" s="88" t="str">
        <f t="shared" si="11"/>
        <v/>
      </c>
      <c r="M56" s="15" t="str">
        <f t="shared" si="1"/>
        <v/>
      </c>
      <c r="N56" s="15" t="str">
        <f t="shared" si="2"/>
        <v/>
      </c>
      <c r="O56" s="69">
        <v>231</v>
      </c>
      <c r="P56" s="89" t="e">
        <f t="shared" si="3"/>
        <v>#VALUE!</v>
      </c>
      <c r="Q56" s="89" t="e">
        <f t="shared" si="4"/>
        <v>#VALUE!</v>
      </c>
      <c r="R56" s="89" t="e">
        <f t="shared" si="5"/>
        <v>#VALUE!</v>
      </c>
      <c r="S56" s="89" t="e">
        <f t="shared" si="5"/>
        <v>#VALUE!</v>
      </c>
      <c r="T56" s="15" t="e">
        <f t="shared" si="12"/>
        <v>#VALUE!</v>
      </c>
      <c r="U56" s="15" t="e">
        <f t="shared" si="13"/>
        <v>#VALUE!</v>
      </c>
      <c r="V56" s="15" t="e">
        <f t="shared" si="14"/>
        <v>#VALUE!</v>
      </c>
      <c r="W56" s="15">
        <f t="shared" si="0"/>
        <v>0</v>
      </c>
      <c r="X56" s="15" t="e">
        <f t="shared" si="6"/>
        <v>#VALUE!</v>
      </c>
      <c r="Y56" s="15" t="e">
        <f t="shared" si="7"/>
        <v>#VALUE!</v>
      </c>
      <c r="Z56" s="15" t="e">
        <f t="shared" si="8"/>
        <v>#VALUE!</v>
      </c>
      <c r="AA56" s="15" t="e">
        <f t="shared" si="17"/>
        <v>#VALUE!</v>
      </c>
      <c r="AB56" s="94"/>
      <c r="AC56" s="128" t="str">
        <f t="shared" si="9"/>
        <v/>
      </c>
      <c r="AD56" s="80" t="str">
        <f t="shared" si="15"/>
        <v/>
      </c>
      <c r="AF56" s="127" t="str">
        <f>日付等!Q45</f>
        <v>選択して下さい</v>
      </c>
      <c r="AG56" s="95" t="str">
        <f t="shared" si="16"/>
        <v/>
      </c>
    </row>
    <row r="57" spans="1:33" ht="15" customHeight="1">
      <c r="A57" s="81">
        <v>44</v>
      </c>
      <c r="B57" s="82" t="e">
        <f>日付等!A46</f>
        <v>#VALUE!</v>
      </c>
      <c r="C57" s="121" t="str">
        <f>IF(日付等!B46="年月日","",日付等!B46)</f>
        <v/>
      </c>
      <c r="D57" s="91">
        <f>日付等!M46</f>
        <v>0</v>
      </c>
      <c r="E57" s="92" t="str">
        <f>日付等!N46</f>
        <v/>
      </c>
      <c r="F57" s="409" t="str">
        <f>IF(E57="","",VLOOKUP(E57,換算表!$A$2:$D$96,3,0))</f>
        <v/>
      </c>
      <c r="G57" s="410"/>
      <c r="H57" s="135">
        <f>日付等!O46</f>
        <v>0</v>
      </c>
      <c r="I57" s="93"/>
      <c r="J57" s="86" t="str">
        <f t="shared" si="10"/>
        <v/>
      </c>
      <c r="K57" s="87" t="str">
        <f>IF(I57="",IF(C57="","",VLOOKUP(E57,換算表!$A$2:$D$96,4,0)),IF(OR(I57="育休",I57="結核病休",I57="結核休職"),0.5,IF(I57="病休",0.5,IF(OR(I57="組合専従",I57="公災病休",I57="公災休職"),0.7,IF(I57="欠勤・処分",0,"")))))</f>
        <v/>
      </c>
      <c r="L57" s="88" t="str">
        <f t="shared" si="11"/>
        <v/>
      </c>
      <c r="M57" s="15" t="str">
        <f t="shared" si="1"/>
        <v/>
      </c>
      <c r="N57" s="15" t="str">
        <f t="shared" si="2"/>
        <v/>
      </c>
      <c r="O57" s="69">
        <v>232</v>
      </c>
      <c r="P57" s="89" t="e">
        <f t="shared" si="3"/>
        <v>#VALUE!</v>
      </c>
      <c r="Q57" s="89" t="e">
        <f t="shared" si="4"/>
        <v>#VALUE!</v>
      </c>
      <c r="R57" s="89" t="e">
        <f t="shared" si="5"/>
        <v>#VALUE!</v>
      </c>
      <c r="S57" s="89" t="e">
        <f t="shared" si="5"/>
        <v>#VALUE!</v>
      </c>
      <c r="T57" s="15" t="e">
        <f t="shared" si="12"/>
        <v>#VALUE!</v>
      </c>
      <c r="U57" s="15" t="e">
        <f t="shared" si="13"/>
        <v>#VALUE!</v>
      </c>
      <c r="V57" s="15" t="e">
        <f t="shared" si="14"/>
        <v>#VALUE!</v>
      </c>
      <c r="W57" s="15">
        <f t="shared" si="0"/>
        <v>0</v>
      </c>
      <c r="X57" s="15" t="e">
        <f t="shared" si="6"/>
        <v>#VALUE!</v>
      </c>
      <c r="Y57" s="15" t="e">
        <f t="shared" si="7"/>
        <v>#VALUE!</v>
      </c>
      <c r="Z57" s="15" t="e">
        <f t="shared" si="8"/>
        <v>#VALUE!</v>
      </c>
      <c r="AA57" s="15" t="e">
        <f t="shared" si="17"/>
        <v>#VALUE!</v>
      </c>
      <c r="AB57" s="94"/>
      <c r="AC57" s="128" t="str">
        <f t="shared" si="9"/>
        <v/>
      </c>
      <c r="AD57" s="80" t="str">
        <f t="shared" si="15"/>
        <v/>
      </c>
      <c r="AF57" s="127" t="str">
        <f>日付等!Q46</f>
        <v>選択して下さい</v>
      </c>
      <c r="AG57" s="95" t="str">
        <f t="shared" si="16"/>
        <v/>
      </c>
    </row>
    <row r="58" spans="1:33" ht="15" customHeight="1">
      <c r="A58" s="81">
        <v>45</v>
      </c>
      <c r="B58" s="82" t="e">
        <f>日付等!A47</f>
        <v>#VALUE!</v>
      </c>
      <c r="C58" s="121" t="str">
        <f>IF(日付等!B47="年月日","",日付等!B47)</f>
        <v/>
      </c>
      <c r="D58" s="91">
        <f>日付等!M47</f>
        <v>0</v>
      </c>
      <c r="E58" s="92" t="str">
        <f>日付等!N47</f>
        <v/>
      </c>
      <c r="F58" s="409" t="str">
        <f>IF(E58="","",VLOOKUP(E58,換算表!$A$2:$D$96,3,0))</f>
        <v/>
      </c>
      <c r="G58" s="410"/>
      <c r="H58" s="135">
        <f>日付等!O47</f>
        <v>0</v>
      </c>
      <c r="I58" s="93"/>
      <c r="J58" s="86" t="str">
        <f t="shared" si="10"/>
        <v/>
      </c>
      <c r="K58" s="87" t="str">
        <f>IF(I58="",IF(C58="","",VLOOKUP(E58,換算表!$A$2:$D$96,4,0)),IF(OR(I58="育休",I58="結核病休",I58="結核休職"),0.5,IF(I58="病休",0.5,IF(OR(I58="組合専従",I58="公災病休",I58="公災休職"),0.7,IF(I58="欠勤・処分",0,"")))))</f>
        <v/>
      </c>
      <c r="L58" s="88" t="str">
        <f t="shared" si="11"/>
        <v/>
      </c>
      <c r="M58" s="15" t="str">
        <f t="shared" si="1"/>
        <v/>
      </c>
      <c r="N58" s="15" t="str">
        <f t="shared" si="2"/>
        <v/>
      </c>
      <c r="O58" s="69">
        <v>233</v>
      </c>
      <c r="P58" s="89" t="e">
        <f t="shared" si="3"/>
        <v>#VALUE!</v>
      </c>
      <c r="Q58" s="89" t="e">
        <f t="shared" si="4"/>
        <v>#VALUE!</v>
      </c>
      <c r="R58" s="89" t="e">
        <f t="shared" si="5"/>
        <v>#VALUE!</v>
      </c>
      <c r="S58" s="89" t="e">
        <f t="shared" si="5"/>
        <v>#VALUE!</v>
      </c>
      <c r="T58" s="15" t="e">
        <f t="shared" si="12"/>
        <v>#VALUE!</v>
      </c>
      <c r="U58" s="15" t="e">
        <f t="shared" si="13"/>
        <v>#VALUE!</v>
      </c>
      <c r="V58" s="15" t="e">
        <f t="shared" si="14"/>
        <v>#VALUE!</v>
      </c>
      <c r="W58" s="15">
        <f t="shared" si="0"/>
        <v>0</v>
      </c>
      <c r="X58" s="15" t="e">
        <f t="shared" si="6"/>
        <v>#VALUE!</v>
      </c>
      <c r="Y58" s="15" t="e">
        <f t="shared" si="7"/>
        <v>#VALUE!</v>
      </c>
      <c r="Z58" s="15" t="e">
        <f t="shared" si="8"/>
        <v>#VALUE!</v>
      </c>
      <c r="AA58" s="15" t="e">
        <f t="shared" si="17"/>
        <v>#VALUE!</v>
      </c>
      <c r="AB58" s="94"/>
      <c r="AC58" s="128" t="str">
        <f t="shared" si="9"/>
        <v/>
      </c>
      <c r="AD58" s="80" t="str">
        <f t="shared" si="15"/>
        <v/>
      </c>
      <c r="AF58" s="127" t="str">
        <f>日付等!Q47</f>
        <v>選択して下さい</v>
      </c>
      <c r="AG58" s="95" t="str">
        <f t="shared" si="16"/>
        <v/>
      </c>
    </row>
    <row r="59" spans="1:33" ht="15" customHeight="1">
      <c r="A59" s="81">
        <v>46</v>
      </c>
      <c r="B59" s="82" t="e">
        <f>日付等!A48</f>
        <v>#VALUE!</v>
      </c>
      <c r="C59" s="121" t="str">
        <f>IF(日付等!B48="年月日","",日付等!B48)</f>
        <v/>
      </c>
      <c r="D59" s="91">
        <f>日付等!M48</f>
        <v>0</v>
      </c>
      <c r="E59" s="92" t="str">
        <f>日付等!N48</f>
        <v/>
      </c>
      <c r="F59" s="409" t="str">
        <f>IF(E59="","",VLOOKUP(E59,換算表!$A$2:$D$96,3,0))</f>
        <v/>
      </c>
      <c r="G59" s="410"/>
      <c r="H59" s="135">
        <f>日付等!O48</f>
        <v>0</v>
      </c>
      <c r="I59" s="93"/>
      <c r="J59" s="86" t="str">
        <f t="shared" si="10"/>
        <v/>
      </c>
      <c r="K59" s="87" t="str">
        <f>IF(I59="",IF(C59="","",VLOOKUP(E59,換算表!$A$2:$D$96,4,0)),IF(OR(I59="育休",I59="結核病休",I59="結核休職"),0.5,IF(I59="病休",0.5,IF(OR(I59="組合専従",I59="公災病休",I59="公災休職"),0.7,IF(I59="欠勤・処分",0,"")))))</f>
        <v/>
      </c>
      <c r="L59" s="88" t="str">
        <f t="shared" si="11"/>
        <v/>
      </c>
      <c r="M59" s="15" t="str">
        <f t="shared" si="1"/>
        <v/>
      </c>
      <c r="N59" s="15" t="str">
        <f t="shared" si="2"/>
        <v/>
      </c>
      <c r="O59" s="69">
        <v>234</v>
      </c>
      <c r="P59" s="89" t="e">
        <f t="shared" si="3"/>
        <v>#VALUE!</v>
      </c>
      <c r="Q59" s="89" t="e">
        <f t="shared" si="4"/>
        <v>#VALUE!</v>
      </c>
      <c r="R59" s="89" t="e">
        <f t="shared" si="5"/>
        <v>#VALUE!</v>
      </c>
      <c r="S59" s="89" t="e">
        <f t="shared" si="5"/>
        <v>#VALUE!</v>
      </c>
      <c r="T59" s="15" t="e">
        <f t="shared" si="12"/>
        <v>#VALUE!</v>
      </c>
      <c r="U59" s="15" t="e">
        <f t="shared" si="13"/>
        <v>#VALUE!</v>
      </c>
      <c r="V59" s="15" t="e">
        <f t="shared" si="14"/>
        <v>#VALUE!</v>
      </c>
      <c r="W59" s="15">
        <f t="shared" si="0"/>
        <v>0</v>
      </c>
      <c r="X59" s="15" t="e">
        <f t="shared" si="6"/>
        <v>#VALUE!</v>
      </c>
      <c r="Y59" s="15" t="e">
        <f t="shared" si="7"/>
        <v>#VALUE!</v>
      </c>
      <c r="Z59" s="15" t="e">
        <f t="shared" si="8"/>
        <v>#VALUE!</v>
      </c>
      <c r="AA59" s="15" t="e">
        <f t="shared" si="17"/>
        <v>#VALUE!</v>
      </c>
      <c r="AB59" s="94"/>
      <c r="AC59" s="128" t="str">
        <f t="shared" si="9"/>
        <v/>
      </c>
      <c r="AD59" s="80" t="str">
        <f t="shared" si="15"/>
        <v/>
      </c>
      <c r="AF59" s="127" t="str">
        <f>日付等!Q48</f>
        <v>選択して下さい</v>
      </c>
      <c r="AG59" s="95" t="str">
        <f t="shared" si="16"/>
        <v/>
      </c>
    </row>
    <row r="60" spans="1:33" ht="15" customHeight="1">
      <c r="A60" s="81">
        <v>47</v>
      </c>
      <c r="B60" s="82" t="e">
        <f>日付等!A49</f>
        <v>#VALUE!</v>
      </c>
      <c r="C60" s="121" t="str">
        <f>IF(日付等!B49="年月日","",日付等!B49)</f>
        <v/>
      </c>
      <c r="D60" s="91">
        <f>日付等!M49</f>
        <v>0</v>
      </c>
      <c r="E60" s="92" t="str">
        <f>日付等!N49</f>
        <v/>
      </c>
      <c r="F60" s="409" t="str">
        <f>IF(E60="","",VLOOKUP(E60,換算表!$A$2:$D$96,3,0))</f>
        <v/>
      </c>
      <c r="G60" s="410"/>
      <c r="H60" s="135">
        <f>日付等!O49</f>
        <v>0</v>
      </c>
      <c r="I60" s="93"/>
      <c r="J60" s="86" t="str">
        <f t="shared" si="10"/>
        <v/>
      </c>
      <c r="K60" s="87" t="str">
        <f>IF(I60="",IF(C60="","",VLOOKUP(E60,換算表!$A$2:$D$96,4,0)),IF(OR(I60="育休",I60="結核病休",I60="結核休職"),0.5,IF(I60="病休",0.5,IF(OR(I60="組合専従",I60="公災病休",I60="公災休職"),0.7,IF(I60="欠勤・処分",0,"")))))</f>
        <v/>
      </c>
      <c r="L60" s="88" t="str">
        <f t="shared" si="11"/>
        <v/>
      </c>
      <c r="M60" s="15" t="str">
        <f t="shared" si="1"/>
        <v/>
      </c>
      <c r="N60" s="15" t="str">
        <f t="shared" si="2"/>
        <v/>
      </c>
      <c r="O60" s="69">
        <v>235</v>
      </c>
      <c r="P60" s="89" t="e">
        <f t="shared" si="3"/>
        <v>#VALUE!</v>
      </c>
      <c r="Q60" s="89" t="e">
        <f t="shared" si="4"/>
        <v>#VALUE!</v>
      </c>
      <c r="R60" s="89" t="e">
        <f t="shared" si="5"/>
        <v>#VALUE!</v>
      </c>
      <c r="S60" s="89" t="e">
        <f t="shared" si="5"/>
        <v>#VALUE!</v>
      </c>
      <c r="T60" s="15" t="e">
        <f t="shared" si="12"/>
        <v>#VALUE!</v>
      </c>
      <c r="U60" s="15" t="e">
        <f t="shared" si="13"/>
        <v>#VALUE!</v>
      </c>
      <c r="V60" s="15" t="e">
        <f t="shared" si="14"/>
        <v>#VALUE!</v>
      </c>
      <c r="W60" s="15">
        <f t="shared" si="0"/>
        <v>0</v>
      </c>
      <c r="X60" s="15" t="e">
        <f t="shared" si="6"/>
        <v>#VALUE!</v>
      </c>
      <c r="Y60" s="15" t="e">
        <f t="shared" si="7"/>
        <v>#VALUE!</v>
      </c>
      <c r="Z60" s="15" t="e">
        <f t="shared" si="8"/>
        <v>#VALUE!</v>
      </c>
      <c r="AA60" s="15" t="e">
        <f t="shared" si="17"/>
        <v>#VALUE!</v>
      </c>
      <c r="AB60" s="94"/>
      <c r="AC60" s="128" t="str">
        <f t="shared" si="9"/>
        <v/>
      </c>
      <c r="AD60" s="80" t="str">
        <f t="shared" si="15"/>
        <v/>
      </c>
      <c r="AF60" s="127" t="str">
        <f>日付等!Q49</f>
        <v>選択して下さい</v>
      </c>
      <c r="AG60" s="95" t="str">
        <f t="shared" si="16"/>
        <v/>
      </c>
    </row>
    <row r="61" spans="1:33" ht="15" customHeight="1">
      <c r="A61" s="81">
        <v>48</v>
      </c>
      <c r="B61" s="82" t="e">
        <f>日付等!A50</f>
        <v>#VALUE!</v>
      </c>
      <c r="C61" s="121" t="str">
        <f>IF(日付等!B50="年月日","",日付等!B50)</f>
        <v/>
      </c>
      <c r="D61" s="91">
        <f>日付等!M50</f>
        <v>0</v>
      </c>
      <c r="E61" s="92" t="str">
        <f>日付等!N50</f>
        <v/>
      </c>
      <c r="F61" s="409" t="str">
        <f>IF(E61="","",VLOOKUP(E61,換算表!$A$2:$D$96,3,0))</f>
        <v/>
      </c>
      <c r="G61" s="410"/>
      <c r="H61" s="135">
        <f>日付等!O50</f>
        <v>0</v>
      </c>
      <c r="I61" s="93"/>
      <c r="J61" s="86" t="str">
        <f t="shared" si="10"/>
        <v/>
      </c>
      <c r="K61" s="87" t="str">
        <f>IF(I61="",IF(C61="","",VLOOKUP(E61,換算表!$A$2:$D$96,4,0)),IF(OR(I61="育休",I61="結核病休",I61="結核休職"),0.5,IF(I61="病休",0.5,IF(OR(I61="組合専従",I61="公災病休",I61="公災休職"),0.7,IF(I61="欠勤・処分",0,"")))))</f>
        <v/>
      </c>
      <c r="L61" s="88" t="str">
        <f t="shared" si="11"/>
        <v/>
      </c>
      <c r="M61" s="15" t="str">
        <f t="shared" si="1"/>
        <v/>
      </c>
      <c r="N61" s="15" t="str">
        <f t="shared" si="2"/>
        <v/>
      </c>
      <c r="O61" s="69">
        <v>240</v>
      </c>
      <c r="P61" s="89" t="e">
        <f t="shared" si="3"/>
        <v>#VALUE!</v>
      </c>
      <c r="Q61" s="89" t="e">
        <f t="shared" si="4"/>
        <v>#VALUE!</v>
      </c>
      <c r="R61" s="89" t="e">
        <f t="shared" si="5"/>
        <v>#VALUE!</v>
      </c>
      <c r="S61" s="89" t="e">
        <f t="shared" si="5"/>
        <v>#VALUE!</v>
      </c>
      <c r="T61" s="15" t="e">
        <f t="shared" si="12"/>
        <v>#VALUE!</v>
      </c>
      <c r="U61" s="15" t="e">
        <f t="shared" si="13"/>
        <v>#VALUE!</v>
      </c>
      <c r="V61" s="15" t="e">
        <f t="shared" si="14"/>
        <v>#VALUE!</v>
      </c>
      <c r="W61" s="15">
        <f t="shared" si="0"/>
        <v>0</v>
      </c>
      <c r="X61" s="15" t="e">
        <f t="shared" si="6"/>
        <v>#VALUE!</v>
      </c>
      <c r="Y61" s="15" t="e">
        <f t="shared" si="7"/>
        <v>#VALUE!</v>
      </c>
      <c r="Z61" s="15" t="e">
        <f t="shared" si="8"/>
        <v>#VALUE!</v>
      </c>
      <c r="AA61" s="15" t="e">
        <f t="shared" si="17"/>
        <v>#VALUE!</v>
      </c>
      <c r="AB61" s="94"/>
      <c r="AC61" s="128" t="str">
        <f t="shared" si="9"/>
        <v/>
      </c>
      <c r="AD61" s="80" t="str">
        <f t="shared" si="15"/>
        <v/>
      </c>
      <c r="AF61" s="127" t="str">
        <f>日付等!Q50</f>
        <v>選択して下さい</v>
      </c>
      <c r="AG61" s="95" t="str">
        <f t="shared" si="16"/>
        <v/>
      </c>
    </row>
    <row r="62" spans="1:33" ht="15" customHeight="1">
      <c r="A62" s="81">
        <v>49</v>
      </c>
      <c r="B62" s="82" t="e">
        <f>日付等!A51</f>
        <v>#VALUE!</v>
      </c>
      <c r="C62" s="121" t="str">
        <f>IF(日付等!B51="年月日","",日付等!B51)</f>
        <v/>
      </c>
      <c r="D62" s="91">
        <f>日付等!M51</f>
        <v>0</v>
      </c>
      <c r="E62" s="92" t="str">
        <f>日付等!N51</f>
        <v/>
      </c>
      <c r="F62" s="409" t="str">
        <f>IF(E62="","",VLOOKUP(E62,換算表!$A$2:$D$96,3,0))</f>
        <v/>
      </c>
      <c r="G62" s="410"/>
      <c r="H62" s="135">
        <f>日付等!O51</f>
        <v>0</v>
      </c>
      <c r="I62" s="93"/>
      <c r="J62" s="86" t="str">
        <f t="shared" si="10"/>
        <v/>
      </c>
      <c r="K62" s="87" t="str">
        <f>IF(I62="",IF(C62="","",VLOOKUP(E62,換算表!$A$2:$D$96,4,0)),IF(OR(I62="育休",I62="結核病休",I62="結核休職"),0.5,IF(I62="病休",0.5,IF(OR(I62="組合専従",I62="公災病休",I62="公災休職"),0.7,IF(I62="欠勤・処分",0,"")))))</f>
        <v/>
      </c>
      <c r="L62" s="88" t="str">
        <f t="shared" si="11"/>
        <v/>
      </c>
      <c r="M62" s="15" t="str">
        <f t="shared" si="1"/>
        <v/>
      </c>
      <c r="N62" s="15" t="str">
        <f t="shared" si="2"/>
        <v/>
      </c>
      <c r="O62" s="69">
        <v>241</v>
      </c>
      <c r="P62" s="89" t="e">
        <f t="shared" si="3"/>
        <v>#VALUE!</v>
      </c>
      <c r="Q62" s="89" t="e">
        <f t="shared" si="4"/>
        <v>#VALUE!</v>
      </c>
      <c r="R62" s="89" t="e">
        <f t="shared" si="5"/>
        <v>#VALUE!</v>
      </c>
      <c r="S62" s="89" t="e">
        <f t="shared" si="5"/>
        <v>#VALUE!</v>
      </c>
      <c r="T62" s="15" t="e">
        <f t="shared" si="12"/>
        <v>#VALUE!</v>
      </c>
      <c r="U62" s="15" t="e">
        <f t="shared" si="13"/>
        <v>#VALUE!</v>
      </c>
      <c r="V62" s="15" t="e">
        <f t="shared" si="14"/>
        <v>#VALUE!</v>
      </c>
      <c r="W62" s="15">
        <f t="shared" si="0"/>
        <v>0</v>
      </c>
      <c r="X62" s="15" t="e">
        <f t="shared" si="6"/>
        <v>#VALUE!</v>
      </c>
      <c r="Y62" s="15" t="e">
        <f t="shared" si="7"/>
        <v>#VALUE!</v>
      </c>
      <c r="Z62" s="15" t="e">
        <f t="shared" si="8"/>
        <v>#VALUE!</v>
      </c>
      <c r="AA62" s="15" t="e">
        <f t="shared" si="17"/>
        <v>#VALUE!</v>
      </c>
      <c r="AB62" s="94"/>
      <c r="AC62" s="128" t="str">
        <f t="shared" si="9"/>
        <v/>
      </c>
      <c r="AD62" s="80" t="str">
        <f t="shared" si="15"/>
        <v/>
      </c>
      <c r="AF62" s="127" t="str">
        <f>日付等!Q51</f>
        <v>選択して下さい</v>
      </c>
      <c r="AG62" s="95" t="str">
        <f t="shared" si="16"/>
        <v/>
      </c>
    </row>
    <row r="63" spans="1:33" ht="15" customHeight="1">
      <c r="A63" s="81">
        <v>50</v>
      </c>
      <c r="B63" s="82" t="e">
        <f>日付等!A52</f>
        <v>#VALUE!</v>
      </c>
      <c r="C63" s="121" t="str">
        <f>IF(日付等!B52="年月日","",日付等!B52)</f>
        <v/>
      </c>
      <c r="D63" s="91">
        <f>日付等!M52</f>
        <v>0</v>
      </c>
      <c r="E63" s="92" t="str">
        <f>日付等!N52</f>
        <v/>
      </c>
      <c r="F63" s="409" t="str">
        <f>IF(E63="","",VLOOKUP(E63,換算表!$A$2:$D$96,3,0))</f>
        <v/>
      </c>
      <c r="G63" s="410"/>
      <c r="H63" s="135">
        <f>日付等!O52</f>
        <v>0</v>
      </c>
      <c r="I63" s="93"/>
      <c r="J63" s="86" t="str">
        <f t="shared" si="10"/>
        <v/>
      </c>
      <c r="K63" s="87" t="str">
        <f>IF(I63="",IF(C63="","",VLOOKUP(E63,換算表!$A$2:$D$96,4,0)),IF(OR(I63="育休",I63="結核病休",I63="結核休職"),0.5,IF(I63="病休",0.5,IF(OR(I63="組合専従",I63="公災病休",I63="公災休職"),0.7,IF(I63="欠勤・処分",0,"")))))</f>
        <v/>
      </c>
      <c r="L63" s="88" t="str">
        <f t="shared" si="11"/>
        <v/>
      </c>
      <c r="M63" s="15" t="str">
        <f t="shared" si="1"/>
        <v/>
      </c>
      <c r="N63" s="15" t="str">
        <f t="shared" si="2"/>
        <v/>
      </c>
      <c r="O63" s="69">
        <v>250</v>
      </c>
      <c r="P63" s="89" t="e">
        <f t="shared" si="3"/>
        <v>#VALUE!</v>
      </c>
      <c r="Q63" s="89" t="e">
        <f t="shared" si="4"/>
        <v>#VALUE!</v>
      </c>
      <c r="R63" s="89" t="e">
        <f t="shared" si="5"/>
        <v>#VALUE!</v>
      </c>
      <c r="S63" s="89" t="e">
        <f t="shared" si="5"/>
        <v>#VALUE!</v>
      </c>
      <c r="T63" s="15" t="e">
        <f t="shared" si="12"/>
        <v>#VALUE!</v>
      </c>
      <c r="U63" s="15" t="e">
        <f t="shared" si="13"/>
        <v>#VALUE!</v>
      </c>
      <c r="V63" s="15" t="e">
        <f t="shared" si="14"/>
        <v>#VALUE!</v>
      </c>
      <c r="W63" s="15">
        <f t="shared" si="0"/>
        <v>0</v>
      </c>
      <c r="X63" s="15" t="e">
        <f t="shared" si="6"/>
        <v>#VALUE!</v>
      </c>
      <c r="Y63" s="15" t="e">
        <f t="shared" si="7"/>
        <v>#VALUE!</v>
      </c>
      <c r="Z63" s="15" t="e">
        <f t="shared" si="8"/>
        <v>#VALUE!</v>
      </c>
      <c r="AA63" s="15" t="e">
        <f t="shared" si="17"/>
        <v>#VALUE!</v>
      </c>
      <c r="AB63" s="94"/>
      <c r="AC63" s="128" t="str">
        <f t="shared" si="9"/>
        <v/>
      </c>
      <c r="AD63" s="80" t="str">
        <f t="shared" si="15"/>
        <v/>
      </c>
      <c r="AF63" s="127" t="str">
        <f>日付等!Q52</f>
        <v>選択して下さい</v>
      </c>
      <c r="AG63" s="95" t="str">
        <f t="shared" si="16"/>
        <v/>
      </c>
    </row>
    <row r="64" spans="1:33" ht="14.25">
      <c r="A64" s="81">
        <v>51</v>
      </c>
      <c r="B64" s="82" t="e">
        <f>日付等!A53</f>
        <v>#VALUE!</v>
      </c>
      <c r="C64" s="121" t="str">
        <f>IF(日付等!B53="年月日","",日付等!B53)</f>
        <v/>
      </c>
      <c r="D64" s="91">
        <f>日付等!M53</f>
        <v>0</v>
      </c>
      <c r="E64" s="92" t="str">
        <f>日付等!N53</f>
        <v/>
      </c>
      <c r="F64" s="409" t="str">
        <f>IF(E64="","",VLOOKUP(E64,換算表!$A$2:$D$96,3,0))</f>
        <v/>
      </c>
      <c r="G64" s="410"/>
      <c r="H64" s="135">
        <f>日付等!O53</f>
        <v>0</v>
      </c>
      <c r="I64" s="93"/>
      <c r="J64" s="86" t="str">
        <f t="shared" ref="J64:J111" si="18">IF(E64="","",IF(AA64&lt;0,0,AA64))</f>
        <v/>
      </c>
      <c r="K64" s="87" t="str">
        <f>IF(I64="",IF(C64="","",VLOOKUP(E64,換算表!$A$2:$D$96,4,0)),IF(OR(I64="育休",I64="結核病休",I64="結核休職"),0.5,IF(I64="病休",0.5,IF(OR(I64="組合専従",I64="公災病休",I64="公災休職"),0.7,IF(I64="欠勤・処分",0,"")))))</f>
        <v/>
      </c>
      <c r="L64" s="88" t="str">
        <f t="shared" ref="L64:L111" si="19">IF(E64="","",IF(J64&lt;0,0,J64*K64))</f>
        <v/>
      </c>
      <c r="M64" s="15" t="str">
        <f t="shared" ref="M64:M111" si="20">IF(OR(E64=200,E64=202),L64,"")</f>
        <v/>
      </c>
      <c r="N64" s="15" t="str">
        <f t="shared" ref="N64:N111" si="21">IF(OR(E64=210,E64=211,E64=250),L64,"")</f>
        <v/>
      </c>
      <c r="O64" s="69">
        <v>251</v>
      </c>
      <c r="P64" s="89" t="e">
        <f t="shared" ref="P64:P111" si="22">DATE(YEAR(B64),MONTH(B64),1)</f>
        <v>#VALUE!</v>
      </c>
      <c r="Q64" s="89" t="e">
        <f t="shared" ref="Q64:Q111" si="23">DATE(YEAR(C64),MONTH(C64)+1,0)</f>
        <v>#VALUE!</v>
      </c>
      <c r="R64" s="89" t="e">
        <f t="shared" ref="R64:R111" si="24">YEAR(P64)&amp;MONTH(P64)</f>
        <v>#VALUE!</v>
      </c>
      <c r="S64" s="89" t="e">
        <f t="shared" ref="S64:S111" si="25">YEAR(Q64)&amp;MONTH(Q64)</f>
        <v>#VALUE!</v>
      </c>
      <c r="T64" s="15" t="e">
        <f t="shared" ref="T64:T111" si="26">IF(AND(R64=S63,K63&gt;K64),-1,IF(AND(R64=S63,K63&lt;K64),0,IF(AND(R64=S63,K63=K64),-1,0)))</f>
        <v>#VALUE!</v>
      </c>
      <c r="U64" s="15" t="e">
        <f t="shared" ref="U64:U111" si="27">IF(AND(S64=R65,K64&gt;K65),0,IF(AND(S64=R65,K64&lt;K65),-1,IF(AND(S64=R65,K64=K65),0,0)))</f>
        <v>#VALUE!</v>
      </c>
      <c r="V64" s="15" t="e">
        <f t="shared" ref="V64:V111" si="28">IF(AND(R64=S62,K62&gt;K64),-1,IF(AND(R64=S62,K62&lt;K64),0,IF(AND(R64=S62,K62=K64),-1,0)))</f>
        <v>#VALUE!</v>
      </c>
      <c r="W64" s="15">
        <f t="shared" ref="W64:W111" si="29">IF(E66="",0,IF(AND(S64=R66,K64&gt;K66),0,IF(AND(S64=R66,K64&lt;K66),-1,IF(AND(S64=R66,K64=K66),0,0))))</f>
        <v>0</v>
      </c>
      <c r="X64" s="15" t="e">
        <f t="shared" ref="X64:X111" si="30">DATEDIF(P64,Q64,"M")</f>
        <v>#VALUE!</v>
      </c>
      <c r="Y64" s="15" t="e">
        <f t="shared" ref="Y64:Y111" si="31">DATEDIF(P64,Q64,"MD")</f>
        <v>#VALUE!</v>
      </c>
      <c r="Z64" s="15" t="e">
        <f t="shared" ref="Z64:Z111" si="32">IF(Y64&gt;0,X64+1,X64)</f>
        <v>#VALUE!</v>
      </c>
      <c r="AA64" s="15" t="e">
        <f t="shared" ref="AA64:AA111" si="33">Z64+T64+U64+V64+W64</f>
        <v>#VALUE!</v>
      </c>
      <c r="AB64" s="94"/>
      <c r="AC64" s="128" t="str">
        <f t="shared" si="9"/>
        <v/>
      </c>
      <c r="AD64" s="80" t="str">
        <f t="shared" si="15"/>
        <v/>
      </c>
      <c r="AF64" s="127" t="str">
        <f>日付等!Q53</f>
        <v>選択して下さい</v>
      </c>
      <c r="AG64" s="95" t="str">
        <f t="shared" si="16"/>
        <v/>
      </c>
    </row>
    <row r="65" spans="1:33" ht="14.25">
      <c r="A65" s="81">
        <v>52</v>
      </c>
      <c r="B65" s="82" t="e">
        <f>日付等!A54</f>
        <v>#VALUE!</v>
      </c>
      <c r="C65" s="121" t="str">
        <f>IF(日付等!B54="年月日","",日付等!B54)</f>
        <v/>
      </c>
      <c r="D65" s="91">
        <f>日付等!M54</f>
        <v>0</v>
      </c>
      <c r="E65" s="92" t="str">
        <f>日付等!N54</f>
        <v/>
      </c>
      <c r="F65" s="409" t="str">
        <f>IF(E65="","",VLOOKUP(E65,換算表!$A$2:$D$96,3,0))</f>
        <v/>
      </c>
      <c r="G65" s="410"/>
      <c r="H65" s="135">
        <f>日付等!O54</f>
        <v>0</v>
      </c>
      <c r="I65" s="93"/>
      <c r="J65" s="86" t="str">
        <f t="shared" si="18"/>
        <v/>
      </c>
      <c r="K65" s="87" t="str">
        <f>IF(I65="",IF(C65="","",VLOOKUP(E65,換算表!$A$2:$D$96,4,0)),IF(OR(I65="育休",I65="結核病休",I65="結核休職"),0.5,IF(I65="病休",0.5,IF(OR(I65="組合専従",I65="公災病休",I65="公災休職"),0.7,IF(I65="欠勤・処分",0,"")))))</f>
        <v/>
      </c>
      <c r="L65" s="88" t="str">
        <f t="shared" si="19"/>
        <v/>
      </c>
      <c r="M65" s="15" t="str">
        <f t="shared" si="20"/>
        <v/>
      </c>
      <c r="N65" s="15" t="str">
        <f t="shared" si="21"/>
        <v/>
      </c>
      <c r="O65" s="69">
        <v>252</v>
      </c>
      <c r="P65" s="89" t="e">
        <f t="shared" si="22"/>
        <v>#VALUE!</v>
      </c>
      <c r="Q65" s="89" t="e">
        <f t="shared" si="23"/>
        <v>#VALUE!</v>
      </c>
      <c r="R65" s="89" t="e">
        <f t="shared" si="24"/>
        <v>#VALUE!</v>
      </c>
      <c r="S65" s="89" t="e">
        <f t="shared" si="25"/>
        <v>#VALUE!</v>
      </c>
      <c r="T65" s="15" t="e">
        <f t="shared" si="26"/>
        <v>#VALUE!</v>
      </c>
      <c r="U65" s="15" t="e">
        <f t="shared" si="27"/>
        <v>#VALUE!</v>
      </c>
      <c r="V65" s="15" t="e">
        <f t="shared" si="28"/>
        <v>#VALUE!</v>
      </c>
      <c r="W65" s="15">
        <f t="shared" si="29"/>
        <v>0</v>
      </c>
      <c r="X65" s="15" t="e">
        <f t="shared" si="30"/>
        <v>#VALUE!</v>
      </c>
      <c r="Y65" s="15" t="e">
        <f t="shared" si="31"/>
        <v>#VALUE!</v>
      </c>
      <c r="Z65" s="15" t="e">
        <f t="shared" si="32"/>
        <v>#VALUE!</v>
      </c>
      <c r="AA65" s="15" t="e">
        <f t="shared" si="33"/>
        <v>#VALUE!</v>
      </c>
      <c r="AB65" s="94"/>
      <c r="AC65" s="128" t="str">
        <f t="shared" si="9"/>
        <v/>
      </c>
      <c r="AD65" s="80" t="str">
        <f t="shared" si="15"/>
        <v/>
      </c>
      <c r="AF65" s="127" t="str">
        <f>日付等!Q54</f>
        <v>選択して下さい</v>
      </c>
      <c r="AG65" s="95" t="str">
        <f t="shared" si="16"/>
        <v/>
      </c>
    </row>
    <row r="66" spans="1:33" ht="14.25">
      <c r="A66" s="81">
        <v>53</v>
      </c>
      <c r="B66" s="82" t="e">
        <f>日付等!A55</f>
        <v>#VALUE!</v>
      </c>
      <c r="C66" s="121" t="str">
        <f>IF(日付等!B55="年月日","",日付等!B55)</f>
        <v/>
      </c>
      <c r="D66" s="91">
        <f>日付等!M55</f>
        <v>0</v>
      </c>
      <c r="E66" s="92" t="str">
        <f>日付等!N55</f>
        <v/>
      </c>
      <c r="F66" s="409" t="str">
        <f>IF(E66="","",VLOOKUP(E66,換算表!$A$2:$D$96,3,0))</f>
        <v/>
      </c>
      <c r="G66" s="410"/>
      <c r="H66" s="135">
        <f>日付等!O55</f>
        <v>0</v>
      </c>
      <c r="I66" s="93"/>
      <c r="J66" s="86" t="str">
        <f t="shared" si="18"/>
        <v/>
      </c>
      <c r="K66" s="87" t="str">
        <f>IF(I66="",IF(C66="","",VLOOKUP(E66,換算表!$A$2:$D$96,4,0)),IF(OR(I66="育休",I66="結核病休",I66="結核休職"),0.5,IF(I66="病休",0.5,IF(OR(I66="組合専従",I66="公災病休",I66="公災休職"),0.7,IF(I66="欠勤・処分",0,"")))))</f>
        <v/>
      </c>
      <c r="L66" s="88" t="str">
        <f t="shared" si="19"/>
        <v/>
      </c>
      <c r="M66" s="15" t="str">
        <f t="shared" si="20"/>
        <v/>
      </c>
      <c r="N66" s="15" t="str">
        <f t="shared" si="21"/>
        <v/>
      </c>
      <c r="O66" s="69">
        <v>253</v>
      </c>
      <c r="P66" s="89" t="e">
        <f t="shared" si="22"/>
        <v>#VALUE!</v>
      </c>
      <c r="Q66" s="89" t="e">
        <f t="shared" si="23"/>
        <v>#VALUE!</v>
      </c>
      <c r="R66" s="89" t="e">
        <f t="shared" si="24"/>
        <v>#VALUE!</v>
      </c>
      <c r="S66" s="89" t="e">
        <f t="shared" si="25"/>
        <v>#VALUE!</v>
      </c>
      <c r="T66" s="15" t="e">
        <f t="shared" si="26"/>
        <v>#VALUE!</v>
      </c>
      <c r="U66" s="15" t="e">
        <f t="shared" si="27"/>
        <v>#VALUE!</v>
      </c>
      <c r="V66" s="15" t="e">
        <f t="shared" si="28"/>
        <v>#VALUE!</v>
      </c>
      <c r="W66" s="15">
        <f t="shared" si="29"/>
        <v>0</v>
      </c>
      <c r="X66" s="15" t="e">
        <f t="shared" si="30"/>
        <v>#VALUE!</v>
      </c>
      <c r="Y66" s="15" t="e">
        <f t="shared" si="31"/>
        <v>#VALUE!</v>
      </c>
      <c r="Z66" s="15" t="e">
        <f t="shared" si="32"/>
        <v>#VALUE!</v>
      </c>
      <c r="AA66" s="15" t="e">
        <f t="shared" si="33"/>
        <v>#VALUE!</v>
      </c>
      <c r="AB66" s="94"/>
      <c r="AC66" s="128" t="str">
        <f t="shared" si="9"/>
        <v/>
      </c>
      <c r="AD66" s="80" t="str">
        <f t="shared" si="15"/>
        <v/>
      </c>
      <c r="AF66" s="127" t="str">
        <f>日付等!Q55</f>
        <v>選択して下さい</v>
      </c>
      <c r="AG66" s="95" t="str">
        <f t="shared" si="16"/>
        <v/>
      </c>
    </row>
    <row r="67" spans="1:33" ht="14.25">
      <c r="A67" s="81">
        <v>54</v>
      </c>
      <c r="B67" s="82" t="e">
        <f>日付等!A56</f>
        <v>#VALUE!</v>
      </c>
      <c r="C67" s="121" t="str">
        <f>IF(日付等!B56="年月日","",日付等!B56)</f>
        <v/>
      </c>
      <c r="D67" s="91">
        <f>日付等!M56</f>
        <v>0</v>
      </c>
      <c r="E67" s="92" t="str">
        <f>日付等!N56</f>
        <v/>
      </c>
      <c r="F67" s="409" t="str">
        <f>IF(E67="","",VLOOKUP(E67,換算表!$A$2:$D$96,3,0))</f>
        <v/>
      </c>
      <c r="G67" s="410"/>
      <c r="H67" s="135">
        <f>日付等!O56</f>
        <v>0</v>
      </c>
      <c r="I67" s="93"/>
      <c r="J67" s="86" t="str">
        <f t="shared" si="18"/>
        <v/>
      </c>
      <c r="K67" s="87" t="str">
        <f>IF(I67="",IF(C67="","",VLOOKUP(E67,換算表!$A$2:$D$96,4,0)),IF(OR(I67="育休",I67="結核病休",I67="結核休職"),0.5,IF(I67="病休",0.5,IF(OR(I67="組合専従",I67="公災病休",I67="公災休職"),0.7,IF(I67="欠勤・処分",0,"")))))</f>
        <v/>
      </c>
      <c r="L67" s="88" t="str">
        <f t="shared" si="19"/>
        <v/>
      </c>
      <c r="M67" s="15" t="str">
        <f t="shared" si="20"/>
        <v/>
      </c>
      <c r="N67" s="15" t="str">
        <f t="shared" si="21"/>
        <v/>
      </c>
      <c r="O67" s="69">
        <v>262</v>
      </c>
      <c r="P67" s="89" t="e">
        <f t="shared" si="22"/>
        <v>#VALUE!</v>
      </c>
      <c r="Q67" s="89" t="e">
        <f t="shared" si="23"/>
        <v>#VALUE!</v>
      </c>
      <c r="R67" s="89" t="e">
        <f t="shared" si="24"/>
        <v>#VALUE!</v>
      </c>
      <c r="S67" s="89" t="e">
        <f t="shared" si="25"/>
        <v>#VALUE!</v>
      </c>
      <c r="T67" s="15" t="e">
        <f t="shared" si="26"/>
        <v>#VALUE!</v>
      </c>
      <c r="U67" s="15" t="e">
        <f t="shared" si="27"/>
        <v>#VALUE!</v>
      </c>
      <c r="V67" s="15" t="e">
        <f t="shared" si="28"/>
        <v>#VALUE!</v>
      </c>
      <c r="W67" s="15">
        <f t="shared" si="29"/>
        <v>0</v>
      </c>
      <c r="X67" s="15" t="e">
        <f t="shared" si="30"/>
        <v>#VALUE!</v>
      </c>
      <c r="Y67" s="15" t="e">
        <f t="shared" si="31"/>
        <v>#VALUE!</v>
      </c>
      <c r="Z67" s="15" t="e">
        <f t="shared" si="32"/>
        <v>#VALUE!</v>
      </c>
      <c r="AA67" s="15" t="e">
        <f t="shared" si="33"/>
        <v>#VALUE!</v>
      </c>
      <c r="AB67" s="94"/>
      <c r="AC67" s="128" t="str">
        <f t="shared" si="9"/>
        <v/>
      </c>
      <c r="AD67" s="80" t="str">
        <f t="shared" si="15"/>
        <v/>
      </c>
      <c r="AF67" s="127" t="str">
        <f>日付等!Q56</f>
        <v>選択して下さい</v>
      </c>
      <c r="AG67" s="95" t="str">
        <f t="shared" si="16"/>
        <v/>
      </c>
    </row>
    <row r="68" spans="1:33" ht="14.25">
      <c r="A68" s="81">
        <v>55</v>
      </c>
      <c r="B68" s="82" t="e">
        <f>日付等!A57</f>
        <v>#VALUE!</v>
      </c>
      <c r="C68" s="121" t="str">
        <f>IF(日付等!B57="年月日","",日付等!B57)</f>
        <v/>
      </c>
      <c r="D68" s="91">
        <f>日付等!M57</f>
        <v>0</v>
      </c>
      <c r="E68" s="92" t="str">
        <f>日付等!N57</f>
        <v/>
      </c>
      <c r="F68" s="409" t="str">
        <f>IF(E68="","",VLOOKUP(E68,換算表!$A$2:$D$96,3,0))</f>
        <v/>
      </c>
      <c r="G68" s="410"/>
      <c r="H68" s="135">
        <f>日付等!O57</f>
        <v>0</v>
      </c>
      <c r="I68" s="93"/>
      <c r="J68" s="86" t="str">
        <f t="shared" si="18"/>
        <v/>
      </c>
      <c r="K68" s="87" t="str">
        <f>IF(I68="",IF(C68="","",VLOOKUP(E68,換算表!$A$2:$D$96,4,0)),IF(OR(I68="育休",I68="結核病休",I68="結核休職"),0.5,IF(I68="病休",0.5,IF(OR(I68="組合専従",I68="公災病休",I68="公災休職"),0.7,IF(I68="欠勤・処分",0,"")))))</f>
        <v/>
      </c>
      <c r="L68" s="88" t="str">
        <f t="shared" si="19"/>
        <v/>
      </c>
      <c r="M68" s="15" t="str">
        <f t="shared" si="20"/>
        <v/>
      </c>
      <c r="N68" s="15" t="str">
        <f t="shared" si="21"/>
        <v/>
      </c>
      <c r="O68" s="69">
        <v>263</v>
      </c>
      <c r="P68" s="89" t="e">
        <f t="shared" si="22"/>
        <v>#VALUE!</v>
      </c>
      <c r="Q68" s="89" t="e">
        <f t="shared" si="23"/>
        <v>#VALUE!</v>
      </c>
      <c r="R68" s="89" t="e">
        <f t="shared" si="24"/>
        <v>#VALUE!</v>
      </c>
      <c r="S68" s="89" t="e">
        <f t="shared" si="25"/>
        <v>#VALUE!</v>
      </c>
      <c r="T68" s="15" t="e">
        <f t="shared" si="26"/>
        <v>#VALUE!</v>
      </c>
      <c r="U68" s="15" t="e">
        <f t="shared" si="27"/>
        <v>#VALUE!</v>
      </c>
      <c r="V68" s="15" t="e">
        <f t="shared" si="28"/>
        <v>#VALUE!</v>
      </c>
      <c r="W68" s="15">
        <f t="shared" si="29"/>
        <v>0</v>
      </c>
      <c r="X68" s="15" t="e">
        <f t="shared" si="30"/>
        <v>#VALUE!</v>
      </c>
      <c r="Y68" s="15" t="e">
        <f t="shared" si="31"/>
        <v>#VALUE!</v>
      </c>
      <c r="Z68" s="15" t="e">
        <f t="shared" si="32"/>
        <v>#VALUE!</v>
      </c>
      <c r="AA68" s="15" t="e">
        <f t="shared" si="33"/>
        <v>#VALUE!</v>
      </c>
      <c r="AB68" s="94"/>
      <c r="AC68" s="128" t="str">
        <f t="shared" si="9"/>
        <v/>
      </c>
      <c r="AD68" s="80" t="str">
        <f t="shared" si="15"/>
        <v/>
      </c>
      <c r="AF68" s="127" t="str">
        <f>日付等!Q57</f>
        <v>選択して下さい</v>
      </c>
      <c r="AG68" s="95" t="str">
        <f t="shared" si="16"/>
        <v/>
      </c>
    </row>
    <row r="69" spans="1:33" ht="14.25">
      <c r="A69" s="81">
        <v>56</v>
      </c>
      <c r="B69" s="82" t="e">
        <f>日付等!A58</f>
        <v>#VALUE!</v>
      </c>
      <c r="C69" s="121" t="str">
        <f>IF(日付等!B58="年月日","",日付等!B58)</f>
        <v/>
      </c>
      <c r="D69" s="91">
        <f>日付等!M58</f>
        <v>0</v>
      </c>
      <c r="E69" s="92" t="str">
        <f>日付等!N58</f>
        <v/>
      </c>
      <c r="F69" s="409" t="str">
        <f>IF(E69="","",VLOOKUP(E69,換算表!$A$2:$D$96,3,0))</f>
        <v/>
      </c>
      <c r="G69" s="410"/>
      <c r="H69" s="135">
        <f>日付等!O58</f>
        <v>0</v>
      </c>
      <c r="I69" s="93"/>
      <c r="J69" s="86" t="str">
        <f t="shared" si="18"/>
        <v/>
      </c>
      <c r="K69" s="87" t="str">
        <f>IF(I69="",IF(C69="","",VLOOKUP(E69,換算表!$A$2:$D$96,4,0)),IF(OR(I69="育休",I69="結核病休",I69="結核休職"),0.5,IF(I69="病休",0.5,IF(OR(I69="組合専従",I69="公災病休",I69="公災休職"),0.7,IF(I69="欠勤・処分",0,"")))))</f>
        <v/>
      </c>
      <c r="L69" s="88" t="str">
        <f t="shared" si="19"/>
        <v/>
      </c>
      <c r="M69" s="15" t="str">
        <f t="shared" si="20"/>
        <v/>
      </c>
      <c r="N69" s="15" t="str">
        <f t="shared" si="21"/>
        <v/>
      </c>
      <c r="O69" s="69">
        <v>270</v>
      </c>
      <c r="P69" s="89" t="e">
        <f t="shared" si="22"/>
        <v>#VALUE!</v>
      </c>
      <c r="Q69" s="89" t="e">
        <f t="shared" si="23"/>
        <v>#VALUE!</v>
      </c>
      <c r="R69" s="89" t="e">
        <f t="shared" si="24"/>
        <v>#VALUE!</v>
      </c>
      <c r="S69" s="89" t="e">
        <f t="shared" si="25"/>
        <v>#VALUE!</v>
      </c>
      <c r="T69" s="15" t="e">
        <f t="shared" si="26"/>
        <v>#VALUE!</v>
      </c>
      <c r="U69" s="15" t="e">
        <f t="shared" si="27"/>
        <v>#VALUE!</v>
      </c>
      <c r="V69" s="15" t="e">
        <f t="shared" si="28"/>
        <v>#VALUE!</v>
      </c>
      <c r="W69" s="15">
        <f t="shared" si="29"/>
        <v>0</v>
      </c>
      <c r="X69" s="15" t="e">
        <f t="shared" si="30"/>
        <v>#VALUE!</v>
      </c>
      <c r="Y69" s="15" t="e">
        <f t="shared" si="31"/>
        <v>#VALUE!</v>
      </c>
      <c r="Z69" s="15" t="e">
        <f t="shared" si="32"/>
        <v>#VALUE!</v>
      </c>
      <c r="AA69" s="15" t="e">
        <f t="shared" si="33"/>
        <v>#VALUE!</v>
      </c>
      <c r="AB69" s="94"/>
      <c r="AC69" s="128" t="str">
        <f t="shared" si="9"/>
        <v/>
      </c>
      <c r="AD69" s="80" t="str">
        <f t="shared" si="15"/>
        <v/>
      </c>
      <c r="AF69" s="127" t="str">
        <f>日付等!Q58</f>
        <v>選択して下さい</v>
      </c>
      <c r="AG69" s="95" t="str">
        <f t="shared" si="16"/>
        <v/>
      </c>
    </row>
    <row r="70" spans="1:33" ht="14.25">
      <c r="A70" s="81">
        <v>57</v>
      </c>
      <c r="B70" s="82" t="e">
        <f>日付等!A59</f>
        <v>#VALUE!</v>
      </c>
      <c r="C70" s="121" t="str">
        <f>IF(日付等!B59="年月日","",日付等!B59)</f>
        <v/>
      </c>
      <c r="D70" s="91">
        <f>日付等!M59</f>
        <v>0</v>
      </c>
      <c r="E70" s="92" t="str">
        <f>日付等!N59</f>
        <v/>
      </c>
      <c r="F70" s="409" t="str">
        <f>IF(E70="","",VLOOKUP(E70,換算表!$A$2:$D$96,3,0))</f>
        <v/>
      </c>
      <c r="G70" s="410"/>
      <c r="H70" s="135">
        <f>日付等!O59</f>
        <v>0</v>
      </c>
      <c r="I70" s="93"/>
      <c r="J70" s="86" t="str">
        <f t="shared" si="18"/>
        <v/>
      </c>
      <c r="K70" s="87" t="str">
        <f>IF(I70="",IF(C70="","",VLOOKUP(E70,換算表!$A$2:$D$96,4,0)),IF(OR(I70="育休",I70="結核病休",I70="結核休職"),0.5,IF(I70="病休",0.5,IF(OR(I70="組合専従",I70="公災病休",I70="公災休職"),0.7,IF(I70="欠勤・処分",0,"")))))</f>
        <v/>
      </c>
      <c r="L70" s="88" t="str">
        <f t="shared" si="19"/>
        <v/>
      </c>
      <c r="M70" s="15" t="str">
        <f t="shared" si="20"/>
        <v/>
      </c>
      <c r="N70" s="15" t="str">
        <f t="shared" si="21"/>
        <v/>
      </c>
      <c r="O70" s="69">
        <v>271</v>
      </c>
      <c r="P70" s="89" t="e">
        <f t="shared" si="22"/>
        <v>#VALUE!</v>
      </c>
      <c r="Q70" s="89" t="e">
        <f t="shared" si="23"/>
        <v>#VALUE!</v>
      </c>
      <c r="R70" s="89" t="e">
        <f t="shared" si="24"/>
        <v>#VALUE!</v>
      </c>
      <c r="S70" s="89" t="e">
        <f t="shared" si="25"/>
        <v>#VALUE!</v>
      </c>
      <c r="T70" s="15" t="e">
        <f t="shared" si="26"/>
        <v>#VALUE!</v>
      </c>
      <c r="U70" s="15" t="e">
        <f t="shared" si="27"/>
        <v>#VALUE!</v>
      </c>
      <c r="V70" s="15" t="e">
        <f t="shared" si="28"/>
        <v>#VALUE!</v>
      </c>
      <c r="W70" s="15">
        <f t="shared" si="29"/>
        <v>0</v>
      </c>
      <c r="X70" s="15" t="e">
        <f t="shared" si="30"/>
        <v>#VALUE!</v>
      </c>
      <c r="Y70" s="15" t="e">
        <f t="shared" si="31"/>
        <v>#VALUE!</v>
      </c>
      <c r="Z70" s="15" t="e">
        <f t="shared" si="32"/>
        <v>#VALUE!</v>
      </c>
      <c r="AA70" s="15" t="e">
        <f t="shared" si="33"/>
        <v>#VALUE!</v>
      </c>
      <c r="AB70" s="94"/>
      <c r="AC70" s="128" t="str">
        <f t="shared" si="9"/>
        <v/>
      </c>
      <c r="AD70" s="80" t="str">
        <f t="shared" si="15"/>
        <v/>
      </c>
      <c r="AF70" s="127" t="str">
        <f>日付等!Q59</f>
        <v>選択して下さい</v>
      </c>
      <c r="AG70" s="95" t="str">
        <f t="shared" si="16"/>
        <v/>
      </c>
    </row>
    <row r="71" spans="1:33" ht="14.25">
      <c r="A71" s="81">
        <v>58</v>
      </c>
      <c r="B71" s="82" t="e">
        <f>日付等!A60</f>
        <v>#VALUE!</v>
      </c>
      <c r="C71" s="121" t="str">
        <f>IF(日付等!B60="年月日","",日付等!B60)</f>
        <v/>
      </c>
      <c r="D71" s="91">
        <f>日付等!M60</f>
        <v>0</v>
      </c>
      <c r="E71" s="92" t="str">
        <f>日付等!N60</f>
        <v/>
      </c>
      <c r="F71" s="409" t="str">
        <f>IF(E71="","",VLOOKUP(E71,換算表!$A$2:$D$96,3,0))</f>
        <v/>
      </c>
      <c r="G71" s="410"/>
      <c r="H71" s="135">
        <f>日付等!O60</f>
        <v>0</v>
      </c>
      <c r="I71" s="93"/>
      <c r="J71" s="86" t="str">
        <f t="shared" si="18"/>
        <v/>
      </c>
      <c r="K71" s="87" t="str">
        <f>IF(I71="",IF(C71="","",VLOOKUP(E71,換算表!$A$2:$D$96,4,0)),IF(OR(I71="育休",I71="結核病休",I71="結核休職"),0.5,IF(I71="病休",0.5,IF(OR(I71="組合専従",I71="公災病休",I71="公災休職"),0.7,IF(I71="欠勤・処分",0,"")))))</f>
        <v/>
      </c>
      <c r="L71" s="88" t="str">
        <f t="shared" si="19"/>
        <v/>
      </c>
      <c r="M71" s="15" t="str">
        <f t="shared" si="20"/>
        <v/>
      </c>
      <c r="N71" s="15" t="str">
        <f t="shared" si="21"/>
        <v/>
      </c>
      <c r="O71" s="69">
        <v>272</v>
      </c>
      <c r="P71" s="89" t="e">
        <f t="shared" si="22"/>
        <v>#VALUE!</v>
      </c>
      <c r="Q71" s="89" t="e">
        <f t="shared" si="23"/>
        <v>#VALUE!</v>
      </c>
      <c r="R71" s="89" t="e">
        <f t="shared" si="24"/>
        <v>#VALUE!</v>
      </c>
      <c r="S71" s="89" t="e">
        <f t="shared" si="25"/>
        <v>#VALUE!</v>
      </c>
      <c r="T71" s="15" t="e">
        <f t="shared" si="26"/>
        <v>#VALUE!</v>
      </c>
      <c r="U71" s="15" t="e">
        <f t="shared" si="27"/>
        <v>#VALUE!</v>
      </c>
      <c r="V71" s="15" t="e">
        <f t="shared" si="28"/>
        <v>#VALUE!</v>
      </c>
      <c r="W71" s="15">
        <f t="shared" si="29"/>
        <v>0</v>
      </c>
      <c r="X71" s="15" t="e">
        <f t="shared" si="30"/>
        <v>#VALUE!</v>
      </c>
      <c r="Y71" s="15" t="e">
        <f t="shared" si="31"/>
        <v>#VALUE!</v>
      </c>
      <c r="Z71" s="15" t="e">
        <f t="shared" si="32"/>
        <v>#VALUE!</v>
      </c>
      <c r="AA71" s="15" t="e">
        <f t="shared" si="33"/>
        <v>#VALUE!</v>
      </c>
      <c r="AB71" s="94"/>
      <c r="AC71" s="128" t="str">
        <f t="shared" si="9"/>
        <v/>
      </c>
      <c r="AD71" s="80" t="str">
        <f t="shared" si="15"/>
        <v/>
      </c>
      <c r="AF71" s="127" t="str">
        <f>日付等!Q60</f>
        <v>選択して下さい</v>
      </c>
      <c r="AG71" s="95" t="str">
        <f t="shared" si="16"/>
        <v/>
      </c>
    </row>
    <row r="72" spans="1:33" ht="14.25">
      <c r="A72" s="81">
        <v>59</v>
      </c>
      <c r="B72" s="82" t="e">
        <f>日付等!A61</f>
        <v>#VALUE!</v>
      </c>
      <c r="C72" s="121" t="str">
        <f>IF(日付等!B61="年月日","",日付等!B61)</f>
        <v/>
      </c>
      <c r="D72" s="91">
        <f>日付等!M61</f>
        <v>0</v>
      </c>
      <c r="E72" s="92" t="str">
        <f>日付等!N61</f>
        <v/>
      </c>
      <c r="F72" s="409" t="str">
        <f>IF(E72="","",VLOOKUP(E72,換算表!$A$2:$D$96,3,0))</f>
        <v/>
      </c>
      <c r="G72" s="410"/>
      <c r="H72" s="135">
        <f>日付等!O61</f>
        <v>0</v>
      </c>
      <c r="I72" s="93"/>
      <c r="J72" s="86" t="str">
        <f t="shared" si="18"/>
        <v/>
      </c>
      <c r="K72" s="87" t="str">
        <f>IF(I72="",IF(C72="","",VLOOKUP(E72,換算表!$A$2:$D$96,4,0)),IF(OR(I72="育休",I72="結核病休",I72="結核休職"),0.5,IF(I72="病休",0.5,IF(OR(I72="組合専従",I72="公災病休",I72="公災休職"),0.7,IF(I72="欠勤・処分",0,"")))))</f>
        <v/>
      </c>
      <c r="L72" s="88" t="str">
        <f t="shared" si="19"/>
        <v/>
      </c>
      <c r="M72" s="15" t="str">
        <f t="shared" si="20"/>
        <v/>
      </c>
      <c r="N72" s="15" t="str">
        <f t="shared" si="21"/>
        <v/>
      </c>
      <c r="O72" s="69">
        <v>273</v>
      </c>
      <c r="P72" s="89" t="e">
        <f t="shared" si="22"/>
        <v>#VALUE!</v>
      </c>
      <c r="Q72" s="89" t="e">
        <f t="shared" si="23"/>
        <v>#VALUE!</v>
      </c>
      <c r="R72" s="89" t="e">
        <f t="shared" si="24"/>
        <v>#VALUE!</v>
      </c>
      <c r="S72" s="89" t="e">
        <f t="shared" si="25"/>
        <v>#VALUE!</v>
      </c>
      <c r="T72" s="15" t="e">
        <f t="shared" si="26"/>
        <v>#VALUE!</v>
      </c>
      <c r="U72" s="15" t="e">
        <f t="shared" si="27"/>
        <v>#VALUE!</v>
      </c>
      <c r="V72" s="15" t="e">
        <f t="shared" si="28"/>
        <v>#VALUE!</v>
      </c>
      <c r="W72" s="15">
        <f t="shared" si="29"/>
        <v>0</v>
      </c>
      <c r="X72" s="15" t="e">
        <f t="shared" si="30"/>
        <v>#VALUE!</v>
      </c>
      <c r="Y72" s="15" t="e">
        <f t="shared" si="31"/>
        <v>#VALUE!</v>
      </c>
      <c r="Z72" s="15" t="e">
        <f t="shared" si="32"/>
        <v>#VALUE!</v>
      </c>
      <c r="AA72" s="15" t="e">
        <f t="shared" si="33"/>
        <v>#VALUE!</v>
      </c>
      <c r="AB72" s="94"/>
      <c r="AC72" s="128" t="str">
        <f t="shared" si="9"/>
        <v/>
      </c>
      <c r="AD72" s="80" t="str">
        <f t="shared" si="15"/>
        <v/>
      </c>
      <c r="AF72" s="127" t="str">
        <f>日付等!Q61</f>
        <v>選択して下さい</v>
      </c>
      <c r="AG72" s="95" t="str">
        <f t="shared" si="16"/>
        <v/>
      </c>
    </row>
    <row r="73" spans="1:33" ht="14.25">
      <c r="A73" s="81">
        <v>60</v>
      </c>
      <c r="B73" s="82" t="e">
        <f>日付等!A62</f>
        <v>#VALUE!</v>
      </c>
      <c r="C73" s="121" t="str">
        <f>IF(日付等!B62="年月日","",日付等!B62)</f>
        <v/>
      </c>
      <c r="D73" s="91">
        <f>日付等!M62</f>
        <v>0</v>
      </c>
      <c r="E73" s="92" t="str">
        <f>日付等!N62</f>
        <v/>
      </c>
      <c r="F73" s="409" t="str">
        <f>IF(E73="","",VLOOKUP(E73,換算表!$A$2:$D$96,3,0))</f>
        <v/>
      </c>
      <c r="G73" s="410"/>
      <c r="H73" s="135">
        <f>日付等!O62</f>
        <v>0</v>
      </c>
      <c r="I73" s="93"/>
      <c r="J73" s="86" t="str">
        <f t="shared" si="18"/>
        <v/>
      </c>
      <c r="K73" s="87" t="str">
        <f>IF(I73="",IF(C73="","",VLOOKUP(E73,換算表!$A$2:$D$96,4,0)),IF(OR(I73="育休",I73="結核病休",I73="結核休職"),0.5,IF(I73="病休",0.5,IF(OR(I73="組合専従",I73="公災病休",I73="公災休職"),0.7,IF(I73="欠勤・処分",0,"")))))</f>
        <v/>
      </c>
      <c r="L73" s="88" t="str">
        <f t="shared" si="19"/>
        <v/>
      </c>
      <c r="M73" s="15" t="str">
        <f t="shared" si="20"/>
        <v/>
      </c>
      <c r="N73" s="15" t="str">
        <f t="shared" si="21"/>
        <v/>
      </c>
      <c r="O73" s="69">
        <v>274</v>
      </c>
      <c r="P73" s="89" t="e">
        <f t="shared" si="22"/>
        <v>#VALUE!</v>
      </c>
      <c r="Q73" s="89" t="e">
        <f t="shared" si="23"/>
        <v>#VALUE!</v>
      </c>
      <c r="R73" s="89" t="e">
        <f t="shared" si="24"/>
        <v>#VALUE!</v>
      </c>
      <c r="S73" s="89" t="e">
        <f t="shared" si="25"/>
        <v>#VALUE!</v>
      </c>
      <c r="T73" s="15" t="e">
        <f t="shared" si="26"/>
        <v>#VALUE!</v>
      </c>
      <c r="U73" s="15" t="e">
        <f t="shared" si="27"/>
        <v>#VALUE!</v>
      </c>
      <c r="V73" s="15" t="e">
        <f t="shared" si="28"/>
        <v>#VALUE!</v>
      </c>
      <c r="W73" s="15">
        <f t="shared" si="29"/>
        <v>0</v>
      </c>
      <c r="X73" s="15" t="e">
        <f t="shared" si="30"/>
        <v>#VALUE!</v>
      </c>
      <c r="Y73" s="15" t="e">
        <f t="shared" si="31"/>
        <v>#VALUE!</v>
      </c>
      <c r="Z73" s="15" t="e">
        <f t="shared" si="32"/>
        <v>#VALUE!</v>
      </c>
      <c r="AA73" s="15" t="e">
        <f t="shared" si="33"/>
        <v>#VALUE!</v>
      </c>
      <c r="AB73" s="94"/>
      <c r="AC73" s="128" t="str">
        <f t="shared" si="9"/>
        <v/>
      </c>
      <c r="AD73" s="80" t="str">
        <f t="shared" si="15"/>
        <v/>
      </c>
      <c r="AF73" s="127" t="str">
        <f>日付等!Q62</f>
        <v>選択して下さい</v>
      </c>
      <c r="AG73" s="95" t="str">
        <f t="shared" si="16"/>
        <v/>
      </c>
    </row>
    <row r="74" spans="1:33" ht="14.25">
      <c r="A74" s="81">
        <v>61</v>
      </c>
      <c r="B74" s="82" t="e">
        <f>日付等!A63</f>
        <v>#VALUE!</v>
      </c>
      <c r="C74" s="121" t="str">
        <f>IF(日付等!B63="年月日","",日付等!B63)</f>
        <v/>
      </c>
      <c r="D74" s="91">
        <f>日付等!M63</f>
        <v>0</v>
      </c>
      <c r="E74" s="92" t="str">
        <f>日付等!N63</f>
        <v/>
      </c>
      <c r="F74" s="409" t="str">
        <f>IF(E74="","",VLOOKUP(E74,換算表!$A$2:$D$96,3,0))</f>
        <v/>
      </c>
      <c r="G74" s="410"/>
      <c r="H74" s="135">
        <f>日付等!O63</f>
        <v>0</v>
      </c>
      <c r="I74" s="93"/>
      <c r="J74" s="86" t="str">
        <f t="shared" si="18"/>
        <v/>
      </c>
      <c r="K74" s="87" t="str">
        <f>IF(I74="",IF(C74="","",VLOOKUP(E74,換算表!$A$2:$D$96,4,0)),IF(OR(I74="育休",I74="結核病休",I74="結核休職"),0.5,IF(I74="病休",0.5,IF(OR(I74="組合専従",I74="公災病休",I74="公災休職"),0.7,IF(I74="欠勤・処分",0,"")))))</f>
        <v/>
      </c>
      <c r="L74" s="88" t="str">
        <f t="shared" si="19"/>
        <v/>
      </c>
      <c r="M74" s="15" t="str">
        <f t="shared" si="20"/>
        <v/>
      </c>
      <c r="N74" s="15" t="str">
        <f t="shared" si="21"/>
        <v/>
      </c>
      <c r="O74" s="69">
        <v>275</v>
      </c>
      <c r="P74" s="89" t="e">
        <f t="shared" si="22"/>
        <v>#VALUE!</v>
      </c>
      <c r="Q74" s="89" t="e">
        <f t="shared" si="23"/>
        <v>#VALUE!</v>
      </c>
      <c r="R74" s="89" t="e">
        <f t="shared" si="24"/>
        <v>#VALUE!</v>
      </c>
      <c r="S74" s="89" t="e">
        <f t="shared" si="25"/>
        <v>#VALUE!</v>
      </c>
      <c r="T74" s="15" t="e">
        <f t="shared" si="26"/>
        <v>#VALUE!</v>
      </c>
      <c r="U74" s="15" t="e">
        <f t="shared" si="27"/>
        <v>#VALUE!</v>
      </c>
      <c r="V74" s="15" t="e">
        <f t="shared" si="28"/>
        <v>#VALUE!</v>
      </c>
      <c r="W74" s="15">
        <f t="shared" si="29"/>
        <v>0</v>
      </c>
      <c r="X74" s="15" t="e">
        <f t="shared" si="30"/>
        <v>#VALUE!</v>
      </c>
      <c r="Y74" s="15" t="e">
        <f t="shared" si="31"/>
        <v>#VALUE!</v>
      </c>
      <c r="Z74" s="15" t="e">
        <f t="shared" si="32"/>
        <v>#VALUE!</v>
      </c>
      <c r="AA74" s="15" t="e">
        <f t="shared" si="33"/>
        <v>#VALUE!</v>
      </c>
      <c r="AB74" s="94"/>
      <c r="AC74" s="128" t="str">
        <f t="shared" si="9"/>
        <v/>
      </c>
      <c r="AD74" s="80" t="str">
        <f t="shared" si="15"/>
        <v/>
      </c>
      <c r="AF74" s="127" t="str">
        <f>日付等!Q63</f>
        <v>選択して下さい</v>
      </c>
      <c r="AG74" s="95" t="str">
        <f t="shared" si="16"/>
        <v/>
      </c>
    </row>
    <row r="75" spans="1:33" ht="14.25">
      <c r="A75" s="81">
        <v>62</v>
      </c>
      <c r="B75" s="82" t="e">
        <f>日付等!A64</f>
        <v>#VALUE!</v>
      </c>
      <c r="C75" s="121" t="str">
        <f>IF(日付等!B64="年月日","",日付等!B64)</f>
        <v/>
      </c>
      <c r="D75" s="91">
        <f>日付等!M64</f>
        <v>0</v>
      </c>
      <c r="E75" s="92" t="str">
        <f>日付等!N64</f>
        <v/>
      </c>
      <c r="F75" s="409" t="str">
        <f>IF(E75="","",VLOOKUP(E75,換算表!$A$2:$D$96,3,0))</f>
        <v/>
      </c>
      <c r="G75" s="410"/>
      <c r="H75" s="135">
        <f>日付等!O64</f>
        <v>0</v>
      </c>
      <c r="I75" s="93"/>
      <c r="J75" s="86" t="str">
        <f t="shared" si="18"/>
        <v/>
      </c>
      <c r="K75" s="87" t="str">
        <f>IF(I75="",IF(C75="","",VLOOKUP(E75,換算表!$A$2:$D$96,4,0)),IF(OR(I75="育休",I75="結核病休",I75="結核休職"),0.5,IF(I75="病休",0.5,IF(OR(I75="組合専従",I75="公災病休",I75="公災休職"),0.7,IF(I75="欠勤・処分",0,"")))))</f>
        <v/>
      </c>
      <c r="L75" s="88" t="str">
        <f t="shared" si="19"/>
        <v/>
      </c>
      <c r="M75" s="15" t="str">
        <f t="shared" si="20"/>
        <v/>
      </c>
      <c r="N75" s="15" t="str">
        <f t="shared" si="21"/>
        <v/>
      </c>
      <c r="O75" s="69">
        <v>276</v>
      </c>
      <c r="P75" s="89" t="e">
        <f t="shared" si="22"/>
        <v>#VALUE!</v>
      </c>
      <c r="Q75" s="89" t="e">
        <f t="shared" si="23"/>
        <v>#VALUE!</v>
      </c>
      <c r="R75" s="89" t="e">
        <f t="shared" si="24"/>
        <v>#VALUE!</v>
      </c>
      <c r="S75" s="89" t="e">
        <f t="shared" si="25"/>
        <v>#VALUE!</v>
      </c>
      <c r="T75" s="15" t="e">
        <f t="shared" si="26"/>
        <v>#VALUE!</v>
      </c>
      <c r="U75" s="15" t="e">
        <f t="shared" si="27"/>
        <v>#VALUE!</v>
      </c>
      <c r="V75" s="15" t="e">
        <f t="shared" si="28"/>
        <v>#VALUE!</v>
      </c>
      <c r="W75" s="15">
        <f t="shared" si="29"/>
        <v>0</v>
      </c>
      <c r="X75" s="15" t="e">
        <f t="shared" si="30"/>
        <v>#VALUE!</v>
      </c>
      <c r="Y75" s="15" t="e">
        <f t="shared" si="31"/>
        <v>#VALUE!</v>
      </c>
      <c r="Z75" s="15" t="e">
        <f t="shared" si="32"/>
        <v>#VALUE!</v>
      </c>
      <c r="AA75" s="15" t="e">
        <f t="shared" si="33"/>
        <v>#VALUE!</v>
      </c>
      <c r="AB75" s="94"/>
      <c r="AC75" s="128" t="str">
        <f t="shared" si="9"/>
        <v/>
      </c>
      <c r="AD75" s="80" t="str">
        <f t="shared" si="15"/>
        <v/>
      </c>
      <c r="AF75" s="127" t="str">
        <f>日付等!Q64</f>
        <v>選択して下さい</v>
      </c>
      <c r="AG75" s="95" t="str">
        <f t="shared" si="16"/>
        <v/>
      </c>
    </row>
    <row r="76" spans="1:33" ht="14.25">
      <c r="A76" s="81">
        <v>63</v>
      </c>
      <c r="B76" s="82" t="e">
        <f>日付等!A65</f>
        <v>#VALUE!</v>
      </c>
      <c r="C76" s="121" t="str">
        <f>IF(日付等!B65="年月日","",日付等!B65)</f>
        <v/>
      </c>
      <c r="D76" s="91">
        <f>日付等!M65</f>
        <v>0</v>
      </c>
      <c r="E76" s="92" t="str">
        <f>日付等!N65</f>
        <v/>
      </c>
      <c r="F76" s="409" t="str">
        <f>IF(E76="","",VLOOKUP(E76,換算表!$A$2:$D$96,3,0))</f>
        <v/>
      </c>
      <c r="G76" s="410"/>
      <c r="H76" s="135">
        <f>日付等!O65</f>
        <v>0</v>
      </c>
      <c r="I76" s="93"/>
      <c r="J76" s="86" t="str">
        <f t="shared" si="18"/>
        <v/>
      </c>
      <c r="K76" s="87" t="str">
        <f>IF(I76="",IF(C76="","",VLOOKUP(E76,換算表!$A$2:$D$96,4,0)),IF(OR(I76="育休",I76="結核病休",I76="結核休職"),0.5,IF(I76="病休",0.5,IF(OR(I76="組合専従",I76="公災病休",I76="公災休職"),0.7,IF(I76="欠勤・処分",0,"")))))</f>
        <v/>
      </c>
      <c r="L76" s="88" t="str">
        <f t="shared" si="19"/>
        <v/>
      </c>
      <c r="M76" s="15" t="str">
        <f t="shared" si="20"/>
        <v/>
      </c>
      <c r="N76" s="15" t="str">
        <f t="shared" si="21"/>
        <v/>
      </c>
      <c r="O76" s="69">
        <v>300</v>
      </c>
      <c r="P76" s="89" t="e">
        <f t="shared" si="22"/>
        <v>#VALUE!</v>
      </c>
      <c r="Q76" s="89" t="e">
        <f t="shared" si="23"/>
        <v>#VALUE!</v>
      </c>
      <c r="R76" s="89" t="e">
        <f t="shared" si="24"/>
        <v>#VALUE!</v>
      </c>
      <c r="S76" s="89" t="e">
        <f t="shared" si="25"/>
        <v>#VALUE!</v>
      </c>
      <c r="T76" s="15" t="e">
        <f t="shared" si="26"/>
        <v>#VALUE!</v>
      </c>
      <c r="U76" s="15" t="e">
        <f t="shared" si="27"/>
        <v>#VALUE!</v>
      </c>
      <c r="V76" s="15" t="e">
        <f t="shared" si="28"/>
        <v>#VALUE!</v>
      </c>
      <c r="W76" s="15">
        <f t="shared" si="29"/>
        <v>0</v>
      </c>
      <c r="X76" s="15" t="e">
        <f t="shared" si="30"/>
        <v>#VALUE!</v>
      </c>
      <c r="Y76" s="15" t="e">
        <f t="shared" si="31"/>
        <v>#VALUE!</v>
      </c>
      <c r="Z76" s="15" t="e">
        <f t="shared" si="32"/>
        <v>#VALUE!</v>
      </c>
      <c r="AA76" s="15" t="e">
        <f t="shared" si="33"/>
        <v>#VALUE!</v>
      </c>
      <c r="AB76" s="94"/>
      <c r="AC76" s="128" t="str">
        <f t="shared" si="9"/>
        <v/>
      </c>
      <c r="AD76" s="80" t="str">
        <f t="shared" si="15"/>
        <v/>
      </c>
      <c r="AF76" s="127" t="str">
        <f>日付等!Q65</f>
        <v>選択して下さい</v>
      </c>
      <c r="AG76" s="95" t="str">
        <f t="shared" si="16"/>
        <v/>
      </c>
    </row>
    <row r="77" spans="1:33" ht="14.25">
      <c r="A77" s="81">
        <v>64</v>
      </c>
      <c r="B77" s="82" t="e">
        <f>日付等!A66</f>
        <v>#VALUE!</v>
      </c>
      <c r="C77" s="121" t="str">
        <f>IF(日付等!B66="年月日","",日付等!B66)</f>
        <v/>
      </c>
      <c r="D77" s="91">
        <f>日付等!M66</f>
        <v>0</v>
      </c>
      <c r="E77" s="92" t="str">
        <f>日付等!N66</f>
        <v/>
      </c>
      <c r="F77" s="409" t="str">
        <f>IF(E77="","",VLOOKUP(E77,換算表!$A$2:$D$96,3,0))</f>
        <v/>
      </c>
      <c r="G77" s="410"/>
      <c r="H77" s="135">
        <f>日付等!O66</f>
        <v>0</v>
      </c>
      <c r="I77" s="93"/>
      <c r="J77" s="86" t="str">
        <f t="shared" si="18"/>
        <v/>
      </c>
      <c r="K77" s="87" t="str">
        <f>IF(I77="",IF(C77="","",VLOOKUP(E77,換算表!$A$2:$D$96,4,0)),IF(OR(I77="育休",I77="結核病休",I77="結核休職"),0.5,IF(I77="病休",0.5,IF(OR(I77="組合専従",I77="公災病休",I77="公災休職"),0.7,IF(I77="欠勤・処分",0,"")))))</f>
        <v/>
      </c>
      <c r="L77" s="88" t="str">
        <f t="shared" si="19"/>
        <v/>
      </c>
      <c r="M77" s="15" t="str">
        <f t="shared" si="20"/>
        <v/>
      </c>
      <c r="N77" s="15" t="str">
        <f t="shared" si="21"/>
        <v/>
      </c>
      <c r="O77" s="69">
        <v>500</v>
      </c>
      <c r="P77" s="89" t="e">
        <f t="shared" si="22"/>
        <v>#VALUE!</v>
      </c>
      <c r="Q77" s="89" t="e">
        <f t="shared" si="23"/>
        <v>#VALUE!</v>
      </c>
      <c r="R77" s="89" t="e">
        <f t="shared" si="24"/>
        <v>#VALUE!</v>
      </c>
      <c r="S77" s="89" t="e">
        <f t="shared" si="25"/>
        <v>#VALUE!</v>
      </c>
      <c r="T77" s="15" t="e">
        <f t="shared" si="26"/>
        <v>#VALUE!</v>
      </c>
      <c r="U77" s="15" t="e">
        <f t="shared" si="27"/>
        <v>#VALUE!</v>
      </c>
      <c r="V77" s="15" t="e">
        <f t="shared" si="28"/>
        <v>#VALUE!</v>
      </c>
      <c r="W77" s="15">
        <f t="shared" si="29"/>
        <v>0</v>
      </c>
      <c r="X77" s="15" t="e">
        <f t="shared" si="30"/>
        <v>#VALUE!</v>
      </c>
      <c r="Y77" s="15" t="e">
        <f t="shared" si="31"/>
        <v>#VALUE!</v>
      </c>
      <c r="Z77" s="15" t="e">
        <f t="shared" si="32"/>
        <v>#VALUE!</v>
      </c>
      <c r="AA77" s="15" t="e">
        <f t="shared" si="33"/>
        <v>#VALUE!</v>
      </c>
      <c r="AB77" s="94"/>
      <c r="AC77" s="128" t="str">
        <f t="shared" si="9"/>
        <v/>
      </c>
      <c r="AD77" s="80" t="str">
        <f t="shared" si="15"/>
        <v/>
      </c>
      <c r="AF77" s="127" t="str">
        <f>日付等!Q66</f>
        <v>選択して下さい</v>
      </c>
      <c r="AG77" s="95" t="str">
        <f t="shared" si="16"/>
        <v/>
      </c>
    </row>
    <row r="78" spans="1:33" ht="14.25">
      <c r="A78" s="81">
        <v>65</v>
      </c>
      <c r="B78" s="82" t="e">
        <f>日付等!A67</f>
        <v>#VALUE!</v>
      </c>
      <c r="C78" s="121" t="str">
        <f>IF(日付等!B67="年月日","",日付等!B67)</f>
        <v/>
      </c>
      <c r="D78" s="91">
        <f>日付等!M67</f>
        <v>0</v>
      </c>
      <c r="E78" s="92" t="str">
        <f>日付等!N67</f>
        <v/>
      </c>
      <c r="F78" s="409" t="str">
        <f>IF(E78="","",VLOOKUP(E78,換算表!$A$2:$D$96,3,0))</f>
        <v/>
      </c>
      <c r="G78" s="410"/>
      <c r="H78" s="135">
        <f>日付等!O67</f>
        <v>0</v>
      </c>
      <c r="I78" s="93"/>
      <c r="J78" s="86" t="str">
        <f t="shared" si="18"/>
        <v/>
      </c>
      <c r="K78" s="87" t="str">
        <f>IF(I78="",IF(C78="","",VLOOKUP(E78,換算表!$A$2:$D$96,4,0)),IF(OR(I78="育休",I78="結核病休",I78="結核休職"),0.5,IF(I78="病休",0.5,IF(OR(I78="組合専従",I78="公災病休",I78="公災休職"),0.7,IF(I78="欠勤・処分",0,"")))))</f>
        <v/>
      </c>
      <c r="L78" s="88" t="str">
        <f t="shared" si="19"/>
        <v/>
      </c>
      <c r="M78" s="15" t="str">
        <f t="shared" si="20"/>
        <v/>
      </c>
      <c r="N78" s="15" t="str">
        <f t="shared" si="21"/>
        <v/>
      </c>
      <c r="O78" s="69">
        <v>501</v>
      </c>
      <c r="P78" s="89" t="e">
        <f t="shared" si="22"/>
        <v>#VALUE!</v>
      </c>
      <c r="Q78" s="89" t="e">
        <f t="shared" si="23"/>
        <v>#VALUE!</v>
      </c>
      <c r="R78" s="89" t="e">
        <f t="shared" si="24"/>
        <v>#VALUE!</v>
      </c>
      <c r="S78" s="89" t="e">
        <f t="shared" si="25"/>
        <v>#VALUE!</v>
      </c>
      <c r="T78" s="15" t="e">
        <f t="shared" si="26"/>
        <v>#VALUE!</v>
      </c>
      <c r="U78" s="15" t="e">
        <f t="shared" si="27"/>
        <v>#VALUE!</v>
      </c>
      <c r="V78" s="15" t="e">
        <f t="shared" si="28"/>
        <v>#VALUE!</v>
      </c>
      <c r="W78" s="15">
        <f t="shared" si="29"/>
        <v>0</v>
      </c>
      <c r="X78" s="15" t="e">
        <f t="shared" si="30"/>
        <v>#VALUE!</v>
      </c>
      <c r="Y78" s="15" t="e">
        <f t="shared" si="31"/>
        <v>#VALUE!</v>
      </c>
      <c r="Z78" s="15" t="e">
        <f t="shared" si="32"/>
        <v>#VALUE!</v>
      </c>
      <c r="AA78" s="15" t="e">
        <f t="shared" si="33"/>
        <v>#VALUE!</v>
      </c>
      <c r="AB78" s="94"/>
      <c r="AC78" s="128" t="str">
        <f t="shared" si="9"/>
        <v/>
      </c>
      <c r="AD78" s="80" t="str">
        <f t="shared" si="15"/>
        <v/>
      </c>
      <c r="AF78" s="127" t="str">
        <f>日付等!Q67</f>
        <v>選択して下さい</v>
      </c>
      <c r="AG78" s="95" t="str">
        <f t="shared" si="16"/>
        <v/>
      </c>
    </row>
    <row r="79" spans="1:33" ht="14.25">
      <c r="A79" s="81">
        <v>66</v>
      </c>
      <c r="B79" s="82" t="e">
        <f>日付等!A68</f>
        <v>#VALUE!</v>
      </c>
      <c r="C79" s="121" t="str">
        <f>IF(日付等!B68="年月日","",日付等!B68)</f>
        <v/>
      </c>
      <c r="D79" s="91">
        <f>日付等!M68</f>
        <v>0</v>
      </c>
      <c r="E79" s="92" t="str">
        <f>日付等!N68</f>
        <v/>
      </c>
      <c r="F79" s="409" t="str">
        <f>IF(E79="","",VLOOKUP(E79,換算表!$A$2:$D$96,3,0))</f>
        <v/>
      </c>
      <c r="G79" s="410"/>
      <c r="H79" s="135">
        <f>日付等!O68</f>
        <v>0</v>
      </c>
      <c r="I79" s="93"/>
      <c r="J79" s="86" t="str">
        <f t="shared" si="18"/>
        <v/>
      </c>
      <c r="K79" s="87" t="str">
        <f>IF(I79="",IF(C79="","",VLOOKUP(E79,換算表!$A$2:$D$96,4,0)),IF(OR(I79="育休",I79="結核病休",I79="結核休職"),0.5,IF(I79="病休",0.5,IF(OR(I79="組合専従",I79="公災病休",I79="公災休職"),0.7,IF(I79="欠勤・処分",0,"")))))</f>
        <v/>
      </c>
      <c r="L79" s="88" t="str">
        <f t="shared" si="19"/>
        <v/>
      </c>
      <c r="M79" s="15" t="str">
        <f t="shared" si="20"/>
        <v/>
      </c>
      <c r="N79" s="15" t="str">
        <f t="shared" si="21"/>
        <v/>
      </c>
      <c r="O79" s="69">
        <v>502</v>
      </c>
      <c r="P79" s="89" t="e">
        <f t="shared" si="22"/>
        <v>#VALUE!</v>
      </c>
      <c r="Q79" s="89" t="e">
        <f t="shared" si="23"/>
        <v>#VALUE!</v>
      </c>
      <c r="R79" s="89" t="e">
        <f t="shared" si="24"/>
        <v>#VALUE!</v>
      </c>
      <c r="S79" s="89" t="e">
        <f t="shared" si="25"/>
        <v>#VALUE!</v>
      </c>
      <c r="T79" s="15" t="e">
        <f t="shared" si="26"/>
        <v>#VALUE!</v>
      </c>
      <c r="U79" s="15" t="e">
        <f t="shared" si="27"/>
        <v>#VALUE!</v>
      </c>
      <c r="V79" s="15" t="e">
        <f t="shared" si="28"/>
        <v>#VALUE!</v>
      </c>
      <c r="W79" s="15">
        <f t="shared" si="29"/>
        <v>0</v>
      </c>
      <c r="X79" s="15" t="e">
        <f t="shared" si="30"/>
        <v>#VALUE!</v>
      </c>
      <c r="Y79" s="15" t="e">
        <f t="shared" si="31"/>
        <v>#VALUE!</v>
      </c>
      <c r="Z79" s="15" t="e">
        <f t="shared" si="32"/>
        <v>#VALUE!</v>
      </c>
      <c r="AA79" s="15" t="e">
        <f t="shared" si="33"/>
        <v>#VALUE!</v>
      </c>
      <c r="AB79" s="94"/>
      <c r="AC79" s="128" t="str">
        <f t="shared" ref="AC79:AC114" si="34">IFERROR(Q79,"")</f>
        <v/>
      </c>
      <c r="AD79" s="80" t="str">
        <f t="shared" si="15"/>
        <v/>
      </c>
      <c r="AF79" s="127" t="str">
        <f>日付等!Q68</f>
        <v>選択して下さい</v>
      </c>
      <c r="AG79" s="95" t="str">
        <f t="shared" si="16"/>
        <v/>
      </c>
    </row>
    <row r="80" spans="1:33" ht="14.25">
      <c r="A80" s="81">
        <v>67</v>
      </c>
      <c r="B80" s="82" t="e">
        <f>日付等!A69</f>
        <v>#VALUE!</v>
      </c>
      <c r="C80" s="121" t="str">
        <f>IF(日付等!B69="年月日","",日付等!B69)</f>
        <v/>
      </c>
      <c r="D80" s="91">
        <f>日付等!M69</f>
        <v>0</v>
      </c>
      <c r="E80" s="92" t="str">
        <f>日付等!N69</f>
        <v/>
      </c>
      <c r="F80" s="409" t="str">
        <f>IF(E80="","",VLOOKUP(E80,換算表!$A$2:$D$96,3,0))</f>
        <v/>
      </c>
      <c r="G80" s="410"/>
      <c r="H80" s="135">
        <f>日付等!O69</f>
        <v>0</v>
      </c>
      <c r="I80" s="93"/>
      <c r="J80" s="86" t="str">
        <f t="shared" si="18"/>
        <v/>
      </c>
      <c r="K80" s="87" t="str">
        <f>IF(I80="",IF(C80="","",VLOOKUP(E80,換算表!$A$2:$D$96,4,0)),IF(OR(I80="育休",I80="結核病休",I80="結核休職"),0.5,IF(I80="病休",0.5,IF(OR(I80="組合専従",I80="公災病休",I80="公災休職"),0.7,IF(I80="欠勤・処分",0,"")))))</f>
        <v/>
      </c>
      <c r="L80" s="88" t="str">
        <f t="shared" si="19"/>
        <v/>
      </c>
      <c r="M80" s="15" t="str">
        <f t="shared" si="20"/>
        <v/>
      </c>
      <c r="N80" s="15" t="str">
        <f t="shared" si="21"/>
        <v/>
      </c>
      <c r="O80" s="69">
        <v>503</v>
      </c>
      <c r="P80" s="89" t="e">
        <f t="shared" si="22"/>
        <v>#VALUE!</v>
      </c>
      <c r="Q80" s="89" t="e">
        <f t="shared" si="23"/>
        <v>#VALUE!</v>
      </c>
      <c r="R80" s="89" t="e">
        <f t="shared" si="24"/>
        <v>#VALUE!</v>
      </c>
      <c r="S80" s="89" t="e">
        <f t="shared" si="25"/>
        <v>#VALUE!</v>
      </c>
      <c r="T80" s="15" t="e">
        <f t="shared" si="26"/>
        <v>#VALUE!</v>
      </c>
      <c r="U80" s="15" t="e">
        <f t="shared" si="27"/>
        <v>#VALUE!</v>
      </c>
      <c r="V80" s="15" t="e">
        <f t="shared" si="28"/>
        <v>#VALUE!</v>
      </c>
      <c r="W80" s="15">
        <f t="shared" si="29"/>
        <v>0</v>
      </c>
      <c r="X80" s="15" t="e">
        <f t="shared" si="30"/>
        <v>#VALUE!</v>
      </c>
      <c r="Y80" s="15" t="e">
        <f t="shared" si="31"/>
        <v>#VALUE!</v>
      </c>
      <c r="Z80" s="15" t="e">
        <f t="shared" si="32"/>
        <v>#VALUE!</v>
      </c>
      <c r="AA80" s="15" t="e">
        <f t="shared" si="33"/>
        <v>#VALUE!</v>
      </c>
      <c r="AB80" s="94"/>
      <c r="AC80" s="128" t="str">
        <f t="shared" si="34"/>
        <v/>
      </c>
      <c r="AD80" s="80" t="str">
        <f t="shared" ref="AD80:AD114" si="35">IF(D80&gt;0,J80,"")</f>
        <v/>
      </c>
      <c r="AF80" s="127" t="str">
        <f>日付等!Q69</f>
        <v>選択して下さい</v>
      </c>
      <c r="AG80" s="95" t="str">
        <f t="shared" ref="AG80:AG114" si="36">IF(OR(AF80="仙台市教育委員会",AF80="仙台市",AF80="宮城県教育委員会",AF80="宮城県"),J80,"")</f>
        <v/>
      </c>
    </row>
    <row r="81" spans="1:33" ht="14.25">
      <c r="A81" s="81">
        <v>68</v>
      </c>
      <c r="B81" s="82" t="e">
        <f>日付等!A70</f>
        <v>#VALUE!</v>
      </c>
      <c r="C81" s="121" t="str">
        <f>IF(日付等!B70="年月日","",日付等!B70)</f>
        <v/>
      </c>
      <c r="D81" s="91">
        <f>日付等!M70</f>
        <v>0</v>
      </c>
      <c r="E81" s="92" t="str">
        <f>日付等!N70</f>
        <v/>
      </c>
      <c r="F81" s="409" t="str">
        <f>IF(E81="","",VLOOKUP(E81,換算表!$A$2:$D$96,3,0))</f>
        <v/>
      </c>
      <c r="G81" s="410"/>
      <c r="H81" s="135">
        <f>日付等!O70</f>
        <v>0</v>
      </c>
      <c r="I81" s="93"/>
      <c r="J81" s="86" t="str">
        <f t="shared" si="18"/>
        <v/>
      </c>
      <c r="K81" s="87" t="str">
        <f>IF(I81="",IF(C81="","",VLOOKUP(E81,換算表!$A$2:$D$96,4,0)),IF(OR(I81="育休",I81="結核病休",I81="結核休職"),0.5,IF(I81="病休",0.5,IF(OR(I81="組合専従",I81="公災病休",I81="公災休職"),0.7,IF(I81="欠勤・処分",0,"")))))</f>
        <v/>
      </c>
      <c r="L81" s="88" t="str">
        <f t="shared" si="19"/>
        <v/>
      </c>
      <c r="M81" s="15" t="str">
        <f t="shared" si="20"/>
        <v/>
      </c>
      <c r="N81" s="15" t="str">
        <f t="shared" si="21"/>
        <v/>
      </c>
      <c r="O81" s="69">
        <v>504</v>
      </c>
      <c r="P81" s="89" t="e">
        <f t="shared" si="22"/>
        <v>#VALUE!</v>
      </c>
      <c r="Q81" s="89" t="e">
        <f t="shared" si="23"/>
        <v>#VALUE!</v>
      </c>
      <c r="R81" s="89" t="e">
        <f t="shared" si="24"/>
        <v>#VALUE!</v>
      </c>
      <c r="S81" s="89" t="e">
        <f t="shared" si="25"/>
        <v>#VALUE!</v>
      </c>
      <c r="T81" s="15" t="e">
        <f t="shared" si="26"/>
        <v>#VALUE!</v>
      </c>
      <c r="U81" s="15" t="e">
        <f t="shared" si="27"/>
        <v>#VALUE!</v>
      </c>
      <c r="V81" s="15" t="e">
        <f t="shared" si="28"/>
        <v>#VALUE!</v>
      </c>
      <c r="W81" s="15">
        <f t="shared" si="29"/>
        <v>0</v>
      </c>
      <c r="X81" s="15" t="e">
        <f t="shared" si="30"/>
        <v>#VALUE!</v>
      </c>
      <c r="Y81" s="15" t="e">
        <f t="shared" si="31"/>
        <v>#VALUE!</v>
      </c>
      <c r="Z81" s="15" t="e">
        <f t="shared" si="32"/>
        <v>#VALUE!</v>
      </c>
      <c r="AA81" s="15" t="e">
        <f t="shared" si="33"/>
        <v>#VALUE!</v>
      </c>
      <c r="AB81" s="94"/>
      <c r="AC81" s="128" t="str">
        <f t="shared" si="34"/>
        <v/>
      </c>
      <c r="AD81" s="80" t="str">
        <f t="shared" si="35"/>
        <v/>
      </c>
      <c r="AF81" s="127" t="str">
        <f>日付等!Q70</f>
        <v>選択して下さい</v>
      </c>
      <c r="AG81" s="95" t="str">
        <f t="shared" si="36"/>
        <v/>
      </c>
    </row>
    <row r="82" spans="1:33" ht="14.25">
      <c r="A82" s="81">
        <v>69</v>
      </c>
      <c r="B82" s="82" t="e">
        <f>日付等!A71</f>
        <v>#VALUE!</v>
      </c>
      <c r="C82" s="121" t="str">
        <f>IF(日付等!B71="年月日","",日付等!B71)</f>
        <v/>
      </c>
      <c r="D82" s="91">
        <f>日付等!M71</f>
        <v>0</v>
      </c>
      <c r="E82" s="92" t="str">
        <f>日付等!N71</f>
        <v/>
      </c>
      <c r="F82" s="409" t="str">
        <f>IF(E82="","",VLOOKUP(E82,換算表!$A$2:$D$96,3,0))</f>
        <v/>
      </c>
      <c r="G82" s="410"/>
      <c r="H82" s="135">
        <f>日付等!O71</f>
        <v>0</v>
      </c>
      <c r="I82" s="93"/>
      <c r="J82" s="86" t="str">
        <f t="shared" si="18"/>
        <v/>
      </c>
      <c r="K82" s="87" t="str">
        <f>IF(I82="",IF(C82="","",VLOOKUP(E82,換算表!$A$2:$D$96,4,0)),IF(OR(I82="育休",I82="結核病休",I82="結核休職"),0.5,IF(I82="病休",0.5,IF(OR(I82="組合専従",I82="公災病休",I82="公災休職"),0.7,IF(I82="欠勤・処分",0,"")))))</f>
        <v/>
      </c>
      <c r="L82" s="88" t="str">
        <f t="shared" si="19"/>
        <v/>
      </c>
      <c r="M82" s="15" t="str">
        <f t="shared" si="20"/>
        <v/>
      </c>
      <c r="N82" s="15" t="str">
        <f t="shared" si="21"/>
        <v/>
      </c>
      <c r="O82" s="69">
        <v>505</v>
      </c>
      <c r="P82" s="89" t="e">
        <f t="shared" si="22"/>
        <v>#VALUE!</v>
      </c>
      <c r="Q82" s="89" t="e">
        <f t="shared" si="23"/>
        <v>#VALUE!</v>
      </c>
      <c r="R82" s="89" t="e">
        <f t="shared" si="24"/>
        <v>#VALUE!</v>
      </c>
      <c r="S82" s="89" t="e">
        <f t="shared" si="25"/>
        <v>#VALUE!</v>
      </c>
      <c r="T82" s="15" t="e">
        <f t="shared" si="26"/>
        <v>#VALUE!</v>
      </c>
      <c r="U82" s="15" t="e">
        <f t="shared" si="27"/>
        <v>#VALUE!</v>
      </c>
      <c r="V82" s="15" t="e">
        <f t="shared" si="28"/>
        <v>#VALUE!</v>
      </c>
      <c r="W82" s="15">
        <f t="shared" si="29"/>
        <v>0</v>
      </c>
      <c r="X82" s="15" t="e">
        <f t="shared" si="30"/>
        <v>#VALUE!</v>
      </c>
      <c r="Y82" s="15" t="e">
        <f t="shared" si="31"/>
        <v>#VALUE!</v>
      </c>
      <c r="Z82" s="15" t="e">
        <f t="shared" si="32"/>
        <v>#VALUE!</v>
      </c>
      <c r="AA82" s="15" t="e">
        <f t="shared" si="33"/>
        <v>#VALUE!</v>
      </c>
      <c r="AB82" s="94"/>
      <c r="AC82" s="128" t="str">
        <f t="shared" si="34"/>
        <v/>
      </c>
      <c r="AD82" s="80" t="str">
        <f t="shared" si="35"/>
        <v/>
      </c>
      <c r="AF82" s="127" t="str">
        <f>日付等!Q71</f>
        <v>選択して下さい</v>
      </c>
      <c r="AG82" s="95" t="str">
        <f t="shared" si="36"/>
        <v/>
      </c>
    </row>
    <row r="83" spans="1:33" ht="14.25">
      <c r="A83" s="81">
        <v>70</v>
      </c>
      <c r="B83" s="82" t="e">
        <f>日付等!A72</f>
        <v>#VALUE!</v>
      </c>
      <c r="C83" s="121" t="str">
        <f>IF(日付等!B72="年月日","",日付等!B72)</f>
        <v/>
      </c>
      <c r="D83" s="91">
        <f>日付等!M72</f>
        <v>0</v>
      </c>
      <c r="E83" s="92" t="str">
        <f>日付等!N72</f>
        <v/>
      </c>
      <c r="F83" s="409" t="str">
        <f>IF(E83="","",VLOOKUP(E83,換算表!$A$2:$D$96,3,0))</f>
        <v/>
      </c>
      <c r="G83" s="410"/>
      <c r="H83" s="135">
        <f>日付等!O72</f>
        <v>0</v>
      </c>
      <c r="I83" s="93"/>
      <c r="J83" s="86" t="str">
        <f t="shared" si="18"/>
        <v/>
      </c>
      <c r="K83" s="87" t="str">
        <f>IF(I83="",IF(C83="","",VLOOKUP(E83,換算表!$A$2:$D$96,4,0)),IF(OR(I83="育休",I83="結核病休",I83="結核休職"),0.5,IF(I83="病休",0.5,IF(OR(I83="組合専従",I83="公災病休",I83="公災休職"),0.7,IF(I83="欠勤・処分",0,"")))))</f>
        <v/>
      </c>
      <c r="L83" s="88" t="str">
        <f t="shared" si="19"/>
        <v/>
      </c>
      <c r="M83" s="15" t="str">
        <f t="shared" si="20"/>
        <v/>
      </c>
      <c r="N83" s="15" t="str">
        <f t="shared" si="21"/>
        <v/>
      </c>
      <c r="O83" s="69">
        <v>506</v>
      </c>
      <c r="P83" s="89" t="e">
        <f t="shared" si="22"/>
        <v>#VALUE!</v>
      </c>
      <c r="Q83" s="89" t="e">
        <f t="shared" si="23"/>
        <v>#VALUE!</v>
      </c>
      <c r="R83" s="89" t="e">
        <f t="shared" si="24"/>
        <v>#VALUE!</v>
      </c>
      <c r="S83" s="89" t="e">
        <f t="shared" si="25"/>
        <v>#VALUE!</v>
      </c>
      <c r="T83" s="15" t="e">
        <f t="shared" si="26"/>
        <v>#VALUE!</v>
      </c>
      <c r="U83" s="15" t="e">
        <f t="shared" si="27"/>
        <v>#VALUE!</v>
      </c>
      <c r="V83" s="15" t="e">
        <f t="shared" si="28"/>
        <v>#VALUE!</v>
      </c>
      <c r="W83" s="15">
        <f t="shared" si="29"/>
        <v>0</v>
      </c>
      <c r="X83" s="15" t="e">
        <f t="shared" si="30"/>
        <v>#VALUE!</v>
      </c>
      <c r="Y83" s="15" t="e">
        <f t="shared" si="31"/>
        <v>#VALUE!</v>
      </c>
      <c r="Z83" s="15" t="e">
        <f t="shared" si="32"/>
        <v>#VALUE!</v>
      </c>
      <c r="AA83" s="15" t="e">
        <f t="shared" si="33"/>
        <v>#VALUE!</v>
      </c>
      <c r="AB83" s="94"/>
      <c r="AC83" s="128" t="str">
        <f t="shared" si="34"/>
        <v/>
      </c>
      <c r="AD83" s="80" t="str">
        <f t="shared" si="35"/>
        <v/>
      </c>
      <c r="AF83" s="127" t="str">
        <f>日付等!Q72</f>
        <v>選択して下さい</v>
      </c>
      <c r="AG83" s="95" t="str">
        <f t="shared" si="36"/>
        <v/>
      </c>
    </row>
    <row r="84" spans="1:33" ht="14.25">
      <c r="A84" s="81">
        <v>71</v>
      </c>
      <c r="B84" s="82" t="e">
        <f>日付等!A73</f>
        <v>#VALUE!</v>
      </c>
      <c r="C84" s="121" t="str">
        <f>IF(日付等!B73="年月日","",日付等!B73)</f>
        <v/>
      </c>
      <c r="D84" s="91">
        <f>日付等!M73</f>
        <v>0</v>
      </c>
      <c r="E84" s="92" t="str">
        <f>日付等!N73</f>
        <v/>
      </c>
      <c r="F84" s="409" t="str">
        <f>IF(E84="","",VLOOKUP(E84,換算表!$A$2:$D$96,3,0))</f>
        <v/>
      </c>
      <c r="G84" s="410"/>
      <c r="H84" s="135">
        <f>日付等!O73</f>
        <v>0</v>
      </c>
      <c r="I84" s="93"/>
      <c r="J84" s="86" t="str">
        <f t="shared" si="18"/>
        <v/>
      </c>
      <c r="K84" s="87" t="str">
        <f>IF(I84="",IF(C84="","",VLOOKUP(E84,換算表!$A$2:$D$96,4,0)),IF(OR(I84="育休",I84="結核病休",I84="結核休職"),0.5,IF(I84="病休",0.5,IF(OR(I84="組合専従",I84="公災病休",I84="公災休職"),0.7,IF(I84="欠勤・処分",0,"")))))</f>
        <v/>
      </c>
      <c r="L84" s="88" t="str">
        <f t="shared" si="19"/>
        <v/>
      </c>
      <c r="M84" s="15" t="str">
        <f t="shared" si="20"/>
        <v/>
      </c>
      <c r="N84" s="15" t="str">
        <f t="shared" si="21"/>
        <v/>
      </c>
      <c r="O84" s="69">
        <v>507</v>
      </c>
      <c r="P84" s="89" t="e">
        <f t="shared" si="22"/>
        <v>#VALUE!</v>
      </c>
      <c r="Q84" s="89" t="e">
        <f t="shared" si="23"/>
        <v>#VALUE!</v>
      </c>
      <c r="R84" s="89" t="e">
        <f t="shared" si="24"/>
        <v>#VALUE!</v>
      </c>
      <c r="S84" s="89" t="e">
        <f t="shared" si="25"/>
        <v>#VALUE!</v>
      </c>
      <c r="T84" s="15" t="e">
        <f t="shared" si="26"/>
        <v>#VALUE!</v>
      </c>
      <c r="U84" s="15" t="e">
        <f t="shared" si="27"/>
        <v>#VALUE!</v>
      </c>
      <c r="V84" s="15" t="e">
        <f t="shared" si="28"/>
        <v>#VALUE!</v>
      </c>
      <c r="W84" s="15">
        <f t="shared" si="29"/>
        <v>0</v>
      </c>
      <c r="X84" s="15" t="e">
        <f t="shared" si="30"/>
        <v>#VALUE!</v>
      </c>
      <c r="Y84" s="15" t="e">
        <f t="shared" si="31"/>
        <v>#VALUE!</v>
      </c>
      <c r="Z84" s="15" t="e">
        <f t="shared" si="32"/>
        <v>#VALUE!</v>
      </c>
      <c r="AA84" s="15" t="e">
        <f t="shared" si="33"/>
        <v>#VALUE!</v>
      </c>
      <c r="AB84" s="94"/>
      <c r="AC84" s="128" t="str">
        <f t="shared" si="34"/>
        <v/>
      </c>
      <c r="AD84" s="80" t="str">
        <f t="shared" si="35"/>
        <v/>
      </c>
      <c r="AF84" s="127" t="str">
        <f>日付等!Q73</f>
        <v>選択して下さい</v>
      </c>
      <c r="AG84" s="95" t="str">
        <f t="shared" si="36"/>
        <v/>
      </c>
    </row>
    <row r="85" spans="1:33" ht="14.25">
      <c r="A85" s="81">
        <v>72</v>
      </c>
      <c r="B85" s="82" t="e">
        <f>日付等!A74</f>
        <v>#VALUE!</v>
      </c>
      <c r="C85" s="121" t="str">
        <f>IF(日付等!B74="年月日","",日付等!B74)</f>
        <v/>
      </c>
      <c r="D85" s="91">
        <f>日付等!M74</f>
        <v>0</v>
      </c>
      <c r="E85" s="92" t="str">
        <f>日付等!N74</f>
        <v/>
      </c>
      <c r="F85" s="409" t="str">
        <f>IF(E85="","",VLOOKUP(E85,換算表!$A$2:$D$96,3,0))</f>
        <v/>
      </c>
      <c r="G85" s="410"/>
      <c r="H85" s="135">
        <f>日付等!O74</f>
        <v>0</v>
      </c>
      <c r="I85" s="93"/>
      <c r="J85" s="86" t="str">
        <f t="shared" si="18"/>
        <v/>
      </c>
      <c r="K85" s="87" t="str">
        <f>IF(I85="",IF(C85="","",VLOOKUP(E85,換算表!$A$2:$D$96,4,0)),IF(OR(I85="育休",I85="結核病休",I85="結核休職"),0.5,IF(I85="病休",0.5,IF(OR(I85="組合専従",I85="公災病休",I85="公災休職"),0.7,IF(I85="欠勤・処分",0,"")))))</f>
        <v/>
      </c>
      <c r="L85" s="88" t="str">
        <f t="shared" si="19"/>
        <v/>
      </c>
      <c r="M85" s="15" t="str">
        <f t="shared" si="20"/>
        <v/>
      </c>
      <c r="N85" s="15" t="str">
        <f t="shared" si="21"/>
        <v/>
      </c>
      <c r="O85" s="69">
        <v>508</v>
      </c>
      <c r="P85" s="89" t="e">
        <f t="shared" si="22"/>
        <v>#VALUE!</v>
      </c>
      <c r="Q85" s="89" t="e">
        <f t="shared" si="23"/>
        <v>#VALUE!</v>
      </c>
      <c r="R85" s="89" t="e">
        <f t="shared" si="24"/>
        <v>#VALUE!</v>
      </c>
      <c r="S85" s="89" t="e">
        <f t="shared" si="25"/>
        <v>#VALUE!</v>
      </c>
      <c r="T85" s="15" t="e">
        <f t="shared" si="26"/>
        <v>#VALUE!</v>
      </c>
      <c r="U85" s="15" t="e">
        <f t="shared" si="27"/>
        <v>#VALUE!</v>
      </c>
      <c r="V85" s="15" t="e">
        <f t="shared" si="28"/>
        <v>#VALUE!</v>
      </c>
      <c r="W85" s="15">
        <f t="shared" si="29"/>
        <v>0</v>
      </c>
      <c r="X85" s="15" t="e">
        <f t="shared" si="30"/>
        <v>#VALUE!</v>
      </c>
      <c r="Y85" s="15" t="e">
        <f t="shared" si="31"/>
        <v>#VALUE!</v>
      </c>
      <c r="Z85" s="15" t="e">
        <f t="shared" si="32"/>
        <v>#VALUE!</v>
      </c>
      <c r="AA85" s="15" t="e">
        <f t="shared" si="33"/>
        <v>#VALUE!</v>
      </c>
      <c r="AB85" s="94"/>
      <c r="AC85" s="128" t="str">
        <f t="shared" si="34"/>
        <v/>
      </c>
      <c r="AD85" s="80" t="str">
        <f t="shared" si="35"/>
        <v/>
      </c>
      <c r="AF85" s="127" t="str">
        <f>日付等!Q74</f>
        <v>選択して下さい</v>
      </c>
      <c r="AG85" s="95" t="str">
        <f t="shared" si="36"/>
        <v/>
      </c>
    </row>
    <row r="86" spans="1:33" ht="14.25">
      <c r="A86" s="81">
        <v>73</v>
      </c>
      <c r="B86" s="82" t="e">
        <f>日付等!A75</f>
        <v>#VALUE!</v>
      </c>
      <c r="C86" s="121" t="str">
        <f>IF(日付等!B75="年月日","",日付等!B75)</f>
        <v/>
      </c>
      <c r="D86" s="91">
        <f>日付等!M75</f>
        <v>0</v>
      </c>
      <c r="E86" s="92" t="str">
        <f>日付等!N75</f>
        <v/>
      </c>
      <c r="F86" s="409" t="str">
        <f>IF(E86="","",VLOOKUP(E86,換算表!$A$2:$D$96,3,0))</f>
        <v/>
      </c>
      <c r="G86" s="410"/>
      <c r="H86" s="135">
        <f>日付等!O75</f>
        <v>0</v>
      </c>
      <c r="I86" s="93"/>
      <c r="J86" s="86" t="str">
        <f t="shared" si="18"/>
        <v/>
      </c>
      <c r="K86" s="87" t="str">
        <f>IF(I86="",IF(C86="","",VLOOKUP(E86,換算表!$A$2:$D$96,4,0)),IF(OR(I86="育休",I86="結核病休",I86="結核休職"),0.5,IF(I86="病休",0.5,IF(OR(I86="組合専従",I86="公災病休",I86="公災休職"),0.7,IF(I86="欠勤・処分",0,"")))))</f>
        <v/>
      </c>
      <c r="L86" s="88" t="str">
        <f t="shared" si="19"/>
        <v/>
      </c>
      <c r="M86" s="15" t="str">
        <f t="shared" si="20"/>
        <v/>
      </c>
      <c r="N86" s="15" t="str">
        <f t="shared" si="21"/>
        <v/>
      </c>
      <c r="O86" s="69">
        <v>509</v>
      </c>
      <c r="P86" s="89" t="e">
        <f t="shared" si="22"/>
        <v>#VALUE!</v>
      </c>
      <c r="Q86" s="89" t="e">
        <f t="shared" si="23"/>
        <v>#VALUE!</v>
      </c>
      <c r="R86" s="89" t="e">
        <f t="shared" si="24"/>
        <v>#VALUE!</v>
      </c>
      <c r="S86" s="89" t="e">
        <f t="shared" si="25"/>
        <v>#VALUE!</v>
      </c>
      <c r="T86" s="15" t="e">
        <f t="shared" si="26"/>
        <v>#VALUE!</v>
      </c>
      <c r="U86" s="15" t="e">
        <f t="shared" si="27"/>
        <v>#VALUE!</v>
      </c>
      <c r="V86" s="15" t="e">
        <f t="shared" si="28"/>
        <v>#VALUE!</v>
      </c>
      <c r="W86" s="15">
        <f t="shared" si="29"/>
        <v>0</v>
      </c>
      <c r="X86" s="15" t="e">
        <f t="shared" si="30"/>
        <v>#VALUE!</v>
      </c>
      <c r="Y86" s="15" t="e">
        <f t="shared" si="31"/>
        <v>#VALUE!</v>
      </c>
      <c r="Z86" s="15" t="e">
        <f t="shared" si="32"/>
        <v>#VALUE!</v>
      </c>
      <c r="AA86" s="15" t="e">
        <f t="shared" si="33"/>
        <v>#VALUE!</v>
      </c>
      <c r="AB86" s="94"/>
      <c r="AC86" s="128" t="str">
        <f t="shared" si="34"/>
        <v/>
      </c>
      <c r="AD86" s="80" t="str">
        <f t="shared" si="35"/>
        <v/>
      </c>
      <c r="AF86" s="127" t="str">
        <f>日付等!Q75</f>
        <v>選択して下さい</v>
      </c>
      <c r="AG86" s="95" t="str">
        <f t="shared" si="36"/>
        <v/>
      </c>
    </row>
    <row r="87" spans="1:33" ht="14.25">
      <c r="A87" s="81">
        <v>74</v>
      </c>
      <c r="B87" s="82" t="e">
        <f>日付等!A76</f>
        <v>#VALUE!</v>
      </c>
      <c r="C87" s="121" t="str">
        <f>IF(日付等!B76="年月日","",日付等!B76)</f>
        <v/>
      </c>
      <c r="D87" s="91">
        <f>日付等!M76</f>
        <v>0</v>
      </c>
      <c r="E87" s="92" t="str">
        <f>日付等!N76</f>
        <v/>
      </c>
      <c r="F87" s="409" t="str">
        <f>IF(E87="","",VLOOKUP(E87,換算表!$A$2:$D$96,3,0))</f>
        <v/>
      </c>
      <c r="G87" s="410"/>
      <c r="H87" s="135">
        <f>日付等!O76</f>
        <v>0</v>
      </c>
      <c r="I87" s="93"/>
      <c r="J87" s="86" t="str">
        <f t="shared" si="18"/>
        <v/>
      </c>
      <c r="K87" s="87" t="str">
        <f>IF(I87="",IF(C87="","",VLOOKUP(E87,換算表!$A$2:$D$96,4,0)),IF(OR(I87="育休",I87="結核病休",I87="結核休職"),0.5,IF(I87="病休",0.5,IF(OR(I87="組合専従",I87="公災病休",I87="公災休職"),0.7,IF(I87="欠勤・処分",0,"")))))</f>
        <v/>
      </c>
      <c r="L87" s="88" t="str">
        <f t="shared" si="19"/>
        <v/>
      </c>
      <c r="M87" s="15" t="str">
        <f t="shared" si="20"/>
        <v/>
      </c>
      <c r="N87" s="15" t="str">
        <f t="shared" si="21"/>
        <v/>
      </c>
      <c r="O87" s="69">
        <v>600</v>
      </c>
      <c r="P87" s="89" t="e">
        <f t="shared" si="22"/>
        <v>#VALUE!</v>
      </c>
      <c r="Q87" s="89" t="e">
        <f t="shared" si="23"/>
        <v>#VALUE!</v>
      </c>
      <c r="R87" s="89" t="e">
        <f t="shared" si="24"/>
        <v>#VALUE!</v>
      </c>
      <c r="S87" s="89" t="e">
        <f t="shared" si="25"/>
        <v>#VALUE!</v>
      </c>
      <c r="T87" s="15" t="e">
        <f t="shared" si="26"/>
        <v>#VALUE!</v>
      </c>
      <c r="U87" s="15" t="e">
        <f t="shared" si="27"/>
        <v>#VALUE!</v>
      </c>
      <c r="V87" s="15" t="e">
        <f t="shared" si="28"/>
        <v>#VALUE!</v>
      </c>
      <c r="W87" s="15">
        <f t="shared" si="29"/>
        <v>0</v>
      </c>
      <c r="X87" s="15" t="e">
        <f t="shared" si="30"/>
        <v>#VALUE!</v>
      </c>
      <c r="Y87" s="15" t="e">
        <f t="shared" si="31"/>
        <v>#VALUE!</v>
      </c>
      <c r="Z87" s="15" t="e">
        <f t="shared" si="32"/>
        <v>#VALUE!</v>
      </c>
      <c r="AA87" s="15" t="e">
        <f t="shared" si="33"/>
        <v>#VALUE!</v>
      </c>
      <c r="AB87" s="94"/>
      <c r="AC87" s="128" t="str">
        <f t="shared" si="34"/>
        <v/>
      </c>
      <c r="AD87" s="80" t="str">
        <f t="shared" si="35"/>
        <v/>
      </c>
      <c r="AF87" s="127" t="str">
        <f>日付等!Q76</f>
        <v>選択して下さい</v>
      </c>
      <c r="AG87" s="95" t="str">
        <f t="shared" si="36"/>
        <v/>
      </c>
    </row>
    <row r="88" spans="1:33" ht="14.25">
      <c r="A88" s="81">
        <v>75</v>
      </c>
      <c r="B88" s="82" t="e">
        <f>日付等!A77</f>
        <v>#VALUE!</v>
      </c>
      <c r="C88" s="121" t="str">
        <f>IF(日付等!B77="年月日","",日付等!B77)</f>
        <v/>
      </c>
      <c r="D88" s="91">
        <f>日付等!M77</f>
        <v>0</v>
      </c>
      <c r="E88" s="92" t="str">
        <f>日付等!N77</f>
        <v/>
      </c>
      <c r="F88" s="409" t="str">
        <f>IF(E88="","",VLOOKUP(E88,換算表!$A$2:$D$96,3,0))</f>
        <v/>
      </c>
      <c r="G88" s="410"/>
      <c r="H88" s="135">
        <f>日付等!O77</f>
        <v>0</v>
      </c>
      <c r="I88" s="93"/>
      <c r="J88" s="86" t="str">
        <f t="shared" si="18"/>
        <v/>
      </c>
      <c r="K88" s="87" t="str">
        <f>IF(I88="",IF(C88="","",VLOOKUP(E88,換算表!$A$2:$D$96,4,0)),IF(OR(I88="育休",I88="結核病休",I88="結核休職"),0.5,IF(I88="病休",0.5,IF(OR(I88="組合専従",I88="公災病休",I88="公災休職"),0.7,IF(I88="欠勤・処分",0,"")))))</f>
        <v/>
      </c>
      <c r="L88" s="88" t="str">
        <f t="shared" si="19"/>
        <v/>
      </c>
      <c r="M88" s="15" t="str">
        <f t="shared" si="20"/>
        <v/>
      </c>
      <c r="N88" s="15" t="str">
        <f t="shared" si="21"/>
        <v/>
      </c>
      <c r="O88" s="69">
        <v>601</v>
      </c>
      <c r="P88" s="89" t="e">
        <f t="shared" si="22"/>
        <v>#VALUE!</v>
      </c>
      <c r="Q88" s="89" t="e">
        <f t="shared" si="23"/>
        <v>#VALUE!</v>
      </c>
      <c r="R88" s="89" t="e">
        <f t="shared" si="24"/>
        <v>#VALUE!</v>
      </c>
      <c r="S88" s="89" t="e">
        <f t="shared" si="25"/>
        <v>#VALUE!</v>
      </c>
      <c r="T88" s="15" t="e">
        <f t="shared" si="26"/>
        <v>#VALUE!</v>
      </c>
      <c r="U88" s="15" t="e">
        <f t="shared" si="27"/>
        <v>#VALUE!</v>
      </c>
      <c r="V88" s="15" t="e">
        <f t="shared" si="28"/>
        <v>#VALUE!</v>
      </c>
      <c r="W88" s="15">
        <f t="shared" si="29"/>
        <v>0</v>
      </c>
      <c r="X88" s="15" t="e">
        <f t="shared" si="30"/>
        <v>#VALUE!</v>
      </c>
      <c r="Y88" s="15" t="e">
        <f t="shared" si="31"/>
        <v>#VALUE!</v>
      </c>
      <c r="Z88" s="15" t="e">
        <f t="shared" si="32"/>
        <v>#VALUE!</v>
      </c>
      <c r="AA88" s="15" t="e">
        <f t="shared" si="33"/>
        <v>#VALUE!</v>
      </c>
      <c r="AB88" s="94"/>
      <c r="AC88" s="128" t="str">
        <f t="shared" si="34"/>
        <v/>
      </c>
      <c r="AD88" s="80" t="str">
        <f t="shared" si="35"/>
        <v/>
      </c>
      <c r="AF88" s="127" t="str">
        <f>日付等!Q77</f>
        <v>選択して下さい</v>
      </c>
      <c r="AG88" s="95" t="str">
        <f t="shared" si="36"/>
        <v/>
      </c>
    </row>
    <row r="89" spans="1:33" ht="14.25">
      <c r="A89" s="81">
        <v>76</v>
      </c>
      <c r="B89" s="82" t="e">
        <f>日付等!A78</f>
        <v>#VALUE!</v>
      </c>
      <c r="C89" s="121" t="str">
        <f>IF(日付等!B78="年月日","",日付等!B78)</f>
        <v/>
      </c>
      <c r="D89" s="91">
        <f>日付等!M78</f>
        <v>0</v>
      </c>
      <c r="E89" s="92" t="str">
        <f>日付等!N78</f>
        <v/>
      </c>
      <c r="F89" s="409" t="str">
        <f>IF(E89="","",VLOOKUP(E89,換算表!$A$2:$D$96,3,0))</f>
        <v/>
      </c>
      <c r="G89" s="410"/>
      <c r="H89" s="135">
        <f>日付等!O78</f>
        <v>0</v>
      </c>
      <c r="I89" s="93"/>
      <c r="J89" s="86" t="str">
        <f t="shared" si="18"/>
        <v/>
      </c>
      <c r="K89" s="87" t="str">
        <f>IF(I89="",IF(C89="","",VLOOKUP(E89,換算表!$A$2:$D$96,4,0)),IF(OR(I89="育休",I89="結核病休",I89="結核休職"),0.5,IF(I89="病休",0.5,IF(OR(I89="組合専従",I89="公災病休",I89="公災休職"),0.7,IF(I89="欠勤・処分",0,"")))))</f>
        <v/>
      </c>
      <c r="L89" s="88" t="str">
        <f t="shared" si="19"/>
        <v/>
      </c>
      <c r="M89" s="15" t="str">
        <f t="shared" si="20"/>
        <v/>
      </c>
      <c r="N89" s="15" t="str">
        <f t="shared" si="21"/>
        <v/>
      </c>
      <c r="O89" s="69">
        <v>602</v>
      </c>
      <c r="P89" s="89" t="e">
        <f t="shared" si="22"/>
        <v>#VALUE!</v>
      </c>
      <c r="Q89" s="89" t="e">
        <f t="shared" si="23"/>
        <v>#VALUE!</v>
      </c>
      <c r="R89" s="89" t="e">
        <f t="shared" si="24"/>
        <v>#VALUE!</v>
      </c>
      <c r="S89" s="89" t="e">
        <f t="shared" si="25"/>
        <v>#VALUE!</v>
      </c>
      <c r="T89" s="15" t="e">
        <f t="shared" si="26"/>
        <v>#VALUE!</v>
      </c>
      <c r="U89" s="15" t="e">
        <f t="shared" si="27"/>
        <v>#VALUE!</v>
      </c>
      <c r="V89" s="15" t="e">
        <f t="shared" si="28"/>
        <v>#VALUE!</v>
      </c>
      <c r="W89" s="15">
        <f t="shared" si="29"/>
        <v>0</v>
      </c>
      <c r="X89" s="15" t="e">
        <f t="shared" si="30"/>
        <v>#VALUE!</v>
      </c>
      <c r="Y89" s="15" t="e">
        <f t="shared" si="31"/>
        <v>#VALUE!</v>
      </c>
      <c r="Z89" s="15" t="e">
        <f t="shared" si="32"/>
        <v>#VALUE!</v>
      </c>
      <c r="AA89" s="15" t="e">
        <f t="shared" si="33"/>
        <v>#VALUE!</v>
      </c>
      <c r="AB89" s="94"/>
      <c r="AC89" s="128" t="str">
        <f t="shared" si="34"/>
        <v/>
      </c>
      <c r="AD89" s="80" t="str">
        <f t="shared" si="35"/>
        <v/>
      </c>
      <c r="AF89" s="127" t="str">
        <f>日付等!Q78</f>
        <v>選択して下さい</v>
      </c>
      <c r="AG89" s="95" t="str">
        <f t="shared" si="36"/>
        <v/>
      </c>
    </row>
    <row r="90" spans="1:33" ht="14.25">
      <c r="A90" s="81">
        <v>77</v>
      </c>
      <c r="B90" s="82" t="e">
        <f>日付等!A79</f>
        <v>#VALUE!</v>
      </c>
      <c r="C90" s="121" t="str">
        <f>IF(日付等!B79="年月日","",日付等!B79)</f>
        <v/>
      </c>
      <c r="D90" s="91">
        <f>日付等!M79</f>
        <v>0</v>
      </c>
      <c r="E90" s="92" t="str">
        <f>日付等!N79</f>
        <v/>
      </c>
      <c r="F90" s="409" t="str">
        <f>IF(E90="","",VLOOKUP(E90,換算表!$A$2:$D$96,3,0))</f>
        <v/>
      </c>
      <c r="G90" s="410"/>
      <c r="H90" s="135">
        <f>日付等!O79</f>
        <v>0</v>
      </c>
      <c r="I90" s="93"/>
      <c r="J90" s="86" t="str">
        <f t="shared" si="18"/>
        <v/>
      </c>
      <c r="K90" s="87" t="str">
        <f>IF(I90="",IF(C90="","",VLOOKUP(E90,換算表!$A$2:$D$96,4,0)),IF(OR(I90="育休",I90="結核病休",I90="結核休職"),0.5,IF(I90="病休",0.5,IF(OR(I90="組合専従",I90="公災病休",I90="公災休職"),0.7,IF(I90="欠勤・処分",0,"")))))</f>
        <v/>
      </c>
      <c r="L90" s="88" t="str">
        <f t="shared" si="19"/>
        <v/>
      </c>
      <c r="M90" s="15" t="str">
        <f t="shared" si="20"/>
        <v/>
      </c>
      <c r="N90" s="15" t="str">
        <f t="shared" si="21"/>
        <v/>
      </c>
      <c r="O90" s="69">
        <v>603</v>
      </c>
      <c r="P90" s="89" t="e">
        <f t="shared" si="22"/>
        <v>#VALUE!</v>
      </c>
      <c r="Q90" s="89" t="e">
        <f t="shared" si="23"/>
        <v>#VALUE!</v>
      </c>
      <c r="R90" s="89" t="e">
        <f t="shared" si="24"/>
        <v>#VALUE!</v>
      </c>
      <c r="S90" s="89" t="e">
        <f t="shared" si="25"/>
        <v>#VALUE!</v>
      </c>
      <c r="T90" s="15" t="e">
        <f t="shared" si="26"/>
        <v>#VALUE!</v>
      </c>
      <c r="U90" s="15" t="e">
        <f t="shared" si="27"/>
        <v>#VALUE!</v>
      </c>
      <c r="V90" s="15" t="e">
        <f t="shared" si="28"/>
        <v>#VALUE!</v>
      </c>
      <c r="W90" s="15">
        <f t="shared" si="29"/>
        <v>0</v>
      </c>
      <c r="X90" s="15" t="e">
        <f t="shared" si="30"/>
        <v>#VALUE!</v>
      </c>
      <c r="Y90" s="15" t="e">
        <f t="shared" si="31"/>
        <v>#VALUE!</v>
      </c>
      <c r="Z90" s="15" t="e">
        <f t="shared" si="32"/>
        <v>#VALUE!</v>
      </c>
      <c r="AA90" s="15" t="e">
        <f t="shared" si="33"/>
        <v>#VALUE!</v>
      </c>
      <c r="AB90" s="94"/>
      <c r="AC90" s="128" t="str">
        <f t="shared" si="34"/>
        <v/>
      </c>
      <c r="AD90" s="80" t="str">
        <f t="shared" si="35"/>
        <v/>
      </c>
      <c r="AF90" s="127" t="str">
        <f>日付等!Q79</f>
        <v>選択して下さい</v>
      </c>
      <c r="AG90" s="95" t="str">
        <f t="shared" si="36"/>
        <v/>
      </c>
    </row>
    <row r="91" spans="1:33" ht="14.25">
      <c r="A91" s="81">
        <v>78</v>
      </c>
      <c r="B91" s="82" t="e">
        <f>日付等!A80</f>
        <v>#VALUE!</v>
      </c>
      <c r="C91" s="121" t="str">
        <f>IF(日付等!B80="年月日","",日付等!B80)</f>
        <v/>
      </c>
      <c r="D91" s="91">
        <f>日付等!M80</f>
        <v>0</v>
      </c>
      <c r="E91" s="92" t="str">
        <f>日付等!N80</f>
        <v/>
      </c>
      <c r="F91" s="409" t="str">
        <f>IF(E91="","",VLOOKUP(E91,換算表!$A$2:$D$96,3,0))</f>
        <v/>
      </c>
      <c r="G91" s="410"/>
      <c r="H91" s="135">
        <f>日付等!O80</f>
        <v>0</v>
      </c>
      <c r="I91" s="93"/>
      <c r="J91" s="86" t="str">
        <f t="shared" si="18"/>
        <v/>
      </c>
      <c r="K91" s="87" t="str">
        <f>IF(I91="",IF(C91="","",VLOOKUP(E91,換算表!$A$2:$D$96,4,0)),IF(OR(I91="育休",I91="結核病休",I91="結核休職"),0.5,IF(I91="病休",0.5,IF(OR(I91="組合専従",I91="公災病休",I91="公災休職"),0.7,IF(I91="欠勤・処分",0,"")))))</f>
        <v/>
      </c>
      <c r="L91" s="88" t="str">
        <f t="shared" si="19"/>
        <v/>
      </c>
      <c r="M91" s="15" t="str">
        <f t="shared" si="20"/>
        <v/>
      </c>
      <c r="N91" s="15" t="str">
        <f t="shared" si="21"/>
        <v/>
      </c>
      <c r="O91" s="69">
        <v>604</v>
      </c>
      <c r="P91" s="89" t="e">
        <f t="shared" si="22"/>
        <v>#VALUE!</v>
      </c>
      <c r="Q91" s="89" t="e">
        <f t="shared" si="23"/>
        <v>#VALUE!</v>
      </c>
      <c r="R91" s="89" t="e">
        <f t="shared" si="24"/>
        <v>#VALUE!</v>
      </c>
      <c r="S91" s="89" t="e">
        <f t="shared" si="25"/>
        <v>#VALUE!</v>
      </c>
      <c r="T91" s="15" t="e">
        <f t="shared" si="26"/>
        <v>#VALUE!</v>
      </c>
      <c r="U91" s="15" t="e">
        <f t="shared" si="27"/>
        <v>#VALUE!</v>
      </c>
      <c r="V91" s="15" t="e">
        <f t="shared" si="28"/>
        <v>#VALUE!</v>
      </c>
      <c r="W91" s="15">
        <f t="shared" si="29"/>
        <v>0</v>
      </c>
      <c r="X91" s="15" t="e">
        <f t="shared" si="30"/>
        <v>#VALUE!</v>
      </c>
      <c r="Y91" s="15" t="e">
        <f t="shared" si="31"/>
        <v>#VALUE!</v>
      </c>
      <c r="Z91" s="15" t="e">
        <f t="shared" si="32"/>
        <v>#VALUE!</v>
      </c>
      <c r="AA91" s="15" t="e">
        <f t="shared" si="33"/>
        <v>#VALUE!</v>
      </c>
      <c r="AB91" s="94"/>
      <c r="AC91" s="128" t="str">
        <f t="shared" si="34"/>
        <v/>
      </c>
      <c r="AD91" s="80" t="str">
        <f t="shared" si="35"/>
        <v/>
      </c>
      <c r="AF91" s="127" t="str">
        <f>日付等!Q80</f>
        <v>選択して下さい</v>
      </c>
      <c r="AG91" s="95" t="str">
        <f t="shared" si="36"/>
        <v/>
      </c>
    </row>
    <row r="92" spans="1:33" ht="14.25">
      <c r="A92" s="81">
        <v>79</v>
      </c>
      <c r="B92" s="82" t="e">
        <f>日付等!A81</f>
        <v>#VALUE!</v>
      </c>
      <c r="C92" s="121" t="str">
        <f>IF(日付等!B81="年月日","",日付等!B81)</f>
        <v/>
      </c>
      <c r="D92" s="91">
        <f>日付等!M81</f>
        <v>0</v>
      </c>
      <c r="E92" s="92" t="str">
        <f>日付等!N81</f>
        <v/>
      </c>
      <c r="F92" s="409" t="str">
        <f>IF(E92="","",VLOOKUP(E92,換算表!$A$2:$D$96,3,0))</f>
        <v/>
      </c>
      <c r="G92" s="410"/>
      <c r="H92" s="135">
        <f>日付等!O81</f>
        <v>0</v>
      </c>
      <c r="I92" s="93"/>
      <c r="J92" s="86" t="str">
        <f t="shared" si="18"/>
        <v/>
      </c>
      <c r="K92" s="87" t="str">
        <f>IF(I92="",IF(C92="","",VLOOKUP(E92,換算表!$A$2:$D$96,4,0)),IF(OR(I92="育休",I92="結核病休",I92="結核休職"),0.5,IF(I92="病休",0.5,IF(OR(I92="組合専従",I92="公災病休",I92="公災休職"),0.7,IF(I92="欠勤・処分",0,"")))))</f>
        <v/>
      </c>
      <c r="L92" s="88" t="str">
        <f t="shared" si="19"/>
        <v/>
      </c>
      <c r="M92" s="15" t="str">
        <f t="shared" si="20"/>
        <v/>
      </c>
      <c r="N92" s="15" t="str">
        <f t="shared" si="21"/>
        <v/>
      </c>
      <c r="O92" s="69">
        <v>605</v>
      </c>
      <c r="P92" s="89" t="e">
        <f t="shared" si="22"/>
        <v>#VALUE!</v>
      </c>
      <c r="Q92" s="89" t="e">
        <f t="shared" si="23"/>
        <v>#VALUE!</v>
      </c>
      <c r="R92" s="89" t="e">
        <f t="shared" si="24"/>
        <v>#VALUE!</v>
      </c>
      <c r="S92" s="89" t="e">
        <f t="shared" si="25"/>
        <v>#VALUE!</v>
      </c>
      <c r="T92" s="15" t="e">
        <f t="shared" si="26"/>
        <v>#VALUE!</v>
      </c>
      <c r="U92" s="15" t="e">
        <f t="shared" si="27"/>
        <v>#VALUE!</v>
      </c>
      <c r="V92" s="15" t="e">
        <f t="shared" si="28"/>
        <v>#VALUE!</v>
      </c>
      <c r="W92" s="15">
        <f t="shared" si="29"/>
        <v>0</v>
      </c>
      <c r="X92" s="15" t="e">
        <f t="shared" si="30"/>
        <v>#VALUE!</v>
      </c>
      <c r="Y92" s="15" t="e">
        <f t="shared" si="31"/>
        <v>#VALUE!</v>
      </c>
      <c r="Z92" s="15" t="e">
        <f t="shared" si="32"/>
        <v>#VALUE!</v>
      </c>
      <c r="AA92" s="15" t="e">
        <f t="shared" si="33"/>
        <v>#VALUE!</v>
      </c>
      <c r="AB92" s="94"/>
      <c r="AC92" s="128" t="str">
        <f t="shared" si="34"/>
        <v/>
      </c>
      <c r="AD92" s="80" t="str">
        <f t="shared" si="35"/>
        <v/>
      </c>
      <c r="AF92" s="127" t="str">
        <f>日付等!Q81</f>
        <v>選択して下さい</v>
      </c>
      <c r="AG92" s="95" t="str">
        <f t="shared" si="36"/>
        <v/>
      </c>
    </row>
    <row r="93" spans="1:33" ht="14.25">
      <c r="A93" s="81">
        <v>80</v>
      </c>
      <c r="B93" s="82" t="e">
        <f>日付等!A82</f>
        <v>#VALUE!</v>
      </c>
      <c r="C93" s="121" t="str">
        <f>IF(日付等!B82="年月日","",日付等!B82)</f>
        <v/>
      </c>
      <c r="D93" s="91">
        <f>日付等!M82</f>
        <v>0</v>
      </c>
      <c r="E93" s="92" t="str">
        <f>日付等!N82</f>
        <v/>
      </c>
      <c r="F93" s="409" t="str">
        <f>IF(E93="","",VLOOKUP(E93,換算表!$A$2:$D$96,3,0))</f>
        <v/>
      </c>
      <c r="G93" s="410"/>
      <c r="H93" s="135">
        <f>日付等!O82</f>
        <v>0</v>
      </c>
      <c r="I93" s="93"/>
      <c r="J93" s="86" t="str">
        <f t="shared" si="18"/>
        <v/>
      </c>
      <c r="K93" s="87" t="str">
        <f>IF(I93="",IF(C93="","",VLOOKUP(E93,換算表!$A$2:$D$96,4,0)),IF(OR(I93="育休",I93="結核病休",I93="結核休職"),0.5,IF(I93="病休",0.5,IF(OR(I93="組合専従",I93="公災病休",I93="公災休職"),0.7,IF(I93="欠勤・処分",0,"")))))</f>
        <v/>
      </c>
      <c r="L93" s="88" t="str">
        <f t="shared" si="19"/>
        <v/>
      </c>
      <c r="M93" s="15" t="str">
        <f t="shared" si="20"/>
        <v/>
      </c>
      <c r="N93" s="15" t="str">
        <f t="shared" si="21"/>
        <v/>
      </c>
      <c r="O93" s="69">
        <v>606</v>
      </c>
      <c r="P93" s="89" t="e">
        <f t="shared" si="22"/>
        <v>#VALUE!</v>
      </c>
      <c r="Q93" s="89" t="e">
        <f t="shared" si="23"/>
        <v>#VALUE!</v>
      </c>
      <c r="R93" s="89" t="e">
        <f t="shared" si="24"/>
        <v>#VALUE!</v>
      </c>
      <c r="S93" s="89" t="e">
        <f t="shared" si="25"/>
        <v>#VALUE!</v>
      </c>
      <c r="T93" s="15" t="e">
        <f t="shared" si="26"/>
        <v>#VALUE!</v>
      </c>
      <c r="U93" s="15" t="e">
        <f t="shared" si="27"/>
        <v>#VALUE!</v>
      </c>
      <c r="V93" s="15" t="e">
        <f t="shared" si="28"/>
        <v>#VALUE!</v>
      </c>
      <c r="W93" s="15">
        <f t="shared" si="29"/>
        <v>0</v>
      </c>
      <c r="X93" s="15" t="e">
        <f t="shared" si="30"/>
        <v>#VALUE!</v>
      </c>
      <c r="Y93" s="15" t="e">
        <f t="shared" si="31"/>
        <v>#VALUE!</v>
      </c>
      <c r="Z93" s="15" t="e">
        <f t="shared" si="32"/>
        <v>#VALUE!</v>
      </c>
      <c r="AA93" s="15" t="e">
        <f t="shared" si="33"/>
        <v>#VALUE!</v>
      </c>
      <c r="AB93" s="94"/>
      <c r="AC93" s="128" t="str">
        <f t="shared" si="34"/>
        <v/>
      </c>
      <c r="AD93" s="80" t="str">
        <f t="shared" si="35"/>
        <v/>
      </c>
      <c r="AF93" s="127" t="str">
        <f>日付等!Q82</f>
        <v>選択して下さい</v>
      </c>
      <c r="AG93" s="95" t="str">
        <f t="shared" si="36"/>
        <v/>
      </c>
    </row>
    <row r="94" spans="1:33" ht="14.25">
      <c r="A94" s="81">
        <v>81</v>
      </c>
      <c r="B94" s="82" t="e">
        <f>日付等!A83</f>
        <v>#VALUE!</v>
      </c>
      <c r="C94" s="121" t="str">
        <f>IF(日付等!B83="年月日","",日付等!B83)</f>
        <v/>
      </c>
      <c r="D94" s="91">
        <f>日付等!M83</f>
        <v>0</v>
      </c>
      <c r="E94" s="92" t="str">
        <f>日付等!N83</f>
        <v/>
      </c>
      <c r="F94" s="409" t="str">
        <f>IF(E94="","",VLOOKUP(E94,換算表!$A$2:$D$96,3,0))</f>
        <v/>
      </c>
      <c r="G94" s="410"/>
      <c r="H94" s="135">
        <f>日付等!O83</f>
        <v>0</v>
      </c>
      <c r="I94" s="93"/>
      <c r="J94" s="86" t="str">
        <f t="shared" si="18"/>
        <v/>
      </c>
      <c r="K94" s="87" t="str">
        <f>IF(I94="",IF(C94="","",VLOOKUP(E94,換算表!$A$2:$D$96,4,0)),IF(OR(I94="育休",I94="結核病休",I94="結核休職"),0.5,IF(I94="病休",0.5,IF(OR(I94="組合専従",I94="公災病休",I94="公災休職"),0.7,IF(I94="欠勤・処分",0,"")))))</f>
        <v/>
      </c>
      <c r="L94" s="88" t="str">
        <f t="shared" si="19"/>
        <v/>
      </c>
      <c r="M94" s="15" t="str">
        <f t="shared" si="20"/>
        <v/>
      </c>
      <c r="N94" s="15" t="str">
        <f t="shared" si="21"/>
        <v/>
      </c>
      <c r="O94" s="69">
        <v>607</v>
      </c>
      <c r="P94" s="89" t="e">
        <f t="shared" si="22"/>
        <v>#VALUE!</v>
      </c>
      <c r="Q94" s="89" t="e">
        <f t="shared" si="23"/>
        <v>#VALUE!</v>
      </c>
      <c r="R94" s="89" t="e">
        <f t="shared" si="24"/>
        <v>#VALUE!</v>
      </c>
      <c r="S94" s="89" t="e">
        <f t="shared" si="25"/>
        <v>#VALUE!</v>
      </c>
      <c r="T94" s="15" t="e">
        <f t="shared" si="26"/>
        <v>#VALUE!</v>
      </c>
      <c r="U94" s="15" t="e">
        <f t="shared" si="27"/>
        <v>#VALUE!</v>
      </c>
      <c r="V94" s="15" t="e">
        <f t="shared" si="28"/>
        <v>#VALUE!</v>
      </c>
      <c r="W94" s="15">
        <f t="shared" si="29"/>
        <v>0</v>
      </c>
      <c r="X94" s="15" t="e">
        <f t="shared" si="30"/>
        <v>#VALUE!</v>
      </c>
      <c r="Y94" s="15" t="e">
        <f t="shared" si="31"/>
        <v>#VALUE!</v>
      </c>
      <c r="Z94" s="15" t="e">
        <f t="shared" si="32"/>
        <v>#VALUE!</v>
      </c>
      <c r="AA94" s="15" t="e">
        <f t="shared" si="33"/>
        <v>#VALUE!</v>
      </c>
      <c r="AB94" s="94"/>
      <c r="AC94" s="128" t="str">
        <f t="shared" si="34"/>
        <v/>
      </c>
      <c r="AD94" s="80" t="str">
        <f t="shared" si="35"/>
        <v/>
      </c>
      <c r="AF94" s="127" t="str">
        <f>日付等!Q83</f>
        <v>選択して下さい</v>
      </c>
      <c r="AG94" s="95" t="str">
        <f t="shared" si="36"/>
        <v/>
      </c>
    </row>
    <row r="95" spans="1:33" ht="14.25">
      <c r="A95" s="81">
        <v>82</v>
      </c>
      <c r="B95" s="82" t="e">
        <f>日付等!A84</f>
        <v>#VALUE!</v>
      </c>
      <c r="C95" s="121" t="str">
        <f>IF(日付等!B84="年月日","",日付等!B84)</f>
        <v/>
      </c>
      <c r="D95" s="91">
        <f>日付等!M84</f>
        <v>0</v>
      </c>
      <c r="E95" s="92" t="str">
        <f>日付等!N84</f>
        <v/>
      </c>
      <c r="F95" s="409" t="str">
        <f>IF(E95="","",VLOOKUP(E95,換算表!$A$2:$D$96,3,0))</f>
        <v/>
      </c>
      <c r="G95" s="410"/>
      <c r="H95" s="135">
        <f>日付等!O84</f>
        <v>0</v>
      </c>
      <c r="I95" s="93"/>
      <c r="J95" s="86" t="str">
        <f t="shared" si="18"/>
        <v/>
      </c>
      <c r="K95" s="87" t="str">
        <f>IF(I95="",IF(C95="","",VLOOKUP(E95,換算表!$A$2:$D$96,4,0)),IF(OR(I95="育休",I95="結核病休",I95="結核休職"),0.5,IF(I95="病休",0.5,IF(OR(I95="組合専従",I95="公災病休",I95="公災休職"),0.7,IF(I95="欠勤・処分",0,"")))))</f>
        <v/>
      </c>
      <c r="L95" s="88" t="str">
        <f t="shared" si="19"/>
        <v/>
      </c>
      <c r="M95" s="15" t="str">
        <f t="shared" si="20"/>
        <v/>
      </c>
      <c r="N95" s="15" t="str">
        <f t="shared" si="21"/>
        <v/>
      </c>
      <c r="O95" s="69">
        <v>608</v>
      </c>
      <c r="P95" s="89" t="e">
        <f t="shared" si="22"/>
        <v>#VALUE!</v>
      </c>
      <c r="Q95" s="89" t="e">
        <f t="shared" si="23"/>
        <v>#VALUE!</v>
      </c>
      <c r="R95" s="89" t="e">
        <f t="shared" si="24"/>
        <v>#VALUE!</v>
      </c>
      <c r="S95" s="89" t="e">
        <f t="shared" si="25"/>
        <v>#VALUE!</v>
      </c>
      <c r="T95" s="15" t="e">
        <f t="shared" si="26"/>
        <v>#VALUE!</v>
      </c>
      <c r="U95" s="15" t="e">
        <f t="shared" si="27"/>
        <v>#VALUE!</v>
      </c>
      <c r="V95" s="15" t="e">
        <f t="shared" si="28"/>
        <v>#VALUE!</v>
      </c>
      <c r="W95" s="15">
        <f t="shared" si="29"/>
        <v>0</v>
      </c>
      <c r="X95" s="15" t="e">
        <f t="shared" si="30"/>
        <v>#VALUE!</v>
      </c>
      <c r="Y95" s="15" t="e">
        <f t="shared" si="31"/>
        <v>#VALUE!</v>
      </c>
      <c r="Z95" s="15" t="e">
        <f t="shared" si="32"/>
        <v>#VALUE!</v>
      </c>
      <c r="AA95" s="15" t="e">
        <f t="shared" si="33"/>
        <v>#VALUE!</v>
      </c>
      <c r="AB95" s="94"/>
      <c r="AC95" s="128" t="str">
        <f t="shared" si="34"/>
        <v/>
      </c>
      <c r="AD95" s="80" t="str">
        <f t="shared" si="35"/>
        <v/>
      </c>
      <c r="AF95" s="127" t="str">
        <f>日付等!Q84</f>
        <v>選択して下さい</v>
      </c>
      <c r="AG95" s="95" t="str">
        <f t="shared" si="36"/>
        <v/>
      </c>
    </row>
    <row r="96" spans="1:33" ht="14.25">
      <c r="A96" s="81">
        <v>83</v>
      </c>
      <c r="B96" s="82" t="e">
        <f>日付等!A85</f>
        <v>#VALUE!</v>
      </c>
      <c r="C96" s="121" t="str">
        <f>IF(日付等!B85="年月日","",日付等!B85)</f>
        <v/>
      </c>
      <c r="D96" s="91">
        <f>日付等!M85</f>
        <v>0</v>
      </c>
      <c r="E96" s="92" t="str">
        <f>日付等!N85</f>
        <v/>
      </c>
      <c r="F96" s="409" t="str">
        <f>IF(E96="","",VLOOKUP(E96,換算表!$A$2:$D$96,3,0))</f>
        <v/>
      </c>
      <c r="G96" s="410"/>
      <c r="H96" s="135">
        <f>日付等!O85</f>
        <v>0</v>
      </c>
      <c r="I96" s="93"/>
      <c r="J96" s="86" t="str">
        <f t="shared" si="18"/>
        <v/>
      </c>
      <c r="K96" s="87" t="str">
        <f>IF(I96="",IF(C96="","",VLOOKUP(E96,換算表!$A$2:$D$96,4,0)),IF(OR(I96="育休",I96="結核病休",I96="結核休職"),0.5,IF(I96="病休",0.5,IF(OR(I96="組合専従",I96="公災病休",I96="公災休職"),0.7,IF(I96="欠勤・処分",0,"")))))</f>
        <v/>
      </c>
      <c r="L96" s="88" t="str">
        <f t="shared" si="19"/>
        <v/>
      </c>
      <c r="M96" s="15" t="str">
        <f t="shared" si="20"/>
        <v/>
      </c>
      <c r="N96" s="15" t="str">
        <f t="shared" si="21"/>
        <v/>
      </c>
      <c r="O96" s="69">
        <v>609</v>
      </c>
      <c r="P96" s="89" t="e">
        <f t="shared" si="22"/>
        <v>#VALUE!</v>
      </c>
      <c r="Q96" s="89" t="e">
        <f t="shared" si="23"/>
        <v>#VALUE!</v>
      </c>
      <c r="R96" s="89" t="e">
        <f t="shared" si="24"/>
        <v>#VALUE!</v>
      </c>
      <c r="S96" s="89" t="e">
        <f t="shared" si="25"/>
        <v>#VALUE!</v>
      </c>
      <c r="T96" s="15" t="e">
        <f t="shared" si="26"/>
        <v>#VALUE!</v>
      </c>
      <c r="U96" s="15" t="e">
        <f t="shared" si="27"/>
        <v>#VALUE!</v>
      </c>
      <c r="V96" s="15" t="e">
        <f t="shared" si="28"/>
        <v>#VALUE!</v>
      </c>
      <c r="W96" s="15">
        <f t="shared" si="29"/>
        <v>0</v>
      </c>
      <c r="X96" s="15" t="e">
        <f t="shared" si="30"/>
        <v>#VALUE!</v>
      </c>
      <c r="Y96" s="15" t="e">
        <f t="shared" si="31"/>
        <v>#VALUE!</v>
      </c>
      <c r="Z96" s="15" t="e">
        <f t="shared" si="32"/>
        <v>#VALUE!</v>
      </c>
      <c r="AA96" s="15" t="e">
        <f t="shared" si="33"/>
        <v>#VALUE!</v>
      </c>
      <c r="AB96" s="94"/>
      <c r="AC96" s="128" t="str">
        <f t="shared" si="34"/>
        <v/>
      </c>
      <c r="AD96" s="80" t="str">
        <f t="shared" si="35"/>
        <v/>
      </c>
      <c r="AF96" s="127" t="str">
        <f>日付等!Q85</f>
        <v>選択して下さい</v>
      </c>
      <c r="AG96" s="95" t="str">
        <f t="shared" si="36"/>
        <v/>
      </c>
    </row>
    <row r="97" spans="1:33" ht="14.25">
      <c r="A97" s="81">
        <v>84</v>
      </c>
      <c r="B97" s="82" t="e">
        <f>日付等!A86</f>
        <v>#VALUE!</v>
      </c>
      <c r="C97" s="121" t="str">
        <f>IF(日付等!B86="年月日","",日付等!B86)</f>
        <v/>
      </c>
      <c r="D97" s="91">
        <f>日付等!M86</f>
        <v>0</v>
      </c>
      <c r="E97" s="92" t="str">
        <f>日付等!N86</f>
        <v/>
      </c>
      <c r="F97" s="409" t="str">
        <f>IF(E97="","",VLOOKUP(E97,換算表!$A$2:$D$96,3,0))</f>
        <v/>
      </c>
      <c r="G97" s="410"/>
      <c r="H97" s="135">
        <f>日付等!O86</f>
        <v>0</v>
      </c>
      <c r="I97" s="93"/>
      <c r="J97" s="86" t="str">
        <f t="shared" si="18"/>
        <v/>
      </c>
      <c r="K97" s="87" t="str">
        <f>IF(I97="",IF(C97="","",VLOOKUP(E97,換算表!$A$2:$D$96,4,0)),IF(OR(I97="育休",I97="結核病休",I97="結核休職"),0.5,IF(I97="病休",0.5,IF(OR(I97="組合専従",I97="公災病休",I97="公災休職"),0.7,IF(I97="欠勤・処分",0,"")))))</f>
        <v/>
      </c>
      <c r="L97" s="88" t="str">
        <f t="shared" si="19"/>
        <v/>
      </c>
      <c r="M97" s="15" t="str">
        <f t="shared" si="20"/>
        <v/>
      </c>
      <c r="N97" s="15" t="str">
        <f t="shared" si="21"/>
        <v/>
      </c>
      <c r="O97" s="69">
        <v>610</v>
      </c>
      <c r="P97" s="89" t="e">
        <f t="shared" si="22"/>
        <v>#VALUE!</v>
      </c>
      <c r="Q97" s="89" t="e">
        <f t="shared" si="23"/>
        <v>#VALUE!</v>
      </c>
      <c r="R97" s="89" t="e">
        <f t="shared" si="24"/>
        <v>#VALUE!</v>
      </c>
      <c r="S97" s="89" t="e">
        <f t="shared" si="25"/>
        <v>#VALUE!</v>
      </c>
      <c r="T97" s="15" t="e">
        <f t="shared" si="26"/>
        <v>#VALUE!</v>
      </c>
      <c r="U97" s="15" t="e">
        <f t="shared" si="27"/>
        <v>#VALUE!</v>
      </c>
      <c r="V97" s="15" t="e">
        <f t="shared" si="28"/>
        <v>#VALUE!</v>
      </c>
      <c r="W97" s="15">
        <f t="shared" si="29"/>
        <v>0</v>
      </c>
      <c r="X97" s="15" t="e">
        <f t="shared" si="30"/>
        <v>#VALUE!</v>
      </c>
      <c r="Y97" s="15" t="e">
        <f t="shared" si="31"/>
        <v>#VALUE!</v>
      </c>
      <c r="Z97" s="15" t="e">
        <f t="shared" si="32"/>
        <v>#VALUE!</v>
      </c>
      <c r="AA97" s="15" t="e">
        <f t="shared" si="33"/>
        <v>#VALUE!</v>
      </c>
      <c r="AB97" s="94"/>
      <c r="AC97" s="128" t="str">
        <f t="shared" si="34"/>
        <v/>
      </c>
      <c r="AD97" s="80" t="str">
        <f t="shared" si="35"/>
        <v/>
      </c>
      <c r="AF97" s="127" t="str">
        <f>日付等!Q86</f>
        <v>選択して下さい</v>
      </c>
      <c r="AG97" s="95" t="str">
        <f t="shared" si="36"/>
        <v/>
      </c>
    </row>
    <row r="98" spans="1:33" ht="14.25">
      <c r="A98" s="81">
        <v>85</v>
      </c>
      <c r="B98" s="82" t="e">
        <f>日付等!A87</f>
        <v>#VALUE!</v>
      </c>
      <c r="C98" s="121" t="str">
        <f>IF(日付等!B87="年月日","",日付等!B87)</f>
        <v/>
      </c>
      <c r="D98" s="91">
        <f>日付等!M87</f>
        <v>0</v>
      </c>
      <c r="E98" s="92" t="str">
        <f>日付等!N87</f>
        <v/>
      </c>
      <c r="F98" s="409" t="str">
        <f>IF(E98="","",VLOOKUP(E98,換算表!$A$2:$D$96,3,0))</f>
        <v/>
      </c>
      <c r="G98" s="410"/>
      <c r="H98" s="135">
        <f>日付等!O87</f>
        <v>0</v>
      </c>
      <c r="I98" s="93"/>
      <c r="J98" s="86" t="str">
        <f t="shared" si="18"/>
        <v/>
      </c>
      <c r="K98" s="87" t="str">
        <f>IF(I98="",IF(C98="","",VLOOKUP(E98,換算表!$A$2:$D$96,4,0)),IF(OR(I98="育休",I98="結核病休",I98="結核休職"),0.5,IF(I98="病休",0.5,IF(OR(I98="組合専従",I98="公災病休",I98="公災休職"),0.7,IF(I98="欠勤・処分",0,"")))))</f>
        <v/>
      </c>
      <c r="L98" s="88" t="str">
        <f t="shared" si="19"/>
        <v/>
      </c>
      <c r="M98" s="15" t="str">
        <f t="shared" si="20"/>
        <v/>
      </c>
      <c r="N98" s="15" t="str">
        <f t="shared" si="21"/>
        <v/>
      </c>
      <c r="O98" s="69">
        <v>611</v>
      </c>
      <c r="P98" s="89" t="e">
        <f t="shared" si="22"/>
        <v>#VALUE!</v>
      </c>
      <c r="Q98" s="89" t="e">
        <f t="shared" si="23"/>
        <v>#VALUE!</v>
      </c>
      <c r="R98" s="89" t="e">
        <f t="shared" si="24"/>
        <v>#VALUE!</v>
      </c>
      <c r="S98" s="89" t="e">
        <f t="shared" si="25"/>
        <v>#VALUE!</v>
      </c>
      <c r="T98" s="15" t="e">
        <f t="shared" si="26"/>
        <v>#VALUE!</v>
      </c>
      <c r="U98" s="15" t="e">
        <f t="shared" si="27"/>
        <v>#VALUE!</v>
      </c>
      <c r="V98" s="15" t="e">
        <f t="shared" si="28"/>
        <v>#VALUE!</v>
      </c>
      <c r="W98" s="15">
        <f t="shared" si="29"/>
        <v>0</v>
      </c>
      <c r="X98" s="15" t="e">
        <f t="shared" si="30"/>
        <v>#VALUE!</v>
      </c>
      <c r="Y98" s="15" t="e">
        <f t="shared" si="31"/>
        <v>#VALUE!</v>
      </c>
      <c r="Z98" s="15" t="e">
        <f t="shared" si="32"/>
        <v>#VALUE!</v>
      </c>
      <c r="AA98" s="15" t="e">
        <f t="shared" si="33"/>
        <v>#VALUE!</v>
      </c>
      <c r="AB98" s="94"/>
      <c r="AC98" s="128" t="str">
        <f t="shared" si="34"/>
        <v/>
      </c>
      <c r="AD98" s="80" t="str">
        <f t="shared" si="35"/>
        <v/>
      </c>
      <c r="AF98" s="127" t="str">
        <f>日付等!Q87</f>
        <v>選択して下さい</v>
      </c>
      <c r="AG98" s="95" t="str">
        <f t="shared" si="36"/>
        <v/>
      </c>
    </row>
    <row r="99" spans="1:33" ht="14.25">
      <c r="A99" s="81">
        <v>86</v>
      </c>
      <c r="B99" s="82" t="e">
        <f>日付等!A88</f>
        <v>#VALUE!</v>
      </c>
      <c r="C99" s="121" t="str">
        <f>IF(日付等!B88="年月日","",日付等!B88)</f>
        <v/>
      </c>
      <c r="D99" s="91">
        <f>日付等!M88</f>
        <v>0</v>
      </c>
      <c r="E99" s="92" t="str">
        <f>日付等!N88</f>
        <v/>
      </c>
      <c r="F99" s="409" t="str">
        <f>IF(E99="","",VLOOKUP(E99,換算表!$A$2:$D$96,3,0))</f>
        <v/>
      </c>
      <c r="G99" s="410"/>
      <c r="H99" s="135">
        <f>日付等!O88</f>
        <v>0</v>
      </c>
      <c r="I99" s="93"/>
      <c r="J99" s="86" t="str">
        <f t="shared" si="18"/>
        <v/>
      </c>
      <c r="K99" s="87" t="str">
        <f>IF(I99="",IF(C99="","",VLOOKUP(E99,換算表!$A$2:$D$96,4,0)),IF(OR(I99="育休",I99="結核病休",I99="結核休職"),0.5,IF(I99="病休",0.5,IF(OR(I99="組合専従",I99="公災病休",I99="公災休職"),0.7,IF(I99="欠勤・処分",0,"")))))</f>
        <v/>
      </c>
      <c r="L99" s="88" t="str">
        <f t="shared" si="19"/>
        <v/>
      </c>
      <c r="M99" s="15" t="str">
        <f t="shared" si="20"/>
        <v/>
      </c>
      <c r="N99" s="15" t="str">
        <f t="shared" si="21"/>
        <v/>
      </c>
      <c r="O99" s="69">
        <v>612</v>
      </c>
      <c r="P99" s="89" t="e">
        <f t="shared" si="22"/>
        <v>#VALUE!</v>
      </c>
      <c r="Q99" s="89" t="e">
        <f t="shared" si="23"/>
        <v>#VALUE!</v>
      </c>
      <c r="R99" s="89" t="e">
        <f t="shared" si="24"/>
        <v>#VALUE!</v>
      </c>
      <c r="S99" s="89" t="e">
        <f t="shared" si="25"/>
        <v>#VALUE!</v>
      </c>
      <c r="T99" s="15" t="e">
        <f t="shared" si="26"/>
        <v>#VALUE!</v>
      </c>
      <c r="U99" s="15" t="e">
        <f t="shared" si="27"/>
        <v>#VALUE!</v>
      </c>
      <c r="V99" s="15" t="e">
        <f t="shared" si="28"/>
        <v>#VALUE!</v>
      </c>
      <c r="W99" s="15">
        <f t="shared" si="29"/>
        <v>0</v>
      </c>
      <c r="X99" s="15" t="e">
        <f t="shared" si="30"/>
        <v>#VALUE!</v>
      </c>
      <c r="Y99" s="15" t="e">
        <f t="shared" si="31"/>
        <v>#VALUE!</v>
      </c>
      <c r="Z99" s="15" t="e">
        <f t="shared" si="32"/>
        <v>#VALUE!</v>
      </c>
      <c r="AA99" s="15" t="e">
        <f t="shared" si="33"/>
        <v>#VALUE!</v>
      </c>
      <c r="AB99" s="94"/>
      <c r="AC99" s="128" t="str">
        <f t="shared" si="34"/>
        <v/>
      </c>
      <c r="AD99" s="80" t="str">
        <f t="shared" si="35"/>
        <v/>
      </c>
      <c r="AF99" s="127" t="str">
        <f>日付等!Q88</f>
        <v>選択して下さい</v>
      </c>
      <c r="AG99" s="95" t="str">
        <f t="shared" si="36"/>
        <v/>
      </c>
    </row>
    <row r="100" spans="1:33" ht="14.25">
      <c r="A100" s="81">
        <v>87</v>
      </c>
      <c r="B100" s="82" t="e">
        <f>日付等!A89</f>
        <v>#VALUE!</v>
      </c>
      <c r="C100" s="121" t="str">
        <f>IF(日付等!B89="年月日","",日付等!B89)</f>
        <v/>
      </c>
      <c r="D100" s="91">
        <f>日付等!M89</f>
        <v>0</v>
      </c>
      <c r="E100" s="92" t="str">
        <f>日付等!N89</f>
        <v/>
      </c>
      <c r="F100" s="409" t="str">
        <f>IF(E100="","",VLOOKUP(E100,換算表!$A$2:$D$96,3,0))</f>
        <v/>
      </c>
      <c r="G100" s="410"/>
      <c r="H100" s="135">
        <f>日付等!O89</f>
        <v>0</v>
      </c>
      <c r="I100" s="93"/>
      <c r="J100" s="86" t="str">
        <f t="shared" si="18"/>
        <v/>
      </c>
      <c r="K100" s="87" t="str">
        <f>IF(I100="",IF(C100="","",VLOOKUP(E100,換算表!$A$2:$D$96,4,0)),IF(OR(I100="育休",I100="結核病休",I100="結核休職"),0.5,IF(I100="病休",0.5,IF(OR(I100="組合専従",I100="公災病休",I100="公災休職"),0.7,IF(I100="欠勤・処分",0,"")))))</f>
        <v/>
      </c>
      <c r="L100" s="88" t="str">
        <f t="shared" si="19"/>
        <v/>
      </c>
      <c r="M100" s="15" t="str">
        <f t="shared" si="20"/>
        <v/>
      </c>
      <c r="N100" s="15" t="str">
        <f t="shared" si="21"/>
        <v/>
      </c>
      <c r="O100" s="69">
        <v>613</v>
      </c>
      <c r="P100" s="89" t="e">
        <f t="shared" si="22"/>
        <v>#VALUE!</v>
      </c>
      <c r="Q100" s="89" t="e">
        <f t="shared" si="23"/>
        <v>#VALUE!</v>
      </c>
      <c r="R100" s="89" t="e">
        <f t="shared" si="24"/>
        <v>#VALUE!</v>
      </c>
      <c r="S100" s="89" t="e">
        <f t="shared" si="25"/>
        <v>#VALUE!</v>
      </c>
      <c r="T100" s="15" t="e">
        <f t="shared" si="26"/>
        <v>#VALUE!</v>
      </c>
      <c r="U100" s="15" t="e">
        <f t="shared" si="27"/>
        <v>#VALUE!</v>
      </c>
      <c r="V100" s="15" t="e">
        <f t="shared" si="28"/>
        <v>#VALUE!</v>
      </c>
      <c r="W100" s="15">
        <f t="shared" si="29"/>
        <v>0</v>
      </c>
      <c r="X100" s="15" t="e">
        <f t="shared" si="30"/>
        <v>#VALUE!</v>
      </c>
      <c r="Y100" s="15" t="e">
        <f t="shared" si="31"/>
        <v>#VALUE!</v>
      </c>
      <c r="Z100" s="15" t="e">
        <f t="shared" si="32"/>
        <v>#VALUE!</v>
      </c>
      <c r="AA100" s="15" t="e">
        <f t="shared" si="33"/>
        <v>#VALUE!</v>
      </c>
      <c r="AB100" s="94"/>
      <c r="AC100" s="128" t="str">
        <f t="shared" si="34"/>
        <v/>
      </c>
      <c r="AD100" s="80" t="str">
        <f t="shared" si="35"/>
        <v/>
      </c>
      <c r="AF100" s="127" t="str">
        <f>日付等!Q89</f>
        <v>選択して下さい</v>
      </c>
      <c r="AG100" s="95" t="str">
        <f t="shared" si="36"/>
        <v/>
      </c>
    </row>
    <row r="101" spans="1:33" ht="14.25">
      <c r="A101" s="81">
        <v>88</v>
      </c>
      <c r="B101" s="82" t="e">
        <f>日付等!A90</f>
        <v>#VALUE!</v>
      </c>
      <c r="C101" s="121" t="str">
        <f>IF(日付等!B90="年月日","",日付等!B90)</f>
        <v/>
      </c>
      <c r="D101" s="91">
        <f>日付等!M90</f>
        <v>0</v>
      </c>
      <c r="E101" s="92" t="str">
        <f>日付等!N90</f>
        <v/>
      </c>
      <c r="F101" s="409" t="str">
        <f>IF(E101="","",VLOOKUP(E101,換算表!$A$2:$D$96,3,0))</f>
        <v/>
      </c>
      <c r="G101" s="410"/>
      <c r="H101" s="135">
        <f>日付等!O90</f>
        <v>0</v>
      </c>
      <c r="I101" s="93"/>
      <c r="J101" s="86" t="str">
        <f t="shared" si="18"/>
        <v/>
      </c>
      <c r="K101" s="87" t="str">
        <f>IF(I101="",IF(C101="","",VLOOKUP(E101,換算表!$A$2:$D$96,4,0)),IF(OR(I101="育休",I101="結核病休",I101="結核休職"),0.5,IF(I101="病休",0.5,IF(OR(I101="組合専従",I101="公災病休",I101="公災休職"),0.7,IF(I101="欠勤・処分",0,"")))))</f>
        <v/>
      </c>
      <c r="L101" s="88" t="str">
        <f t="shared" si="19"/>
        <v/>
      </c>
      <c r="M101" s="15" t="str">
        <f t="shared" si="20"/>
        <v/>
      </c>
      <c r="N101" s="15" t="str">
        <f t="shared" si="21"/>
        <v/>
      </c>
      <c r="O101" s="69">
        <v>614</v>
      </c>
      <c r="P101" s="89" t="e">
        <f t="shared" si="22"/>
        <v>#VALUE!</v>
      </c>
      <c r="Q101" s="89" t="e">
        <f t="shared" si="23"/>
        <v>#VALUE!</v>
      </c>
      <c r="R101" s="89" t="e">
        <f t="shared" si="24"/>
        <v>#VALUE!</v>
      </c>
      <c r="S101" s="89" t="e">
        <f t="shared" si="25"/>
        <v>#VALUE!</v>
      </c>
      <c r="T101" s="15" t="e">
        <f t="shared" si="26"/>
        <v>#VALUE!</v>
      </c>
      <c r="U101" s="15" t="e">
        <f t="shared" si="27"/>
        <v>#VALUE!</v>
      </c>
      <c r="V101" s="15" t="e">
        <f t="shared" si="28"/>
        <v>#VALUE!</v>
      </c>
      <c r="W101" s="15">
        <f t="shared" si="29"/>
        <v>0</v>
      </c>
      <c r="X101" s="15" t="e">
        <f t="shared" si="30"/>
        <v>#VALUE!</v>
      </c>
      <c r="Y101" s="15" t="e">
        <f t="shared" si="31"/>
        <v>#VALUE!</v>
      </c>
      <c r="Z101" s="15" t="e">
        <f t="shared" si="32"/>
        <v>#VALUE!</v>
      </c>
      <c r="AA101" s="15" t="e">
        <f t="shared" si="33"/>
        <v>#VALUE!</v>
      </c>
      <c r="AB101" s="94"/>
      <c r="AC101" s="128" t="str">
        <f t="shared" si="34"/>
        <v/>
      </c>
      <c r="AD101" s="80" t="str">
        <f t="shared" si="35"/>
        <v/>
      </c>
      <c r="AF101" s="127" t="str">
        <f>日付等!Q90</f>
        <v>選択して下さい</v>
      </c>
      <c r="AG101" s="95" t="str">
        <f t="shared" si="36"/>
        <v/>
      </c>
    </row>
    <row r="102" spans="1:33" ht="14.25">
      <c r="A102" s="81">
        <v>89</v>
      </c>
      <c r="B102" s="82" t="e">
        <f>日付等!A91</f>
        <v>#VALUE!</v>
      </c>
      <c r="C102" s="121" t="str">
        <f>IF(日付等!B91="年月日","",日付等!B91)</f>
        <v/>
      </c>
      <c r="D102" s="91">
        <f>日付等!M91</f>
        <v>0</v>
      </c>
      <c r="E102" s="92" t="str">
        <f>日付等!N91</f>
        <v/>
      </c>
      <c r="F102" s="409" t="str">
        <f>IF(E102="","",VLOOKUP(E102,換算表!$A$2:$D$96,3,0))</f>
        <v/>
      </c>
      <c r="G102" s="410"/>
      <c r="H102" s="135">
        <f>日付等!O91</f>
        <v>0</v>
      </c>
      <c r="I102" s="93"/>
      <c r="J102" s="86" t="str">
        <f t="shared" si="18"/>
        <v/>
      </c>
      <c r="K102" s="87" t="str">
        <f>IF(I102="",IF(C102="","",VLOOKUP(E102,換算表!$A$2:$D$96,4,0)),IF(OR(I102="育休",I102="結核病休",I102="結核休職"),0.5,IF(I102="病休",0.5,IF(OR(I102="組合専従",I102="公災病休",I102="公災休職"),0.7,IF(I102="欠勤・処分",0,"")))))</f>
        <v/>
      </c>
      <c r="L102" s="88" t="str">
        <f t="shared" si="19"/>
        <v/>
      </c>
      <c r="M102" s="15" t="str">
        <f t="shared" si="20"/>
        <v/>
      </c>
      <c r="N102" s="15" t="str">
        <f t="shared" si="21"/>
        <v/>
      </c>
      <c r="O102" s="69">
        <v>615</v>
      </c>
      <c r="P102" s="89" t="e">
        <f t="shared" si="22"/>
        <v>#VALUE!</v>
      </c>
      <c r="Q102" s="89" t="e">
        <f t="shared" si="23"/>
        <v>#VALUE!</v>
      </c>
      <c r="R102" s="89" t="e">
        <f t="shared" si="24"/>
        <v>#VALUE!</v>
      </c>
      <c r="S102" s="89" t="e">
        <f t="shared" si="25"/>
        <v>#VALUE!</v>
      </c>
      <c r="T102" s="15" t="e">
        <f t="shared" si="26"/>
        <v>#VALUE!</v>
      </c>
      <c r="U102" s="15" t="e">
        <f t="shared" si="27"/>
        <v>#VALUE!</v>
      </c>
      <c r="V102" s="15" t="e">
        <f t="shared" si="28"/>
        <v>#VALUE!</v>
      </c>
      <c r="W102" s="15">
        <f t="shared" si="29"/>
        <v>0</v>
      </c>
      <c r="X102" s="15" t="e">
        <f t="shared" si="30"/>
        <v>#VALUE!</v>
      </c>
      <c r="Y102" s="15" t="e">
        <f t="shared" si="31"/>
        <v>#VALUE!</v>
      </c>
      <c r="Z102" s="15" t="e">
        <f t="shared" si="32"/>
        <v>#VALUE!</v>
      </c>
      <c r="AA102" s="15" t="e">
        <f t="shared" si="33"/>
        <v>#VALUE!</v>
      </c>
      <c r="AB102" s="94"/>
      <c r="AC102" s="128" t="str">
        <f t="shared" si="34"/>
        <v/>
      </c>
      <c r="AD102" s="80" t="str">
        <f t="shared" si="35"/>
        <v/>
      </c>
      <c r="AF102" s="127" t="str">
        <f>日付等!Q91</f>
        <v>選択して下さい</v>
      </c>
      <c r="AG102" s="95" t="str">
        <f t="shared" si="36"/>
        <v/>
      </c>
    </row>
    <row r="103" spans="1:33" ht="14.25">
      <c r="A103" s="81">
        <v>90</v>
      </c>
      <c r="B103" s="82" t="e">
        <f>日付等!A92</f>
        <v>#VALUE!</v>
      </c>
      <c r="C103" s="121" t="str">
        <f>IF(日付等!B92="年月日","",日付等!B92)</f>
        <v/>
      </c>
      <c r="D103" s="91">
        <f>日付等!M92</f>
        <v>0</v>
      </c>
      <c r="E103" s="92" t="str">
        <f>日付等!N92</f>
        <v/>
      </c>
      <c r="F103" s="409" t="str">
        <f>IF(E103="","",VLOOKUP(E103,換算表!$A$2:$D$96,3,0))</f>
        <v/>
      </c>
      <c r="G103" s="410"/>
      <c r="H103" s="135">
        <f>日付等!O92</f>
        <v>0</v>
      </c>
      <c r="I103" s="93"/>
      <c r="J103" s="86" t="str">
        <f t="shared" si="18"/>
        <v/>
      </c>
      <c r="K103" s="87" t="str">
        <f>IF(I103="",IF(C103="","",VLOOKUP(E103,換算表!$A$2:$D$96,4,0)),IF(OR(I103="育休",I103="結核病休",I103="結核休職"),0.5,IF(I103="病休",0.5,IF(OR(I103="組合専従",I103="公災病休",I103="公災休職"),0.7,IF(I103="欠勤・処分",0,"")))))</f>
        <v/>
      </c>
      <c r="L103" s="88" t="str">
        <f t="shared" si="19"/>
        <v/>
      </c>
      <c r="M103" s="15" t="str">
        <f t="shared" si="20"/>
        <v/>
      </c>
      <c r="N103" s="15" t="str">
        <f t="shared" si="21"/>
        <v/>
      </c>
      <c r="O103" s="69">
        <v>616</v>
      </c>
      <c r="P103" s="89" t="e">
        <f t="shared" si="22"/>
        <v>#VALUE!</v>
      </c>
      <c r="Q103" s="89" t="e">
        <f t="shared" si="23"/>
        <v>#VALUE!</v>
      </c>
      <c r="R103" s="89" t="e">
        <f t="shared" si="24"/>
        <v>#VALUE!</v>
      </c>
      <c r="S103" s="89" t="e">
        <f t="shared" si="25"/>
        <v>#VALUE!</v>
      </c>
      <c r="T103" s="15" t="e">
        <f t="shared" si="26"/>
        <v>#VALUE!</v>
      </c>
      <c r="U103" s="15" t="e">
        <f t="shared" si="27"/>
        <v>#VALUE!</v>
      </c>
      <c r="V103" s="15" t="e">
        <f t="shared" si="28"/>
        <v>#VALUE!</v>
      </c>
      <c r="W103" s="15">
        <f t="shared" si="29"/>
        <v>0</v>
      </c>
      <c r="X103" s="15" t="e">
        <f t="shared" si="30"/>
        <v>#VALUE!</v>
      </c>
      <c r="Y103" s="15" t="e">
        <f t="shared" si="31"/>
        <v>#VALUE!</v>
      </c>
      <c r="Z103" s="15" t="e">
        <f t="shared" si="32"/>
        <v>#VALUE!</v>
      </c>
      <c r="AA103" s="15" t="e">
        <f t="shared" si="33"/>
        <v>#VALUE!</v>
      </c>
      <c r="AB103" s="94"/>
      <c r="AC103" s="128" t="str">
        <f t="shared" si="34"/>
        <v/>
      </c>
      <c r="AD103" s="80" t="str">
        <f t="shared" si="35"/>
        <v/>
      </c>
      <c r="AF103" s="127" t="str">
        <f>日付等!Q92</f>
        <v>選択して下さい</v>
      </c>
      <c r="AG103" s="95" t="str">
        <f t="shared" si="36"/>
        <v/>
      </c>
    </row>
    <row r="104" spans="1:33" ht="14.25">
      <c r="A104" s="81">
        <v>91</v>
      </c>
      <c r="B104" s="82" t="e">
        <f>日付等!A93</f>
        <v>#VALUE!</v>
      </c>
      <c r="C104" s="121" t="str">
        <f>IF(日付等!B93="年月日","",日付等!B93)</f>
        <v/>
      </c>
      <c r="D104" s="91">
        <f>日付等!M93</f>
        <v>0</v>
      </c>
      <c r="E104" s="92" t="str">
        <f>日付等!N93</f>
        <v/>
      </c>
      <c r="F104" s="409" t="str">
        <f>IF(E104="","",VLOOKUP(E104,換算表!$A$2:$D$96,3,0))</f>
        <v/>
      </c>
      <c r="G104" s="410"/>
      <c r="H104" s="135">
        <f>日付等!O93</f>
        <v>0</v>
      </c>
      <c r="I104" s="93"/>
      <c r="J104" s="86" t="str">
        <f t="shared" si="18"/>
        <v/>
      </c>
      <c r="K104" s="87" t="str">
        <f>IF(I104="",IF(C104="","",VLOOKUP(E104,換算表!$A$2:$D$96,4,0)),IF(OR(I104="育休",I104="結核病休",I104="結核休職"),0.5,IF(I104="病休",0.5,IF(OR(I104="組合専従",I104="公災病休",I104="公災休職"),0.7,IF(I104="欠勤・処分",0,"")))))</f>
        <v/>
      </c>
      <c r="L104" s="88" t="str">
        <f t="shared" si="19"/>
        <v/>
      </c>
      <c r="M104" s="15" t="str">
        <f t="shared" si="20"/>
        <v/>
      </c>
      <c r="N104" s="15" t="str">
        <f t="shared" si="21"/>
        <v/>
      </c>
      <c r="O104" s="69">
        <v>617</v>
      </c>
      <c r="P104" s="89" t="e">
        <f t="shared" si="22"/>
        <v>#VALUE!</v>
      </c>
      <c r="Q104" s="89" t="e">
        <f t="shared" si="23"/>
        <v>#VALUE!</v>
      </c>
      <c r="R104" s="89" t="e">
        <f t="shared" si="24"/>
        <v>#VALUE!</v>
      </c>
      <c r="S104" s="89" t="e">
        <f t="shared" si="25"/>
        <v>#VALUE!</v>
      </c>
      <c r="T104" s="15" t="e">
        <f t="shared" si="26"/>
        <v>#VALUE!</v>
      </c>
      <c r="U104" s="15" t="e">
        <f t="shared" si="27"/>
        <v>#VALUE!</v>
      </c>
      <c r="V104" s="15" t="e">
        <f t="shared" si="28"/>
        <v>#VALUE!</v>
      </c>
      <c r="W104" s="15">
        <f t="shared" si="29"/>
        <v>0</v>
      </c>
      <c r="X104" s="15" t="e">
        <f t="shared" si="30"/>
        <v>#VALUE!</v>
      </c>
      <c r="Y104" s="15" t="e">
        <f t="shared" si="31"/>
        <v>#VALUE!</v>
      </c>
      <c r="Z104" s="15" t="e">
        <f t="shared" si="32"/>
        <v>#VALUE!</v>
      </c>
      <c r="AA104" s="15" t="e">
        <f t="shared" si="33"/>
        <v>#VALUE!</v>
      </c>
      <c r="AB104" s="94"/>
      <c r="AC104" s="128" t="str">
        <f t="shared" si="34"/>
        <v/>
      </c>
      <c r="AD104" s="80" t="str">
        <f t="shared" si="35"/>
        <v/>
      </c>
      <c r="AF104" s="127" t="str">
        <f>日付等!Q93</f>
        <v>選択して下さい</v>
      </c>
      <c r="AG104" s="95" t="str">
        <f t="shared" si="36"/>
        <v/>
      </c>
    </row>
    <row r="105" spans="1:33" ht="14.25">
      <c r="A105" s="81">
        <v>92</v>
      </c>
      <c r="B105" s="82" t="e">
        <f>日付等!A94</f>
        <v>#VALUE!</v>
      </c>
      <c r="C105" s="121" t="str">
        <f>IF(日付等!B94="年月日","",日付等!B94)</f>
        <v/>
      </c>
      <c r="D105" s="91">
        <f>日付等!M94</f>
        <v>0</v>
      </c>
      <c r="E105" s="92" t="str">
        <f>日付等!N94</f>
        <v/>
      </c>
      <c r="F105" s="409" t="str">
        <f>IF(E105="","",VLOOKUP(E105,換算表!$A$2:$D$96,3,0))</f>
        <v/>
      </c>
      <c r="G105" s="410"/>
      <c r="H105" s="135">
        <f>日付等!O94</f>
        <v>0</v>
      </c>
      <c r="I105" s="93"/>
      <c r="J105" s="86" t="str">
        <f t="shared" si="18"/>
        <v/>
      </c>
      <c r="K105" s="87" t="str">
        <f>IF(I105="",IF(C105="","",VLOOKUP(E105,換算表!$A$2:$D$96,4,0)),IF(OR(I105="育休",I105="結核病休",I105="結核休職"),0.5,IF(I105="病休",0.5,IF(OR(I105="組合専従",I105="公災病休",I105="公災休職"),0.7,IF(I105="欠勤・処分",0,"")))))</f>
        <v/>
      </c>
      <c r="L105" s="88" t="str">
        <f t="shared" si="19"/>
        <v/>
      </c>
      <c r="M105" s="15" t="str">
        <f t="shared" si="20"/>
        <v/>
      </c>
      <c r="N105" s="15" t="str">
        <f t="shared" si="21"/>
        <v/>
      </c>
      <c r="O105" s="69">
        <v>618</v>
      </c>
      <c r="P105" s="89" t="e">
        <f t="shared" si="22"/>
        <v>#VALUE!</v>
      </c>
      <c r="Q105" s="89" t="e">
        <f t="shared" si="23"/>
        <v>#VALUE!</v>
      </c>
      <c r="R105" s="89" t="e">
        <f t="shared" si="24"/>
        <v>#VALUE!</v>
      </c>
      <c r="S105" s="89" t="e">
        <f t="shared" si="25"/>
        <v>#VALUE!</v>
      </c>
      <c r="T105" s="15" t="e">
        <f t="shared" si="26"/>
        <v>#VALUE!</v>
      </c>
      <c r="U105" s="15" t="e">
        <f t="shared" si="27"/>
        <v>#VALUE!</v>
      </c>
      <c r="V105" s="15" t="e">
        <f t="shared" si="28"/>
        <v>#VALUE!</v>
      </c>
      <c r="W105" s="15">
        <f t="shared" si="29"/>
        <v>0</v>
      </c>
      <c r="X105" s="15" t="e">
        <f t="shared" si="30"/>
        <v>#VALUE!</v>
      </c>
      <c r="Y105" s="15" t="e">
        <f t="shared" si="31"/>
        <v>#VALUE!</v>
      </c>
      <c r="Z105" s="15" t="e">
        <f t="shared" si="32"/>
        <v>#VALUE!</v>
      </c>
      <c r="AA105" s="15" t="e">
        <f t="shared" si="33"/>
        <v>#VALUE!</v>
      </c>
      <c r="AB105" s="94"/>
      <c r="AC105" s="128" t="str">
        <f t="shared" si="34"/>
        <v/>
      </c>
      <c r="AD105" s="80" t="str">
        <f t="shared" si="35"/>
        <v/>
      </c>
      <c r="AF105" s="127" t="str">
        <f>日付等!Q94</f>
        <v>選択して下さい</v>
      </c>
      <c r="AG105" s="95" t="str">
        <f t="shared" si="36"/>
        <v/>
      </c>
    </row>
    <row r="106" spans="1:33" ht="14.25">
      <c r="A106" s="81">
        <v>93</v>
      </c>
      <c r="B106" s="82" t="e">
        <f>日付等!A95</f>
        <v>#VALUE!</v>
      </c>
      <c r="C106" s="121" t="str">
        <f>IF(日付等!B95="年月日","",日付等!B95)</f>
        <v/>
      </c>
      <c r="D106" s="91">
        <f>日付等!M95</f>
        <v>0</v>
      </c>
      <c r="E106" s="92" t="str">
        <f>日付等!N95</f>
        <v/>
      </c>
      <c r="F106" s="409" t="str">
        <f>IF(E106="","",VLOOKUP(E106,換算表!$A$2:$D$96,3,0))</f>
        <v/>
      </c>
      <c r="G106" s="410"/>
      <c r="H106" s="135">
        <f>日付等!O95</f>
        <v>0</v>
      </c>
      <c r="I106" s="93"/>
      <c r="J106" s="86" t="str">
        <f t="shared" si="18"/>
        <v/>
      </c>
      <c r="K106" s="87" t="str">
        <f>IF(I106="",IF(C106="","",VLOOKUP(E106,換算表!$A$2:$D$96,4,0)),IF(OR(I106="育休",I106="結核病休",I106="結核休職"),0.5,IF(I106="病休",0.5,IF(OR(I106="組合専従",I106="公災病休",I106="公災休職"),0.7,IF(I106="欠勤・処分",0,"")))))</f>
        <v/>
      </c>
      <c r="L106" s="88" t="str">
        <f t="shared" si="19"/>
        <v/>
      </c>
      <c r="M106" s="15" t="str">
        <f t="shared" si="20"/>
        <v/>
      </c>
      <c r="N106" s="15" t="str">
        <f t="shared" si="21"/>
        <v/>
      </c>
      <c r="O106" s="69"/>
      <c r="P106" s="89" t="e">
        <f t="shared" si="22"/>
        <v>#VALUE!</v>
      </c>
      <c r="Q106" s="89" t="e">
        <f t="shared" si="23"/>
        <v>#VALUE!</v>
      </c>
      <c r="R106" s="89" t="e">
        <f t="shared" si="24"/>
        <v>#VALUE!</v>
      </c>
      <c r="S106" s="89" t="e">
        <f t="shared" si="25"/>
        <v>#VALUE!</v>
      </c>
      <c r="T106" s="15" t="e">
        <f t="shared" si="26"/>
        <v>#VALUE!</v>
      </c>
      <c r="U106" s="15" t="e">
        <f t="shared" si="27"/>
        <v>#VALUE!</v>
      </c>
      <c r="V106" s="15" t="e">
        <f t="shared" si="28"/>
        <v>#VALUE!</v>
      </c>
      <c r="W106" s="15">
        <f t="shared" si="29"/>
        <v>0</v>
      </c>
      <c r="X106" s="15" t="e">
        <f t="shared" si="30"/>
        <v>#VALUE!</v>
      </c>
      <c r="Y106" s="15" t="e">
        <f t="shared" si="31"/>
        <v>#VALUE!</v>
      </c>
      <c r="Z106" s="15" t="e">
        <f t="shared" si="32"/>
        <v>#VALUE!</v>
      </c>
      <c r="AA106" s="15" t="e">
        <f t="shared" si="33"/>
        <v>#VALUE!</v>
      </c>
      <c r="AB106" s="94"/>
      <c r="AC106" s="128" t="str">
        <f t="shared" si="34"/>
        <v/>
      </c>
      <c r="AD106" s="80" t="str">
        <f t="shared" si="35"/>
        <v/>
      </c>
      <c r="AF106" s="127" t="str">
        <f>日付等!Q95</f>
        <v>選択して下さい</v>
      </c>
      <c r="AG106" s="95" t="str">
        <f t="shared" si="36"/>
        <v/>
      </c>
    </row>
    <row r="107" spans="1:33" ht="14.25">
      <c r="A107" s="81">
        <v>94</v>
      </c>
      <c r="B107" s="82" t="e">
        <f>日付等!A96</f>
        <v>#VALUE!</v>
      </c>
      <c r="C107" s="121" t="str">
        <f>IF(日付等!B96="年月日","",日付等!B96)</f>
        <v/>
      </c>
      <c r="D107" s="91">
        <f>日付等!M96</f>
        <v>0</v>
      </c>
      <c r="E107" s="92" t="str">
        <f>日付等!N96</f>
        <v/>
      </c>
      <c r="F107" s="409" t="str">
        <f>IF(E107="","",VLOOKUP(E107,換算表!$A$2:$D$96,3,0))</f>
        <v/>
      </c>
      <c r="G107" s="410"/>
      <c r="H107" s="135">
        <f>日付等!O96</f>
        <v>0</v>
      </c>
      <c r="I107" s="93"/>
      <c r="J107" s="86" t="str">
        <f t="shared" si="18"/>
        <v/>
      </c>
      <c r="K107" s="87" t="str">
        <f>IF(I107="",IF(C107="","",VLOOKUP(E107,換算表!$A$2:$D$96,4,0)),IF(OR(I107="育休",I107="結核病休",I107="結核休職"),0.5,IF(I107="病休",0.5,IF(OR(I107="組合専従",I107="公災病休",I107="公災休職"),0.7,IF(I107="欠勤・処分",0,"")))))</f>
        <v/>
      </c>
      <c r="L107" s="88" t="str">
        <f t="shared" si="19"/>
        <v/>
      </c>
      <c r="M107" s="15" t="str">
        <f t="shared" si="20"/>
        <v/>
      </c>
      <c r="N107" s="15" t="str">
        <f t="shared" si="21"/>
        <v/>
      </c>
      <c r="O107" s="69"/>
      <c r="P107" s="89" t="e">
        <f t="shared" si="22"/>
        <v>#VALUE!</v>
      </c>
      <c r="Q107" s="89" t="e">
        <f>DATE(YEAR(C107),MONTH(C107)+1,0)</f>
        <v>#VALUE!</v>
      </c>
      <c r="R107" s="89" t="e">
        <f t="shared" si="24"/>
        <v>#VALUE!</v>
      </c>
      <c r="S107" s="89" t="e">
        <f t="shared" si="25"/>
        <v>#VALUE!</v>
      </c>
      <c r="T107" s="15" t="e">
        <f t="shared" si="26"/>
        <v>#VALUE!</v>
      </c>
      <c r="U107" s="15" t="e">
        <f t="shared" si="27"/>
        <v>#VALUE!</v>
      </c>
      <c r="V107" s="15" t="e">
        <f t="shared" si="28"/>
        <v>#VALUE!</v>
      </c>
      <c r="W107" s="15">
        <f t="shared" si="29"/>
        <v>0</v>
      </c>
      <c r="X107" s="15" t="e">
        <f t="shared" si="30"/>
        <v>#VALUE!</v>
      </c>
      <c r="Y107" s="15" t="e">
        <f t="shared" si="31"/>
        <v>#VALUE!</v>
      </c>
      <c r="Z107" s="15" t="e">
        <f t="shared" si="32"/>
        <v>#VALUE!</v>
      </c>
      <c r="AA107" s="15" t="e">
        <f t="shared" si="33"/>
        <v>#VALUE!</v>
      </c>
      <c r="AB107" s="94"/>
      <c r="AC107" s="128" t="str">
        <f t="shared" si="34"/>
        <v/>
      </c>
      <c r="AD107" s="80" t="str">
        <f t="shared" si="35"/>
        <v/>
      </c>
      <c r="AF107" s="127" t="str">
        <f>日付等!Q96</f>
        <v>選択して下さい</v>
      </c>
      <c r="AG107" s="95" t="str">
        <f t="shared" si="36"/>
        <v/>
      </c>
    </row>
    <row r="108" spans="1:33" ht="14.25">
      <c r="A108" s="81">
        <v>95</v>
      </c>
      <c r="B108" s="82" t="e">
        <f>日付等!A97</f>
        <v>#VALUE!</v>
      </c>
      <c r="C108" s="121" t="str">
        <f>IF(日付等!B97="年月日","",日付等!B97)</f>
        <v/>
      </c>
      <c r="D108" s="91">
        <f>日付等!M97</f>
        <v>0</v>
      </c>
      <c r="E108" s="92" t="str">
        <f>日付等!N97</f>
        <v/>
      </c>
      <c r="F108" s="409" t="str">
        <f>IF(E108="","",VLOOKUP(E108,換算表!$A$2:$D$96,3,0))</f>
        <v/>
      </c>
      <c r="G108" s="410"/>
      <c r="H108" s="135">
        <f>日付等!O97</f>
        <v>0</v>
      </c>
      <c r="I108" s="93"/>
      <c r="J108" s="86" t="str">
        <f t="shared" si="18"/>
        <v/>
      </c>
      <c r="K108" s="87" t="str">
        <f>IF(I108="",IF(C108="","",VLOOKUP(E108,換算表!$A$2:$D$96,4,0)),IF(OR(I108="育休",I108="結核病休",I108="結核休職"),0.5,IF(I108="病休",0.5,IF(OR(I108="組合専従",I108="公災病休",I108="公災休職"),0.7,IF(I108="欠勤・処分",0,"")))))</f>
        <v/>
      </c>
      <c r="L108" s="88" t="str">
        <f t="shared" si="19"/>
        <v/>
      </c>
      <c r="M108" s="15" t="str">
        <f t="shared" si="20"/>
        <v/>
      </c>
      <c r="N108" s="15" t="str">
        <f t="shared" si="21"/>
        <v/>
      </c>
      <c r="O108" s="69"/>
      <c r="P108" s="89" t="e">
        <f t="shared" si="22"/>
        <v>#VALUE!</v>
      </c>
      <c r="Q108" s="89" t="e">
        <f t="shared" si="23"/>
        <v>#VALUE!</v>
      </c>
      <c r="R108" s="89" t="e">
        <f t="shared" si="24"/>
        <v>#VALUE!</v>
      </c>
      <c r="S108" s="89" t="e">
        <f t="shared" si="25"/>
        <v>#VALUE!</v>
      </c>
      <c r="T108" s="15" t="e">
        <f t="shared" si="26"/>
        <v>#VALUE!</v>
      </c>
      <c r="U108" s="15" t="e">
        <f t="shared" si="27"/>
        <v>#VALUE!</v>
      </c>
      <c r="V108" s="15" t="e">
        <f t="shared" si="28"/>
        <v>#VALUE!</v>
      </c>
      <c r="W108" s="15">
        <f t="shared" si="29"/>
        <v>0</v>
      </c>
      <c r="X108" s="15" t="e">
        <f t="shared" si="30"/>
        <v>#VALUE!</v>
      </c>
      <c r="Y108" s="15" t="e">
        <f t="shared" si="31"/>
        <v>#VALUE!</v>
      </c>
      <c r="Z108" s="15" t="e">
        <f t="shared" si="32"/>
        <v>#VALUE!</v>
      </c>
      <c r="AA108" s="15" t="e">
        <f t="shared" si="33"/>
        <v>#VALUE!</v>
      </c>
      <c r="AB108" s="94"/>
      <c r="AC108" s="128" t="str">
        <f t="shared" si="34"/>
        <v/>
      </c>
      <c r="AD108" s="80" t="str">
        <f t="shared" si="35"/>
        <v/>
      </c>
      <c r="AF108" s="127" t="str">
        <f>日付等!Q97</f>
        <v>選択して下さい</v>
      </c>
      <c r="AG108" s="95" t="str">
        <f t="shared" si="36"/>
        <v/>
      </c>
    </row>
    <row r="109" spans="1:33" ht="14.25">
      <c r="A109" s="81">
        <v>96</v>
      </c>
      <c r="B109" s="82" t="e">
        <f>日付等!A98</f>
        <v>#VALUE!</v>
      </c>
      <c r="C109" s="121" t="str">
        <f>IF(日付等!B98="年月日","",日付等!B98)</f>
        <v/>
      </c>
      <c r="D109" s="91">
        <f>日付等!M98</f>
        <v>0</v>
      </c>
      <c r="E109" s="92" t="str">
        <f>日付等!N98</f>
        <v/>
      </c>
      <c r="F109" s="409" t="str">
        <f>IF(E109="","",VLOOKUP(E109,換算表!$A$2:$D$96,3,0))</f>
        <v/>
      </c>
      <c r="G109" s="410"/>
      <c r="H109" s="135">
        <f>日付等!O98</f>
        <v>0</v>
      </c>
      <c r="I109" s="93"/>
      <c r="J109" s="86" t="str">
        <f t="shared" si="18"/>
        <v/>
      </c>
      <c r="K109" s="87" t="str">
        <f>IF(I109="",IF(C109="","",VLOOKUP(E109,換算表!$A$2:$D$96,4,0)),IF(OR(I109="育休",I109="結核病休",I109="結核休職"),0.5,IF(I109="病休",0.5,IF(OR(I109="組合専従",I109="公災病休",I109="公災休職"),0.7,IF(I109="欠勤・処分",0,"")))))</f>
        <v/>
      </c>
      <c r="L109" s="88" t="str">
        <f t="shared" si="19"/>
        <v/>
      </c>
      <c r="M109" s="15" t="str">
        <f t="shared" si="20"/>
        <v/>
      </c>
      <c r="N109" s="15" t="str">
        <f t="shared" si="21"/>
        <v/>
      </c>
      <c r="O109" s="69"/>
      <c r="P109" s="89" t="e">
        <f t="shared" si="22"/>
        <v>#VALUE!</v>
      </c>
      <c r="Q109" s="89" t="e">
        <f t="shared" si="23"/>
        <v>#VALUE!</v>
      </c>
      <c r="R109" s="89" t="e">
        <f t="shared" si="24"/>
        <v>#VALUE!</v>
      </c>
      <c r="S109" s="89" t="e">
        <f t="shared" si="25"/>
        <v>#VALUE!</v>
      </c>
      <c r="T109" s="15" t="e">
        <f t="shared" si="26"/>
        <v>#VALUE!</v>
      </c>
      <c r="U109" s="15" t="e">
        <f t="shared" si="27"/>
        <v>#VALUE!</v>
      </c>
      <c r="V109" s="15" t="e">
        <f t="shared" si="28"/>
        <v>#VALUE!</v>
      </c>
      <c r="W109" s="15">
        <f t="shared" si="29"/>
        <v>0</v>
      </c>
      <c r="X109" s="15" t="e">
        <f t="shared" si="30"/>
        <v>#VALUE!</v>
      </c>
      <c r="Y109" s="15" t="e">
        <f t="shared" si="31"/>
        <v>#VALUE!</v>
      </c>
      <c r="Z109" s="15" t="e">
        <f t="shared" si="32"/>
        <v>#VALUE!</v>
      </c>
      <c r="AA109" s="15" t="e">
        <f t="shared" si="33"/>
        <v>#VALUE!</v>
      </c>
      <c r="AB109" s="94"/>
      <c r="AC109" s="128" t="str">
        <f t="shared" si="34"/>
        <v/>
      </c>
      <c r="AD109" s="80" t="str">
        <f t="shared" si="35"/>
        <v/>
      </c>
      <c r="AF109" s="127" t="str">
        <f>日付等!Q98</f>
        <v>選択して下さい</v>
      </c>
      <c r="AG109" s="95" t="str">
        <f t="shared" si="36"/>
        <v/>
      </c>
    </row>
    <row r="110" spans="1:33" ht="14.25">
      <c r="A110" s="81">
        <v>97</v>
      </c>
      <c r="B110" s="82" t="e">
        <f>日付等!A99</f>
        <v>#VALUE!</v>
      </c>
      <c r="C110" s="121" t="str">
        <f>IF(日付等!B99="年月日","",日付等!B99)</f>
        <v/>
      </c>
      <c r="D110" s="91">
        <f>日付等!M99</f>
        <v>0</v>
      </c>
      <c r="E110" s="92" t="str">
        <f>日付等!N99</f>
        <v/>
      </c>
      <c r="F110" s="409" t="str">
        <f>IF(E110="","",VLOOKUP(E110,換算表!$A$2:$D$96,3,0))</f>
        <v/>
      </c>
      <c r="G110" s="410"/>
      <c r="H110" s="135">
        <f>日付等!O99</f>
        <v>0</v>
      </c>
      <c r="I110" s="93"/>
      <c r="J110" s="86" t="str">
        <f t="shared" si="18"/>
        <v/>
      </c>
      <c r="K110" s="87" t="str">
        <f>IF(I110="",IF(C110="","",VLOOKUP(E110,換算表!$A$2:$D$96,4,0)),IF(OR(I110="育休",I110="結核病休",I110="結核休職"),0.5,IF(I110="病休",0.5,IF(OR(I110="組合専従",I110="公災病休",I110="公災休職"),0.7,IF(I110="欠勤・処分",0,"")))))</f>
        <v/>
      </c>
      <c r="L110" s="88" t="str">
        <f t="shared" si="19"/>
        <v/>
      </c>
      <c r="M110" s="15" t="str">
        <f t="shared" si="20"/>
        <v/>
      </c>
      <c r="N110" s="15" t="str">
        <f t="shared" si="21"/>
        <v/>
      </c>
      <c r="O110" s="69"/>
      <c r="P110" s="89" t="e">
        <f t="shared" si="22"/>
        <v>#VALUE!</v>
      </c>
      <c r="Q110" s="89" t="e">
        <f t="shared" si="23"/>
        <v>#VALUE!</v>
      </c>
      <c r="R110" s="89" t="e">
        <f t="shared" si="24"/>
        <v>#VALUE!</v>
      </c>
      <c r="S110" s="89" t="e">
        <f t="shared" si="25"/>
        <v>#VALUE!</v>
      </c>
      <c r="T110" s="15" t="e">
        <f t="shared" si="26"/>
        <v>#VALUE!</v>
      </c>
      <c r="U110" s="15" t="e">
        <f t="shared" si="27"/>
        <v>#VALUE!</v>
      </c>
      <c r="V110" s="15" t="e">
        <f t="shared" si="28"/>
        <v>#VALUE!</v>
      </c>
      <c r="W110" s="15">
        <f t="shared" si="29"/>
        <v>0</v>
      </c>
      <c r="X110" s="15" t="e">
        <f t="shared" si="30"/>
        <v>#VALUE!</v>
      </c>
      <c r="Y110" s="15" t="e">
        <f t="shared" si="31"/>
        <v>#VALUE!</v>
      </c>
      <c r="Z110" s="15" t="e">
        <f t="shared" si="32"/>
        <v>#VALUE!</v>
      </c>
      <c r="AA110" s="15" t="e">
        <f t="shared" si="33"/>
        <v>#VALUE!</v>
      </c>
      <c r="AB110" s="94"/>
      <c r="AC110" s="128" t="str">
        <f t="shared" si="34"/>
        <v/>
      </c>
      <c r="AD110" s="80" t="str">
        <f t="shared" si="35"/>
        <v/>
      </c>
      <c r="AF110" s="127" t="str">
        <f>日付等!Q99</f>
        <v>選択して下さい</v>
      </c>
      <c r="AG110" s="95" t="str">
        <f t="shared" si="36"/>
        <v/>
      </c>
    </row>
    <row r="111" spans="1:33" ht="14.25">
      <c r="A111" s="81">
        <v>98</v>
      </c>
      <c r="B111" s="82" t="e">
        <f>日付等!A100</f>
        <v>#VALUE!</v>
      </c>
      <c r="C111" s="121" t="str">
        <f>IF(日付等!B100="年月日","",日付等!B100)</f>
        <v/>
      </c>
      <c r="D111" s="91">
        <f>日付等!M100</f>
        <v>0</v>
      </c>
      <c r="E111" s="92" t="str">
        <f>日付等!N100</f>
        <v/>
      </c>
      <c r="F111" s="409" t="str">
        <f>IF(E111="","",VLOOKUP(E111,換算表!$A$2:$D$96,3,0))</f>
        <v/>
      </c>
      <c r="G111" s="410"/>
      <c r="H111" s="135">
        <f>日付等!O100</f>
        <v>0</v>
      </c>
      <c r="I111" s="93"/>
      <c r="J111" s="86" t="str">
        <f t="shared" si="18"/>
        <v/>
      </c>
      <c r="K111" s="87" t="str">
        <f>IF(I111="",IF(C111="","",VLOOKUP(E111,換算表!$A$2:$D$96,4,0)),IF(OR(I111="育休",I111="結核病休",I111="結核休職"),0.5,IF(I111="病休",0.5,IF(OR(I111="組合専従",I111="公災病休",I111="公災休職"),0.7,IF(I111="欠勤・処分",0,"")))))</f>
        <v/>
      </c>
      <c r="L111" s="88" t="str">
        <f t="shared" si="19"/>
        <v/>
      </c>
      <c r="M111" s="15" t="str">
        <f t="shared" si="20"/>
        <v/>
      </c>
      <c r="N111" s="15" t="str">
        <f t="shared" si="21"/>
        <v/>
      </c>
      <c r="O111" s="69"/>
      <c r="P111" s="89" t="e">
        <f t="shared" si="22"/>
        <v>#VALUE!</v>
      </c>
      <c r="Q111" s="89" t="e">
        <f t="shared" si="23"/>
        <v>#VALUE!</v>
      </c>
      <c r="R111" s="89" t="e">
        <f t="shared" si="24"/>
        <v>#VALUE!</v>
      </c>
      <c r="S111" s="89" t="e">
        <f t="shared" si="25"/>
        <v>#VALUE!</v>
      </c>
      <c r="T111" s="15" t="e">
        <f t="shared" si="26"/>
        <v>#VALUE!</v>
      </c>
      <c r="U111" s="15" t="e">
        <f t="shared" si="27"/>
        <v>#VALUE!</v>
      </c>
      <c r="V111" s="15" t="e">
        <f t="shared" si="28"/>
        <v>#VALUE!</v>
      </c>
      <c r="W111" s="15">
        <f t="shared" si="29"/>
        <v>0</v>
      </c>
      <c r="X111" s="15" t="e">
        <f t="shared" si="30"/>
        <v>#VALUE!</v>
      </c>
      <c r="Y111" s="15" t="e">
        <f t="shared" si="31"/>
        <v>#VALUE!</v>
      </c>
      <c r="Z111" s="15" t="e">
        <f t="shared" si="32"/>
        <v>#VALUE!</v>
      </c>
      <c r="AA111" s="15" t="e">
        <f t="shared" si="33"/>
        <v>#VALUE!</v>
      </c>
      <c r="AB111" s="94"/>
      <c r="AC111" s="128" t="str">
        <f t="shared" si="34"/>
        <v/>
      </c>
      <c r="AD111" s="80" t="str">
        <f t="shared" si="35"/>
        <v/>
      </c>
      <c r="AF111" s="127" t="str">
        <f>日付等!Q100</f>
        <v>選択して下さい</v>
      </c>
      <c r="AG111" s="95" t="str">
        <f t="shared" si="36"/>
        <v/>
      </c>
    </row>
    <row r="112" spans="1:33" ht="14.25">
      <c r="A112" s="81">
        <v>99</v>
      </c>
      <c r="B112" s="82" t="e">
        <f>日付等!A101</f>
        <v>#VALUE!</v>
      </c>
      <c r="C112" s="121" t="str">
        <f>IF(日付等!B101="年月日","",日付等!B101)</f>
        <v/>
      </c>
      <c r="D112" s="91">
        <f>日付等!M101</f>
        <v>0</v>
      </c>
      <c r="E112" s="92" t="str">
        <f>日付等!N101</f>
        <v/>
      </c>
      <c r="F112" s="409" t="str">
        <f>IF(E112="","",VLOOKUP(E112,換算表!$A$2:$D$96,3,0))</f>
        <v/>
      </c>
      <c r="G112" s="410"/>
      <c r="H112" s="135">
        <f>日付等!O101</f>
        <v>0</v>
      </c>
      <c r="I112" s="93"/>
      <c r="J112" s="86" t="str">
        <f t="shared" ref="J112:J114" si="37">IF(E112="","",IF(AA112&lt;0,0,AA112))</f>
        <v/>
      </c>
      <c r="K112" s="87" t="str">
        <f>IF(I112="",IF(C112="","",VLOOKUP(E112,換算表!$A$2:$D$96,4,0)),IF(OR(I112="育休",I112="結核病休",I112="結核休職"),0.5,IF(I112="病休",0.5,IF(OR(I112="組合専従",I112="公災病休",I112="公災休職"),0.7,IF(I112="欠勤・処分",0,"")))))</f>
        <v/>
      </c>
      <c r="L112" s="88" t="str">
        <f t="shared" ref="L112:L114" si="38">IF(E112="","",IF(J112&lt;0,0,J112*K112))</f>
        <v/>
      </c>
      <c r="M112" s="15" t="str">
        <f t="shared" ref="M112:M114" si="39">IF(OR(E112=200,E112=202),L112,"")</f>
        <v/>
      </c>
      <c r="N112" s="15" t="str">
        <f t="shared" ref="N112:N114" si="40">IF(OR(E112=210,E112=211,E112=250),L112,"")</f>
        <v/>
      </c>
      <c r="O112" s="69"/>
      <c r="P112" s="89" t="e">
        <f t="shared" ref="P112:P114" si="41">DATE(YEAR(B112),MONTH(B112),1)</f>
        <v>#VALUE!</v>
      </c>
      <c r="Q112" s="89" t="e">
        <f t="shared" ref="Q112:Q114" si="42">DATE(YEAR(C112),MONTH(C112)+1,0)</f>
        <v>#VALUE!</v>
      </c>
      <c r="R112" s="89" t="e">
        <f t="shared" ref="R112:R114" si="43">YEAR(P112)&amp;MONTH(P112)</f>
        <v>#VALUE!</v>
      </c>
      <c r="S112" s="89" t="e">
        <f t="shared" ref="S112:S114" si="44">YEAR(Q112)&amp;MONTH(Q112)</f>
        <v>#VALUE!</v>
      </c>
      <c r="T112" s="15" t="e">
        <f t="shared" ref="T112:T114" si="45">IF(AND(R112=S111,K111&gt;K112),-1,IF(AND(R112=S111,K111&lt;K112),0,IF(AND(R112=S111,K111=K112),-1,0)))</f>
        <v>#VALUE!</v>
      </c>
      <c r="U112" s="15" t="e">
        <f t="shared" ref="U112:U114" si="46">IF(AND(S112=R113,K112&gt;K113),0,IF(AND(S112=R113,K112&lt;K113),-1,IF(AND(S112=R113,K112=K113),0,0)))</f>
        <v>#VALUE!</v>
      </c>
      <c r="V112" s="15" t="e">
        <f t="shared" ref="V112:V114" si="47">IF(AND(R112=S110,K110&gt;K112),-1,IF(AND(R112=S110,K110&lt;K112),0,IF(AND(R112=S110,K110=K112),-1,0)))</f>
        <v>#VALUE!</v>
      </c>
      <c r="W112" s="15">
        <f t="shared" ref="W112:W114" si="48">IF(E114="",0,IF(AND(S112=R114,K112&gt;K114),0,IF(AND(S112=R114,K112&lt;K114),-1,IF(AND(S112=R114,K112=K114),0,0))))</f>
        <v>0</v>
      </c>
      <c r="X112" s="15" t="e">
        <f t="shared" ref="X112:X114" si="49">DATEDIF(P112,Q112,"M")</f>
        <v>#VALUE!</v>
      </c>
      <c r="Y112" s="15" t="e">
        <f t="shared" ref="Y112:Y114" si="50">DATEDIF(P112,Q112,"MD")</f>
        <v>#VALUE!</v>
      </c>
      <c r="Z112" s="15" t="e">
        <f t="shared" ref="Z112:Z114" si="51">IF(Y112&gt;0,X112+1,X112)</f>
        <v>#VALUE!</v>
      </c>
      <c r="AA112" s="15" t="e">
        <f t="shared" ref="AA112:AA114" si="52">Z112+T112+U112+V112+W112</f>
        <v>#VALUE!</v>
      </c>
      <c r="AB112" s="94"/>
      <c r="AC112" s="128" t="str">
        <f t="shared" si="34"/>
        <v/>
      </c>
      <c r="AD112" s="80" t="str">
        <f t="shared" si="35"/>
        <v/>
      </c>
      <c r="AF112" s="127" t="str">
        <f>日付等!Q101</f>
        <v>選択して下さい</v>
      </c>
      <c r="AG112" s="95" t="str">
        <f t="shared" si="36"/>
        <v/>
      </c>
    </row>
    <row r="113" spans="1:33" ht="14.25">
      <c r="A113" s="81">
        <v>100</v>
      </c>
      <c r="B113" s="82" t="e">
        <f>日付等!A102</f>
        <v>#VALUE!</v>
      </c>
      <c r="C113" s="121" t="str">
        <f>IF(日付等!B102="年月日","",日付等!B102)</f>
        <v/>
      </c>
      <c r="D113" s="91">
        <f>日付等!M102</f>
        <v>0</v>
      </c>
      <c r="E113" s="92" t="str">
        <f>日付等!N102</f>
        <v/>
      </c>
      <c r="F113" s="409" t="str">
        <f>IF(E113="","",VLOOKUP(E113,換算表!$A$2:$D$96,3,0))</f>
        <v/>
      </c>
      <c r="G113" s="410"/>
      <c r="H113" s="135">
        <f>日付等!O102</f>
        <v>0</v>
      </c>
      <c r="I113" s="93"/>
      <c r="J113" s="86" t="str">
        <f t="shared" si="37"/>
        <v/>
      </c>
      <c r="K113" s="87" t="str">
        <f>IF(I113="",IF(C113="","",VLOOKUP(E113,換算表!$A$2:$D$96,4,0)),IF(OR(I113="育休",I113="結核病休",I113="結核休職"),0.5,IF(I113="病休",0.5,IF(OR(I113="組合専従",I113="公災病休",I113="公災休職"),0.7,IF(I113="欠勤・処分",0,"")))))</f>
        <v/>
      </c>
      <c r="L113" s="88" t="str">
        <f t="shared" si="38"/>
        <v/>
      </c>
      <c r="M113" s="15" t="str">
        <f t="shared" si="39"/>
        <v/>
      </c>
      <c r="N113" s="15" t="str">
        <f t="shared" si="40"/>
        <v/>
      </c>
      <c r="O113" s="69"/>
      <c r="P113" s="89" t="e">
        <f t="shared" si="41"/>
        <v>#VALUE!</v>
      </c>
      <c r="Q113" s="89" t="e">
        <f t="shared" si="42"/>
        <v>#VALUE!</v>
      </c>
      <c r="R113" s="89" t="e">
        <f t="shared" si="43"/>
        <v>#VALUE!</v>
      </c>
      <c r="S113" s="89" t="e">
        <f t="shared" si="44"/>
        <v>#VALUE!</v>
      </c>
      <c r="T113" s="15" t="e">
        <f t="shared" si="45"/>
        <v>#VALUE!</v>
      </c>
      <c r="U113" s="15" t="e">
        <f t="shared" si="46"/>
        <v>#VALUE!</v>
      </c>
      <c r="V113" s="15" t="e">
        <f t="shared" si="47"/>
        <v>#VALUE!</v>
      </c>
      <c r="W113" s="15">
        <f t="shared" si="48"/>
        <v>0</v>
      </c>
      <c r="X113" s="15" t="e">
        <f t="shared" si="49"/>
        <v>#VALUE!</v>
      </c>
      <c r="Y113" s="15" t="e">
        <f t="shared" si="50"/>
        <v>#VALUE!</v>
      </c>
      <c r="Z113" s="15" t="e">
        <f t="shared" si="51"/>
        <v>#VALUE!</v>
      </c>
      <c r="AA113" s="15" t="e">
        <f t="shared" si="52"/>
        <v>#VALUE!</v>
      </c>
      <c r="AB113" s="94"/>
      <c r="AC113" s="128" t="str">
        <f t="shared" si="34"/>
        <v/>
      </c>
      <c r="AD113" s="80" t="str">
        <f t="shared" si="35"/>
        <v/>
      </c>
      <c r="AF113" s="127" t="str">
        <f>日付等!Q102</f>
        <v>選択して下さい</v>
      </c>
      <c r="AG113" s="95" t="str">
        <f t="shared" si="36"/>
        <v/>
      </c>
    </row>
    <row r="114" spans="1:33" ht="14.25">
      <c r="A114" s="81">
        <v>101</v>
      </c>
      <c r="B114" s="82" t="e">
        <f>日付等!A103</f>
        <v>#VALUE!</v>
      </c>
      <c r="C114" s="121" t="str">
        <f>IF(日付等!B103="年月日","",日付等!B103)</f>
        <v/>
      </c>
      <c r="D114" s="91">
        <f>日付等!M103</f>
        <v>0</v>
      </c>
      <c r="E114" s="92" t="str">
        <f>日付等!N103</f>
        <v/>
      </c>
      <c r="F114" s="409" t="str">
        <f>IF(E114="","",VLOOKUP(E114,換算表!$A$2:$D$96,3,0))</f>
        <v/>
      </c>
      <c r="G114" s="410"/>
      <c r="H114" s="135">
        <f>日付等!O103</f>
        <v>0</v>
      </c>
      <c r="I114" s="93"/>
      <c r="J114" s="86" t="str">
        <f t="shared" si="37"/>
        <v/>
      </c>
      <c r="K114" s="87" t="str">
        <f>IF(I114="",IF(C114="","",VLOOKUP(E114,換算表!$A$2:$D$96,4,0)),IF(OR(I114="育休",I114="結核病休",I114="結核休職"),0.5,IF(I114="病休",0.5,IF(OR(I114="組合専従",I114="公災病休",I114="公災休職"),0.7,IF(I114="欠勤・処分",0,"")))))</f>
        <v/>
      </c>
      <c r="L114" s="88" t="str">
        <f t="shared" si="38"/>
        <v/>
      </c>
      <c r="M114" s="15" t="str">
        <f t="shared" si="39"/>
        <v/>
      </c>
      <c r="N114" s="15" t="str">
        <f t="shared" si="40"/>
        <v/>
      </c>
      <c r="O114" s="69"/>
      <c r="P114" s="89" t="e">
        <f t="shared" si="41"/>
        <v>#VALUE!</v>
      </c>
      <c r="Q114" s="89" t="e">
        <f t="shared" si="42"/>
        <v>#VALUE!</v>
      </c>
      <c r="R114" s="89" t="e">
        <f t="shared" si="43"/>
        <v>#VALUE!</v>
      </c>
      <c r="S114" s="89" t="e">
        <f t="shared" si="44"/>
        <v>#VALUE!</v>
      </c>
      <c r="T114" s="15" t="e">
        <f t="shared" si="45"/>
        <v>#VALUE!</v>
      </c>
      <c r="U114" s="15" t="e">
        <f t="shared" si="46"/>
        <v>#VALUE!</v>
      </c>
      <c r="V114" s="15" t="e">
        <f t="shared" si="47"/>
        <v>#VALUE!</v>
      </c>
      <c r="W114" s="15">
        <f t="shared" si="48"/>
        <v>0</v>
      </c>
      <c r="X114" s="15" t="e">
        <f t="shared" si="49"/>
        <v>#VALUE!</v>
      </c>
      <c r="Y114" s="15" t="e">
        <f t="shared" si="50"/>
        <v>#VALUE!</v>
      </c>
      <c r="Z114" s="15" t="e">
        <f t="shared" si="51"/>
        <v>#VALUE!</v>
      </c>
      <c r="AA114" s="15" t="e">
        <f t="shared" si="52"/>
        <v>#VALUE!</v>
      </c>
      <c r="AB114" s="94"/>
      <c r="AC114" s="128" t="str">
        <f t="shared" si="34"/>
        <v/>
      </c>
      <c r="AD114" s="80" t="str">
        <f t="shared" si="35"/>
        <v/>
      </c>
      <c r="AF114" s="127" t="str">
        <f>日付等!Q103</f>
        <v>選択して下さい</v>
      </c>
      <c r="AG114" s="95" t="str">
        <f t="shared" si="36"/>
        <v/>
      </c>
    </row>
  </sheetData>
  <sheetProtection selectLockedCells="1"/>
  <mergeCells count="119">
    <mergeCell ref="F60:G60"/>
    <mergeCell ref="F61:G61"/>
    <mergeCell ref="F62:G62"/>
    <mergeCell ref="F63:G63"/>
    <mergeCell ref="F54:G54"/>
    <mergeCell ref="F55:G55"/>
    <mergeCell ref="F56:G56"/>
    <mergeCell ref="F57:G57"/>
    <mergeCell ref="F58:G58"/>
    <mergeCell ref="F59:G59"/>
    <mergeCell ref="F53:G53"/>
    <mergeCell ref="F42:G42"/>
    <mergeCell ref="F43:G43"/>
    <mergeCell ref="F44:G44"/>
    <mergeCell ref="F45:G45"/>
    <mergeCell ref="F46:G46"/>
    <mergeCell ref="F47:G47"/>
    <mergeCell ref="F48:G48"/>
    <mergeCell ref="F49:G49"/>
    <mergeCell ref="F50:G50"/>
    <mergeCell ref="F51:G51"/>
    <mergeCell ref="F52:G52"/>
    <mergeCell ref="F41:G41"/>
    <mergeCell ref="F30:G30"/>
    <mergeCell ref="F31:G31"/>
    <mergeCell ref="F32:G32"/>
    <mergeCell ref="F33:G33"/>
    <mergeCell ref="F34:G34"/>
    <mergeCell ref="F35:G35"/>
    <mergeCell ref="F36:G36"/>
    <mergeCell ref="F37:G37"/>
    <mergeCell ref="F38:G38"/>
    <mergeCell ref="F39:G39"/>
    <mergeCell ref="F40:G40"/>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 ref="F64:G64"/>
    <mergeCell ref="F65:G65"/>
    <mergeCell ref="F66:G66"/>
    <mergeCell ref="F67:G67"/>
    <mergeCell ref="F68:G68"/>
    <mergeCell ref="F1:G1"/>
    <mergeCell ref="J1:L1"/>
    <mergeCell ref="B3:C3"/>
    <mergeCell ref="F3:G3"/>
    <mergeCell ref="B4:C4"/>
    <mergeCell ref="F4:G4"/>
    <mergeCell ref="F17:G17"/>
    <mergeCell ref="B5:C5"/>
    <mergeCell ref="F5:G5"/>
    <mergeCell ref="B6:C6"/>
    <mergeCell ref="J6:K6"/>
    <mergeCell ref="E8:F8"/>
    <mergeCell ref="B10:B11"/>
    <mergeCell ref="C10:F11"/>
    <mergeCell ref="I10:J10"/>
    <mergeCell ref="K10:L10"/>
    <mergeCell ref="A12:L12"/>
    <mergeCell ref="F13:G13"/>
    <mergeCell ref="F14:G14"/>
    <mergeCell ref="F74:G74"/>
    <mergeCell ref="F75:G75"/>
    <mergeCell ref="F76:G76"/>
    <mergeCell ref="F77:G77"/>
    <mergeCell ref="F78:G78"/>
    <mergeCell ref="F69:G69"/>
    <mergeCell ref="F70:G70"/>
    <mergeCell ref="F71:G71"/>
    <mergeCell ref="F72:G72"/>
    <mergeCell ref="F73:G73"/>
    <mergeCell ref="F91:G91"/>
    <mergeCell ref="F92:G92"/>
    <mergeCell ref="F93:G93"/>
    <mergeCell ref="F84:G84"/>
    <mergeCell ref="F85:G85"/>
    <mergeCell ref="F86:G86"/>
    <mergeCell ref="F87:G87"/>
    <mergeCell ref="F88:G88"/>
    <mergeCell ref="F79:G79"/>
    <mergeCell ref="F80:G80"/>
    <mergeCell ref="F81:G81"/>
    <mergeCell ref="F82:G82"/>
    <mergeCell ref="F83:G83"/>
    <mergeCell ref="AC10:AG10"/>
    <mergeCell ref="F114:G114"/>
    <mergeCell ref="F109:G109"/>
    <mergeCell ref="F110:G110"/>
    <mergeCell ref="F111:G111"/>
    <mergeCell ref="F112:G112"/>
    <mergeCell ref="F113:G113"/>
    <mergeCell ref="F104:G104"/>
    <mergeCell ref="F105:G105"/>
    <mergeCell ref="F106:G106"/>
    <mergeCell ref="F107:G107"/>
    <mergeCell ref="F108:G108"/>
    <mergeCell ref="F99:G99"/>
    <mergeCell ref="F100:G100"/>
    <mergeCell ref="F101:G101"/>
    <mergeCell ref="F102:G102"/>
    <mergeCell ref="F103:G103"/>
    <mergeCell ref="F94:G94"/>
    <mergeCell ref="F95:G95"/>
    <mergeCell ref="F96:G96"/>
    <mergeCell ref="F97:G97"/>
    <mergeCell ref="F98:G98"/>
    <mergeCell ref="F89:G89"/>
    <mergeCell ref="F90:G90"/>
  </mergeCells>
  <phoneticPr fontId="1"/>
  <dataValidations count="6">
    <dataValidation type="list" imeMode="off" allowBlank="1" showInputMessage="1" showErrorMessage="1" sqref="WVN983055:WVN983103 E15:E114 WLR983055:WLR983103 WBV983055:WBV983103 VRZ983055:VRZ983103 VID983055:VID983103 UYH983055:UYH983103 UOL983055:UOL983103 UEP983055:UEP983103 TUT983055:TUT983103 TKX983055:TKX983103 TBB983055:TBB983103 SRF983055:SRF983103 SHJ983055:SHJ983103 RXN983055:RXN983103 RNR983055:RNR983103 RDV983055:RDV983103 QTZ983055:QTZ983103 QKD983055:QKD983103 QAH983055:QAH983103 PQL983055:PQL983103 PGP983055:PGP983103 OWT983055:OWT983103 OMX983055:OMX983103 ODB983055:ODB983103 NTF983055:NTF983103 NJJ983055:NJJ983103 MZN983055:MZN983103 MPR983055:MPR983103 MFV983055:MFV983103 LVZ983055:LVZ983103 LMD983055:LMD983103 LCH983055:LCH983103 KSL983055:KSL983103 KIP983055:KIP983103 JYT983055:JYT983103 JOX983055:JOX983103 JFB983055:JFB983103 IVF983055:IVF983103 ILJ983055:ILJ983103 IBN983055:IBN983103 HRR983055:HRR983103 HHV983055:HHV983103 GXZ983055:GXZ983103 GOD983055:GOD983103 GEH983055:GEH983103 FUL983055:FUL983103 FKP983055:FKP983103 FAT983055:FAT983103 EQX983055:EQX983103 EHB983055:EHB983103 DXF983055:DXF983103 DNJ983055:DNJ983103 DDN983055:DDN983103 CTR983055:CTR983103 CJV983055:CJV983103 BZZ983055:BZZ983103 BQD983055:BQD983103 BGH983055:BGH983103 AWL983055:AWL983103 AMP983055:AMP983103 ACT983055:ACT983103 SX983055:SX983103 JB983055:JB983103 E983055:E983103 WVN917519:WVN917567 WLR917519:WLR917567 WBV917519:WBV917567 VRZ917519:VRZ917567 VID917519:VID917567 UYH917519:UYH917567 UOL917519:UOL917567 UEP917519:UEP917567 TUT917519:TUT917567 TKX917519:TKX917567 TBB917519:TBB917567 SRF917519:SRF917567 SHJ917519:SHJ917567 RXN917519:RXN917567 RNR917519:RNR917567 RDV917519:RDV917567 QTZ917519:QTZ917567 QKD917519:QKD917567 QAH917519:QAH917567 PQL917519:PQL917567 PGP917519:PGP917567 OWT917519:OWT917567 OMX917519:OMX917567 ODB917519:ODB917567 NTF917519:NTF917567 NJJ917519:NJJ917567 MZN917519:MZN917567 MPR917519:MPR917567 MFV917519:MFV917567 LVZ917519:LVZ917567 LMD917519:LMD917567 LCH917519:LCH917567 KSL917519:KSL917567 KIP917519:KIP917567 JYT917519:JYT917567 JOX917519:JOX917567 JFB917519:JFB917567 IVF917519:IVF917567 ILJ917519:ILJ917567 IBN917519:IBN917567 HRR917519:HRR917567 HHV917519:HHV917567 GXZ917519:GXZ917567 GOD917519:GOD917567 GEH917519:GEH917567 FUL917519:FUL917567 FKP917519:FKP917567 FAT917519:FAT917567 EQX917519:EQX917567 EHB917519:EHB917567 DXF917519:DXF917567 DNJ917519:DNJ917567 DDN917519:DDN917567 CTR917519:CTR917567 CJV917519:CJV917567 BZZ917519:BZZ917567 BQD917519:BQD917567 BGH917519:BGH917567 AWL917519:AWL917567 AMP917519:AMP917567 ACT917519:ACT917567 SX917519:SX917567 JB917519:JB917567 E917519:E917567 WVN851983:WVN852031 WLR851983:WLR852031 WBV851983:WBV852031 VRZ851983:VRZ852031 VID851983:VID852031 UYH851983:UYH852031 UOL851983:UOL852031 UEP851983:UEP852031 TUT851983:TUT852031 TKX851983:TKX852031 TBB851983:TBB852031 SRF851983:SRF852031 SHJ851983:SHJ852031 RXN851983:RXN852031 RNR851983:RNR852031 RDV851983:RDV852031 QTZ851983:QTZ852031 QKD851983:QKD852031 QAH851983:QAH852031 PQL851983:PQL852031 PGP851983:PGP852031 OWT851983:OWT852031 OMX851983:OMX852031 ODB851983:ODB852031 NTF851983:NTF852031 NJJ851983:NJJ852031 MZN851983:MZN852031 MPR851983:MPR852031 MFV851983:MFV852031 LVZ851983:LVZ852031 LMD851983:LMD852031 LCH851983:LCH852031 KSL851983:KSL852031 KIP851983:KIP852031 JYT851983:JYT852031 JOX851983:JOX852031 JFB851983:JFB852031 IVF851983:IVF852031 ILJ851983:ILJ852031 IBN851983:IBN852031 HRR851983:HRR852031 HHV851983:HHV852031 GXZ851983:GXZ852031 GOD851983:GOD852031 GEH851983:GEH852031 FUL851983:FUL852031 FKP851983:FKP852031 FAT851983:FAT852031 EQX851983:EQX852031 EHB851983:EHB852031 DXF851983:DXF852031 DNJ851983:DNJ852031 DDN851983:DDN852031 CTR851983:CTR852031 CJV851983:CJV852031 BZZ851983:BZZ852031 BQD851983:BQD852031 BGH851983:BGH852031 AWL851983:AWL852031 AMP851983:AMP852031 ACT851983:ACT852031 SX851983:SX852031 JB851983:JB852031 E851983:E852031 WVN786447:WVN786495 WLR786447:WLR786495 WBV786447:WBV786495 VRZ786447:VRZ786495 VID786447:VID786495 UYH786447:UYH786495 UOL786447:UOL786495 UEP786447:UEP786495 TUT786447:TUT786495 TKX786447:TKX786495 TBB786447:TBB786495 SRF786447:SRF786495 SHJ786447:SHJ786495 RXN786447:RXN786495 RNR786447:RNR786495 RDV786447:RDV786495 QTZ786447:QTZ786495 QKD786447:QKD786495 QAH786447:QAH786495 PQL786447:PQL786495 PGP786447:PGP786495 OWT786447:OWT786495 OMX786447:OMX786495 ODB786447:ODB786495 NTF786447:NTF786495 NJJ786447:NJJ786495 MZN786447:MZN786495 MPR786447:MPR786495 MFV786447:MFV786495 LVZ786447:LVZ786495 LMD786447:LMD786495 LCH786447:LCH786495 KSL786447:KSL786495 KIP786447:KIP786495 JYT786447:JYT786495 JOX786447:JOX786495 JFB786447:JFB786495 IVF786447:IVF786495 ILJ786447:ILJ786495 IBN786447:IBN786495 HRR786447:HRR786495 HHV786447:HHV786495 GXZ786447:GXZ786495 GOD786447:GOD786495 GEH786447:GEH786495 FUL786447:FUL786495 FKP786447:FKP786495 FAT786447:FAT786495 EQX786447:EQX786495 EHB786447:EHB786495 DXF786447:DXF786495 DNJ786447:DNJ786495 DDN786447:DDN786495 CTR786447:CTR786495 CJV786447:CJV786495 BZZ786447:BZZ786495 BQD786447:BQD786495 BGH786447:BGH786495 AWL786447:AWL786495 AMP786447:AMP786495 ACT786447:ACT786495 SX786447:SX786495 JB786447:JB786495 E786447:E786495 WVN720911:WVN720959 WLR720911:WLR720959 WBV720911:WBV720959 VRZ720911:VRZ720959 VID720911:VID720959 UYH720911:UYH720959 UOL720911:UOL720959 UEP720911:UEP720959 TUT720911:TUT720959 TKX720911:TKX720959 TBB720911:TBB720959 SRF720911:SRF720959 SHJ720911:SHJ720959 RXN720911:RXN720959 RNR720911:RNR720959 RDV720911:RDV720959 QTZ720911:QTZ720959 QKD720911:QKD720959 QAH720911:QAH720959 PQL720911:PQL720959 PGP720911:PGP720959 OWT720911:OWT720959 OMX720911:OMX720959 ODB720911:ODB720959 NTF720911:NTF720959 NJJ720911:NJJ720959 MZN720911:MZN720959 MPR720911:MPR720959 MFV720911:MFV720959 LVZ720911:LVZ720959 LMD720911:LMD720959 LCH720911:LCH720959 KSL720911:KSL720959 KIP720911:KIP720959 JYT720911:JYT720959 JOX720911:JOX720959 JFB720911:JFB720959 IVF720911:IVF720959 ILJ720911:ILJ720959 IBN720911:IBN720959 HRR720911:HRR720959 HHV720911:HHV720959 GXZ720911:GXZ720959 GOD720911:GOD720959 GEH720911:GEH720959 FUL720911:FUL720959 FKP720911:FKP720959 FAT720911:FAT720959 EQX720911:EQX720959 EHB720911:EHB720959 DXF720911:DXF720959 DNJ720911:DNJ720959 DDN720911:DDN720959 CTR720911:CTR720959 CJV720911:CJV720959 BZZ720911:BZZ720959 BQD720911:BQD720959 BGH720911:BGH720959 AWL720911:AWL720959 AMP720911:AMP720959 ACT720911:ACT720959 SX720911:SX720959 JB720911:JB720959 E720911:E720959 WVN655375:WVN655423 WLR655375:WLR655423 WBV655375:WBV655423 VRZ655375:VRZ655423 VID655375:VID655423 UYH655375:UYH655423 UOL655375:UOL655423 UEP655375:UEP655423 TUT655375:TUT655423 TKX655375:TKX655423 TBB655375:TBB655423 SRF655375:SRF655423 SHJ655375:SHJ655423 RXN655375:RXN655423 RNR655375:RNR655423 RDV655375:RDV655423 QTZ655375:QTZ655423 QKD655375:QKD655423 QAH655375:QAH655423 PQL655375:PQL655423 PGP655375:PGP655423 OWT655375:OWT655423 OMX655375:OMX655423 ODB655375:ODB655423 NTF655375:NTF655423 NJJ655375:NJJ655423 MZN655375:MZN655423 MPR655375:MPR655423 MFV655375:MFV655423 LVZ655375:LVZ655423 LMD655375:LMD655423 LCH655375:LCH655423 KSL655375:KSL655423 KIP655375:KIP655423 JYT655375:JYT655423 JOX655375:JOX655423 JFB655375:JFB655423 IVF655375:IVF655423 ILJ655375:ILJ655423 IBN655375:IBN655423 HRR655375:HRR655423 HHV655375:HHV655423 GXZ655375:GXZ655423 GOD655375:GOD655423 GEH655375:GEH655423 FUL655375:FUL655423 FKP655375:FKP655423 FAT655375:FAT655423 EQX655375:EQX655423 EHB655375:EHB655423 DXF655375:DXF655423 DNJ655375:DNJ655423 DDN655375:DDN655423 CTR655375:CTR655423 CJV655375:CJV655423 BZZ655375:BZZ655423 BQD655375:BQD655423 BGH655375:BGH655423 AWL655375:AWL655423 AMP655375:AMP655423 ACT655375:ACT655423 SX655375:SX655423 JB655375:JB655423 E655375:E655423 WVN589839:WVN589887 WLR589839:WLR589887 WBV589839:WBV589887 VRZ589839:VRZ589887 VID589839:VID589887 UYH589839:UYH589887 UOL589839:UOL589887 UEP589839:UEP589887 TUT589839:TUT589887 TKX589839:TKX589887 TBB589839:TBB589887 SRF589839:SRF589887 SHJ589839:SHJ589887 RXN589839:RXN589887 RNR589839:RNR589887 RDV589839:RDV589887 QTZ589839:QTZ589887 QKD589839:QKD589887 QAH589839:QAH589887 PQL589839:PQL589887 PGP589839:PGP589887 OWT589839:OWT589887 OMX589839:OMX589887 ODB589839:ODB589887 NTF589839:NTF589887 NJJ589839:NJJ589887 MZN589839:MZN589887 MPR589839:MPR589887 MFV589839:MFV589887 LVZ589839:LVZ589887 LMD589839:LMD589887 LCH589839:LCH589887 KSL589839:KSL589887 KIP589839:KIP589887 JYT589839:JYT589887 JOX589839:JOX589887 JFB589839:JFB589887 IVF589839:IVF589887 ILJ589839:ILJ589887 IBN589839:IBN589887 HRR589839:HRR589887 HHV589839:HHV589887 GXZ589839:GXZ589887 GOD589839:GOD589887 GEH589839:GEH589887 FUL589839:FUL589887 FKP589839:FKP589887 FAT589839:FAT589887 EQX589839:EQX589887 EHB589839:EHB589887 DXF589839:DXF589887 DNJ589839:DNJ589887 DDN589839:DDN589887 CTR589839:CTR589887 CJV589839:CJV589887 BZZ589839:BZZ589887 BQD589839:BQD589887 BGH589839:BGH589887 AWL589839:AWL589887 AMP589839:AMP589887 ACT589839:ACT589887 SX589839:SX589887 JB589839:JB589887 E589839:E589887 WVN524303:WVN524351 WLR524303:WLR524351 WBV524303:WBV524351 VRZ524303:VRZ524351 VID524303:VID524351 UYH524303:UYH524351 UOL524303:UOL524351 UEP524303:UEP524351 TUT524303:TUT524351 TKX524303:TKX524351 TBB524303:TBB524351 SRF524303:SRF524351 SHJ524303:SHJ524351 RXN524303:RXN524351 RNR524303:RNR524351 RDV524303:RDV524351 QTZ524303:QTZ524351 QKD524303:QKD524351 QAH524303:QAH524351 PQL524303:PQL524351 PGP524303:PGP524351 OWT524303:OWT524351 OMX524303:OMX524351 ODB524303:ODB524351 NTF524303:NTF524351 NJJ524303:NJJ524351 MZN524303:MZN524351 MPR524303:MPR524351 MFV524303:MFV524351 LVZ524303:LVZ524351 LMD524303:LMD524351 LCH524303:LCH524351 KSL524303:KSL524351 KIP524303:KIP524351 JYT524303:JYT524351 JOX524303:JOX524351 JFB524303:JFB524351 IVF524303:IVF524351 ILJ524303:ILJ524351 IBN524303:IBN524351 HRR524303:HRR524351 HHV524303:HHV524351 GXZ524303:GXZ524351 GOD524303:GOD524351 GEH524303:GEH524351 FUL524303:FUL524351 FKP524303:FKP524351 FAT524303:FAT524351 EQX524303:EQX524351 EHB524303:EHB524351 DXF524303:DXF524351 DNJ524303:DNJ524351 DDN524303:DDN524351 CTR524303:CTR524351 CJV524303:CJV524351 BZZ524303:BZZ524351 BQD524303:BQD524351 BGH524303:BGH524351 AWL524303:AWL524351 AMP524303:AMP524351 ACT524303:ACT524351 SX524303:SX524351 JB524303:JB524351 E524303:E524351 WVN458767:WVN458815 WLR458767:WLR458815 WBV458767:WBV458815 VRZ458767:VRZ458815 VID458767:VID458815 UYH458767:UYH458815 UOL458767:UOL458815 UEP458767:UEP458815 TUT458767:TUT458815 TKX458767:TKX458815 TBB458767:TBB458815 SRF458767:SRF458815 SHJ458767:SHJ458815 RXN458767:RXN458815 RNR458767:RNR458815 RDV458767:RDV458815 QTZ458767:QTZ458815 QKD458767:QKD458815 QAH458767:QAH458815 PQL458767:PQL458815 PGP458767:PGP458815 OWT458767:OWT458815 OMX458767:OMX458815 ODB458767:ODB458815 NTF458767:NTF458815 NJJ458767:NJJ458815 MZN458767:MZN458815 MPR458767:MPR458815 MFV458767:MFV458815 LVZ458767:LVZ458815 LMD458767:LMD458815 LCH458767:LCH458815 KSL458767:KSL458815 KIP458767:KIP458815 JYT458767:JYT458815 JOX458767:JOX458815 JFB458767:JFB458815 IVF458767:IVF458815 ILJ458767:ILJ458815 IBN458767:IBN458815 HRR458767:HRR458815 HHV458767:HHV458815 GXZ458767:GXZ458815 GOD458767:GOD458815 GEH458767:GEH458815 FUL458767:FUL458815 FKP458767:FKP458815 FAT458767:FAT458815 EQX458767:EQX458815 EHB458767:EHB458815 DXF458767:DXF458815 DNJ458767:DNJ458815 DDN458767:DDN458815 CTR458767:CTR458815 CJV458767:CJV458815 BZZ458767:BZZ458815 BQD458767:BQD458815 BGH458767:BGH458815 AWL458767:AWL458815 AMP458767:AMP458815 ACT458767:ACT458815 SX458767:SX458815 JB458767:JB458815 E458767:E458815 WVN393231:WVN393279 WLR393231:WLR393279 WBV393231:WBV393279 VRZ393231:VRZ393279 VID393231:VID393279 UYH393231:UYH393279 UOL393231:UOL393279 UEP393231:UEP393279 TUT393231:TUT393279 TKX393231:TKX393279 TBB393231:TBB393279 SRF393231:SRF393279 SHJ393231:SHJ393279 RXN393231:RXN393279 RNR393231:RNR393279 RDV393231:RDV393279 QTZ393231:QTZ393279 QKD393231:QKD393279 QAH393231:QAH393279 PQL393231:PQL393279 PGP393231:PGP393279 OWT393231:OWT393279 OMX393231:OMX393279 ODB393231:ODB393279 NTF393231:NTF393279 NJJ393231:NJJ393279 MZN393231:MZN393279 MPR393231:MPR393279 MFV393231:MFV393279 LVZ393231:LVZ393279 LMD393231:LMD393279 LCH393231:LCH393279 KSL393231:KSL393279 KIP393231:KIP393279 JYT393231:JYT393279 JOX393231:JOX393279 JFB393231:JFB393279 IVF393231:IVF393279 ILJ393231:ILJ393279 IBN393231:IBN393279 HRR393231:HRR393279 HHV393231:HHV393279 GXZ393231:GXZ393279 GOD393231:GOD393279 GEH393231:GEH393279 FUL393231:FUL393279 FKP393231:FKP393279 FAT393231:FAT393279 EQX393231:EQX393279 EHB393231:EHB393279 DXF393231:DXF393279 DNJ393231:DNJ393279 DDN393231:DDN393279 CTR393231:CTR393279 CJV393231:CJV393279 BZZ393231:BZZ393279 BQD393231:BQD393279 BGH393231:BGH393279 AWL393231:AWL393279 AMP393231:AMP393279 ACT393231:ACT393279 SX393231:SX393279 JB393231:JB393279 E393231:E393279 WVN327695:WVN327743 WLR327695:WLR327743 WBV327695:WBV327743 VRZ327695:VRZ327743 VID327695:VID327743 UYH327695:UYH327743 UOL327695:UOL327743 UEP327695:UEP327743 TUT327695:TUT327743 TKX327695:TKX327743 TBB327695:TBB327743 SRF327695:SRF327743 SHJ327695:SHJ327743 RXN327695:RXN327743 RNR327695:RNR327743 RDV327695:RDV327743 QTZ327695:QTZ327743 QKD327695:QKD327743 QAH327695:QAH327743 PQL327695:PQL327743 PGP327695:PGP327743 OWT327695:OWT327743 OMX327695:OMX327743 ODB327695:ODB327743 NTF327695:NTF327743 NJJ327695:NJJ327743 MZN327695:MZN327743 MPR327695:MPR327743 MFV327695:MFV327743 LVZ327695:LVZ327743 LMD327695:LMD327743 LCH327695:LCH327743 KSL327695:KSL327743 KIP327695:KIP327743 JYT327695:JYT327743 JOX327695:JOX327743 JFB327695:JFB327743 IVF327695:IVF327743 ILJ327695:ILJ327743 IBN327695:IBN327743 HRR327695:HRR327743 HHV327695:HHV327743 GXZ327695:GXZ327743 GOD327695:GOD327743 GEH327695:GEH327743 FUL327695:FUL327743 FKP327695:FKP327743 FAT327695:FAT327743 EQX327695:EQX327743 EHB327695:EHB327743 DXF327695:DXF327743 DNJ327695:DNJ327743 DDN327695:DDN327743 CTR327695:CTR327743 CJV327695:CJV327743 BZZ327695:BZZ327743 BQD327695:BQD327743 BGH327695:BGH327743 AWL327695:AWL327743 AMP327695:AMP327743 ACT327695:ACT327743 SX327695:SX327743 JB327695:JB327743 E327695:E327743 WVN262159:WVN262207 WLR262159:WLR262207 WBV262159:WBV262207 VRZ262159:VRZ262207 VID262159:VID262207 UYH262159:UYH262207 UOL262159:UOL262207 UEP262159:UEP262207 TUT262159:TUT262207 TKX262159:TKX262207 TBB262159:TBB262207 SRF262159:SRF262207 SHJ262159:SHJ262207 RXN262159:RXN262207 RNR262159:RNR262207 RDV262159:RDV262207 QTZ262159:QTZ262207 QKD262159:QKD262207 QAH262159:QAH262207 PQL262159:PQL262207 PGP262159:PGP262207 OWT262159:OWT262207 OMX262159:OMX262207 ODB262159:ODB262207 NTF262159:NTF262207 NJJ262159:NJJ262207 MZN262159:MZN262207 MPR262159:MPR262207 MFV262159:MFV262207 LVZ262159:LVZ262207 LMD262159:LMD262207 LCH262159:LCH262207 KSL262159:KSL262207 KIP262159:KIP262207 JYT262159:JYT262207 JOX262159:JOX262207 JFB262159:JFB262207 IVF262159:IVF262207 ILJ262159:ILJ262207 IBN262159:IBN262207 HRR262159:HRR262207 HHV262159:HHV262207 GXZ262159:GXZ262207 GOD262159:GOD262207 GEH262159:GEH262207 FUL262159:FUL262207 FKP262159:FKP262207 FAT262159:FAT262207 EQX262159:EQX262207 EHB262159:EHB262207 DXF262159:DXF262207 DNJ262159:DNJ262207 DDN262159:DDN262207 CTR262159:CTR262207 CJV262159:CJV262207 BZZ262159:BZZ262207 BQD262159:BQD262207 BGH262159:BGH262207 AWL262159:AWL262207 AMP262159:AMP262207 ACT262159:ACT262207 SX262159:SX262207 JB262159:JB262207 E262159:E262207 WVN196623:WVN196671 WLR196623:WLR196671 WBV196623:WBV196671 VRZ196623:VRZ196671 VID196623:VID196671 UYH196623:UYH196671 UOL196623:UOL196671 UEP196623:UEP196671 TUT196623:TUT196671 TKX196623:TKX196671 TBB196623:TBB196671 SRF196623:SRF196671 SHJ196623:SHJ196671 RXN196623:RXN196671 RNR196623:RNR196671 RDV196623:RDV196671 QTZ196623:QTZ196671 QKD196623:QKD196671 QAH196623:QAH196671 PQL196623:PQL196671 PGP196623:PGP196671 OWT196623:OWT196671 OMX196623:OMX196671 ODB196623:ODB196671 NTF196623:NTF196671 NJJ196623:NJJ196671 MZN196623:MZN196671 MPR196623:MPR196671 MFV196623:MFV196671 LVZ196623:LVZ196671 LMD196623:LMD196671 LCH196623:LCH196671 KSL196623:KSL196671 KIP196623:KIP196671 JYT196623:JYT196671 JOX196623:JOX196671 JFB196623:JFB196671 IVF196623:IVF196671 ILJ196623:ILJ196671 IBN196623:IBN196671 HRR196623:HRR196671 HHV196623:HHV196671 GXZ196623:GXZ196671 GOD196623:GOD196671 GEH196623:GEH196671 FUL196623:FUL196671 FKP196623:FKP196671 FAT196623:FAT196671 EQX196623:EQX196671 EHB196623:EHB196671 DXF196623:DXF196671 DNJ196623:DNJ196671 DDN196623:DDN196671 CTR196623:CTR196671 CJV196623:CJV196671 BZZ196623:BZZ196671 BQD196623:BQD196671 BGH196623:BGH196671 AWL196623:AWL196671 AMP196623:AMP196671 ACT196623:ACT196671 SX196623:SX196671 JB196623:JB196671 E196623:E196671 WVN131087:WVN131135 WLR131087:WLR131135 WBV131087:WBV131135 VRZ131087:VRZ131135 VID131087:VID131135 UYH131087:UYH131135 UOL131087:UOL131135 UEP131087:UEP131135 TUT131087:TUT131135 TKX131087:TKX131135 TBB131087:TBB131135 SRF131087:SRF131135 SHJ131087:SHJ131135 RXN131087:RXN131135 RNR131087:RNR131135 RDV131087:RDV131135 QTZ131087:QTZ131135 QKD131087:QKD131135 QAH131087:QAH131135 PQL131087:PQL131135 PGP131087:PGP131135 OWT131087:OWT131135 OMX131087:OMX131135 ODB131087:ODB131135 NTF131087:NTF131135 NJJ131087:NJJ131135 MZN131087:MZN131135 MPR131087:MPR131135 MFV131087:MFV131135 LVZ131087:LVZ131135 LMD131087:LMD131135 LCH131087:LCH131135 KSL131087:KSL131135 KIP131087:KIP131135 JYT131087:JYT131135 JOX131087:JOX131135 JFB131087:JFB131135 IVF131087:IVF131135 ILJ131087:ILJ131135 IBN131087:IBN131135 HRR131087:HRR131135 HHV131087:HHV131135 GXZ131087:GXZ131135 GOD131087:GOD131135 GEH131087:GEH131135 FUL131087:FUL131135 FKP131087:FKP131135 FAT131087:FAT131135 EQX131087:EQX131135 EHB131087:EHB131135 DXF131087:DXF131135 DNJ131087:DNJ131135 DDN131087:DDN131135 CTR131087:CTR131135 CJV131087:CJV131135 BZZ131087:BZZ131135 BQD131087:BQD131135 BGH131087:BGH131135 AWL131087:AWL131135 AMP131087:AMP131135 ACT131087:ACT131135 SX131087:SX131135 JB131087:JB131135 E131087:E131135 WVN65551:WVN65599 WLR65551:WLR65599 WBV65551:WBV65599 VRZ65551:VRZ65599 VID65551:VID65599 UYH65551:UYH65599 UOL65551:UOL65599 UEP65551:UEP65599 TUT65551:TUT65599 TKX65551:TKX65599 TBB65551:TBB65599 SRF65551:SRF65599 SHJ65551:SHJ65599 RXN65551:RXN65599 RNR65551:RNR65599 RDV65551:RDV65599 QTZ65551:QTZ65599 QKD65551:QKD65599 QAH65551:QAH65599 PQL65551:PQL65599 PGP65551:PGP65599 OWT65551:OWT65599 OMX65551:OMX65599 ODB65551:ODB65599 NTF65551:NTF65599 NJJ65551:NJJ65599 MZN65551:MZN65599 MPR65551:MPR65599 MFV65551:MFV65599 LVZ65551:LVZ65599 LMD65551:LMD65599 LCH65551:LCH65599 KSL65551:KSL65599 KIP65551:KIP65599 JYT65551:JYT65599 JOX65551:JOX65599 JFB65551:JFB65599 IVF65551:IVF65599 ILJ65551:ILJ65599 IBN65551:IBN65599 HRR65551:HRR65599 HHV65551:HHV65599 GXZ65551:GXZ65599 GOD65551:GOD65599 GEH65551:GEH65599 FUL65551:FUL65599 FKP65551:FKP65599 FAT65551:FAT65599 EQX65551:EQX65599 EHB65551:EHB65599 DXF65551:DXF65599 DNJ65551:DNJ65599 DDN65551:DDN65599 CTR65551:CTR65599 CJV65551:CJV65599 BZZ65551:BZZ65599 BQD65551:BQD65599 BGH65551:BGH65599 AWL65551:AWL65599 AMP65551:AMP65599 ACT65551:ACT65599 SX65551:SX65599 JB65551:JB65599 E65551:E65599 WVN15:WVN63 WLR15:WLR63 WBV15:WBV63 VRZ15:VRZ63 VID15:VID63 UYH15:UYH63 UOL15:UOL63 UEP15:UEP63 TUT15:TUT63 TKX15:TKX63 TBB15:TBB63 SRF15:SRF63 SHJ15:SHJ63 RXN15:RXN63 RNR15:RNR63 RDV15:RDV63 QTZ15:QTZ63 QKD15:QKD63 QAH15:QAH63 PQL15:PQL63 PGP15:PGP63 OWT15:OWT63 OMX15:OMX63 ODB15:ODB63 NTF15:NTF63 NJJ15:NJJ63 MZN15:MZN63 MPR15:MPR63 MFV15:MFV63 LVZ15:LVZ63 LMD15:LMD63 LCH15:LCH63 KSL15:KSL63 KIP15:KIP63 JYT15:JYT63 JOX15:JOX63 JFB15:JFB63 IVF15:IVF63 ILJ15:ILJ63 IBN15:IBN63 HRR15:HRR63 HHV15:HHV63 GXZ15:GXZ63 GOD15:GOD63 GEH15:GEH63 FUL15:FUL63 FKP15:FKP63 FAT15:FAT63 EQX15:EQX63 EHB15:EHB63 DXF15:DXF63 DNJ15:DNJ63 DDN15:DDN63 CTR15:CTR63 CJV15:CJV63 BZZ15:BZZ63 BQD15:BQD63 BGH15:BGH63 AWL15:AWL63 AMP15:AMP63 ACT15:ACT63 SX15:SX63 JB15:JB63" xr:uid="{00000000-0002-0000-0600-000000000000}">
      <formula1>$O$11:$O$104</formula1>
    </dataValidation>
    <dataValidation imeMode="off" allowBlank="1" showInputMessage="1" showErrorMessage="1" sqref="WVL983047:WVM983047 IY14:JA63 SU14:SW63 ACQ14:ACS63 AMM14:AMO63 AWI14:AWK63 BGE14:BGG63 BQA14:BQC63 BZW14:BZY63 CJS14:CJU63 CTO14:CTQ63 DDK14:DDM63 DNG14:DNI63 DXC14:DXE63 EGY14:EHA63 EQU14:EQW63 FAQ14:FAS63 FKM14:FKO63 FUI14:FUK63 GEE14:GEG63 GOA14:GOC63 GXW14:GXY63 HHS14:HHU63 HRO14:HRQ63 IBK14:IBM63 ILG14:ILI63 IVC14:IVE63 JEY14:JFA63 JOU14:JOW63 JYQ14:JYS63 KIM14:KIO63 KSI14:KSK63 LCE14:LCG63 LMA14:LMC63 LVW14:LVY63 MFS14:MFU63 MPO14:MPQ63 MZK14:MZM63 NJG14:NJI63 NTC14:NTE63 OCY14:ODA63 OMU14:OMW63 OWQ14:OWS63 PGM14:PGO63 PQI14:PQK63 QAE14:QAG63 QKA14:QKC63 QTW14:QTY63 RDS14:RDU63 RNO14:RNQ63 RXK14:RXM63 SHG14:SHI63 SRC14:SRE63 TAY14:TBA63 TKU14:TKW63 TUQ14:TUS63 UEM14:UEO63 UOI14:UOK63 UYE14:UYG63 VIA14:VIC63 VRW14:VRY63 WBS14:WBU63 WLO14:WLQ63 WVK14:WVM63 B65550:D65599 IY65550:JA65599 SU65550:SW65599 ACQ65550:ACS65599 AMM65550:AMO65599 AWI65550:AWK65599 BGE65550:BGG65599 BQA65550:BQC65599 BZW65550:BZY65599 CJS65550:CJU65599 CTO65550:CTQ65599 DDK65550:DDM65599 DNG65550:DNI65599 DXC65550:DXE65599 EGY65550:EHA65599 EQU65550:EQW65599 FAQ65550:FAS65599 FKM65550:FKO65599 FUI65550:FUK65599 GEE65550:GEG65599 GOA65550:GOC65599 GXW65550:GXY65599 HHS65550:HHU65599 HRO65550:HRQ65599 IBK65550:IBM65599 ILG65550:ILI65599 IVC65550:IVE65599 JEY65550:JFA65599 JOU65550:JOW65599 JYQ65550:JYS65599 KIM65550:KIO65599 KSI65550:KSK65599 LCE65550:LCG65599 LMA65550:LMC65599 LVW65550:LVY65599 MFS65550:MFU65599 MPO65550:MPQ65599 MZK65550:MZM65599 NJG65550:NJI65599 NTC65550:NTE65599 OCY65550:ODA65599 OMU65550:OMW65599 OWQ65550:OWS65599 PGM65550:PGO65599 PQI65550:PQK65599 QAE65550:QAG65599 QKA65550:QKC65599 QTW65550:QTY65599 RDS65550:RDU65599 RNO65550:RNQ65599 RXK65550:RXM65599 SHG65550:SHI65599 SRC65550:SRE65599 TAY65550:TBA65599 TKU65550:TKW65599 TUQ65550:TUS65599 UEM65550:UEO65599 UOI65550:UOK65599 UYE65550:UYG65599 VIA65550:VIC65599 VRW65550:VRY65599 WBS65550:WBU65599 WLO65550:WLQ65599 WVK65550:WVM65599 B131086:D131135 IY131086:JA131135 SU131086:SW131135 ACQ131086:ACS131135 AMM131086:AMO131135 AWI131086:AWK131135 BGE131086:BGG131135 BQA131086:BQC131135 BZW131086:BZY131135 CJS131086:CJU131135 CTO131086:CTQ131135 DDK131086:DDM131135 DNG131086:DNI131135 DXC131086:DXE131135 EGY131086:EHA131135 EQU131086:EQW131135 FAQ131086:FAS131135 FKM131086:FKO131135 FUI131086:FUK131135 GEE131086:GEG131135 GOA131086:GOC131135 GXW131086:GXY131135 HHS131086:HHU131135 HRO131086:HRQ131135 IBK131086:IBM131135 ILG131086:ILI131135 IVC131086:IVE131135 JEY131086:JFA131135 JOU131086:JOW131135 JYQ131086:JYS131135 KIM131086:KIO131135 KSI131086:KSK131135 LCE131086:LCG131135 LMA131086:LMC131135 LVW131086:LVY131135 MFS131086:MFU131135 MPO131086:MPQ131135 MZK131086:MZM131135 NJG131086:NJI131135 NTC131086:NTE131135 OCY131086:ODA131135 OMU131086:OMW131135 OWQ131086:OWS131135 PGM131086:PGO131135 PQI131086:PQK131135 QAE131086:QAG131135 QKA131086:QKC131135 QTW131086:QTY131135 RDS131086:RDU131135 RNO131086:RNQ131135 RXK131086:RXM131135 SHG131086:SHI131135 SRC131086:SRE131135 TAY131086:TBA131135 TKU131086:TKW131135 TUQ131086:TUS131135 UEM131086:UEO131135 UOI131086:UOK131135 UYE131086:UYG131135 VIA131086:VIC131135 VRW131086:VRY131135 WBS131086:WBU131135 WLO131086:WLQ131135 WVK131086:WVM131135 B196622:D196671 IY196622:JA196671 SU196622:SW196671 ACQ196622:ACS196671 AMM196622:AMO196671 AWI196622:AWK196671 BGE196622:BGG196671 BQA196622:BQC196671 BZW196622:BZY196671 CJS196622:CJU196671 CTO196622:CTQ196671 DDK196622:DDM196671 DNG196622:DNI196671 DXC196622:DXE196671 EGY196622:EHA196671 EQU196622:EQW196671 FAQ196622:FAS196671 FKM196622:FKO196671 FUI196622:FUK196671 GEE196622:GEG196671 GOA196622:GOC196671 GXW196622:GXY196671 HHS196622:HHU196671 HRO196622:HRQ196671 IBK196622:IBM196671 ILG196622:ILI196671 IVC196622:IVE196671 JEY196622:JFA196671 JOU196622:JOW196671 JYQ196622:JYS196671 KIM196622:KIO196671 KSI196622:KSK196671 LCE196622:LCG196671 LMA196622:LMC196671 LVW196622:LVY196671 MFS196622:MFU196671 MPO196622:MPQ196671 MZK196622:MZM196671 NJG196622:NJI196671 NTC196622:NTE196671 OCY196622:ODA196671 OMU196622:OMW196671 OWQ196622:OWS196671 PGM196622:PGO196671 PQI196622:PQK196671 QAE196622:QAG196671 QKA196622:QKC196671 QTW196622:QTY196671 RDS196622:RDU196671 RNO196622:RNQ196671 RXK196622:RXM196671 SHG196622:SHI196671 SRC196622:SRE196671 TAY196622:TBA196671 TKU196622:TKW196671 TUQ196622:TUS196671 UEM196622:UEO196671 UOI196622:UOK196671 UYE196622:UYG196671 VIA196622:VIC196671 VRW196622:VRY196671 WBS196622:WBU196671 WLO196622:WLQ196671 WVK196622:WVM196671 B262158:D262207 IY262158:JA262207 SU262158:SW262207 ACQ262158:ACS262207 AMM262158:AMO262207 AWI262158:AWK262207 BGE262158:BGG262207 BQA262158:BQC262207 BZW262158:BZY262207 CJS262158:CJU262207 CTO262158:CTQ262207 DDK262158:DDM262207 DNG262158:DNI262207 DXC262158:DXE262207 EGY262158:EHA262207 EQU262158:EQW262207 FAQ262158:FAS262207 FKM262158:FKO262207 FUI262158:FUK262207 GEE262158:GEG262207 GOA262158:GOC262207 GXW262158:GXY262207 HHS262158:HHU262207 HRO262158:HRQ262207 IBK262158:IBM262207 ILG262158:ILI262207 IVC262158:IVE262207 JEY262158:JFA262207 JOU262158:JOW262207 JYQ262158:JYS262207 KIM262158:KIO262207 KSI262158:KSK262207 LCE262158:LCG262207 LMA262158:LMC262207 LVW262158:LVY262207 MFS262158:MFU262207 MPO262158:MPQ262207 MZK262158:MZM262207 NJG262158:NJI262207 NTC262158:NTE262207 OCY262158:ODA262207 OMU262158:OMW262207 OWQ262158:OWS262207 PGM262158:PGO262207 PQI262158:PQK262207 QAE262158:QAG262207 QKA262158:QKC262207 QTW262158:QTY262207 RDS262158:RDU262207 RNO262158:RNQ262207 RXK262158:RXM262207 SHG262158:SHI262207 SRC262158:SRE262207 TAY262158:TBA262207 TKU262158:TKW262207 TUQ262158:TUS262207 UEM262158:UEO262207 UOI262158:UOK262207 UYE262158:UYG262207 VIA262158:VIC262207 VRW262158:VRY262207 WBS262158:WBU262207 WLO262158:WLQ262207 WVK262158:WVM262207 B327694:D327743 IY327694:JA327743 SU327694:SW327743 ACQ327694:ACS327743 AMM327694:AMO327743 AWI327694:AWK327743 BGE327694:BGG327743 BQA327694:BQC327743 BZW327694:BZY327743 CJS327694:CJU327743 CTO327694:CTQ327743 DDK327694:DDM327743 DNG327694:DNI327743 DXC327694:DXE327743 EGY327694:EHA327743 EQU327694:EQW327743 FAQ327694:FAS327743 FKM327694:FKO327743 FUI327694:FUK327743 GEE327694:GEG327743 GOA327694:GOC327743 GXW327694:GXY327743 HHS327694:HHU327743 HRO327694:HRQ327743 IBK327694:IBM327743 ILG327694:ILI327743 IVC327694:IVE327743 JEY327694:JFA327743 JOU327694:JOW327743 JYQ327694:JYS327743 KIM327694:KIO327743 KSI327694:KSK327743 LCE327694:LCG327743 LMA327694:LMC327743 LVW327694:LVY327743 MFS327694:MFU327743 MPO327694:MPQ327743 MZK327694:MZM327743 NJG327694:NJI327743 NTC327694:NTE327743 OCY327694:ODA327743 OMU327694:OMW327743 OWQ327694:OWS327743 PGM327694:PGO327743 PQI327694:PQK327743 QAE327694:QAG327743 QKA327694:QKC327743 QTW327694:QTY327743 RDS327694:RDU327743 RNO327694:RNQ327743 RXK327694:RXM327743 SHG327694:SHI327743 SRC327694:SRE327743 TAY327694:TBA327743 TKU327694:TKW327743 TUQ327694:TUS327743 UEM327694:UEO327743 UOI327694:UOK327743 UYE327694:UYG327743 VIA327694:VIC327743 VRW327694:VRY327743 WBS327694:WBU327743 WLO327694:WLQ327743 WVK327694:WVM327743 B393230:D393279 IY393230:JA393279 SU393230:SW393279 ACQ393230:ACS393279 AMM393230:AMO393279 AWI393230:AWK393279 BGE393230:BGG393279 BQA393230:BQC393279 BZW393230:BZY393279 CJS393230:CJU393279 CTO393230:CTQ393279 DDK393230:DDM393279 DNG393230:DNI393279 DXC393230:DXE393279 EGY393230:EHA393279 EQU393230:EQW393279 FAQ393230:FAS393279 FKM393230:FKO393279 FUI393230:FUK393279 GEE393230:GEG393279 GOA393230:GOC393279 GXW393230:GXY393279 HHS393230:HHU393279 HRO393230:HRQ393279 IBK393230:IBM393279 ILG393230:ILI393279 IVC393230:IVE393279 JEY393230:JFA393279 JOU393230:JOW393279 JYQ393230:JYS393279 KIM393230:KIO393279 KSI393230:KSK393279 LCE393230:LCG393279 LMA393230:LMC393279 LVW393230:LVY393279 MFS393230:MFU393279 MPO393230:MPQ393279 MZK393230:MZM393279 NJG393230:NJI393279 NTC393230:NTE393279 OCY393230:ODA393279 OMU393230:OMW393279 OWQ393230:OWS393279 PGM393230:PGO393279 PQI393230:PQK393279 QAE393230:QAG393279 QKA393230:QKC393279 QTW393230:QTY393279 RDS393230:RDU393279 RNO393230:RNQ393279 RXK393230:RXM393279 SHG393230:SHI393279 SRC393230:SRE393279 TAY393230:TBA393279 TKU393230:TKW393279 TUQ393230:TUS393279 UEM393230:UEO393279 UOI393230:UOK393279 UYE393230:UYG393279 VIA393230:VIC393279 VRW393230:VRY393279 WBS393230:WBU393279 WLO393230:WLQ393279 WVK393230:WVM393279 B458766:D458815 IY458766:JA458815 SU458766:SW458815 ACQ458766:ACS458815 AMM458766:AMO458815 AWI458766:AWK458815 BGE458766:BGG458815 BQA458766:BQC458815 BZW458766:BZY458815 CJS458766:CJU458815 CTO458766:CTQ458815 DDK458766:DDM458815 DNG458766:DNI458815 DXC458766:DXE458815 EGY458766:EHA458815 EQU458766:EQW458815 FAQ458766:FAS458815 FKM458766:FKO458815 FUI458766:FUK458815 GEE458766:GEG458815 GOA458766:GOC458815 GXW458766:GXY458815 HHS458766:HHU458815 HRO458766:HRQ458815 IBK458766:IBM458815 ILG458766:ILI458815 IVC458766:IVE458815 JEY458766:JFA458815 JOU458766:JOW458815 JYQ458766:JYS458815 KIM458766:KIO458815 KSI458766:KSK458815 LCE458766:LCG458815 LMA458766:LMC458815 LVW458766:LVY458815 MFS458766:MFU458815 MPO458766:MPQ458815 MZK458766:MZM458815 NJG458766:NJI458815 NTC458766:NTE458815 OCY458766:ODA458815 OMU458766:OMW458815 OWQ458766:OWS458815 PGM458766:PGO458815 PQI458766:PQK458815 QAE458766:QAG458815 QKA458766:QKC458815 QTW458766:QTY458815 RDS458766:RDU458815 RNO458766:RNQ458815 RXK458766:RXM458815 SHG458766:SHI458815 SRC458766:SRE458815 TAY458766:TBA458815 TKU458766:TKW458815 TUQ458766:TUS458815 UEM458766:UEO458815 UOI458766:UOK458815 UYE458766:UYG458815 VIA458766:VIC458815 VRW458766:VRY458815 WBS458766:WBU458815 WLO458766:WLQ458815 WVK458766:WVM458815 B524302:D524351 IY524302:JA524351 SU524302:SW524351 ACQ524302:ACS524351 AMM524302:AMO524351 AWI524302:AWK524351 BGE524302:BGG524351 BQA524302:BQC524351 BZW524302:BZY524351 CJS524302:CJU524351 CTO524302:CTQ524351 DDK524302:DDM524351 DNG524302:DNI524351 DXC524302:DXE524351 EGY524302:EHA524351 EQU524302:EQW524351 FAQ524302:FAS524351 FKM524302:FKO524351 FUI524302:FUK524351 GEE524302:GEG524351 GOA524302:GOC524351 GXW524302:GXY524351 HHS524302:HHU524351 HRO524302:HRQ524351 IBK524302:IBM524351 ILG524302:ILI524351 IVC524302:IVE524351 JEY524302:JFA524351 JOU524302:JOW524351 JYQ524302:JYS524351 KIM524302:KIO524351 KSI524302:KSK524351 LCE524302:LCG524351 LMA524302:LMC524351 LVW524302:LVY524351 MFS524302:MFU524351 MPO524302:MPQ524351 MZK524302:MZM524351 NJG524302:NJI524351 NTC524302:NTE524351 OCY524302:ODA524351 OMU524302:OMW524351 OWQ524302:OWS524351 PGM524302:PGO524351 PQI524302:PQK524351 QAE524302:QAG524351 QKA524302:QKC524351 QTW524302:QTY524351 RDS524302:RDU524351 RNO524302:RNQ524351 RXK524302:RXM524351 SHG524302:SHI524351 SRC524302:SRE524351 TAY524302:TBA524351 TKU524302:TKW524351 TUQ524302:TUS524351 UEM524302:UEO524351 UOI524302:UOK524351 UYE524302:UYG524351 VIA524302:VIC524351 VRW524302:VRY524351 WBS524302:WBU524351 WLO524302:WLQ524351 WVK524302:WVM524351 B589838:D589887 IY589838:JA589887 SU589838:SW589887 ACQ589838:ACS589887 AMM589838:AMO589887 AWI589838:AWK589887 BGE589838:BGG589887 BQA589838:BQC589887 BZW589838:BZY589887 CJS589838:CJU589887 CTO589838:CTQ589887 DDK589838:DDM589887 DNG589838:DNI589887 DXC589838:DXE589887 EGY589838:EHA589887 EQU589838:EQW589887 FAQ589838:FAS589887 FKM589838:FKO589887 FUI589838:FUK589887 GEE589838:GEG589887 GOA589838:GOC589887 GXW589838:GXY589887 HHS589838:HHU589887 HRO589838:HRQ589887 IBK589838:IBM589887 ILG589838:ILI589887 IVC589838:IVE589887 JEY589838:JFA589887 JOU589838:JOW589887 JYQ589838:JYS589887 KIM589838:KIO589887 KSI589838:KSK589887 LCE589838:LCG589887 LMA589838:LMC589887 LVW589838:LVY589887 MFS589838:MFU589887 MPO589838:MPQ589887 MZK589838:MZM589887 NJG589838:NJI589887 NTC589838:NTE589887 OCY589838:ODA589887 OMU589838:OMW589887 OWQ589838:OWS589887 PGM589838:PGO589887 PQI589838:PQK589887 QAE589838:QAG589887 QKA589838:QKC589887 QTW589838:QTY589887 RDS589838:RDU589887 RNO589838:RNQ589887 RXK589838:RXM589887 SHG589838:SHI589887 SRC589838:SRE589887 TAY589838:TBA589887 TKU589838:TKW589887 TUQ589838:TUS589887 UEM589838:UEO589887 UOI589838:UOK589887 UYE589838:UYG589887 VIA589838:VIC589887 VRW589838:VRY589887 WBS589838:WBU589887 WLO589838:WLQ589887 WVK589838:WVM589887 B655374:D655423 IY655374:JA655423 SU655374:SW655423 ACQ655374:ACS655423 AMM655374:AMO655423 AWI655374:AWK655423 BGE655374:BGG655423 BQA655374:BQC655423 BZW655374:BZY655423 CJS655374:CJU655423 CTO655374:CTQ655423 DDK655374:DDM655423 DNG655374:DNI655423 DXC655374:DXE655423 EGY655374:EHA655423 EQU655374:EQW655423 FAQ655374:FAS655423 FKM655374:FKO655423 FUI655374:FUK655423 GEE655374:GEG655423 GOA655374:GOC655423 GXW655374:GXY655423 HHS655374:HHU655423 HRO655374:HRQ655423 IBK655374:IBM655423 ILG655374:ILI655423 IVC655374:IVE655423 JEY655374:JFA655423 JOU655374:JOW655423 JYQ655374:JYS655423 KIM655374:KIO655423 KSI655374:KSK655423 LCE655374:LCG655423 LMA655374:LMC655423 LVW655374:LVY655423 MFS655374:MFU655423 MPO655374:MPQ655423 MZK655374:MZM655423 NJG655374:NJI655423 NTC655374:NTE655423 OCY655374:ODA655423 OMU655374:OMW655423 OWQ655374:OWS655423 PGM655374:PGO655423 PQI655374:PQK655423 QAE655374:QAG655423 QKA655374:QKC655423 QTW655374:QTY655423 RDS655374:RDU655423 RNO655374:RNQ655423 RXK655374:RXM655423 SHG655374:SHI655423 SRC655374:SRE655423 TAY655374:TBA655423 TKU655374:TKW655423 TUQ655374:TUS655423 UEM655374:UEO655423 UOI655374:UOK655423 UYE655374:UYG655423 VIA655374:VIC655423 VRW655374:VRY655423 WBS655374:WBU655423 WLO655374:WLQ655423 WVK655374:WVM655423 B720910:D720959 IY720910:JA720959 SU720910:SW720959 ACQ720910:ACS720959 AMM720910:AMO720959 AWI720910:AWK720959 BGE720910:BGG720959 BQA720910:BQC720959 BZW720910:BZY720959 CJS720910:CJU720959 CTO720910:CTQ720959 DDK720910:DDM720959 DNG720910:DNI720959 DXC720910:DXE720959 EGY720910:EHA720959 EQU720910:EQW720959 FAQ720910:FAS720959 FKM720910:FKO720959 FUI720910:FUK720959 GEE720910:GEG720959 GOA720910:GOC720959 GXW720910:GXY720959 HHS720910:HHU720959 HRO720910:HRQ720959 IBK720910:IBM720959 ILG720910:ILI720959 IVC720910:IVE720959 JEY720910:JFA720959 JOU720910:JOW720959 JYQ720910:JYS720959 KIM720910:KIO720959 KSI720910:KSK720959 LCE720910:LCG720959 LMA720910:LMC720959 LVW720910:LVY720959 MFS720910:MFU720959 MPO720910:MPQ720959 MZK720910:MZM720959 NJG720910:NJI720959 NTC720910:NTE720959 OCY720910:ODA720959 OMU720910:OMW720959 OWQ720910:OWS720959 PGM720910:PGO720959 PQI720910:PQK720959 QAE720910:QAG720959 QKA720910:QKC720959 QTW720910:QTY720959 RDS720910:RDU720959 RNO720910:RNQ720959 RXK720910:RXM720959 SHG720910:SHI720959 SRC720910:SRE720959 TAY720910:TBA720959 TKU720910:TKW720959 TUQ720910:TUS720959 UEM720910:UEO720959 UOI720910:UOK720959 UYE720910:UYG720959 VIA720910:VIC720959 VRW720910:VRY720959 WBS720910:WBU720959 WLO720910:WLQ720959 WVK720910:WVM720959 B786446:D786495 IY786446:JA786495 SU786446:SW786495 ACQ786446:ACS786495 AMM786446:AMO786495 AWI786446:AWK786495 BGE786446:BGG786495 BQA786446:BQC786495 BZW786446:BZY786495 CJS786446:CJU786495 CTO786446:CTQ786495 DDK786446:DDM786495 DNG786446:DNI786495 DXC786446:DXE786495 EGY786446:EHA786495 EQU786446:EQW786495 FAQ786446:FAS786495 FKM786446:FKO786495 FUI786446:FUK786495 GEE786446:GEG786495 GOA786446:GOC786495 GXW786446:GXY786495 HHS786446:HHU786495 HRO786446:HRQ786495 IBK786446:IBM786495 ILG786446:ILI786495 IVC786446:IVE786495 JEY786446:JFA786495 JOU786446:JOW786495 JYQ786446:JYS786495 KIM786446:KIO786495 KSI786446:KSK786495 LCE786446:LCG786495 LMA786446:LMC786495 LVW786446:LVY786495 MFS786446:MFU786495 MPO786446:MPQ786495 MZK786446:MZM786495 NJG786446:NJI786495 NTC786446:NTE786495 OCY786446:ODA786495 OMU786446:OMW786495 OWQ786446:OWS786495 PGM786446:PGO786495 PQI786446:PQK786495 QAE786446:QAG786495 QKA786446:QKC786495 QTW786446:QTY786495 RDS786446:RDU786495 RNO786446:RNQ786495 RXK786446:RXM786495 SHG786446:SHI786495 SRC786446:SRE786495 TAY786446:TBA786495 TKU786446:TKW786495 TUQ786446:TUS786495 UEM786446:UEO786495 UOI786446:UOK786495 UYE786446:UYG786495 VIA786446:VIC786495 VRW786446:VRY786495 WBS786446:WBU786495 WLO786446:WLQ786495 WVK786446:WVM786495 B851982:D852031 IY851982:JA852031 SU851982:SW852031 ACQ851982:ACS852031 AMM851982:AMO852031 AWI851982:AWK852031 BGE851982:BGG852031 BQA851982:BQC852031 BZW851982:BZY852031 CJS851982:CJU852031 CTO851982:CTQ852031 DDK851982:DDM852031 DNG851982:DNI852031 DXC851982:DXE852031 EGY851982:EHA852031 EQU851982:EQW852031 FAQ851982:FAS852031 FKM851982:FKO852031 FUI851982:FUK852031 GEE851982:GEG852031 GOA851982:GOC852031 GXW851982:GXY852031 HHS851982:HHU852031 HRO851982:HRQ852031 IBK851982:IBM852031 ILG851982:ILI852031 IVC851982:IVE852031 JEY851982:JFA852031 JOU851982:JOW852031 JYQ851982:JYS852031 KIM851982:KIO852031 KSI851982:KSK852031 LCE851982:LCG852031 LMA851982:LMC852031 LVW851982:LVY852031 MFS851982:MFU852031 MPO851982:MPQ852031 MZK851982:MZM852031 NJG851982:NJI852031 NTC851982:NTE852031 OCY851982:ODA852031 OMU851982:OMW852031 OWQ851982:OWS852031 PGM851982:PGO852031 PQI851982:PQK852031 QAE851982:QAG852031 QKA851982:QKC852031 QTW851982:QTY852031 RDS851982:RDU852031 RNO851982:RNQ852031 RXK851982:RXM852031 SHG851982:SHI852031 SRC851982:SRE852031 TAY851982:TBA852031 TKU851982:TKW852031 TUQ851982:TUS852031 UEM851982:UEO852031 UOI851982:UOK852031 UYE851982:UYG852031 VIA851982:VIC852031 VRW851982:VRY852031 WBS851982:WBU852031 WLO851982:WLQ852031 WVK851982:WVM852031 B917518:D917567 IY917518:JA917567 SU917518:SW917567 ACQ917518:ACS917567 AMM917518:AMO917567 AWI917518:AWK917567 BGE917518:BGG917567 BQA917518:BQC917567 BZW917518:BZY917567 CJS917518:CJU917567 CTO917518:CTQ917567 DDK917518:DDM917567 DNG917518:DNI917567 DXC917518:DXE917567 EGY917518:EHA917567 EQU917518:EQW917567 FAQ917518:FAS917567 FKM917518:FKO917567 FUI917518:FUK917567 GEE917518:GEG917567 GOA917518:GOC917567 GXW917518:GXY917567 HHS917518:HHU917567 HRO917518:HRQ917567 IBK917518:IBM917567 ILG917518:ILI917567 IVC917518:IVE917567 JEY917518:JFA917567 JOU917518:JOW917567 JYQ917518:JYS917567 KIM917518:KIO917567 KSI917518:KSK917567 LCE917518:LCG917567 LMA917518:LMC917567 LVW917518:LVY917567 MFS917518:MFU917567 MPO917518:MPQ917567 MZK917518:MZM917567 NJG917518:NJI917567 NTC917518:NTE917567 OCY917518:ODA917567 OMU917518:OMW917567 OWQ917518:OWS917567 PGM917518:PGO917567 PQI917518:PQK917567 QAE917518:QAG917567 QKA917518:QKC917567 QTW917518:QTY917567 RDS917518:RDU917567 RNO917518:RNQ917567 RXK917518:RXM917567 SHG917518:SHI917567 SRC917518:SRE917567 TAY917518:TBA917567 TKU917518:TKW917567 TUQ917518:TUS917567 UEM917518:UEO917567 UOI917518:UOK917567 UYE917518:UYG917567 VIA917518:VIC917567 VRW917518:VRY917567 WBS917518:WBU917567 WLO917518:WLQ917567 WVK917518:WVM917567 B983054:D983103 IY983054:JA983103 SU983054:SW983103 ACQ983054:ACS983103 AMM983054:AMO983103 AWI983054:AWK983103 BGE983054:BGG983103 BQA983054:BQC983103 BZW983054:BZY983103 CJS983054:CJU983103 CTO983054:CTQ983103 DDK983054:DDM983103 DNG983054:DNI983103 DXC983054:DXE983103 EGY983054:EHA983103 EQU983054:EQW983103 FAQ983054:FAS983103 FKM983054:FKO983103 FUI983054:FUK983103 GEE983054:GEG983103 GOA983054:GOC983103 GXW983054:GXY983103 HHS983054:HHU983103 HRO983054:HRQ983103 IBK983054:IBM983103 ILG983054:ILI983103 IVC983054:IVE983103 JEY983054:JFA983103 JOU983054:JOW983103 JYQ983054:JYS983103 KIM983054:KIO983103 KSI983054:KSK983103 LCE983054:LCG983103 LMA983054:LMC983103 LVW983054:LVY983103 MFS983054:MFU983103 MPO983054:MPQ983103 MZK983054:MZM983103 NJG983054:NJI983103 NTC983054:NTE983103 OCY983054:ODA983103 OMU983054:OMW983103 OWQ983054:OWS983103 PGM983054:PGO983103 PQI983054:PQK983103 QAE983054:QAG983103 QKA983054:QKC983103 QTW983054:QTY983103 RDS983054:RDU983103 RNO983054:RNQ983103 RXK983054:RXM983103 SHG983054:SHI983103 SRC983054:SRE983103 TAY983054:TBA983103 TKU983054:TKW983103 TUQ983054:TUS983103 UEM983054:UEO983103 UOI983054:UOK983103 UYE983054:UYG983103 VIA983054:VIC983103 VRW983054:VRY983103 WBS983054:WBU983103 WLO983054:WLQ983103 WVK983054:WVM983103 J14:J114 JF14:JF63 TB14:TB63 ACX14:ACX63 AMT14:AMT63 AWP14:AWP63 BGL14:BGL63 BQH14:BQH63 CAD14:CAD63 CJZ14:CJZ63 CTV14:CTV63 DDR14:DDR63 DNN14:DNN63 DXJ14:DXJ63 EHF14:EHF63 ERB14:ERB63 FAX14:FAX63 FKT14:FKT63 FUP14:FUP63 GEL14:GEL63 GOH14:GOH63 GYD14:GYD63 HHZ14:HHZ63 HRV14:HRV63 IBR14:IBR63 ILN14:ILN63 IVJ14:IVJ63 JFF14:JFF63 JPB14:JPB63 JYX14:JYX63 KIT14:KIT63 KSP14:KSP63 LCL14:LCL63 LMH14:LMH63 LWD14:LWD63 MFZ14:MFZ63 MPV14:MPV63 MZR14:MZR63 NJN14:NJN63 NTJ14:NTJ63 ODF14:ODF63 ONB14:ONB63 OWX14:OWX63 PGT14:PGT63 PQP14:PQP63 QAL14:QAL63 QKH14:QKH63 QUD14:QUD63 RDZ14:RDZ63 RNV14:RNV63 RXR14:RXR63 SHN14:SHN63 SRJ14:SRJ63 TBF14:TBF63 TLB14:TLB63 TUX14:TUX63 UET14:UET63 UOP14:UOP63 UYL14:UYL63 VIH14:VIH63 VSD14:VSD63 WBZ14:WBZ63 WLV14:WLV63 WVR14:WVR63 J65550:J65599 JF65550:JF65599 TB65550:TB65599 ACX65550:ACX65599 AMT65550:AMT65599 AWP65550:AWP65599 BGL65550:BGL65599 BQH65550:BQH65599 CAD65550:CAD65599 CJZ65550:CJZ65599 CTV65550:CTV65599 DDR65550:DDR65599 DNN65550:DNN65599 DXJ65550:DXJ65599 EHF65550:EHF65599 ERB65550:ERB65599 FAX65550:FAX65599 FKT65550:FKT65599 FUP65550:FUP65599 GEL65550:GEL65599 GOH65550:GOH65599 GYD65550:GYD65599 HHZ65550:HHZ65599 HRV65550:HRV65599 IBR65550:IBR65599 ILN65550:ILN65599 IVJ65550:IVJ65599 JFF65550:JFF65599 JPB65550:JPB65599 JYX65550:JYX65599 KIT65550:KIT65599 KSP65550:KSP65599 LCL65550:LCL65599 LMH65550:LMH65599 LWD65550:LWD65599 MFZ65550:MFZ65599 MPV65550:MPV65599 MZR65550:MZR65599 NJN65550:NJN65599 NTJ65550:NTJ65599 ODF65550:ODF65599 ONB65550:ONB65599 OWX65550:OWX65599 PGT65550:PGT65599 PQP65550:PQP65599 QAL65550:QAL65599 QKH65550:QKH65599 QUD65550:QUD65599 RDZ65550:RDZ65599 RNV65550:RNV65599 RXR65550:RXR65599 SHN65550:SHN65599 SRJ65550:SRJ65599 TBF65550:TBF65599 TLB65550:TLB65599 TUX65550:TUX65599 UET65550:UET65599 UOP65550:UOP65599 UYL65550:UYL65599 VIH65550:VIH65599 VSD65550:VSD65599 WBZ65550:WBZ65599 WLV65550:WLV65599 WVR65550:WVR65599 J131086:J131135 JF131086:JF131135 TB131086:TB131135 ACX131086:ACX131135 AMT131086:AMT131135 AWP131086:AWP131135 BGL131086:BGL131135 BQH131086:BQH131135 CAD131086:CAD131135 CJZ131086:CJZ131135 CTV131086:CTV131135 DDR131086:DDR131135 DNN131086:DNN131135 DXJ131086:DXJ131135 EHF131086:EHF131135 ERB131086:ERB131135 FAX131086:FAX131135 FKT131086:FKT131135 FUP131086:FUP131135 GEL131086:GEL131135 GOH131086:GOH131135 GYD131086:GYD131135 HHZ131086:HHZ131135 HRV131086:HRV131135 IBR131086:IBR131135 ILN131086:ILN131135 IVJ131086:IVJ131135 JFF131086:JFF131135 JPB131086:JPB131135 JYX131086:JYX131135 KIT131086:KIT131135 KSP131086:KSP131135 LCL131086:LCL131135 LMH131086:LMH131135 LWD131086:LWD131135 MFZ131086:MFZ131135 MPV131086:MPV131135 MZR131086:MZR131135 NJN131086:NJN131135 NTJ131086:NTJ131135 ODF131086:ODF131135 ONB131086:ONB131135 OWX131086:OWX131135 PGT131086:PGT131135 PQP131086:PQP131135 QAL131086:QAL131135 QKH131086:QKH131135 QUD131086:QUD131135 RDZ131086:RDZ131135 RNV131086:RNV131135 RXR131086:RXR131135 SHN131086:SHN131135 SRJ131086:SRJ131135 TBF131086:TBF131135 TLB131086:TLB131135 TUX131086:TUX131135 UET131086:UET131135 UOP131086:UOP131135 UYL131086:UYL131135 VIH131086:VIH131135 VSD131086:VSD131135 WBZ131086:WBZ131135 WLV131086:WLV131135 WVR131086:WVR131135 J196622:J196671 JF196622:JF196671 TB196622:TB196671 ACX196622:ACX196671 AMT196622:AMT196671 AWP196622:AWP196671 BGL196622:BGL196671 BQH196622:BQH196671 CAD196622:CAD196671 CJZ196622:CJZ196671 CTV196622:CTV196671 DDR196622:DDR196671 DNN196622:DNN196671 DXJ196622:DXJ196671 EHF196622:EHF196671 ERB196622:ERB196671 FAX196622:FAX196671 FKT196622:FKT196671 FUP196622:FUP196671 GEL196622:GEL196671 GOH196622:GOH196671 GYD196622:GYD196671 HHZ196622:HHZ196671 HRV196622:HRV196671 IBR196622:IBR196671 ILN196622:ILN196671 IVJ196622:IVJ196671 JFF196622:JFF196671 JPB196622:JPB196671 JYX196622:JYX196671 KIT196622:KIT196671 KSP196622:KSP196671 LCL196622:LCL196671 LMH196622:LMH196671 LWD196622:LWD196671 MFZ196622:MFZ196671 MPV196622:MPV196671 MZR196622:MZR196671 NJN196622:NJN196671 NTJ196622:NTJ196671 ODF196622:ODF196671 ONB196622:ONB196671 OWX196622:OWX196671 PGT196622:PGT196671 PQP196622:PQP196671 QAL196622:QAL196671 QKH196622:QKH196671 QUD196622:QUD196671 RDZ196622:RDZ196671 RNV196622:RNV196671 RXR196622:RXR196671 SHN196622:SHN196671 SRJ196622:SRJ196671 TBF196622:TBF196671 TLB196622:TLB196671 TUX196622:TUX196671 UET196622:UET196671 UOP196622:UOP196671 UYL196622:UYL196671 VIH196622:VIH196671 VSD196622:VSD196671 WBZ196622:WBZ196671 WLV196622:WLV196671 WVR196622:WVR196671 J262158:J262207 JF262158:JF262207 TB262158:TB262207 ACX262158:ACX262207 AMT262158:AMT262207 AWP262158:AWP262207 BGL262158:BGL262207 BQH262158:BQH262207 CAD262158:CAD262207 CJZ262158:CJZ262207 CTV262158:CTV262207 DDR262158:DDR262207 DNN262158:DNN262207 DXJ262158:DXJ262207 EHF262158:EHF262207 ERB262158:ERB262207 FAX262158:FAX262207 FKT262158:FKT262207 FUP262158:FUP262207 GEL262158:GEL262207 GOH262158:GOH262207 GYD262158:GYD262207 HHZ262158:HHZ262207 HRV262158:HRV262207 IBR262158:IBR262207 ILN262158:ILN262207 IVJ262158:IVJ262207 JFF262158:JFF262207 JPB262158:JPB262207 JYX262158:JYX262207 KIT262158:KIT262207 KSP262158:KSP262207 LCL262158:LCL262207 LMH262158:LMH262207 LWD262158:LWD262207 MFZ262158:MFZ262207 MPV262158:MPV262207 MZR262158:MZR262207 NJN262158:NJN262207 NTJ262158:NTJ262207 ODF262158:ODF262207 ONB262158:ONB262207 OWX262158:OWX262207 PGT262158:PGT262207 PQP262158:PQP262207 QAL262158:QAL262207 QKH262158:QKH262207 QUD262158:QUD262207 RDZ262158:RDZ262207 RNV262158:RNV262207 RXR262158:RXR262207 SHN262158:SHN262207 SRJ262158:SRJ262207 TBF262158:TBF262207 TLB262158:TLB262207 TUX262158:TUX262207 UET262158:UET262207 UOP262158:UOP262207 UYL262158:UYL262207 VIH262158:VIH262207 VSD262158:VSD262207 WBZ262158:WBZ262207 WLV262158:WLV262207 WVR262158:WVR262207 J327694:J327743 JF327694:JF327743 TB327694:TB327743 ACX327694:ACX327743 AMT327694:AMT327743 AWP327694:AWP327743 BGL327694:BGL327743 BQH327694:BQH327743 CAD327694:CAD327743 CJZ327694:CJZ327743 CTV327694:CTV327743 DDR327694:DDR327743 DNN327694:DNN327743 DXJ327694:DXJ327743 EHF327694:EHF327743 ERB327694:ERB327743 FAX327694:FAX327743 FKT327694:FKT327743 FUP327694:FUP327743 GEL327694:GEL327743 GOH327694:GOH327743 GYD327694:GYD327743 HHZ327694:HHZ327743 HRV327694:HRV327743 IBR327694:IBR327743 ILN327694:ILN327743 IVJ327694:IVJ327743 JFF327694:JFF327743 JPB327694:JPB327743 JYX327694:JYX327743 KIT327694:KIT327743 KSP327694:KSP327743 LCL327694:LCL327743 LMH327694:LMH327743 LWD327694:LWD327743 MFZ327694:MFZ327743 MPV327694:MPV327743 MZR327694:MZR327743 NJN327694:NJN327743 NTJ327694:NTJ327743 ODF327694:ODF327743 ONB327694:ONB327743 OWX327694:OWX327743 PGT327694:PGT327743 PQP327694:PQP327743 QAL327694:QAL327743 QKH327694:QKH327743 QUD327694:QUD327743 RDZ327694:RDZ327743 RNV327694:RNV327743 RXR327694:RXR327743 SHN327694:SHN327743 SRJ327694:SRJ327743 TBF327694:TBF327743 TLB327694:TLB327743 TUX327694:TUX327743 UET327694:UET327743 UOP327694:UOP327743 UYL327694:UYL327743 VIH327694:VIH327743 VSD327694:VSD327743 WBZ327694:WBZ327743 WLV327694:WLV327743 WVR327694:WVR327743 J393230:J393279 JF393230:JF393279 TB393230:TB393279 ACX393230:ACX393279 AMT393230:AMT393279 AWP393230:AWP393279 BGL393230:BGL393279 BQH393230:BQH393279 CAD393230:CAD393279 CJZ393230:CJZ393279 CTV393230:CTV393279 DDR393230:DDR393279 DNN393230:DNN393279 DXJ393230:DXJ393279 EHF393230:EHF393279 ERB393230:ERB393279 FAX393230:FAX393279 FKT393230:FKT393279 FUP393230:FUP393279 GEL393230:GEL393279 GOH393230:GOH393279 GYD393230:GYD393279 HHZ393230:HHZ393279 HRV393230:HRV393279 IBR393230:IBR393279 ILN393230:ILN393279 IVJ393230:IVJ393279 JFF393230:JFF393279 JPB393230:JPB393279 JYX393230:JYX393279 KIT393230:KIT393279 KSP393230:KSP393279 LCL393230:LCL393279 LMH393230:LMH393279 LWD393230:LWD393279 MFZ393230:MFZ393279 MPV393230:MPV393279 MZR393230:MZR393279 NJN393230:NJN393279 NTJ393230:NTJ393279 ODF393230:ODF393279 ONB393230:ONB393279 OWX393230:OWX393279 PGT393230:PGT393279 PQP393230:PQP393279 QAL393230:QAL393279 QKH393230:QKH393279 QUD393230:QUD393279 RDZ393230:RDZ393279 RNV393230:RNV393279 RXR393230:RXR393279 SHN393230:SHN393279 SRJ393230:SRJ393279 TBF393230:TBF393279 TLB393230:TLB393279 TUX393230:TUX393279 UET393230:UET393279 UOP393230:UOP393279 UYL393230:UYL393279 VIH393230:VIH393279 VSD393230:VSD393279 WBZ393230:WBZ393279 WLV393230:WLV393279 WVR393230:WVR393279 J458766:J458815 JF458766:JF458815 TB458766:TB458815 ACX458766:ACX458815 AMT458766:AMT458815 AWP458766:AWP458815 BGL458766:BGL458815 BQH458766:BQH458815 CAD458766:CAD458815 CJZ458766:CJZ458815 CTV458766:CTV458815 DDR458766:DDR458815 DNN458766:DNN458815 DXJ458766:DXJ458815 EHF458766:EHF458815 ERB458766:ERB458815 FAX458766:FAX458815 FKT458766:FKT458815 FUP458766:FUP458815 GEL458766:GEL458815 GOH458766:GOH458815 GYD458766:GYD458815 HHZ458766:HHZ458815 HRV458766:HRV458815 IBR458766:IBR458815 ILN458766:ILN458815 IVJ458766:IVJ458815 JFF458766:JFF458815 JPB458766:JPB458815 JYX458766:JYX458815 KIT458766:KIT458815 KSP458766:KSP458815 LCL458766:LCL458815 LMH458766:LMH458815 LWD458766:LWD458815 MFZ458766:MFZ458815 MPV458766:MPV458815 MZR458766:MZR458815 NJN458766:NJN458815 NTJ458766:NTJ458815 ODF458766:ODF458815 ONB458766:ONB458815 OWX458766:OWX458815 PGT458766:PGT458815 PQP458766:PQP458815 QAL458766:QAL458815 QKH458766:QKH458815 QUD458766:QUD458815 RDZ458766:RDZ458815 RNV458766:RNV458815 RXR458766:RXR458815 SHN458766:SHN458815 SRJ458766:SRJ458815 TBF458766:TBF458815 TLB458766:TLB458815 TUX458766:TUX458815 UET458766:UET458815 UOP458766:UOP458815 UYL458766:UYL458815 VIH458766:VIH458815 VSD458766:VSD458815 WBZ458766:WBZ458815 WLV458766:WLV458815 WVR458766:WVR458815 J524302:J524351 JF524302:JF524351 TB524302:TB524351 ACX524302:ACX524351 AMT524302:AMT524351 AWP524302:AWP524351 BGL524302:BGL524351 BQH524302:BQH524351 CAD524302:CAD524351 CJZ524302:CJZ524351 CTV524302:CTV524351 DDR524302:DDR524351 DNN524302:DNN524351 DXJ524302:DXJ524351 EHF524302:EHF524351 ERB524302:ERB524351 FAX524302:FAX524351 FKT524302:FKT524351 FUP524302:FUP524351 GEL524302:GEL524351 GOH524302:GOH524351 GYD524302:GYD524351 HHZ524302:HHZ524351 HRV524302:HRV524351 IBR524302:IBR524351 ILN524302:ILN524351 IVJ524302:IVJ524351 JFF524302:JFF524351 JPB524302:JPB524351 JYX524302:JYX524351 KIT524302:KIT524351 KSP524302:KSP524351 LCL524302:LCL524351 LMH524302:LMH524351 LWD524302:LWD524351 MFZ524302:MFZ524351 MPV524302:MPV524351 MZR524302:MZR524351 NJN524302:NJN524351 NTJ524302:NTJ524351 ODF524302:ODF524351 ONB524302:ONB524351 OWX524302:OWX524351 PGT524302:PGT524351 PQP524302:PQP524351 QAL524302:QAL524351 QKH524302:QKH524351 QUD524302:QUD524351 RDZ524302:RDZ524351 RNV524302:RNV524351 RXR524302:RXR524351 SHN524302:SHN524351 SRJ524302:SRJ524351 TBF524302:TBF524351 TLB524302:TLB524351 TUX524302:TUX524351 UET524302:UET524351 UOP524302:UOP524351 UYL524302:UYL524351 VIH524302:VIH524351 VSD524302:VSD524351 WBZ524302:WBZ524351 WLV524302:WLV524351 WVR524302:WVR524351 J589838:J589887 JF589838:JF589887 TB589838:TB589887 ACX589838:ACX589887 AMT589838:AMT589887 AWP589838:AWP589887 BGL589838:BGL589887 BQH589838:BQH589887 CAD589838:CAD589887 CJZ589838:CJZ589887 CTV589838:CTV589887 DDR589838:DDR589887 DNN589838:DNN589887 DXJ589838:DXJ589887 EHF589838:EHF589887 ERB589838:ERB589887 FAX589838:FAX589887 FKT589838:FKT589887 FUP589838:FUP589887 GEL589838:GEL589887 GOH589838:GOH589887 GYD589838:GYD589887 HHZ589838:HHZ589887 HRV589838:HRV589887 IBR589838:IBR589887 ILN589838:ILN589887 IVJ589838:IVJ589887 JFF589838:JFF589887 JPB589838:JPB589887 JYX589838:JYX589887 KIT589838:KIT589887 KSP589838:KSP589887 LCL589838:LCL589887 LMH589838:LMH589887 LWD589838:LWD589887 MFZ589838:MFZ589887 MPV589838:MPV589887 MZR589838:MZR589887 NJN589838:NJN589887 NTJ589838:NTJ589887 ODF589838:ODF589887 ONB589838:ONB589887 OWX589838:OWX589887 PGT589838:PGT589887 PQP589838:PQP589887 QAL589838:QAL589887 QKH589838:QKH589887 QUD589838:QUD589887 RDZ589838:RDZ589887 RNV589838:RNV589887 RXR589838:RXR589887 SHN589838:SHN589887 SRJ589838:SRJ589887 TBF589838:TBF589887 TLB589838:TLB589887 TUX589838:TUX589887 UET589838:UET589887 UOP589838:UOP589887 UYL589838:UYL589887 VIH589838:VIH589887 VSD589838:VSD589887 WBZ589838:WBZ589887 WLV589838:WLV589887 WVR589838:WVR589887 J655374:J655423 JF655374:JF655423 TB655374:TB655423 ACX655374:ACX655423 AMT655374:AMT655423 AWP655374:AWP655423 BGL655374:BGL655423 BQH655374:BQH655423 CAD655374:CAD655423 CJZ655374:CJZ655423 CTV655374:CTV655423 DDR655374:DDR655423 DNN655374:DNN655423 DXJ655374:DXJ655423 EHF655374:EHF655423 ERB655374:ERB655423 FAX655374:FAX655423 FKT655374:FKT655423 FUP655374:FUP655423 GEL655374:GEL655423 GOH655374:GOH655423 GYD655374:GYD655423 HHZ655374:HHZ655423 HRV655374:HRV655423 IBR655374:IBR655423 ILN655374:ILN655423 IVJ655374:IVJ655423 JFF655374:JFF655423 JPB655374:JPB655423 JYX655374:JYX655423 KIT655374:KIT655423 KSP655374:KSP655423 LCL655374:LCL655423 LMH655374:LMH655423 LWD655374:LWD655423 MFZ655374:MFZ655423 MPV655374:MPV655423 MZR655374:MZR655423 NJN655374:NJN655423 NTJ655374:NTJ655423 ODF655374:ODF655423 ONB655374:ONB655423 OWX655374:OWX655423 PGT655374:PGT655423 PQP655374:PQP655423 QAL655374:QAL655423 QKH655374:QKH655423 QUD655374:QUD655423 RDZ655374:RDZ655423 RNV655374:RNV655423 RXR655374:RXR655423 SHN655374:SHN655423 SRJ655374:SRJ655423 TBF655374:TBF655423 TLB655374:TLB655423 TUX655374:TUX655423 UET655374:UET655423 UOP655374:UOP655423 UYL655374:UYL655423 VIH655374:VIH655423 VSD655374:VSD655423 WBZ655374:WBZ655423 WLV655374:WLV655423 WVR655374:WVR655423 J720910:J720959 JF720910:JF720959 TB720910:TB720959 ACX720910:ACX720959 AMT720910:AMT720959 AWP720910:AWP720959 BGL720910:BGL720959 BQH720910:BQH720959 CAD720910:CAD720959 CJZ720910:CJZ720959 CTV720910:CTV720959 DDR720910:DDR720959 DNN720910:DNN720959 DXJ720910:DXJ720959 EHF720910:EHF720959 ERB720910:ERB720959 FAX720910:FAX720959 FKT720910:FKT720959 FUP720910:FUP720959 GEL720910:GEL720959 GOH720910:GOH720959 GYD720910:GYD720959 HHZ720910:HHZ720959 HRV720910:HRV720959 IBR720910:IBR720959 ILN720910:ILN720959 IVJ720910:IVJ720959 JFF720910:JFF720959 JPB720910:JPB720959 JYX720910:JYX720959 KIT720910:KIT720959 KSP720910:KSP720959 LCL720910:LCL720959 LMH720910:LMH720959 LWD720910:LWD720959 MFZ720910:MFZ720959 MPV720910:MPV720959 MZR720910:MZR720959 NJN720910:NJN720959 NTJ720910:NTJ720959 ODF720910:ODF720959 ONB720910:ONB720959 OWX720910:OWX720959 PGT720910:PGT720959 PQP720910:PQP720959 QAL720910:QAL720959 QKH720910:QKH720959 QUD720910:QUD720959 RDZ720910:RDZ720959 RNV720910:RNV720959 RXR720910:RXR720959 SHN720910:SHN720959 SRJ720910:SRJ720959 TBF720910:TBF720959 TLB720910:TLB720959 TUX720910:TUX720959 UET720910:UET720959 UOP720910:UOP720959 UYL720910:UYL720959 VIH720910:VIH720959 VSD720910:VSD720959 WBZ720910:WBZ720959 WLV720910:WLV720959 WVR720910:WVR720959 J786446:J786495 JF786446:JF786495 TB786446:TB786495 ACX786446:ACX786495 AMT786446:AMT786495 AWP786446:AWP786495 BGL786446:BGL786495 BQH786446:BQH786495 CAD786446:CAD786495 CJZ786446:CJZ786495 CTV786446:CTV786495 DDR786446:DDR786495 DNN786446:DNN786495 DXJ786446:DXJ786495 EHF786446:EHF786495 ERB786446:ERB786495 FAX786446:FAX786495 FKT786446:FKT786495 FUP786446:FUP786495 GEL786446:GEL786495 GOH786446:GOH786495 GYD786446:GYD786495 HHZ786446:HHZ786495 HRV786446:HRV786495 IBR786446:IBR786495 ILN786446:ILN786495 IVJ786446:IVJ786495 JFF786446:JFF786495 JPB786446:JPB786495 JYX786446:JYX786495 KIT786446:KIT786495 KSP786446:KSP786495 LCL786446:LCL786495 LMH786446:LMH786495 LWD786446:LWD786495 MFZ786446:MFZ786495 MPV786446:MPV786495 MZR786446:MZR786495 NJN786446:NJN786495 NTJ786446:NTJ786495 ODF786446:ODF786495 ONB786446:ONB786495 OWX786446:OWX786495 PGT786446:PGT786495 PQP786446:PQP786495 QAL786446:QAL786495 QKH786446:QKH786495 QUD786446:QUD786495 RDZ786446:RDZ786495 RNV786446:RNV786495 RXR786446:RXR786495 SHN786446:SHN786495 SRJ786446:SRJ786495 TBF786446:TBF786495 TLB786446:TLB786495 TUX786446:TUX786495 UET786446:UET786495 UOP786446:UOP786495 UYL786446:UYL786495 VIH786446:VIH786495 VSD786446:VSD786495 WBZ786446:WBZ786495 WLV786446:WLV786495 WVR786446:WVR786495 J851982:J852031 JF851982:JF852031 TB851982:TB852031 ACX851982:ACX852031 AMT851982:AMT852031 AWP851982:AWP852031 BGL851982:BGL852031 BQH851982:BQH852031 CAD851982:CAD852031 CJZ851982:CJZ852031 CTV851982:CTV852031 DDR851982:DDR852031 DNN851982:DNN852031 DXJ851982:DXJ852031 EHF851982:EHF852031 ERB851982:ERB852031 FAX851982:FAX852031 FKT851982:FKT852031 FUP851982:FUP852031 GEL851982:GEL852031 GOH851982:GOH852031 GYD851982:GYD852031 HHZ851982:HHZ852031 HRV851982:HRV852031 IBR851982:IBR852031 ILN851982:ILN852031 IVJ851982:IVJ852031 JFF851982:JFF852031 JPB851982:JPB852031 JYX851982:JYX852031 KIT851982:KIT852031 KSP851982:KSP852031 LCL851982:LCL852031 LMH851982:LMH852031 LWD851982:LWD852031 MFZ851982:MFZ852031 MPV851982:MPV852031 MZR851982:MZR852031 NJN851982:NJN852031 NTJ851982:NTJ852031 ODF851982:ODF852031 ONB851982:ONB852031 OWX851982:OWX852031 PGT851982:PGT852031 PQP851982:PQP852031 QAL851982:QAL852031 QKH851982:QKH852031 QUD851982:QUD852031 RDZ851982:RDZ852031 RNV851982:RNV852031 RXR851982:RXR852031 SHN851982:SHN852031 SRJ851982:SRJ852031 TBF851982:TBF852031 TLB851982:TLB852031 TUX851982:TUX852031 UET851982:UET852031 UOP851982:UOP852031 UYL851982:UYL852031 VIH851982:VIH852031 VSD851982:VSD852031 WBZ851982:WBZ852031 WLV851982:WLV852031 WVR851982:WVR852031 J917518:J917567 JF917518:JF917567 TB917518:TB917567 ACX917518:ACX917567 AMT917518:AMT917567 AWP917518:AWP917567 BGL917518:BGL917567 BQH917518:BQH917567 CAD917518:CAD917567 CJZ917518:CJZ917567 CTV917518:CTV917567 DDR917518:DDR917567 DNN917518:DNN917567 DXJ917518:DXJ917567 EHF917518:EHF917567 ERB917518:ERB917567 FAX917518:FAX917567 FKT917518:FKT917567 FUP917518:FUP917567 GEL917518:GEL917567 GOH917518:GOH917567 GYD917518:GYD917567 HHZ917518:HHZ917567 HRV917518:HRV917567 IBR917518:IBR917567 ILN917518:ILN917567 IVJ917518:IVJ917567 JFF917518:JFF917567 JPB917518:JPB917567 JYX917518:JYX917567 KIT917518:KIT917567 KSP917518:KSP917567 LCL917518:LCL917567 LMH917518:LMH917567 LWD917518:LWD917567 MFZ917518:MFZ917567 MPV917518:MPV917567 MZR917518:MZR917567 NJN917518:NJN917567 NTJ917518:NTJ917567 ODF917518:ODF917567 ONB917518:ONB917567 OWX917518:OWX917567 PGT917518:PGT917567 PQP917518:PQP917567 QAL917518:QAL917567 QKH917518:QKH917567 QUD917518:QUD917567 RDZ917518:RDZ917567 RNV917518:RNV917567 RXR917518:RXR917567 SHN917518:SHN917567 SRJ917518:SRJ917567 TBF917518:TBF917567 TLB917518:TLB917567 TUX917518:TUX917567 UET917518:UET917567 UOP917518:UOP917567 UYL917518:UYL917567 VIH917518:VIH917567 VSD917518:VSD917567 WBZ917518:WBZ917567 WLV917518:WLV917567 WVR917518:WVR917567 J983054:J983103 JF983054:JF983103 TB983054:TB983103 ACX983054:ACX983103 AMT983054:AMT983103 AWP983054:AWP983103 BGL983054:BGL983103 BQH983054:BQH983103 CAD983054:CAD983103 CJZ983054:CJZ983103 CTV983054:CTV983103 DDR983054:DDR983103 DNN983054:DNN983103 DXJ983054:DXJ983103 EHF983054:EHF983103 ERB983054:ERB983103 FAX983054:FAX983103 FKT983054:FKT983103 FUP983054:FUP983103 GEL983054:GEL983103 GOH983054:GOH983103 GYD983054:GYD983103 HHZ983054:HHZ983103 HRV983054:HRV983103 IBR983054:IBR983103 ILN983054:ILN983103 IVJ983054:IVJ983103 JFF983054:JFF983103 JPB983054:JPB983103 JYX983054:JYX983103 KIT983054:KIT983103 KSP983054:KSP983103 LCL983054:LCL983103 LMH983054:LMH983103 LWD983054:LWD983103 MFZ983054:MFZ983103 MPV983054:MPV983103 MZR983054:MZR983103 NJN983054:NJN983103 NTJ983054:NTJ983103 ODF983054:ODF983103 ONB983054:ONB983103 OWX983054:OWX983103 PGT983054:PGT983103 PQP983054:PQP983103 QAL983054:QAL983103 QKH983054:QKH983103 QUD983054:QUD983103 RDZ983054:RDZ983103 RNV983054:RNV983103 RXR983054:RXR983103 SHN983054:SHN983103 SRJ983054:SRJ983103 TBF983054:TBF983103 TLB983054:TLB983103 TUX983054:TUX983103 UET983054:UET983103 UOP983054:UOP983103 UYL983054:UYL983103 VIH983054:VIH983103 VSD983054:VSD983103 WBZ983054:WBZ983103 WLV983054:WLV983103 WVR983054:WVR983103 C7:D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C65543:D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C131079:D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C196615:D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C262151:D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C327687:D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C393223:D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C458759:D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C524295:D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C589831:D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C655367:D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C720903:D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C786439:D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C851975:D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C917511:D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C983047:D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B14:D114" xr:uid="{00000000-0002-0000-0600-000001000000}"/>
    <dataValidation type="list" allowBlank="1" showInputMessage="1" showErrorMessage="1" sqref="WVL983042:WVM983042 IZ2:JA2 SV2:SW2 ACR2:ACS2 AMN2:AMO2 AWJ2:AWK2 BGF2:BGG2 BQB2:BQC2 BZX2:BZY2 CJT2:CJU2 CTP2:CTQ2 DDL2:DDM2 DNH2:DNI2 DXD2:DXE2 EGZ2:EHA2 EQV2:EQW2 FAR2:FAS2 FKN2:FKO2 FUJ2:FUK2 GEF2:GEG2 GOB2:GOC2 GXX2:GXY2 HHT2:HHU2 HRP2:HRQ2 IBL2:IBM2 ILH2:ILI2 IVD2:IVE2 JEZ2:JFA2 JOV2:JOW2 JYR2:JYS2 KIN2:KIO2 KSJ2:KSK2 LCF2:LCG2 LMB2:LMC2 LVX2:LVY2 MFT2:MFU2 MPP2:MPQ2 MZL2:MZM2 NJH2:NJI2 NTD2:NTE2 OCZ2:ODA2 OMV2:OMW2 OWR2:OWS2 PGN2:PGO2 PQJ2:PQK2 QAF2:QAG2 QKB2:QKC2 QTX2:QTY2 RDT2:RDU2 RNP2:RNQ2 RXL2:RXM2 SHH2:SHI2 SRD2:SRE2 TAZ2:TBA2 TKV2:TKW2 TUR2:TUS2 UEN2:UEO2 UOJ2:UOK2 UYF2:UYG2 VIB2:VIC2 VRX2:VRY2 WBT2:WBU2 WLP2:WLQ2 WVL2:WVM2 C65538:D65538 IZ65538:JA65538 SV65538:SW65538 ACR65538:ACS65538 AMN65538:AMO65538 AWJ65538:AWK65538 BGF65538:BGG65538 BQB65538:BQC65538 BZX65538:BZY65538 CJT65538:CJU65538 CTP65538:CTQ65538 DDL65538:DDM65538 DNH65538:DNI65538 DXD65538:DXE65538 EGZ65538:EHA65538 EQV65538:EQW65538 FAR65538:FAS65538 FKN65538:FKO65538 FUJ65538:FUK65538 GEF65538:GEG65538 GOB65538:GOC65538 GXX65538:GXY65538 HHT65538:HHU65538 HRP65538:HRQ65538 IBL65538:IBM65538 ILH65538:ILI65538 IVD65538:IVE65538 JEZ65538:JFA65538 JOV65538:JOW65538 JYR65538:JYS65538 KIN65538:KIO65538 KSJ65538:KSK65538 LCF65538:LCG65538 LMB65538:LMC65538 LVX65538:LVY65538 MFT65538:MFU65538 MPP65538:MPQ65538 MZL65538:MZM65538 NJH65538:NJI65538 NTD65538:NTE65538 OCZ65538:ODA65538 OMV65538:OMW65538 OWR65538:OWS65538 PGN65538:PGO65538 PQJ65538:PQK65538 QAF65538:QAG65538 QKB65538:QKC65538 QTX65538:QTY65538 RDT65538:RDU65538 RNP65538:RNQ65538 RXL65538:RXM65538 SHH65538:SHI65538 SRD65538:SRE65538 TAZ65538:TBA65538 TKV65538:TKW65538 TUR65538:TUS65538 UEN65538:UEO65538 UOJ65538:UOK65538 UYF65538:UYG65538 VIB65538:VIC65538 VRX65538:VRY65538 WBT65538:WBU65538 WLP65538:WLQ65538 WVL65538:WVM65538 C131074:D131074 IZ131074:JA131074 SV131074:SW131074 ACR131074:ACS131074 AMN131074:AMO131074 AWJ131074:AWK131074 BGF131074:BGG131074 BQB131074:BQC131074 BZX131074:BZY131074 CJT131074:CJU131074 CTP131074:CTQ131074 DDL131074:DDM131074 DNH131074:DNI131074 DXD131074:DXE131074 EGZ131074:EHA131074 EQV131074:EQW131074 FAR131074:FAS131074 FKN131074:FKO131074 FUJ131074:FUK131074 GEF131074:GEG131074 GOB131074:GOC131074 GXX131074:GXY131074 HHT131074:HHU131074 HRP131074:HRQ131074 IBL131074:IBM131074 ILH131074:ILI131074 IVD131074:IVE131074 JEZ131074:JFA131074 JOV131074:JOW131074 JYR131074:JYS131074 KIN131074:KIO131074 KSJ131074:KSK131074 LCF131074:LCG131074 LMB131074:LMC131074 LVX131074:LVY131074 MFT131074:MFU131074 MPP131074:MPQ131074 MZL131074:MZM131074 NJH131074:NJI131074 NTD131074:NTE131074 OCZ131074:ODA131074 OMV131074:OMW131074 OWR131074:OWS131074 PGN131074:PGO131074 PQJ131074:PQK131074 QAF131074:QAG131074 QKB131074:QKC131074 QTX131074:QTY131074 RDT131074:RDU131074 RNP131074:RNQ131074 RXL131074:RXM131074 SHH131074:SHI131074 SRD131074:SRE131074 TAZ131074:TBA131074 TKV131074:TKW131074 TUR131074:TUS131074 UEN131074:UEO131074 UOJ131074:UOK131074 UYF131074:UYG131074 VIB131074:VIC131074 VRX131074:VRY131074 WBT131074:WBU131074 WLP131074:WLQ131074 WVL131074:WVM131074 C196610:D196610 IZ196610:JA196610 SV196610:SW196610 ACR196610:ACS196610 AMN196610:AMO196610 AWJ196610:AWK196610 BGF196610:BGG196610 BQB196610:BQC196610 BZX196610:BZY196610 CJT196610:CJU196610 CTP196610:CTQ196610 DDL196610:DDM196610 DNH196610:DNI196610 DXD196610:DXE196610 EGZ196610:EHA196610 EQV196610:EQW196610 FAR196610:FAS196610 FKN196610:FKO196610 FUJ196610:FUK196610 GEF196610:GEG196610 GOB196610:GOC196610 GXX196610:GXY196610 HHT196610:HHU196610 HRP196610:HRQ196610 IBL196610:IBM196610 ILH196610:ILI196610 IVD196610:IVE196610 JEZ196610:JFA196610 JOV196610:JOW196610 JYR196610:JYS196610 KIN196610:KIO196610 KSJ196610:KSK196610 LCF196610:LCG196610 LMB196610:LMC196610 LVX196610:LVY196610 MFT196610:MFU196610 MPP196610:MPQ196610 MZL196610:MZM196610 NJH196610:NJI196610 NTD196610:NTE196610 OCZ196610:ODA196610 OMV196610:OMW196610 OWR196610:OWS196610 PGN196610:PGO196610 PQJ196610:PQK196610 QAF196610:QAG196610 QKB196610:QKC196610 QTX196610:QTY196610 RDT196610:RDU196610 RNP196610:RNQ196610 RXL196610:RXM196610 SHH196610:SHI196610 SRD196610:SRE196610 TAZ196610:TBA196610 TKV196610:TKW196610 TUR196610:TUS196610 UEN196610:UEO196610 UOJ196610:UOK196610 UYF196610:UYG196610 VIB196610:VIC196610 VRX196610:VRY196610 WBT196610:WBU196610 WLP196610:WLQ196610 WVL196610:WVM196610 C262146:D262146 IZ262146:JA262146 SV262146:SW262146 ACR262146:ACS262146 AMN262146:AMO262146 AWJ262146:AWK262146 BGF262146:BGG262146 BQB262146:BQC262146 BZX262146:BZY262146 CJT262146:CJU262146 CTP262146:CTQ262146 DDL262146:DDM262146 DNH262146:DNI262146 DXD262146:DXE262146 EGZ262146:EHA262146 EQV262146:EQW262146 FAR262146:FAS262146 FKN262146:FKO262146 FUJ262146:FUK262146 GEF262146:GEG262146 GOB262146:GOC262146 GXX262146:GXY262146 HHT262146:HHU262146 HRP262146:HRQ262146 IBL262146:IBM262146 ILH262146:ILI262146 IVD262146:IVE262146 JEZ262146:JFA262146 JOV262146:JOW262146 JYR262146:JYS262146 KIN262146:KIO262146 KSJ262146:KSK262146 LCF262146:LCG262146 LMB262146:LMC262146 LVX262146:LVY262146 MFT262146:MFU262146 MPP262146:MPQ262146 MZL262146:MZM262146 NJH262146:NJI262146 NTD262146:NTE262146 OCZ262146:ODA262146 OMV262146:OMW262146 OWR262146:OWS262146 PGN262146:PGO262146 PQJ262146:PQK262146 QAF262146:QAG262146 QKB262146:QKC262146 QTX262146:QTY262146 RDT262146:RDU262146 RNP262146:RNQ262146 RXL262146:RXM262146 SHH262146:SHI262146 SRD262146:SRE262146 TAZ262146:TBA262146 TKV262146:TKW262146 TUR262146:TUS262146 UEN262146:UEO262146 UOJ262146:UOK262146 UYF262146:UYG262146 VIB262146:VIC262146 VRX262146:VRY262146 WBT262146:WBU262146 WLP262146:WLQ262146 WVL262146:WVM262146 C327682:D327682 IZ327682:JA327682 SV327682:SW327682 ACR327682:ACS327682 AMN327682:AMO327682 AWJ327682:AWK327682 BGF327682:BGG327682 BQB327682:BQC327682 BZX327682:BZY327682 CJT327682:CJU327682 CTP327682:CTQ327682 DDL327682:DDM327682 DNH327682:DNI327682 DXD327682:DXE327682 EGZ327682:EHA327682 EQV327682:EQW327682 FAR327682:FAS327682 FKN327682:FKO327682 FUJ327682:FUK327682 GEF327682:GEG327682 GOB327682:GOC327682 GXX327682:GXY327682 HHT327682:HHU327682 HRP327682:HRQ327682 IBL327682:IBM327682 ILH327682:ILI327682 IVD327682:IVE327682 JEZ327682:JFA327682 JOV327682:JOW327682 JYR327682:JYS327682 KIN327682:KIO327682 KSJ327682:KSK327682 LCF327682:LCG327682 LMB327682:LMC327682 LVX327682:LVY327682 MFT327682:MFU327682 MPP327682:MPQ327682 MZL327682:MZM327682 NJH327682:NJI327682 NTD327682:NTE327682 OCZ327682:ODA327682 OMV327682:OMW327682 OWR327682:OWS327682 PGN327682:PGO327682 PQJ327682:PQK327682 QAF327682:QAG327682 QKB327682:QKC327682 QTX327682:QTY327682 RDT327682:RDU327682 RNP327682:RNQ327682 RXL327682:RXM327682 SHH327682:SHI327682 SRD327682:SRE327682 TAZ327682:TBA327682 TKV327682:TKW327682 TUR327682:TUS327682 UEN327682:UEO327682 UOJ327682:UOK327682 UYF327682:UYG327682 VIB327682:VIC327682 VRX327682:VRY327682 WBT327682:WBU327682 WLP327682:WLQ327682 WVL327682:WVM327682 C393218:D393218 IZ393218:JA393218 SV393218:SW393218 ACR393218:ACS393218 AMN393218:AMO393218 AWJ393218:AWK393218 BGF393218:BGG393218 BQB393218:BQC393218 BZX393218:BZY393218 CJT393218:CJU393218 CTP393218:CTQ393218 DDL393218:DDM393218 DNH393218:DNI393218 DXD393218:DXE393218 EGZ393218:EHA393218 EQV393218:EQW393218 FAR393218:FAS393218 FKN393218:FKO393218 FUJ393218:FUK393218 GEF393218:GEG393218 GOB393218:GOC393218 GXX393218:GXY393218 HHT393218:HHU393218 HRP393218:HRQ393218 IBL393218:IBM393218 ILH393218:ILI393218 IVD393218:IVE393218 JEZ393218:JFA393218 JOV393218:JOW393218 JYR393218:JYS393218 KIN393218:KIO393218 KSJ393218:KSK393218 LCF393218:LCG393218 LMB393218:LMC393218 LVX393218:LVY393218 MFT393218:MFU393218 MPP393218:MPQ393218 MZL393218:MZM393218 NJH393218:NJI393218 NTD393218:NTE393218 OCZ393218:ODA393218 OMV393218:OMW393218 OWR393218:OWS393218 PGN393218:PGO393218 PQJ393218:PQK393218 QAF393218:QAG393218 QKB393218:QKC393218 QTX393218:QTY393218 RDT393218:RDU393218 RNP393218:RNQ393218 RXL393218:RXM393218 SHH393218:SHI393218 SRD393218:SRE393218 TAZ393218:TBA393218 TKV393218:TKW393218 TUR393218:TUS393218 UEN393218:UEO393218 UOJ393218:UOK393218 UYF393218:UYG393218 VIB393218:VIC393218 VRX393218:VRY393218 WBT393218:WBU393218 WLP393218:WLQ393218 WVL393218:WVM393218 C458754:D458754 IZ458754:JA458754 SV458754:SW458754 ACR458754:ACS458754 AMN458754:AMO458754 AWJ458754:AWK458754 BGF458754:BGG458754 BQB458754:BQC458754 BZX458754:BZY458754 CJT458754:CJU458754 CTP458754:CTQ458754 DDL458754:DDM458754 DNH458754:DNI458754 DXD458754:DXE458754 EGZ458754:EHA458754 EQV458754:EQW458754 FAR458754:FAS458754 FKN458754:FKO458754 FUJ458754:FUK458754 GEF458754:GEG458754 GOB458754:GOC458754 GXX458754:GXY458754 HHT458754:HHU458754 HRP458754:HRQ458754 IBL458754:IBM458754 ILH458754:ILI458754 IVD458754:IVE458754 JEZ458754:JFA458754 JOV458754:JOW458754 JYR458754:JYS458754 KIN458754:KIO458754 KSJ458754:KSK458754 LCF458754:LCG458754 LMB458754:LMC458754 LVX458754:LVY458754 MFT458754:MFU458754 MPP458754:MPQ458754 MZL458754:MZM458754 NJH458754:NJI458754 NTD458754:NTE458754 OCZ458754:ODA458754 OMV458754:OMW458754 OWR458754:OWS458754 PGN458754:PGO458754 PQJ458754:PQK458754 QAF458754:QAG458754 QKB458754:QKC458754 QTX458754:QTY458754 RDT458754:RDU458754 RNP458754:RNQ458754 RXL458754:RXM458754 SHH458754:SHI458754 SRD458754:SRE458754 TAZ458754:TBA458754 TKV458754:TKW458754 TUR458754:TUS458754 UEN458754:UEO458754 UOJ458754:UOK458754 UYF458754:UYG458754 VIB458754:VIC458754 VRX458754:VRY458754 WBT458754:WBU458754 WLP458754:WLQ458754 WVL458754:WVM458754 C524290:D524290 IZ524290:JA524290 SV524290:SW524290 ACR524290:ACS524290 AMN524290:AMO524290 AWJ524290:AWK524290 BGF524290:BGG524290 BQB524290:BQC524290 BZX524290:BZY524290 CJT524290:CJU524290 CTP524290:CTQ524290 DDL524290:DDM524290 DNH524290:DNI524290 DXD524290:DXE524290 EGZ524290:EHA524290 EQV524290:EQW524290 FAR524290:FAS524290 FKN524290:FKO524290 FUJ524290:FUK524290 GEF524290:GEG524290 GOB524290:GOC524290 GXX524290:GXY524290 HHT524290:HHU524290 HRP524290:HRQ524290 IBL524290:IBM524290 ILH524290:ILI524290 IVD524290:IVE524290 JEZ524290:JFA524290 JOV524290:JOW524290 JYR524290:JYS524290 KIN524290:KIO524290 KSJ524290:KSK524290 LCF524290:LCG524290 LMB524290:LMC524290 LVX524290:LVY524290 MFT524290:MFU524290 MPP524290:MPQ524290 MZL524290:MZM524290 NJH524290:NJI524290 NTD524290:NTE524290 OCZ524290:ODA524290 OMV524290:OMW524290 OWR524290:OWS524290 PGN524290:PGO524290 PQJ524290:PQK524290 QAF524290:QAG524290 QKB524290:QKC524290 QTX524290:QTY524290 RDT524290:RDU524290 RNP524290:RNQ524290 RXL524290:RXM524290 SHH524290:SHI524290 SRD524290:SRE524290 TAZ524290:TBA524290 TKV524290:TKW524290 TUR524290:TUS524290 UEN524290:UEO524290 UOJ524290:UOK524290 UYF524290:UYG524290 VIB524290:VIC524290 VRX524290:VRY524290 WBT524290:WBU524290 WLP524290:WLQ524290 WVL524290:WVM524290 C589826:D589826 IZ589826:JA589826 SV589826:SW589826 ACR589826:ACS589826 AMN589826:AMO589826 AWJ589826:AWK589826 BGF589826:BGG589826 BQB589826:BQC589826 BZX589826:BZY589826 CJT589826:CJU589826 CTP589826:CTQ589826 DDL589826:DDM589826 DNH589826:DNI589826 DXD589826:DXE589826 EGZ589826:EHA589826 EQV589826:EQW589826 FAR589826:FAS589826 FKN589826:FKO589826 FUJ589826:FUK589826 GEF589826:GEG589826 GOB589826:GOC589826 GXX589826:GXY589826 HHT589826:HHU589826 HRP589826:HRQ589826 IBL589826:IBM589826 ILH589826:ILI589826 IVD589826:IVE589826 JEZ589826:JFA589826 JOV589826:JOW589826 JYR589826:JYS589826 KIN589826:KIO589826 KSJ589826:KSK589826 LCF589826:LCG589826 LMB589826:LMC589826 LVX589826:LVY589826 MFT589826:MFU589826 MPP589826:MPQ589826 MZL589826:MZM589826 NJH589826:NJI589826 NTD589826:NTE589826 OCZ589826:ODA589826 OMV589826:OMW589826 OWR589826:OWS589826 PGN589826:PGO589826 PQJ589826:PQK589826 QAF589826:QAG589826 QKB589826:QKC589826 QTX589826:QTY589826 RDT589826:RDU589826 RNP589826:RNQ589826 RXL589826:RXM589826 SHH589826:SHI589826 SRD589826:SRE589826 TAZ589826:TBA589826 TKV589826:TKW589826 TUR589826:TUS589826 UEN589826:UEO589826 UOJ589826:UOK589826 UYF589826:UYG589826 VIB589826:VIC589826 VRX589826:VRY589826 WBT589826:WBU589826 WLP589826:WLQ589826 WVL589826:WVM589826 C655362:D655362 IZ655362:JA655362 SV655362:SW655362 ACR655362:ACS655362 AMN655362:AMO655362 AWJ655362:AWK655362 BGF655362:BGG655362 BQB655362:BQC655362 BZX655362:BZY655362 CJT655362:CJU655362 CTP655362:CTQ655362 DDL655362:DDM655362 DNH655362:DNI655362 DXD655362:DXE655362 EGZ655362:EHA655362 EQV655362:EQW655362 FAR655362:FAS655362 FKN655362:FKO655362 FUJ655362:FUK655362 GEF655362:GEG655362 GOB655362:GOC655362 GXX655362:GXY655362 HHT655362:HHU655362 HRP655362:HRQ655362 IBL655362:IBM655362 ILH655362:ILI655362 IVD655362:IVE655362 JEZ655362:JFA655362 JOV655362:JOW655362 JYR655362:JYS655362 KIN655362:KIO655362 KSJ655362:KSK655362 LCF655362:LCG655362 LMB655362:LMC655362 LVX655362:LVY655362 MFT655362:MFU655362 MPP655362:MPQ655362 MZL655362:MZM655362 NJH655362:NJI655362 NTD655362:NTE655362 OCZ655362:ODA655362 OMV655362:OMW655362 OWR655362:OWS655362 PGN655362:PGO655362 PQJ655362:PQK655362 QAF655362:QAG655362 QKB655362:QKC655362 QTX655362:QTY655362 RDT655362:RDU655362 RNP655362:RNQ655362 RXL655362:RXM655362 SHH655362:SHI655362 SRD655362:SRE655362 TAZ655362:TBA655362 TKV655362:TKW655362 TUR655362:TUS655362 UEN655362:UEO655362 UOJ655362:UOK655362 UYF655362:UYG655362 VIB655362:VIC655362 VRX655362:VRY655362 WBT655362:WBU655362 WLP655362:WLQ655362 WVL655362:WVM655362 C720898:D720898 IZ720898:JA720898 SV720898:SW720898 ACR720898:ACS720898 AMN720898:AMO720898 AWJ720898:AWK720898 BGF720898:BGG720898 BQB720898:BQC720898 BZX720898:BZY720898 CJT720898:CJU720898 CTP720898:CTQ720898 DDL720898:DDM720898 DNH720898:DNI720898 DXD720898:DXE720898 EGZ720898:EHA720898 EQV720898:EQW720898 FAR720898:FAS720898 FKN720898:FKO720898 FUJ720898:FUK720898 GEF720898:GEG720898 GOB720898:GOC720898 GXX720898:GXY720898 HHT720898:HHU720898 HRP720898:HRQ720898 IBL720898:IBM720898 ILH720898:ILI720898 IVD720898:IVE720898 JEZ720898:JFA720898 JOV720898:JOW720898 JYR720898:JYS720898 KIN720898:KIO720898 KSJ720898:KSK720898 LCF720898:LCG720898 LMB720898:LMC720898 LVX720898:LVY720898 MFT720898:MFU720898 MPP720898:MPQ720898 MZL720898:MZM720898 NJH720898:NJI720898 NTD720898:NTE720898 OCZ720898:ODA720898 OMV720898:OMW720898 OWR720898:OWS720898 PGN720898:PGO720898 PQJ720898:PQK720898 QAF720898:QAG720898 QKB720898:QKC720898 QTX720898:QTY720898 RDT720898:RDU720898 RNP720898:RNQ720898 RXL720898:RXM720898 SHH720898:SHI720898 SRD720898:SRE720898 TAZ720898:TBA720898 TKV720898:TKW720898 TUR720898:TUS720898 UEN720898:UEO720898 UOJ720898:UOK720898 UYF720898:UYG720898 VIB720898:VIC720898 VRX720898:VRY720898 WBT720898:WBU720898 WLP720898:WLQ720898 WVL720898:WVM720898 C786434:D786434 IZ786434:JA786434 SV786434:SW786434 ACR786434:ACS786434 AMN786434:AMO786434 AWJ786434:AWK786434 BGF786434:BGG786434 BQB786434:BQC786434 BZX786434:BZY786434 CJT786434:CJU786434 CTP786434:CTQ786434 DDL786434:DDM786434 DNH786434:DNI786434 DXD786434:DXE786434 EGZ786434:EHA786434 EQV786434:EQW786434 FAR786434:FAS786434 FKN786434:FKO786434 FUJ786434:FUK786434 GEF786434:GEG786434 GOB786434:GOC786434 GXX786434:GXY786434 HHT786434:HHU786434 HRP786434:HRQ786434 IBL786434:IBM786434 ILH786434:ILI786434 IVD786434:IVE786434 JEZ786434:JFA786434 JOV786434:JOW786434 JYR786434:JYS786434 KIN786434:KIO786434 KSJ786434:KSK786434 LCF786434:LCG786434 LMB786434:LMC786434 LVX786434:LVY786434 MFT786434:MFU786434 MPP786434:MPQ786434 MZL786434:MZM786434 NJH786434:NJI786434 NTD786434:NTE786434 OCZ786434:ODA786434 OMV786434:OMW786434 OWR786434:OWS786434 PGN786434:PGO786434 PQJ786434:PQK786434 QAF786434:QAG786434 QKB786434:QKC786434 QTX786434:QTY786434 RDT786434:RDU786434 RNP786434:RNQ786434 RXL786434:RXM786434 SHH786434:SHI786434 SRD786434:SRE786434 TAZ786434:TBA786434 TKV786434:TKW786434 TUR786434:TUS786434 UEN786434:UEO786434 UOJ786434:UOK786434 UYF786434:UYG786434 VIB786434:VIC786434 VRX786434:VRY786434 WBT786434:WBU786434 WLP786434:WLQ786434 WVL786434:WVM786434 C851970:D851970 IZ851970:JA851970 SV851970:SW851970 ACR851970:ACS851970 AMN851970:AMO851970 AWJ851970:AWK851970 BGF851970:BGG851970 BQB851970:BQC851970 BZX851970:BZY851970 CJT851970:CJU851970 CTP851970:CTQ851970 DDL851970:DDM851970 DNH851970:DNI851970 DXD851970:DXE851970 EGZ851970:EHA851970 EQV851970:EQW851970 FAR851970:FAS851970 FKN851970:FKO851970 FUJ851970:FUK851970 GEF851970:GEG851970 GOB851970:GOC851970 GXX851970:GXY851970 HHT851970:HHU851970 HRP851970:HRQ851970 IBL851970:IBM851970 ILH851970:ILI851970 IVD851970:IVE851970 JEZ851970:JFA851970 JOV851970:JOW851970 JYR851970:JYS851970 KIN851970:KIO851970 KSJ851970:KSK851970 LCF851970:LCG851970 LMB851970:LMC851970 LVX851970:LVY851970 MFT851970:MFU851970 MPP851970:MPQ851970 MZL851970:MZM851970 NJH851970:NJI851970 NTD851970:NTE851970 OCZ851970:ODA851970 OMV851970:OMW851970 OWR851970:OWS851970 PGN851970:PGO851970 PQJ851970:PQK851970 QAF851970:QAG851970 QKB851970:QKC851970 QTX851970:QTY851970 RDT851970:RDU851970 RNP851970:RNQ851970 RXL851970:RXM851970 SHH851970:SHI851970 SRD851970:SRE851970 TAZ851970:TBA851970 TKV851970:TKW851970 TUR851970:TUS851970 UEN851970:UEO851970 UOJ851970:UOK851970 UYF851970:UYG851970 VIB851970:VIC851970 VRX851970:VRY851970 WBT851970:WBU851970 WLP851970:WLQ851970 WVL851970:WVM851970 C917506:D917506 IZ917506:JA917506 SV917506:SW917506 ACR917506:ACS917506 AMN917506:AMO917506 AWJ917506:AWK917506 BGF917506:BGG917506 BQB917506:BQC917506 BZX917506:BZY917506 CJT917506:CJU917506 CTP917506:CTQ917506 DDL917506:DDM917506 DNH917506:DNI917506 DXD917506:DXE917506 EGZ917506:EHA917506 EQV917506:EQW917506 FAR917506:FAS917506 FKN917506:FKO917506 FUJ917506:FUK917506 GEF917506:GEG917506 GOB917506:GOC917506 GXX917506:GXY917506 HHT917506:HHU917506 HRP917506:HRQ917506 IBL917506:IBM917506 ILH917506:ILI917506 IVD917506:IVE917506 JEZ917506:JFA917506 JOV917506:JOW917506 JYR917506:JYS917506 KIN917506:KIO917506 KSJ917506:KSK917506 LCF917506:LCG917506 LMB917506:LMC917506 LVX917506:LVY917506 MFT917506:MFU917506 MPP917506:MPQ917506 MZL917506:MZM917506 NJH917506:NJI917506 NTD917506:NTE917506 OCZ917506:ODA917506 OMV917506:OMW917506 OWR917506:OWS917506 PGN917506:PGO917506 PQJ917506:PQK917506 QAF917506:QAG917506 QKB917506:QKC917506 QTX917506:QTY917506 RDT917506:RDU917506 RNP917506:RNQ917506 RXL917506:RXM917506 SHH917506:SHI917506 SRD917506:SRE917506 TAZ917506:TBA917506 TKV917506:TKW917506 TUR917506:TUS917506 UEN917506:UEO917506 UOJ917506:UOK917506 UYF917506:UYG917506 VIB917506:VIC917506 VRX917506:VRY917506 WBT917506:WBU917506 WLP917506:WLQ917506 WVL917506:WVM917506 C983042:D983042 IZ983042:JA983042 SV983042:SW983042 ACR983042:ACS983042 AMN983042:AMO983042 AWJ983042:AWK983042 BGF983042:BGG983042 BQB983042:BQC983042 BZX983042:BZY983042 CJT983042:CJU983042 CTP983042:CTQ983042 DDL983042:DDM983042 DNH983042:DNI983042 DXD983042:DXE983042 EGZ983042:EHA983042 EQV983042:EQW983042 FAR983042:FAS983042 FKN983042:FKO983042 FUJ983042:FUK983042 GEF983042:GEG983042 GOB983042:GOC983042 GXX983042:GXY983042 HHT983042:HHU983042 HRP983042:HRQ983042 IBL983042:IBM983042 ILH983042:ILI983042 IVD983042:IVE983042 JEZ983042:JFA983042 JOV983042:JOW983042 JYR983042:JYS983042 KIN983042:KIO983042 KSJ983042:KSK983042 LCF983042:LCG983042 LMB983042:LMC983042 LVX983042:LVY983042 MFT983042:MFU983042 MPP983042:MPQ983042 MZL983042:MZM983042 NJH983042:NJI983042 NTD983042:NTE983042 OCZ983042:ODA983042 OMV983042:OMW983042 OWR983042:OWS983042 PGN983042:PGO983042 PQJ983042:PQK983042 QAF983042:QAG983042 QKB983042:QKC983042 QTX983042:QTY983042 RDT983042:RDU983042 RNP983042:RNQ983042 RXL983042:RXM983042 SHH983042:SHI983042 SRD983042:SRE983042 TAZ983042:TBA983042 TKV983042:TKW983042 TUR983042:TUS983042 UEN983042:UEO983042 UOJ983042:UOK983042 UYF983042:UYG983042 VIB983042:VIC983042 VRX983042:VRY983042 WBT983042:WBU983042 WLP983042:WLQ983042 D2" xr:uid="{00000000-0002-0000-0600-000002000000}">
      <formula1>"短大,大学,専攻科,修士,博士"</formula1>
    </dataValidation>
    <dataValidation imeMode="on" allowBlank="1" showInputMessage="1" showErrorMessage="1" sqref="E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E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E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E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E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E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E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E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E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E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E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E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E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E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E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E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E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E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E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E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E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E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E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E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E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E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E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E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E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E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E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E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xr:uid="{00000000-0002-0000-0600-000003000000}"/>
    <dataValidation type="list" allowBlank="1" showInputMessage="1" showErrorMessage="1" sqref="I15:I114 JE15:JE63 TA15:TA63 ACW15:ACW63 AMS15:AMS63 AWO15:AWO63 BGK15:BGK63 BQG15:BQG63 CAC15:CAC63 CJY15:CJY63 CTU15:CTU63 DDQ15:DDQ63 DNM15:DNM63 DXI15:DXI63 EHE15:EHE63 ERA15:ERA63 FAW15:FAW63 FKS15:FKS63 FUO15:FUO63 GEK15:GEK63 GOG15:GOG63 GYC15:GYC63 HHY15:HHY63 HRU15:HRU63 IBQ15:IBQ63 ILM15:ILM63 IVI15:IVI63 JFE15:JFE63 JPA15:JPA63 JYW15:JYW63 KIS15:KIS63 KSO15:KSO63 LCK15:LCK63 LMG15:LMG63 LWC15:LWC63 MFY15:MFY63 MPU15:MPU63 MZQ15:MZQ63 NJM15:NJM63 NTI15:NTI63 ODE15:ODE63 ONA15:ONA63 OWW15:OWW63 PGS15:PGS63 PQO15:PQO63 QAK15:QAK63 QKG15:QKG63 QUC15:QUC63 RDY15:RDY63 RNU15:RNU63 RXQ15:RXQ63 SHM15:SHM63 SRI15:SRI63 TBE15:TBE63 TLA15:TLA63 TUW15:TUW63 UES15:UES63 UOO15:UOO63 UYK15:UYK63 VIG15:VIG63 VSC15:VSC63 WBY15:WBY63 WLU15:WLU63 WVQ15:WVQ63 I65551:I65599 JE65551:JE65599 TA65551:TA65599 ACW65551:ACW65599 AMS65551:AMS65599 AWO65551:AWO65599 BGK65551:BGK65599 BQG65551:BQG65599 CAC65551:CAC65599 CJY65551:CJY65599 CTU65551:CTU65599 DDQ65551:DDQ65599 DNM65551:DNM65599 DXI65551:DXI65599 EHE65551:EHE65599 ERA65551:ERA65599 FAW65551:FAW65599 FKS65551:FKS65599 FUO65551:FUO65599 GEK65551:GEK65599 GOG65551:GOG65599 GYC65551:GYC65599 HHY65551:HHY65599 HRU65551:HRU65599 IBQ65551:IBQ65599 ILM65551:ILM65599 IVI65551:IVI65599 JFE65551:JFE65599 JPA65551:JPA65599 JYW65551:JYW65599 KIS65551:KIS65599 KSO65551:KSO65599 LCK65551:LCK65599 LMG65551:LMG65599 LWC65551:LWC65599 MFY65551:MFY65599 MPU65551:MPU65599 MZQ65551:MZQ65599 NJM65551:NJM65599 NTI65551:NTI65599 ODE65551:ODE65599 ONA65551:ONA65599 OWW65551:OWW65599 PGS65551:PGS65599 PQO65551:PQO65599 QAK65551:QAK65599 QKG65551:QKG65599 QUC65551:QUC65599 RDY65551:RDY65599 RNU65551:RNU65599 RXQ65551:RXQ65599 SHM65551:SHM65599 SRI65551:SRI65599 TBE65551:TBE65599 TLA65551:TLA65599 TUW65551:TUW65599 UES65551:UES65599 UOO65551:UOO65599 UYK65551:UYK65599 VIG65551:VIG65599 VSC65551:VSC65599 WBY65551:WBY65599 WLU65551:WLU65599 WVQ65551:WVQ65599 I131087:I131135 JE131087:JE131135 TA131087:TA131135 ACW131087:ACW131135 AMS131087:AMS131135 AWO131087:AWO131135 BGK131087:BGK131135 BQG131087:BQG131135 CAC131087:CAC131135 CJY131087:CJY131135 CTU131087:CTU131135 DDQ131087:DDQ131135 DNM131087:DNM131135 DXI131087:DXI131135 EHE131087:EHE131135 ERA131087:ERA131135 FAW131087:FAW131135 FKS131087:FKS131135 FUO131087:FUO131135 GEK131087:GEK131135 GOG131087:GOG131135 GYC131087:GYC131135 HHY131087:HHY131135 HRU131087:HRU131135 IBQ131087:IBQ131135 ILM131087:ILM131135 IVI131087:IVI131135 JFE131087:JFE131135 JPA131087:JPA131135 JYW131087:JYW131135 KIS131087:KIS131135 KSO131087:KSO131135 LCK131087:LCK131135 LMG131087:LMG131135 LWC131087:LWC131135 MFY131087:MFY131135 MPU131087:MPU131135 MZQ131087:MZQ131135 NJM131087:NJM131135 NTI131087:NTI131135 ODE131087:ODE131135 ONA131087:ONA131135 OWW131087:OWW131135 PGS131087:PGS131135 PQO131087:PQO131135 QAK131087:QAK131135 QKG131087:QKG131135 QUC131087:QUC131135 RDY131087:RDY131135 RNU131087:RNU131135 RXQ131087:RXQ131135 SHM131087:SHM131135 SRI131087:SRI131135 TBE131087:TBE131135 TLA131087:TLA131135 TUW131087:TUW131135 UES131087:UES131135 UOO131087:UOO131135 UYK131087:UYK131135 VIG131087:VIG131135 VSC131087:VSC131135 WBY131087:WBY131135 WLU131087:WLU131135 WVQ131087:WVQ131135 I196623:I196671 JE196623:JE196671 TA196623:TA196671 ACW196623:ACW196671 AMS196623:AMS196671 AWO196623:AWO196671 BGK196623:BGK196671 BQG196623:BQG196671 CAC196623:CAC196671 CJY196623:CJY196671 CTU196623:CTU196671 DDQ196623:DDQ196671 DNM196623:DNM196671 DXI196623:DXI196671 EHE196623:EHE196671 ERA196623:ERA196671 FAW196623:FAW196671 FKS196623:FKS196671 FUO196623:FUO196671 GEK196623:GEK196671 GOG196623:GOG196671 GYC196623:GYC196671 HHY196623:HHY196671 HRU196623:HRU196671 IBQ196623:IBQ196671 ILM196623:ILM196671 IVI196623:IVI196671 JFE196623:JFE196671 JPA196623:JPA196671 JYW196623:JYW196671 KIS196623:KIS196671 KSO196623:KSO196671 LCK196623:LCK196671 LMG196623:LMG196671 LWC196623:LWC196671 MFY196623:MFY196671 MPU196623:MPU196671 MZQ196623:MZQ196671 NJM196623:NJM196671 NTI196623:NTI196671 ODE196623:ODE196671 ONA196623:ONA196671 OWW196623:OWW196671 PGS196623:PGS196671 PQO196623:PQO196671 QAK196623:QAK196671 QKG196623:QKG196671 QUC196623:QUC196671 RDY196623:RDY196671 RNU196623:RNU196671 RXQ196623:RXQ196671 SHM196623:SHM196671 SRI196623:SRI196671 TBE196623:TBE196671 TLA196623:TLA196671 TUW196623:TUW196671 UES196623:UES196671 UOO196623:UOO196671 UYK196623:UYK196671 VIG196623:VIG196671 VSC196623:VSC196671 WBY196623:WBY196671 WLU196623:WLU196671 WVQ196623:WVQ196671 I262159:I262207 JE262159:JE262207 TA262159:TA262207 ACW262159:ACW262207 AMS262159:AMS262207 AWO262159:AWO262207 BGK262159:BGK262207 BQG262159:BQG262207 CAC262159:CAC262207 CJY262159:CJY262207 CTU262159:CTU262207 DDQ262159:DDQ262207 DNM262159:DNM262207 DXI262159:DXI262207 EHE262159:EHE262207 ERA262159:ERA262207 FAW262159:FAW262207 FKS262159:FKS262207 FUO262159:FUO262207 GEK262159:GEK262207 GOG262159:GOG262207 GYC262159:GYC262207 HHY262159:HHY262207 HRU262159:HRU262207 IBQ262159:IBQ262207 ILM262159:ILM262207 IVI262159:IVI262207 JFE262159:JFE262207 JPA262159:JPA262207 JYW262159:JYW262207 KIS262159:KIS262207 KSO262159:KSO262207 LCK262159:LCK262207 LMG262159:LMG262207 LWC262159:LWC262207 MFY262159:MFY262207 MPU262159:MPU262207 MZQ262159:MZQ262207 NJM262159:NJM262207 NTI262159:NTI262207 ODE262159:ODE262207 ONA262159:ONA262207 OWW262159:OWW262207 PGS262159:PGS262207 PQO262159:PQO262207 QAK262159:QAK262207 QKG262159:QKG262207 QUC262159:QUC262207 RDY262159:RDY262207 RNU262159:RNU262207 RXQ262159:RXQ262207 SHM262159:SHM262207 SRI262159:SRI262207 TBE262159:TBE262207 TLA262159:TLA262207 TUW262159:TUW262207 UES262159:UES262207 UOO262159:UOO262207 UYK262159:UYK262207 VIG262159:VIG262207 VSC262159:VSC262207 WBY262159:WBY262207 WLU262159:WLU262207 WVQ262159:WVQ262207 I327695:I327743 JE327695:JE327743 TA327695:TA327743 ACW327695:ACW327743 AMS327695:AMS327743 AWO327695:AWO327743 BGK327695:BGK327743 BQG327695:BQG327743 CAC327695:CAC327743 CJY327695:CJY327743 CTU327695:CTU327743 DDQ327695:DDQ327743 DNM327695:DNM327743 DXI327695:DXI327743 EHE327695:EHE327743 ERA327695:ERA327743 FAW327695:FAW327743 FKS327695:FKS327743 FUO327695:FUO327743 GEK327695:GEK327743 GOG327695:GOG327743 GYC327695:GYC327743 HHY327695:HHY327743 HRU327695:HRU327743 IBQ327695:IBQ327743 ILM327695:ILM327743 IVI327695:IVI327743 JFE327695:JFE327743 JPA327695:JPA327743 JYW327695:JYW327743 KIS327695:KIS327743 KSO327695:KSO327743 LCK327695:LCK327743 LMG327695:LMG327743 LWC327695:LWC327743 MFY327695:MFY327743 MPU327695:MPU327743 MZQ327695:MZQ327743 NJM327695:NJM327743 NTI327695:NTI327743 ODE327695:ODE327743 ONA327695:ONA327743 OWW327695:OWW327743 PGS327695:PGS327743 PQO327695:PQO327743 QAK327695:QAK327743 QKG327695:QKG327743 QUC327695:QUC327743 RDY327695:RDY327743 RNU327695:RNU327743 RXQ327695:RXQ327743 SHM327695:SHM327743 SRI327695:SRI327743 TBE327695:TBE327743 TLA327695:TLA327743 TUW327695:TUW327743 UES327695:UES327743 UOO327695:UOO327743 UYK327695:UYK327743 VIG327695:VIG327743 VSC327695:VSC327743 WBY327695:WBY327743 WLU327695:WLU327743 WVQ327695:WVQ327743 I393231:I393279 JE393231:JE393279 TA393231:TA393279 ACW393231:ACW393279 AMS393231:AMS393279 AWO393231:AWO393279 BGK393231:BGK393279 BQG393231:BQG393279 CAC393231:CAC393279 CJY393231:CJY393279 CTU393231:CTU393279 DDQ393231:DDQ393279 DNM393231:DNM393279 DXI393231:DXI393279 EHE393231:EHE393279 ERA393231:ERA393279 FAW393231:FAW393279 FKS393231:FKS393279 FUO393231:FUO393279 GEK393231:GEK393279 GOG393231:GOG393279 GYC393231:GYC393279 HHY393231:HHY393279 HRU393231:HRU393279 IBQ393231:IBQ393279 ILM393231:ILM393279 IVI393231:IVI393279 JFE393231:JFE393279 JPA393231:JPA393279 JYW393231:JYW393279 KIS393231:KIS393279 KSO393231:KSO393279 LCK393231:LCK393279 LMG393231:LMG393279 LWC393231:LWC393279 MFY393231:MFY393279 MPU393231:MPU393279 MZQ393231:MZQ393279 NJM393231:NJM393279 NTI393231:NTI393279 ODE393231:ODE393279 ONA393231:ONA393279 OWW393231:OWW393279 PGS393231:PGS393279 PQO393231:PQO393279 QAK393231:QAK393279 QKG393231:QKG393279 QUC393231:QUC393279 RDY393231:RDY393279 RNU393231:RNU393279 RXQ393231:RXQ393279 SHM393231:SHM393279 SRI393231:SRI393279 TBE393231:TBE393279 TLA393231:TLA393279 TUW393231:TUW393279 UES393231:UES393279 UOO393231:UOO393279 UYK393231:UYK393279 VIG393231:VIG393279 VSC393231:VSC393279 WBY393231:WBY393279 WLU393231:WLU393279 WVQ393231:WVQ393279 I458767:I458815 JE458767:JE458815 TA458767:TA458815 ACW458767:ACW458815 AMS458767:AMS458815 AWO458767:AWO458815 BGK458767:BGK458815 BQG458767:BQG458815 CAC458767:CAC458815 CJY458767:CJY458815 CTU458767:CTU458815 DDQ458767:DDQ458815 DNM458767:DNM458815 DXI458767:DXI458815 EHE458767:EHE458815 ERA458767:ERA458815 FAW458767:FAW458815 FKS458767:FKS458815 FUO458767:FUO458815 GEK458767:GEK458815 GOG458767:GOG458815 GYC458767:GYC458815 HHY458767:HHY458815 HRU458767:HRU458815 IBQ458767:IBQ458815 ILM458767:ILM458815 IVI458767:IVI458815 JFE458767:JFE458815 JPA458767:JPA458815 JYW458767:JYW458815 KIS458767:KIS458815 KSO458767:KSO458815 LCK458767:LCK458815 LMG458767:LMG458815 LWC458767:LWC458815 MFY458767:MFY458815 MPU458767:MPU458815 MZQ458767:MZQ458815 NJM458767:NJM458815 NTI458767:NTI458815 ODE458767:ODE458815 ONA458767:ONA458815 OWW458767:OWW458815 PGS458767:PGS458815 PQO458767:PQO458815 QAK458767:QAK458815 QKG458767:QKG458815 QUC458767:QUC458815 RDY458767:RDY458815 RNU458767:RNU458815 RXQ458767:RXQ458815 SHM458767:SHM458815 SRI458767:SRI458815 TBE458767:TBE458815 TLA458767:TLA458815 TUW458767:TUW458815 UES458767:UES458815 UOO458767:UOO458815 UYK458767:UYK458815 VIG458767:VIG458815 VSC458767:VSC458815 WBY458767:WBY458815 WLU458767:WLU458815 WVQ458767:WVQ458815 I524303:I524351 JE524303:JE524351 TA524303:TA524351 ACW524303:ACW524351 AMS524303:AMS524351 AWO524303:AWO524351 BGK524303:BGK524351 BQG524303:BQG524351 CAC524303:CAC524351 CJY524303:CJY524351 CTU524303:CTU524351 DDQ524303:DDQ524351 DNM524303:DNM524351 DXI524303:DXI524351 EHE524303:EHE524351 ERA524303:ERA524351 FAW524303:FAW524351 FKS524303:FKS524351 FUO524303:FUO524351 GEK524303:GEK524351 GOG524303:GOG524351 GYC524303:GYC524351 HHY524303:HHY524351 HRU524303:HRU524351 IBQ524303:IBQ524351 ILM524303:ILM524351 IVI524303:IVI524351 JFE524303:JFE524351 JPA524303:JPA524351 JYW524303:JYW524351 KIS524303:KIS524351 KSO524303:KSO524351 LCK524303:LCK524351 LMG524303:LMG524351 LWC524303:LWC524351 MFY524303:MFY524351 MPU524303:MPU524351 MZQ524303:MZQ524351 NJM524303:NJM524351 NTI524303:NTI524351 ODE524303:ODE524351 ONA524303:ONA524351 OWW524303:OWW524351 PGS524303:PGS524351 PQO524303:PQO524351 QAK524303:QAK524351 QKG524303:QKG524351 QUC524303:QUC524351 RDY524303:RDY524351 RNU524303:RNU524351 RXQ524303:RXQ524351 SHM524303:SHM524351 SRI524303:SRI524351 TBE524303:TBE524351 TLA524303:TLA524351 TUW524303:TUW524351 UES524303:UES524351 UOO524303:UOO524351 UYK524303:UYK524351 VIG524303:VIG524351 VSC524303:VSC524351 WBY524303:WBY524351 WLU524303:WLU524351 WVQ524303:WVQ524351 I589839:I589887 JE589839:JE589887 TA589839:TA589887 ACW589839:ACW589887 AMS589839:AMS589887 AWO589839:AWO589887 BGK589839:BGK589887 BQG589839:BQG589887 CAC589839:CAC589887 CJY589839:CJY589887 CTU589839:CTU589887 DDQ589839:DDQ589887 DNM589839:DNM589887 DXI589839:DXI589887 EHE589839:EHE589887 ERA589839:ERA589887 FAW589839:FAW589887 FKS589839:FKS589887 FUO589839:FUO589887 GEK589839:GEK589887 GOG589839:GOG589887 GYC589839:GYC589887 HHY589839:HHY589887 HRU589839:HRU589887 IBQ589839:IBQ589887 ILM589839:ILM589887 IVI589839:IVI589887 JFE589839:JFE589887 JPA589839:JPA589887 JYW589839:JYW589887 KIS589839:KIS589887 KSO589839:KSO589887 LCK589839:LCK589887 LMG589839:LMG589887 LWC589839:LWC589887 MFY589839:MFY589887 MPU589839:MPU589887 MZQ589839:MZQ589887 NJM589839:NJM589887 NTI589839:NTI589887 ODE589839:ODE589887 ONA589839:ONA589887 OWW589839:OWW589887 PGS589839:PGS589887 PQO589839:PQO589887 QAK589839:QAK589887 QKG589839:QKG589887 QUC589839:QUC589887 RDY589839:RDY589887 RNU589839:RNU589887 RXQ589839:RXQ589887 SHM589839:SHM589887 SRI589839:SRI589887 TBE589839:TBE589887 TLA589839:TLA589887 TUW589839:TUW589887 UES589839:UES589887 UOO589839:UOO589887 UYK589839:UYK589887 VIG589839:VIG589887 VSC589839:VSC589887 WBY589839:WBY589887 WLU589839:WLU589887 WVQ589839:WVQ589887 I655375:I655423 JE655375:JE655423 TA655375:TA655423 ACW655375:ACW655423 AMS655375:AMS655423 AWO655375:AWO655423 BGK655375:BGK655423 BQG655375:BQG655423 CAC655375:CAC655423 CJY655375:CJY655423 CTU655375:CTU655423 DDQ655375:DDQ655423 DNM655375:DNM655423 DXI655375:DXI655423 EHE655375:EHE655423 ERA655375:ERA655423 FAW655375:FAW655423 FKS655375:FKS655423 FUO655375:FUO655423 GEK655375:GEK655423 GOG655375:GOG655423 GYC655375:GYC655423 HHY655375:HHY655423 HRU655375:HRU655423 IBQ655375:IBQ655423 ILM655375:ILM655423 IVI655375:IVI655423 JFE655375:JFE655423 JPA655375:JPA655423 JYW655375:JYW655423 KIS655375:KIS655423 KSO655375:KSO655423 LCK655375:LCK655423 LMG655375:LMG655423 LWC655375:LWC655423 MFY655375:MFY655423 MPU655375:MPU655423 MZQ655375:MZQ655423 NJM655375:NJM655423 NTI655375:NTI655423 ODE655375:ODE655423 ONA655375:ONA655423 OWW655375:OWW655423 PGS655375:PGS655423 PQO655375:PQO655423 QAK655375:QAK655423 QKG655375:QKG655423 QUC655375:QUC655423 RDY655375:RDY655423 RNU655375:RNU655423 RXQ655375:RXQ655423 SHM655375:SHM655423 SRI655375:SRI655423 TBE655375:TBE655423 TLA655375:TLA655423 TUW655375:TUW655423 UES655375:UES655423 UOO655375:UOO655423 UYK655375:UYK655423 VIG655375:VIG655423 VSC655375:VSC655423 WBY655375:WBY655423 WLU655375:WLU655423 WVQ655375:WVQ655423 I720911:I720959 JE720911:JE720959 TA720911:TA720959 ACW720911:ACW720959 AMS720911:AMS720959 AWO720911:AWO720959 BGK720911:BGK720959 BQG720911:BQG720959 CAC720911:CAC720959 CJY720911:CJY720959 CTU720911:CTU720959 DDQ720911:DDQ720959 DNM720911:DNM720959 DXI720911:DXI720959 EHE720911:EHE720959 ERA720911:ERA720959 FAW720911:FAW720959 FKS720911:FKS720959 FUO720911:FUO720959 GEK720911:GEK720959 GOG720911:GOG720959 GYC720911:GYC720959 HHY720911:HHY720959 HRU720911:HRU720959 IBQ720911:IBQ720959 ILM720911:ILM720959 IVI720911:IVI720959 JFE720911:JFE720959 JPA720911:JPA720959 JYW720911:JYW720959 KIS720911:KIS720959 KSO720911:KSO720959 LCK720911:LCK720959 LMG720911:LMG720959 LWC720911:LWC720959 MFY720911:MFY720959 MPU720911:MPU720959 MZQ720911:MZQ720959 NJM720911:NJM720959 NTI720911:NTI720959 ODE720911:ODE720959 ONA720911:ONA720959 OWW720911:OWW720959 PGS720911:PGS720959 PQO720911:PQO720959 QAK720911:QAK720959 QKG720911:QKG720959 QUC720911:QUC720959 RDY720911:RDY720959 RNU720911:RNU720959 RXQ720911:RXQ720959 SHM720911:SHM720959 SRI720911:SRI720959 TBE720911:TBE720959 TLA720911:TLA720959 TUW720911:TUW720959 UES720911:UES720959 UOO720911:UOO720959 UYK720911:UYK720959 VIG720911:VIG720959 VSC720911:VSC720959 WBY720911:WBY720959 WLU720911:WLU720959 WVQ720911:WVQ720959 I786447:I786495 JE786447:JE786495 TA786447:TA786495 ACW786447:ACW786495 AMS786447:AMS786495 AWO786447:AWO786495 BGK786447:BGK786495 BQG786447:BQG786495 CAC786447:CAC786495 CJY786447:CJY786495 CTU786447:CTU786495 DDQ786447:DDQ786495 DNM786447:DNM786495 DXI786447:DXI786495 EHE786447:EHE786495 ERA786447:ERA786495 FAW786447:FAW786495 FKS786447:FKS786495 FUO786447:FUO786495 GEK786447:GEK786495 GOG786447:GOG786495 GYC786447:GYC786495 HHY786447:HHY786495 HRU786447:HRU786495 IBQ786447:IBQ786495 ILM786447:ILM786495 IVI786447:IVI786495 JFE786447:JFE786495 JPA786447:JPA786495 JYW786447:JYW786495 KIS786447:KIS786495 KSO786447:KSO786495 LCK786447:LCK786495 LMG786447:LMG786495 LWC786447:LWC786495 MFY786447:MFY786495 MPU786447:MPU786495 MZQ786447:MZQ786495 NJM786447:NJM786495 NTI786447:NTI786495 ODE786447:ODE786495 ONA786447:ONA786495 OWW786447:OWW786495 PGS786447:PGS786495 PQO786447:PQO786495 QAK786447:QAK786495 QKG786447:QKG786495 QUC786447:QUC786495 RDY786447:RDY786495 RNU786447:RNU786495 RXQ786447:RXQ786495 SHM786447:SHM786495 SRI786447:SRI786495 TBE786447:TBE786495 TLA786447:TLA786495 TUW786447:TUW786495 UES786447:UES786495 UOO786447:UOO786495 UYK786447:UYK786495 VIG786447:VIG786495 VSC786447:VSC786495 WBY786447:WBY786495 WLU786447:WLU786495 WVQ786447:WVQ786495 I851983:I852031 JE851983:JE852031 TA851983:TA852031 ACW851983:ACW852031 AMS851983:AMS852031 AWO851983:AWO852031 BGK851983:BGK852031 BQG851983:BQG852031 CAC851983:CAC852031 CJY851983:CJY852031 CTU851983:CTU852031 DDQ851983:DDQ852031 DNM851983:DNM852031 DXI851983:DXI852031 EHE851983:EHE852031 ERA851983:ERA852031 FAW851983:FAW852031 FKS851983:FKS852031 FUO851983:FUO852031 GEK851983:GEK852031 GOG851983:GOG852031 GYC851983:GYC852031 HHY851983:HHY852031 HRU851983:HRU852031 IBQ851983:IBQ852031 ILM851983:ILM852031 IVI851983:IVI852031 JFE851983:JFE852031 JPA851983:JPA852031 JYW851983:JYW852031 KIS851983:KIS852031 KSO851983:KSO852031 LCK851983:LCK852031 LMG851983:LMG852031 LWC851983:LWC852031 MFY851983:MFY852031 MPU851983:MPU852031 MZQ851983:MZQ852031 NJM851983:NJM852031 NTI851983:NTI852031 ODE851983:ODE852031 ONA851983:ONA852031 OWW851983:OWW852031 PGS851983:PGS852031 PQO851983:PQO852031 QAK851983:QAK852031 QKG851983:QKG852031 QUC851983:QUC852031 RDY851983:RDY852031 RNU851983:RNU852031 RXQ851983:RXQ852031 SHM851983:SHM852031 SRI851983:SRI852031 TBE851983:TBE852031 TLA851983:TLA852031 TUW851983:TUW852031 UES851983:UES852031 UOO851983:UOO852031 UYK851983:UYK852031 VIG851983:VIG852031 VSC851983:VSC852031 WBY851983:WBY852031 WLU851983:WLU852031 WVQ851983:WVQ852031 I917519:I917567 JE917519:JE917567 TA917519:TA917567 ACW917519:ACW917567 AMS917519:AMS917567 AWO917519:AWO917567 BGK917519:BGK917567 BQG917519:BQG917567 CAC917519:CAC917567 CJY917519:CJY917567 CTU917519:CTU917567 DDQ917519:DDQ917567 DNM917519:DNM917567 DXI917519:DXI917567 EHE917519:EHE917567 ERA917519:ERA917567 FAW917519:FAW917567 FKS917519:FKS917567 FUO917519:FUO917567 GEK917519:GEK917567 GOG917519:GOG917567 GYC917519:GYC917567 HHY917519:HHY917567 HRU917519:HRU917567 IBQ917519:IBQ917567 ILM917519:ILM917567 IVI917519:IVI917567 JFE917519:JFE917567 JPA917519:JPA917567 JYW917519:JYW917567 KIS917519:KIS917567 KSO917519:KSO917567 LCK917519:LCK917567 LMG917519:LMG917567 LWC917519:LWC917567 MFY917519:MFY917567 MPU917519:MPU917567 MZQ917519:MZQ917567 NJM917519:NJM917567 NTI917519:NTI917567 ODE917519:ODE917567 ONA917519:ONA917567 OWW917519:OWW917567 PGS917519:PGS917567 PQO917519:PQO917567 QAK917519:QAK917567 QKG917519:QKG917567 QUC917519:QUC917567 RDY917519:RDY917567 RNU917519:RNU917567 RXQ917519:RXQ917567 SHM917519:SHM917567 SRI917519:SRI917567 TBE917519:TBE917567 TLA917519:TLA917567 TUW917519:TUW917567 UES917519:UES917567 UOO917519:UOO917567 UYK917519:UYK917567 VIG917519:VIG917567 VSC917519:VSC917567 WBY917519:WBY917567 WLU917519:WLU917567 WVQ917519:WVQ917567 I983055:I983103 JE983055:JE983103 TA983055:TA983103 ACW983055:ACW983103 AMS983055:AMS983103 AWO983055:AWO983103 BGK983055:BGK983103 BQG983055:BQG983103 CAC983055:CAC983103 CJY983055:CJY983103 CTU983055:CTU983103 DDQ983055:DDQ983103 DNM983055:DNM983103 DXI983055:DXI983103 EHE983055:EHE983103 ERA983055:ERA983103 FAW983055:FAW983103 FKS983055:FKS983103 FUO983055:FUO983103 GEK983055:GEK983103 GOG983055:GOG983103 GYC983055:GYC983103 HHY983055:HHY983103 HRU983055:HRU983103 IBQ983055:IBQ983103 ILM983055:ILM983103 IVI983055:IVI983103 JFE983055:JFE983103 JPA983055:JPA983103 JYW983055:JYW983103 KIS983055:KIS983103 KSO983055:KSO983103 LCK983055:LCK983103 LMG983055:LMG983103 LWC983055:LWC983103 MFY983055:MFY983103 MPU983055:MPU983103 MZQ983055:MZQ983103 NJM983055:NJM983103 NTI983055:NTI983103 ODE983055:ODE983103 ONA983055:ONA983103 OWW983055:OWW983103 PGS983055:PGS983103 PQO983055:PQO983103 QAK983055:QAK983103 QKG983055:QKG983103 QUC983055:QUC983103 RDY983055:RDY983103 RNU983055:RNU983103 RXQ983055:RXQ983103 SHM983055:SHM983103 SRI983055:SRI983103 TBE983055:TBE983103 TLA983055:TLA983103 TUW983055:TUW983103 UES983055:UES983103 UOO983055:UOO983103 UYK983055:UYK983103 VIG983055:VIG983103 VSC983055:VSC983103 WBY983055:WBY983103 WLU983055:WLU983103 WVQ983055:WVQ983103" xr:uid="{00000000-0002-0000-0600-000004000000}">
      <formula1>"育休,病休,休職,組合専従,公災休暇,公災休職,結核病休,結核休職,欠勤・処分"</formula1>
    </dataValidation>
    <dataValidation type="list" allowBlank="1" showInputMessage="1" showErrorMessage="1" sqref="C2" xr:uid="{00000000-0002-0000-0600-000005000000}">
      <formula1>"高校,短大,大学,専攻科,修士,博士"</formula1>
    </dataValidation>
  </dataValidations>
  <pageMargins left="0.51181102362204722" right="0.51181102362204722" top="0.35433070866141736"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6000000}">
          <x14:formula1>
            <xm:f>プルダウンデータ!$L$4:$L$5</xm:f>
          </x14:formula1>
          <xm:sqref>J2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96"/>
  <sheetViews>
    <sheetView workbookViewId="0">
      <selection activeCell="F40" sqref="F40"/>
    </sheetView>
  </sheetViews>
  <sheetFormatPr defaultRowHeight="13.5"/>
  <cols>
    <col min="1" max="1" width="9" style="15"/>
    <col min="2" max="2" width="36.125" style="15" bestFit="1" customWidth="1"/>
    <col min="3" max="3" width="73.125" style="15" customWidth="1"/>
    <col min="4" max="4" width="9" style="115"/>
    <col min="5" max="257" width="9" style="15"/>
    <col min="258" max="258" width="36.125" style="15" bestFit="1" customWidth="1"/>
    <col min="259" max="259" width="73.125" style="15" customWidth="1"/>
    <col min="260" max="513" width="9" style="15"/>
    <col min="514" max="514" width="36.125" style="15" bestFit="1" customWidth="1"/>
    <col min="515" max="515" width="73.125" style="15" customWidth="1"/>
    <col min="516" max="769" width="9" style="15"/>
    <col min="770" max="770" width="36.125" style="15" bestFit="1" customWidth="1"/>
    <col min="771" max="771" width="73.125" style="15" customWidth="1"/>
    <col min="772" max="1025" width="9" style="15"/>
    <col min="1026" max="1026" width="36.125" style="15" bestFit="1" customWidth="1"/>
    <col min="1027" max="1027" width="73.125" style="15" customWidth="1"/>
    <col min="1028" max="1281" width="9" style="15"/>
    <col min="1282" max="1282" width="36.125" style="15" bestFit="1" customWidth="1"/>
    <col min="1283" max="1283" width="73.125" style="15" customWidth="1"/>
    <col min="1284" max="1537" width="9" style="15"/>
    <col min="1538" max="1538" width="36.125" style="15" bestFit="1" customWidth="1"/>
    <col min="1539" max="1539" width="73.125" style="15" customWidth="1"/>
    <col min="1540" max="1793" width="9" style="15"/>
    <col min="1794" max="1794" width="36.125" style="15" bestFit="1" customWidth="1"/>
    <col min="1795" max="1795" width="73.125" style="15" customWidth="1"/>
    <col min="1796" max="2049" width="9" style="15"/>
    <col min="2050" max="2050" width="36.125" style="15" bestFit="1" customWidth="1"/>
    <col min="2051" max="2051" width="73.125" style="15" customWidth="1"/>
    <col min="2052" max="2305" width="9" style="15"/>
    <col min="2306" max="2306" width="36.125" style="15" bestFit="1" customWidth="1"/>
    <col min="2307" max="2307" width="73.125" style="15" customWidth="1"/>
    <col min="2308" max="2561" width="9" style="15"/>
    <col min="2562" max="2562" width="36.125" style="15" bestFit="1" customWidth="1"/>
    <col min="2563" max="2563" width="73.125" style="15" customWidth="1"/>
    <col min="2564" max="2817" width="9" style="15"/>
    <col min="2818" max="2818" width="36.125" style="15" bestFit="1" customWidth="1"/>
    <col min="2819" max="2819" width="73.125" style="15" customWidth="1"/>
    <col min="2820" max="3073" width="9" style="15"/>
    <col min="3074" max="3074" width="36.125" style="15" bestFit="1" customWidth="1"/>
    <col min="3075" max="3075" width="73.125" style="15" customWidth="1"/>
    <col min="3076" max="3329" width="9" style="15"/>
    <col min="3330" max="3330" width="36.125" style="15" bestFit="1" customWidth="1"/>
    <col min="3331" max="3331" width="73.125" style="15" customWidth="1"/>
    <col min="3332" max="3585" width="9" style="15"/>
    <col min="3586" max="3586" width="36.125" style="15" bestFit="1" customWidth="1"/>
    <col min="3587" max="3587" width="73.125" style="15" customWidth="1"/>
    <col min="3588" max="3841" width="9" style="15"/>
    <col min="3842" max="3842" width="36.125" style="15" bestFit="1" customWidth="1"/>
    <col min="3843" max="3843" width="73.125" style="15" customWidth="1"/>
    <col min="3844" max="4097" width="9" style="15"/>
    <col min="4098" max="4098" width="36.125" style="15" bestFit="1" customWidth="1"/>
    <col min="4099" max="4099" width="73.125" style="15" customWidth="1"/>
    <col min="4100" max="4353" width="9" style="15"/>
    <col min="4354" max="4354" width="36.125" style="15" bestFit="1" customWidth="1"/>
    <col min="4355" max="4355" width="73.125" style="15" customWidth="1"/>
    <col min="4356" max="4609" width="9" style="15"/>
    <col min="4610" max="4610" width="36.125" style="15" bestFit="1" customWidth="1"/>
    <col min="4611" max="4611" width="73.125" style="15" customWidth="1"/>
    <col min="4612" max="4865" width="9" style="15"/>
    <col min="4866" max="4866" width="36.125" style="15" bestFit="1" customWidth="1"/>
    <col min="4867" max="4867" width="73.125" style="15" customWidth="1"/>
    <col min="4868" max="5121" width="9" style="15"/>
    <col min="5122" max="5122" width="36.125" style="15" bestFit="1" customWidth="1"/>
    <col min="5123" max="5123" width="73.125" style="15" customWidth="1"/>
    <col min="5124" max="5377" width="9" style="15"/>
    <col min="5378" max="5378" width="36.125" style="15" bestFit="1" customWidth="1"/>
    <col min="5379" max="5379" width="73.125" style="15" customWidth="1"/>
    <col min="5380" max="5633" width="9" style="15"/>
    <col min="5634" max="5634" width="36.125" style="15" bestFit="1" customWidth="1"/>
    <col min="5635" max="5635" width="73.125" style="15" customWidth="1"/>
    <col min="5636" max="5889" width="9" style="15"/>
    <col min="5890" max="5890" width="36.125" style="15" bestFit="1" customWidth="1"/>
    <col min="5891" max="5891" width="73.125" style="15" customWidth="1"/>
    <col min="5892" max="6145" width="9" style="15"/>
    <col min="6146" max="6146" width="36.125" style="15" bestFit="1" customWidth="1"/>
    <col min="6147" max="6147" width="73.125" style="15" customWidth="1"/>
    <col min="6148" max="6401" width="9" style="15"/>
    <col min="6402" max="6402" width="36.125" style="15" bestFit="1" customWidth="1"/>
    <col min="6403" max="6403" width="73.125" style="15" customWidth="1"/>
    <col min="6404" max="6657" width="9" style="15"/>
    <col min="6658" max="6658" width="36.125" style="15" bestFit="1" customWidth="1"/>
    <col min="6659" max="6659" width="73.125" style="15" customWidth="1"/>
    <col min="6660" max="6913" width="9" style="15"/>
    <col min="6914" max="6914" width="36.125" style="15" bestFit="1" customWidth="1"/>
    <col min="6915" max="6915" width="73.125" style="15" customWidth="1"/>
    <col min="6916" max="7169" width="9" style="15"/>
    <col min="7170" max="7170" width="36.125" style="15" bestFit="1" customWidth="1"/>
    <col min="7171" max="7171" width="73.125" style="15" customWidth="1"/>
    <col min="7172" max="7425" width="9" style="15"/>
    <col min="7426" max="7426" width="36.125" style="15" bestFit="1" customWidth="1"/>
    <col min="7427" max="7427" width="73.125" style="15" customWidth="1"/>
    <col min="7428" max="7681" width="9" style="15"/>
    <col min="7682" max="7682" width="36.125" style="15" bestFit="1" customWidth="1"/>
    <col min="7683" max="7683" width="73.125" style="15" customWidth="1"/>
    <col min="7684" max="7937" width="9" style="15"/>
    <col min="7938" max="7938" width="36.125" style="15" bestFit="1" customWidth="1"/>
    <col min="7939" max="7939" width="73.125" style="15" customWidth="1"/>
    <col min="7940" max="8193" width="9" style="15"/>
    <col min="8194" max="8194" width="36.125" style="15" bestFit="1" customWidth="1"/>
    <col min="8195" max="8195" width="73.125" style="15" customWidth="1"/>
    <col min="8196" max="8449" width="9" style="15"/>
    <col min="8450" max="8450" width="36.125" style="15" bestFit="1" customWidth="1"/>
    <col min="8451" max="8451" width="73.125" style="15" customWidth="1"/>
    <col min="8452" max="8705" width="9" style="15"/>
    <col min="8706" max="8706" width="36.125" style="15" bestFit="1" customWidth="1"/>
    <col min="8707" max="8707" width="73.125" style="15" customWidth="1"/>
    <col min="8708" max="8961" width="9" style="15"/>
    <col min="8962" max="8962" width="36.125" style="15" bestFit="1" customWidth="1"/>
    <col min="8963" max="8963" width="73.125" style="15" customWidth="1"/>
    <col min="8964" max="9217" width="9" style="15"/>
    <col min="9218" max="9218" width="36.125" style="15" bestFit="1" customWidth="1"/>
    <col min="9219" max="9219" width="73.125" style="15" customWidth="1"/>
    <col min="9220" max="9473" width="9" style="15"/>
    <col min="9474" max="9474" width="36.125" style="15" bestFit="1" customWidth="1"/>
    <col min="9475" max="9475" width="73.125" style="15" customWidth="1"/>
    <col min="9476" max="9729" width="9" style="15"/>
    <col min="9730" max="9730" width="36.125" style="15" bestFit="1" customWidth="1"/>
    <col min="9731" max="9731" width="73.125" style="15" customWidth="1"/>
    <col min="9732" max="9985" width="9" style="15"/>
    <col min="9986" max="9986" width="36.125" style="15" bestFit="1" customWidth="1"/>
    <col min="9987" max="9987" width="73.125" style="15" customWidth="1"/>
    <col min="9988" max="10241" width="9" style="15"/>
    <col min="10242" max="10242" width="36.125" style="15" bestFit="1" customWidth="1"/>
    <col min="10243" max="10243" width="73.125" style="15" customWidth="1"/>
    <col min="10244" max="10497" width="9" style="15"/>
    <col min="10498" max="10498" width="36.125" style="15" bestFit="1" customWidth="1"/>
    <col min="10499" max="10499" width="73.125" style="15" customWidth="1"/>
    <col min="10500" max="10753" width="9" style="15"/>
    <col min="10754" max="10754" width="36.125" style="15" bestFit="1" customWidth="1"/>
    <col min="10755" max="10755" width="73.125" style="15" customWidth="1"/>
    <col min="10756" max="11009" width="9" style="15"/>
    <col min="11010" max="11010" width="36.125" style="15" bestFit="1" customWidth="1"/>
    <col min="11011" max="11011" width="73.125" style="15" customWidth="1"/>
    <col min="11012" max="11265" width="9" style="15"/>
    <col min="11266" max="11266" width="36.125" style="15" bestFit="1" customWidth="1"/>
    <col min="11267" max="11267" width="73.125" style="15" customWidth="1"/>
    <col min="11268" max="11521" width="9" style="15"/>
    <col min="11522" max="11522" width="36.125" style="15" bestFit="1" customWidth="1"/>
    <col min="11523" max="11523" width="73.125" style="15" customWidth="1"/>
    <col min="11524" max="11777" width="9" style="15"/>
    <col min="11778" max="11778" width="36.125" style="15" bestFit="1" customWidth="1"/>
    <col min="11779" max="11779" width="73.125" style="15" customWidth="1"/>
    <col min="11780" max="12033" width="9" style="15"/>
    <col min="12034" max="12034" width="36.125" style="15" bestFit="1" customWidth="1"/>
    <col min="12035" max="12035" width="73.125" style="15" customWidth="1"/>
    <col min="12036" max="12289" width="9" style="15"/>
    <col min="12290" max="12290" width="36.125" style="15" bestFit="1" customWidth="1"/>
    <col min="12291" max="12291" width="73.125" style="15" customWidth="1"/>
    <col min="12292" max="12545" width="9" style="15"/>
    <col min="12546" max="12546" width="36.125" style="15" bestFit="1" customWidth="1"/>
    <col min="12547" max="12547" width="73.125" style="15" customWidth="1"/>
    <col min="12548" max="12801" width="9" style="15"/>
    <col min="12802" max="12802" width="36.125" style="15" bestFit="1" customWidth="1"/>
    <col min="12803" max="12803" width="73.125" style="15" customWidth="1"/>
    <col min="12804" max="13057" width="9" style="15"/>
    <col min="13058" max="13058" width="36.125" style="15" bestFit="1" customWidth="1"/>
    <col min="13059" max="13059" width="73.125" style="15" customWidth="1"/>
    <col min="13060" max="13313" width="9" style="15"/>
    <col min="13314" max="13314" width="36.125" style="15" bestFit="1" customWidth="1"/>
    <col min="13315" max="13315" width="73.125" style="15" customWidth="1"/>
    <col min="13316" max="13569" width="9" style="15"/>
    <col min="13570" max="13570" width="36.125" style="15" bestFit="1" customWidth="1"/>
    <col min="13571" max="13571" width="73.125" style="15" customWidth="1"/>
    <col min="13572" max="13825" width="9" style="15"/>
    <col min="13826" max="13826" width="36.125" style="15" bestFit="1" customWidth="1"/>
    <col min="13827" max="13827" width="73.125" style="15" customWidth="1"/>
    <col min="13828" max="14081" width="9" style="15"/>
    <col min="14082" max="14082" width="36.125" style="15" bestFit="1" customWidth="1"/>
    <col min="14083" max="14083" width="73.125" style="15" customWidth="1"/>
    <col min="14084" max="14337" width="9" style="15"/>
    <col min="14338" max="14338" width="36.125" style="15" bestFit="1" customWidth="1"/>
    <col min="14339" max="14339" width="73.125" style="15" customWidth="1"/>
    <col min="14340" max="14593" width="9" style="15"/>
    <col min="14594" max="14594" width="36.125" style="15" bestFit="1" customWidth="1"/>
    <col min="14595" max="14595" width="73.125" style="15" customWidth="1"/>
    <col min="14596" max="14849" width="9" style="15"/>
    <col min="14850" max="14850" width="36.125" style="15" bestFit="1" customWidth="1"/>
    <col min="14851" max="14851" width="73.125" style="15" customWidth="1"/>
    <col min="14852" max="15105" width="9" style="15"/>
    <col min="15106" max="15106" width="36.125" style="15" bestFit="1" customWidth="1"/>
    <col min="15107" max="15107" width="73.125" style="15" customWidth="1"/>
    <col min="15108" max="15361" width="9" style="15"/>
    <col min="15362" max="15362" width="36.125" style="15" bestFit="1" customWidth="1"/>
    <col min="15363" max="15363" width="73.125" style="15" customWidth="1"/>
    <col min="15364" max="15617" width="9" style="15"/>
    <col min="15618" max="15618" width="36.125" style="15" bestFit="1" customWidth="1"/>
    <col min="15619" max="15619" width="73.125" style="15" customWidth="1"/>
    <col min="15620" max="15873" width="9" style="15"/>
    <col min="15874" max="15874" width="36.125" style="15" bestFit="1" customWidth="1"/>
    <col min="15875" max="15875" width="73.125" style="15" customWidth="1"/>
    <col min="15876" max="16129" width="9" style="15"/>
    <col min="16130" max="16130" width="36.125" style="15" bestFit="1" customWidth="1"/>
    <col min="16131" max="16131" width="73.125" style="15" customWidth="1"/>
    <col min="16132" max="16384" width="9" style="15"/>
  </cols>
  <sheetData>
    <row r="1" spans="1:4">
      <c r="A1" s="95" t="s">
        <v>116</v>
      </c>
      <c r="B1" s="95" t="s">
        <v>117</v>
      </c>
      <c r="C1" s="95" t="s">
        <v>118</v>
      </c>
      <c r="D1" s="95" t="s">
        <v>83</v>
      </c>
    </row>
    <row r="2" spans="1:4" ht="14.25">
      <c r="A2" s="107">
        <v>100</v>
      </c>
      <c r="B2" s="108" t="s">
        <v>119</v>
      </c>
      <c r="C2" s="108" t="s">
        <v>120</v>
      </c>
      <c r="D2" s="109">
        <v>1</v>
      </c>
    </row>
    <row r="3" spans="1:4" ht="14.25">
      <c r="A3" s="107">
        <v>101</v>
      </c>
      <c r="B3" s="108" t="s">
        <v>119</v>
      </c>
      <c r="C3" s="108" t="s">
        <v>121</v>
      </c>
      <c r="D3" s="109">
        <v>0.5</v>
      </c>
    </row>
    <row r="4" spans="1:4" ht="14.25">
      <c r="A4" s="107">
        <v>102</v>
      </c>
      <c r="B4" s="108" t="s">
        <v>119</v>
      </c>
      <c r="C4" s="108" t="s">
        <v>122</v>
      </c>
      <c r="D4" s="109">
        <v>1</v>
      </c>
    </row>
    <row r="5" spans="1:4" ht="14.25">
      <c r="A5" s="107">
        <v>103</v>
      </c>
      <c r="B5" s="108" t="s">
        <v>119</v>
      </c>
      <c r="C5" s="108" t="s">
        <v>123</v>
      </c>
      <c r="D5" s="109">
        <v>0.5</v>
      </c>
    </row>
    <row r="6" spans="1:4" ht="14.25">
      <c r="A6" s="107">
        <v>104</v>
      </c>
      <c r="B6" s="108" t="s">
        <v>119</v>
      </c>
      <c r="C6" s="108" t="s">
        <v>124</v>
      </c>
      <c r="D6" s="109">
        <v>1</v>
      </c>
    </row>
    <row r="7" spans="1:4" ht="14.25">
      <c r="A7" s="107">
        <v>105</v>
      </c>
      <c r="B7" s="108" t="s">
        <v>119</v>
      </c>
      <c r="C7" s="108" t="s">
        <v>125</v>
      </c>
      <c r="D7" s="109">
        <v>0.5</v>
      </c>
    </row>
    <row r="8" spans="1:4" ht="14.25">
      <c r="A8" s="107">
        <v>110</v>
      </c>
      <c r="B8" s="108" t="s">
        <v>126</v>
      </c>
      <c r="C8" s="108" t="s">
        <v>127</v>
      </c>
      <c r="D8" s="109">
        <v>1</v>
      </c>
    </row>
    <row r="9" spans="1:4" ht="14.25">
      <c r="A9" s="107">
        <v>112</v>
      </c>
      <c r="B9" s="108" t="s">
        <v>126</v>
      </c>
      <c r="C9" s="108" t="s">
        <v>128</v>
      </c>
      <c r="D9" s="109">
        <v>1</v>
      </c>
    </row>
    <row r="10" spans="1:4" ht="14.25">
      <c r="A10" s="107">
        <v>115</v>
      </c>
      <c r="B10" s="108" t="s">
        <v>126</v>
      </c>
      <c r="C10" s="108" t="s">
        <v>129</v>
      </c>
      <c r="D10" s="109">
        <v>0.5</v>
      </c>
    </row>
    <row r="11" spans="1:4" ht="14.25">
      <c r="A11" s="107">
        <v>116</v>
      </c>
      <c r="B11" s="108" t="s">
        <v>126</v>
      </c>
      <c r="C11" s="108" t="s">
        <v>130</v>
      </c>
      <c r="D11" s="109">
        <v>0.5</v>
      </c>
    </row>
    <row r="12" spans="1:4" ht="14.25">
      <c r="A12" s="107">
        <v>117</v>
      </c>
      <c r="B12" s="108" t="s">
        <v>126</v>
      </c>
      <c r="C12" s="108" t="s">
        <v>131</v>
      </c>
      <c r="D12" s="109">
        <v>0.5</v>
      </c>
    </row>
    <row r="13" spans="1:4" ht="14.25">
      <c r="A13" s="107">
        <v>118</v>
      </c>
      <c r="B13" s="108" t="s">
        <v>126</v>
      </c>
      <c r="C13" s="108" t="s">
        <v>132</v>
      </c>
      <c r="D13" s="109">
        <v>0.5</v>
      </c>
    </row>
    <row r="14" spans="1:4" ht="14.25">
      <c r="A14" s="107">
        <v>119</v>
      </c>
      <c r="B14" s="108" t="s">
        <v>126</v>
      </c>
      <c r="C14" s="108" t="s">
        <v>133</v>
      </c>
      <c r="D14" s="109">
        <v>0.5</v>
      </c>
    </row>
    <row r="15" spans="1:4" ht="14.25">
      <c r="A15" s="107">
        <v>130</v>
      </c>
      <c r="B15" s="108" t="s">
        <v>134</v>
      </c>
      <c r="C15" s="108" t="s">
        <v>127</v>
      </c>
      <c r="D15" s="109">
        <v>1</v>
      </c>
    </row>
    <row r="16" spans="1:4" ht="14.25">
      <c r="A16" s="107">
        <v>131</v>
      </c>
      <c r="B16" s="108" t="s">
        <v>134</v>
      </c>
      <c r="C16" s="108" t="s">
        <v>135</v>
      </c>
      <c r="D16" s="109">
        <v>1</v>
      </c>
    </row>
    <row r="17" spans="1:4" ht="14.25">
      <c r="A17" s="107">
        <v>132</v>
      </c>
      <c r="B17" s="108" t="s">
        <v>134</v>
      </c>
      <c r="C17" s="108" t="s">
        <v>136</v>
      </c>
      <c r="D17" s="109">
        <v>0.5</v>
      </c>
    </row>
    <row r="18" spans="1:4" ht="14.25">
      <c r="A18" s="107">
        <v>133</v>
      </c>
      <c r="B18" s="108" t="s">
        <v>134</v>
      </c>
      <c r="C18" s="108" t="s">
        <v>130</v>
      </c>
      <c r="D18" s="109">
        <v>0.5</v>
      </c>
    </row>
    <row r="19" spans="1:4" ht="14.25">
      <c r="A19" s="107">
        <v>134</v>
      </c>
      <c r="B19" s="108" t="s">
        <v>134</v>
      </c>
      <c r="C19" s="108" t="s">
        <v>131</v>
      </c>
      <c r="D19" s="109">
        <v>0.5</v>
      </c>
    </row>
    <row r="20" spans="1:4" ht="14.25">
      <c r="A20" s="107">
        <v>135</v>
      </c>
      <c r="B20" s="108" t="s">
        <v>134</v>
      </c>
      <c r="C20" s="108" t="s">
        <v>132</v>
      </c>
      <c r="D20" s="109">
        <v>0.5</v>
      </c>
    </row>
    <row r="21" spans="1:4" ht="14.25">
      <c r="A21" s="107">
        <v>136</v>
      </c>
      <c r="B21" s="108" t="s">
        <v>134</v>
      </c>
      <c r="C21" s="108" t="s">
        <v>133</v>
      </c>
      <c r="D21" s="109">
        <v>0.5</v>
      </c>
    </row>
    <row r="22" spans="1:4" ht="14.25">
      <c r="A22" s="107">
        <v>150</v>
      </c>
      <c r="B22" s="108" t="s">
        <v>137</v>
      </c>
      <c r="C22" s="110" t="s">
        <v>138</v>
      </c>
      <c r="D22" s="109">
        <v>1</v>
      </c>
    </row>
    <row r="23" spans="1:4" ht="14.25">
      <c r="A23" s="107">
        <v>151</v>
      </c>
      <c r="B23" s="108" t="s">
        <v>137</v>
      </c>
      <c r="C23" s="108" t="s">
        <v>139</v>
      </c>
      <c r="D23" s="109">
        <v>0.5</v>
      </c>
    </row>
    <row r="24" spans="1:4" ht="14.25">
      <c r="A24" s="107">
        <v>152</v>
      </c>
      <c r="B24" s="108" t="s">
        <v>137</v>
      </c>
      <c r="C24" s="108" t="s">
        <v>140</v>
      </c>
      <c r="D24" s="109">
        <v>0.5</v>
      </c>
    </row>
    <row r="25" spans="1:4" ht="14.25">
      <c r="A25" s="107">
        <v>200</v>
      </c>
      <c r="B25" s="108" t="s">
        <v>141</v>
      </c>
      <c r="C25" s="108" t="s">
        <v>142</v>
      </c>
      <c r="D25" s="109">
        <v>1</v>
      </c>
    </row>
    <row r="26" spans="1:4" ht="14.25">
      <c r="A26" s="107">
        <v>202</v>
      </c>
      <c r="B26" s="108" t="s">
        <v>141</v>
      </c>
      <c r="C26" s="108" t="s">
        <v>143</v>
      </c>
      <c r="D26" s="109">
        <v>1</v>
      </c>
    </row>
    <row r="27" spans="1:4" ht="14.25">
      <c r="A27" s="107">
        <v>201</v>
      </c>
      <c r="B27" s="108" t="s">
        <v>141</v>
      </c>
      <c r="C27" s="108" t="s">
        <v>144</v>
      </c>
      <c r="D27" s="109">
        <v>1</v>
      </c>
    </row>
    <row r="28" spans="1:4" ht="14.25">
      <c r="A28" s="107">
        <v>203</v>
      </c>
      <c r="B28" s="108" t="s">
        <v>141</v>
      </c>
      <c r="C28" s="111" t="s">
        <v>145</v>
      </c>
      <c r="D28" s="109">
        <v>0.8</v>
      </c>
    </row>
    <row r="29" spans="1:4" ht="14.25">
      <c r="A29" s="107">
        <v>204</v>
      </c>
      <c r="B29" s="108" t="s">
        <v>141</v>
      </c>
      <c r="C29" s="111" t="s">
        <v>146</v>
      </c>
      <c r="D29" s="109">
        <v>0.8</v>
      </c>
    </row>
    <row r="30" spans="1:4" ht="14.25">
      <c r="A30" s="107">
        <v>205</v>
      </c>
      <c r="B30" s="108" t="s">
        <v>141</v>
      </c>
      <c r="C30" s="111" t="s">
        <v>147</v>
      </c>
      <c r="D30" s="109">
        <v>0.8</v>
      </c>
    </row>
    <row r="31" spans="1:4" ht="14.25">
      <c r="A31" s="107">
        <v>206</v>
      </c>
      <c r="B31" s="108" t="s">
        <v>141</v>
      </c>
      <c r="C31" s="108" t="s">
        <v>148</v>
      </c>
      <c r="D31" s="109">
        <v>0.8</v>
      </c>
    </row>
    <row r="32" spans="1:4" ht="14.25">
      <c r="A32" s="107">
        <v>207</v>
      </c>
      <c r="B32" s="108" t="s">
        <v>141</v>
      </c>
      <c r="C32" s="108" t="s">
        <v>149</v>
      </c>
      <c r="D32" s="109">
        <v>0.5</v>
      </c>
    </row>
    <row r="33" spans="1:4" ht="14.25">
      <c r="A33" s="107">
        <v>210</v>
      </c>
      <c r="B33" s="108" t="s">
        <v>150</v>
      </c>
      <c r="C33" s="108" t="s">
        <v>151</v>
      </c>
      <c r="D33" s="109">
        <v>1</v>
      </c>
    </row>
    <row r="34" spans="1:4" ht="14.25" customHeight="1">
      <c r="A34" s="107">
        <v>211</v>
      </c>
      <c r="B34" s="108" t="s">
        <v>150</v>
      </c>
      <c r="C34" s="110" t="s">
        <v>152</v>
      </c>
      <c r="D34" s="109">
        <v>1</v>
      </c>
    </row>
    <row r="35" spans="1:4" ht="14.25">
      <c r="A35" s="107">
        <v>212</v>
      </c>
      <c r="B35" s="108" t="s">
        <v>150</v>
      </c>
      <c r="C35" s="108" t="s">
        <v>153</v>
      </c>
      <c r="D35" s="109">
        <v>1</v>
      </c>
    </row>
    <row r="36" spans="1:4" ht="14.25">
      <c r="A36" s="107">
        <v>213</v>
      </c>
      <c r="B36" s="108" t="s">
        <v>150</v>
      </c>
      <c r="C36" s="108" t="s">
        <v>154</v>
      </c>
      <c r="D36" s="109">
        <v>0.8</v>
      </c>
    </row>
    <row r="37" spans="1:4" ht="14.25">
      <c r="A37" s="107">
        <v>214</v>
      </c>
      <c r="B37" s="108" t="s">
        <v>150</v>
      </c>
      <c r="C37" s="108" t="s">
        <v>155</v>
      </c>
      <c r="D37" s="109">
        <v>1</v>
      </c>
    </row>
    <row r="38" spans="1:4" ht="13.5" customHeight="1">
      <c r="A38" s="107">
        <v>220</v>
      </c>
      <c r="B38" s="108" t="s">
        <v>156</v>
      </c>
      <c r="C38" s="112" t="s">
        <v>157</v>
      </c>
      <c r="D38" s="109">
        <v>0.8</v>
      </c>
    </row>
    <row r="39" spans="1:4" ht="14.25">
      <c r="A39" s="107">
        <v>221</v>
      </c>
      <c r="B39" s="108" t="s">
        <v>156</v>
      </c>
      <c r="C39" s="112" t="s">
        <v>158</v>
      </c>
      <c r="D39" s="109">
        <v>0.8</v>
      </c>
    </row>
    <row r="40" spans="1:4" ht="14.25">
      <c r="A40" s="107">
        <v>222</v>
      </c>
      <c r="B40" s="108" t="s">
        <v>156</v>
      </c>
      <c r="C40" s="108" t="s">
        <v>159</v>
      </c>
      <c r="D40" s="109">
        <v>0.8</v>
      </c>
    </row>
    <row r="41" spans="1:4" ht="14.25">
      <c r="A41" s="107">
        <v>223</v>
      </c>
      <c r="B41" s="108" t="s">
        <v>156</v>
      </c>
      <c r="C41" s="108" t="s">
        <v>160</v>
      </c>
      <c r="D41" s="109">
        <v>0.8</v>
      </c>
    </row>
    <row r="42" spans="1:4" ht="14.25">
      <c r="A42" s="107">
        <v>224</v>
      </c>
      <c r="B42" s="108" t="s">
        <v>156</v>
      </c>
      <c r="C42" s="108" t="s">
        <v>161</v>
      </c>
      <c r="D42" s="109">
        <v>0.8</v>
      </c>
    </row>
    <row r="43" spans="1:4" ht="14.25">
      <c r="A43" s="107">
        <v>225</v>
      </c>
      <c r="B43" s="108" t="s">
        <v>156</v>
      </c>
      <c r="C43" s="108" t="s">
        <v>162</v>
      </c>
      <c r="D43" s="109">
        <v>0.8</v>
      </c>
    </row>
    <row r="44" spans="1:4" ht="14.25">
      <c r="A44" s="107">
        <v>226</v>
      </c>
      <c r="B44" s="108" t="s">
        <v>156</v>
      </c>
      <c r="C44" s="108" t="s">
        <v>163</v>
      </c>
      <c r="D44" s="109">
        <v>0.8</v>
      </c>
    </row>
    <row r="45" spans="1:4" ht="14.25">
      <c r="A45" s="107">
        <v>227</v>
      </c>
      <c r="B45" s="108" t="s">
        <v>156</v>
      </c>
      <c r="C45" s="108" t="s">
        <v>164</v>
      </c>
      <c r="D45" s="109">
        <v>0.8</v>
      </c>
    </row>
    <row r="46" spans="1:4" ht="13.5" customHeight="1">
      <c r="A46" s="107">
        <v>230</v>
      </c>
      <c r="B46" s="112" t="s">
        <v>165</v>
      </c>
      <c r="C46" s="111" t="s">
        <v>166</v>
      </c>
      <c r="D46" s="109">
        <v>0.8</v>
      </c>
    </row>
    <row r="47" spans="1:4" ht="14.25">
      <c r="A47" s="107">
        <v>231</v>
      </c>
      <c r="B47" s="112" t="s">
        <v>165</v>
      </c>
      <c r="C47" s="111" t="s">
        <v>167</v>
      </c>
      <c r="D47" s="109">
        <v>0.8</v>
      </c>
    </row>
    <row r="48" spans="1:4" ht="14.25">
      <c r="A48" s="107">
        <v>232</v>
      </c>
      <c r="B48" s="112" t="s">
        <v>165</v>
      </c>
      <c r="C48" s="108" t="s">
        <v>168</v>
      </c>
      <c r="D48" s="109">
        <v>0.5</v>
      </c>
    </row>
    <row r="49" spans="1:4" ht="14.25">
      <c r="A49" s="107">
        <v>233</v>
      </c>
      <c r="B49" s="112" t="s">
        <v>165</v>
      </c>
      <c r="C49" s="108" t="s">
        <v>169</v>
      </c>
      <c r="D49" s="109">
        <v>0.5</v>
      </c>
    </row>
    <row r="50" spans="1:4" ht="14.25">
      <c r="A50" s="107">
        <v>234</v>
      </c>
      <c r="B50" s="112" t="s">
        <v>165</v>
      </c>
      <c r="C50" s="112" t="s">
        <v>170</v>
      </c>
      <c r="D50" s="109">
        <v>0.5</v>
      </c>
    </row>
    <row r="51" spans="1:4" ht="14.25">
      <c r="A51" s="107">
        <v>235</v>
      </c>
      <c r="B51" s="112" t="s">
        <v>165</v>
      </c>
      <c r="C51" s="112" t="s">
        <v>171</v>
      </c>
      <c r="D51" s="109">
        <v>0.5</v>
      </c>
    </row>
    <row r="52" spans="1:4" ht="14.25">
      <c r="A52" s="107">
        <v>240</v>
      </c>
      <c r="B52" s="108" t="s">
        <v>172</v>
      </c>
      <c r="C52" s="108" t="s">
        <v>173</v>
      </c>
      <c r="D52" s="109">
        <v>0.8</v>
      </c>
    </row>
    <row r="53" spans="1:4" ht="14.25">
      <c r="A53" s="107">
        <v>241</v>
      </c>
      <c r="B53" s="108" t="s">
        <v>172</v>
      </c>
      <c r="C53" s="108" t="s">
        <v>174</v>
      </c>
      <c r="D53" s="109">
        <v>0.8</v>
      </c>
    </row>
    <row r="54" spans="1:4" ht="13.5" customHeight="1">
      <c r="A54" s="107">
        <v>250</v>
      </c>
      <c r="B54" s="111" t="s">
        <v>175</v>
      </c>
      <c r="C54" s="108" t="s">
        <v>176</v>
      </c>
      <c r="D54" s="109">
        <v>1</v>
      </c>
    </row>
    <row r="55" spans="1:4" ht="14.25">
      <c r="A55" s="107">
        <v>251</v>
      </c>
      <c r="B55" s="111" t="s">
        <v>175</v>
      </c>
      <c r="C55" s="108" t="s">
        <v>177</v>
      </c>
      <c r="D55" s="109">
        <v>0.8</v>
      </c>
    </row>
    <row r="56" spans="1:4" ht="14.25">
      <c r="A56" s="107">
        <v>252</v>
      </c>
      <c r="B56" s="111" t="s">
        <v>175</v>
      </c>
      <c r="C56" s="108" t="s">
        <v>178</v>
      </c>
      <c r="D56" s="109">
        <v>1</v>
      </c>
    </row>
    <row r="57" spans="1:4" ht="14.25">
      <c r="A57" s="107">
        <v>253</v>
      </c>
      <c r="B57" s="111" t="s">
        <v>175</v>
      </c>
      <c r="C57" s="108" t="s">
        <v>179</v>
      </c>
      <c r="D57" s="109">
        <v>0.8</v>
      </c>
    </row>
    <row r="58" spans="1:4" ht="14.25">
      <c r="A58" s="107">
        <v>262</v>
      </c>
      <c r="B58" s="108" t="s">
        <v>137</v>
      </c>
      <c r="C58" s="108" t="s">
        <v>180</v>
      </c>
      <c r="D58" s="109">
        <v>1</v>
      </c>
    </row>
    <row r="59" spans="1:4" ht="14.25">
      <c r="A59" s="107">
        <v>263</v>
      </c>
      <c r="B59" s="108" t="s">
        <v>137</v>
      </c>
      <c r="C59" s="108" t="s">
        <v>181</v>
      </c>
      <c r="D59" s="109">
        <v>0.8</v>
      </c>
    </row>
    <row r="60" spans="1:4" ht="14.25">
      <c r="A60" s="113">
        <v>270</v>
      </c>
      <c r="B60" s="95" t="s">
        <v>137</v>
      </c>
      <c r="C60" s="95" t="s">
        <v>182</v>
      </c>
      <c r="D60" s="114">
        <v>1</v>
      </c>
    </row>
    <row r="61" spans="1:4" ht="14.25">
      <c r="A61" s="113">
        <v>271</v>
      </c>
      <c r="B61" s="95" t="s">
        <v>137</v>
      </c>
      <c r="C61" s="95" t="s">
        <v>183</v>
      </c>
      <c r="D61" s="114">
        <v>1</v>
      </c>
    </row>
    <row r="62" spans="1:4" ht="14.25">
      <c r="A62" s="113">
        <v>272</v>
      </c>
      <c r="B62" s="95" t="s">
        <v>137</v>
      </c>
      <c r="C62" s="95" t="s">
        <v>184</v>
      </c>
      <c r="D62" s="114">
        <v>0.9</v>
      </c>
    </row>
    <row r="63" spans="1:4" ht="14.25">
      <c r="A63" s="113">
        <v>273</v>
      </c>
      <c r="B63" s="95" t="s">
        <v>137</v>
      </c>
      <c r="C63" s="95" t="s">
        <v>185</v>
      </c>
      <c r="D63" s="114">
        <v>0.8</v>
      </c>
    </row>
    <row r="64" spans="1:4" ht="14.25">
      <c r="A64" s="113">
        <v>274</v>
      </c>
      <c r="B64" s="95" t="s">
        <v>137</v>
      </c>
      <c r="C64" s="95" t="s">
        <v>186</v>
      </c>
      <c r="D64" s="114">
        <v>0.7</v>
      </c>
    </row>
    <row r="65" spans="1:4" ht="14.25">
      <c r="A65" s="113">
        <v>275</v>
      </c>
      <c r="B65" s="95" t="s">
        <v>137</v>
      </c>
      <c r="C65" s="95" t="s">
        <v>187</v>
      </c>
      <c r="D65" s="114">
        <v>0.6</v>
      </c>
    </row>
    <row r="66" spans="1:4" ht="14.25">
      <c r="A66" s="113">
        <v>276</v>
      </c>
      <c r="B66" s="95" t="s">
        <v>137</v>
      </c>
      <c r="C66" s="95" t="s">
        <v>188</v>
      </c>
      <c r="D66" s="114">
        <v>0.5</v>
      </c>
    </row>
    <row r="67" spans="1:4" ht="14.25">
      <c r="A67" s="107">
        <v>300</v>
      </c>
      <c r="B67" s="108" t="s">
        <v>189</v>
      </c>
      <c r="C67" s="108" t="s">
        <v>189</v>
      </c>
      <c r="D67" s="109">
        <v>0.5</v>
      </c>
    </row>
    <row r="68" spans="1:4" ht="14.25">
      <c r="A68" s="107">
        <v>500</v>
      </c>
      <c r="B68" s="108" t="s">
        <v>119</v>
      </c>
      <c r="C68" s="108" t="s">
        <v>119</v>
      </c>
      <c r="D68" s="109">
        <v>1</v>
      </c>
    </row>
    <row r="69" spans="1:4" ht="14.25">
      <c r="A69" s="107">
        <v>501</v>
      </c>
      <c r="B69" s="108" t="s">
        <v>126</v>
      </c>
      <c r="C69" s="108" t="s">
        <v>126</v>
      </c>
      <c r="D69" s="109">
        <v>1</v>
      </c>
    </row>
    <row r="70" spans="1:4" ht="14.25">
      <c r="A70" s="107">
        <v>502</v>
      </c>
      <c r="B70" s="108" t="s">
        <v>134</v>
      </c>
      <c r="C70" s="108" t="s">
        <v>134</v>
      </c>
      <c r="D70" s="109">
        <v>1</v>
      </c>
    </row>
    <row r="71" spans="1:4" ht="14.25">
      <c r="A71" s="107">
        <v>503</v>
      </c>
      <c r="B71" s="108" t="s">
        <v>190</v>
      </c>
      <c r="C71" s="108" t="s">
        <v>190</v>
      </c>
      <c r="D71" s="109">
        <v>0.5</v>
      </c>
    </row>
    <row r="72" spans="1:4" ht="14.25">
      <c r="A72" s="107">
        <v>504</v>
      </c>
      <c r="B72" s="108" t="s">
        <v>191</v>
      </c>
      <c r="C72" s="108" t="s">
        <v>191</v>
      </c>
      <c r="D72" s="109">
        <v>0.5</v>
      </c>
    </row>
    <row r="73" spans="1:4" ht="14.25">
      <c r="A73" s="107">
        <v>505</v>
      </c>
      <c r="B73" s="108" t="s">
        <v>192</v>
      </c>
      <c r="C73" s="108" t="s">
        <v>192</v>
      </c>
      <c r="D73" s="109">
        <v>0.5</v>
      </c>
    </row>
    <row r="74" spans="1:4" ht="14.25">
      <c r="A74" s="107">
        <v>506</v>
      </c>
      <c r="B74" s="108" t="s">
        <v>193</v>
      </c>
      <c r="C74" s="108" t="s">
        <v>193</v>
      </c>
      <c r="D74" s="109">
        <v>0.5</v>
      </c>
    </row>
    <row r="75" spans="1:4" ht="14.25">
      <c r="A75" s="107">
        <v>507</v>
      </c>
      <c r="B75" s="108" t="s">
        <v>194</v>
      </c>
      <c r="C75" s="108" t="s">
        <v>194</v>
      </c>
      <c r="D75" s="109">
        <v>0.5</v>
      </c>
    </row>
    <row r="76" spans="1:4" ht="14.25">
      <c r="A76" s="107">
        <v>508</v>
      </c>
      <c r="B76" s="108" t="s">
        <v>195</v>
      </c>
      <c r="C76" s="108" t="s">
        <v>195</v>
      </c>
      <c r="D76" s="109">
        <v>0.5</v>
      </c>
    </row>
    <row r="77" spans="1:4" ht="14.25">
      <c r="A77" s="107">
        <v>509</v>
      </c>
      <c r="B77" s="108" t="s">
        <v>140</v>
      </c>
      <c r="C77" s="108" t="s">
        <v>140</v>
      </c>
      <c r="D77" s="109">
        <v>0.5</v>
      </c>
    </row>
    <row r="78" spans="1:4" ht="14.25">
      <c r="A78" s="107">
        <v>600</v>
      </c>
      <c r="B78" s="108" t="s">
        <v>196</v>
      </c>
      <c r="C78" s="108" t="s">
        <v>196</v>
      </c>
      <c r="D78" s="109">
        <v>1</v>
      </c>
    </row>
    <row r="79" spans="1:4" ht="14.25">
      <c r="A79" s="107">
        <v>601</v>
      </c>
      <c r="B79" s="108" t="s">
        <v>197</v>
      </c>
      <c r="C79" s="108" t="s">
        <v>197</v>
      </c>
      <c r="D79" s="109">
        <v>1</v>
      </c>
    </row>
    <row r="80" spans="1:4" ht="14.25">
      <c r="A80" s="107">
        <v>602</v>
      </c>
      <c r="B80" s="108" t="s">
        <v>198</v>
      </c>
      <c r="C80" s="108" t="s">
        <v>199</v>
      </c>
      <c r="D80" s="109">
        <v>0.8</v>
      </c>
    </row>
    <row r="81" spans="1:4" ht="14.25">
      <c r="A81" s="107">
        <v>603</v>
      </c>
      <c r="B81" s="108" t="s">
        <v>198</v>
      </c>
      <c r="C81" s="108" t="s">
        <v>200</v>
      </c>
      <c r="D81" s="109">
        <v>0.8</v>
      </c>
    </row>
    <row r="82" spans="1:4" ht="14.25">
      <c r="A82" s="107">
        <v>604</v>
      </c>
      <c r="B82" s="108" t="s">
        <v>201</v>
      </c>
      <c r="C82" s="108" t="s">
        <v>201</v>
      </c>
      <c r="D82" s="109">
        <v>0.8</v>
      </c>
    </row>
    <row r="83" spans="1:4" ht="14.25">
      <c r="A83" s="107">
        <v>605</v>
      </c>
      <c r="B83" s="108" t="s">
        <v>202</v>
      </c>
      <c r="C83" s="108" t="s">
        <v>203</v>
      </c>
      <c r="D83" s="109">
        <v>0.8</v>
      </c>
    </row>
    <row r="84" spans="1:4" ht="14.25">
      <c r="A84" s="107">
        <v>606</v>
      </c>
      <c r="B84" s="108" t="s">
        <v>204</v>
      </c>
      <c r="C84" s="108" t="s">
        <v>204</v>
      </c>
      <c r="D84" s="109">
        <v>0.8</v>
      </c>
    </row>
    <row r="85" spans="1:4" ht="14.25">
      <c r="A85" s="107">
        <v>607</v>
      </c>
      <c r="B85" s="108" t="s">
        <v>151</v>
      </c>
      <c r="C85" s="108" t="s">
        <v>151</v>
      </c>
      <c r="D85" s="109">
        <v>1</v>
      </c>
    </row>
    <row r="86" spans="1:4" ht="13.5" customHeight="1">
      <c r="A86" s="107">
        <v>608</v>
      </c>
      <c r="B86" s="111" t="s">
        <v>205</v>
      </c>
      <c r="C86" s="108" t="s">
        <v>206</v>
      </c>
      <c r="D86" s="109">
        <v>0.8</v>
      </c>
    </row>
    <row r="87" spans="1:4" ht="14.25">
      <c r="A87" s="107">
        <v>609</v>
      </c>
      <c r="B87" s="111" t="s">
        <v>205</v>
      </c>
      <c r="C87" s="108" t="s">
        <v>207</v>
      </c>
      <c r="D87" s="109">
        <v>0.8</v>
      </c>
    </row>
    <row r="88" spans="1:4" ht="14.25">
      <c r="A88" s="107">
        <v>610</v>
      </c>
      <c r="B88" s="111" t="s">
        <v>205</v>
      </c>
      <c r="C88" s="108" t="s">
        <v>208</v>
      </c>
      <c r="D88" s="109">
        <v>0.8</v>
      </c>
    </row>
    <row r="89" spans="1:4" ht="14.25">
      <c r="A89" s="107">
        <v>611</v>
      </c>
      <c r="B89" s="111" t="s">
        <v>205</v>
      </c>
      <c r="C89" s="108" t="s">
        <v>209</v>
      </c>
      <c r="D89" s="109">
        <v>0.8</v>
      </c>
    </row>
    <row r="90" spans="1:4" ht="14.25">
      <c r="A90" s="107">
        <v>612</v>
      </c>
      <c r="B90" s="111" t="s">
        <v>205</v>
      </c>
      <c r="C90" s="108" t="s">
        <v>210</v>
      </c>
      <c r="D90" s="109">
        <v>0.8</v>
      </c>
    </row>
    <row r="91" spans="1:4" ht="14.25">
      <c r="A91" s="107">
        <v>613</v>
      </c>
      <c r="B91" s="108" t="s">
        <v>211</v>
      </c>
      <c r="C91" s="108" t="s">
        <v>206</v>
      </c>
      <c r="D91" s="109">
        <v>0.8</v>
      </c>
    </row>
    <row r="92" spans="1:4" ht="14.25">
      <c r="A92" s="107">
        <v>614</v>
      </c>
      <c r="B92" s="108" t="s">
        <v>212</v>
      </c>
      <c r="C92" s="108" t="s">
        <v>212</v>
      </c>
      <c r="D92" s="109">
        <v>1</v>
      </c>
    </row>
    <row r="93" spans="1:4" ht="14.25">
      <c r="A93" s="107">
        <v>615</v>
      </c>
      <c r="B93" s="108" t="s">
        <v>213</v>
      </c>
      <c r="C93" s="108" t="s">
        <v>203</v>
      </c>
      <c r="D93" s="109">
        <v>0.5</v>
      </c>
    </row>
    <row r="94" spans="1:4" ht="14.25">
      <c r="A94" s="107">
        <v>616</v>
      </c>
      <c r="B94" s="108" t="s">
        <v>214</v>
      </c>
      <c r="C94" s="108" t="s">
        <v>199</v>
      </c>
      <c r="D94" s="109">
        <v>0.5</v>
      </c>
    </row>
    <row r="95" spans="1:4" ht="14.25">
      <c r="A95" s="107">
        <v>617</v>
      </c>
      <c r="B95" s="108" t="s">
        <v>214</v>
      </c>
      <c r="C95" s="108" t="s">
        <v>200</v>
      </c>
      <c r="D95" s="109">
        <v>0.5</v>
      </c>
    </row>
    <row r="96" spans="1:4" ht="14.25">
      <c r="A96" s="107">
        <v>618</v>
      </c>
      <c r="B96" s="108" t="s">
        <v>189</v>
      </c>
      <c r="C96" s="108" t="s">
        <v>189</v>
      </c>
      <c r="D96" s="109">
        <v>0.5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履歴書</vt:lpstr>
      <vt:lpstr>履歴書 (手書き用)</vt:lpstr>
      <vt:lpstr>履歴書（期間が重複するもの）</vt:lpstr>
      <vt:lpstr>履歴書 (入力例)</vt:lpstr>
      <vt:lpstr>日付等</vt:lpstr>
      <vt:lpstr>プルダウンデータ</vt:lpstr>
      <vt:lpstr>貼り付け先</vt:lpstr>
      <vt:lpstr>換算表</vt:lpstr>
      <vt:lpstr>履歴書!Print_Area</vt:lpstr>
      <vt:lpstr>'履歴書 (手書き用)'!Print_Area</vt:lpstr>
      <vt:lpstr>'履歴書 (入力例)'!Print_Area</vt:lpstr>
      <vt:lpstr>'履歴書（期間が重複するもの）'!Print_Area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2019-08-26T09:18:45Z</dcterms:created>
  <dcterms:modified xsi:type="dcterms:W3CDTF">2025-10-27T01:48:55Z</dcterms:modified>
</cp:coreProperties>
</file>