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01_保育所\03_病原性大腸菌対策\R4\1_申請案内\私立保育所等_病原性大腸菌対策関連助成交付申請書\"/>
    </mc:Choice>
  </mc:AlternateContent>
  <workbookProtection workbookAlgorithmName="SHA-512" workbookHashValue="UjD5mdwbQdX7ZgucqHeMT68h0gYcT/FZMLsnsVQQPluQk/BBdY/AtSQp1hCemnZIJoju5drZWAdA6C0afuKLOw==" workbookSaltValue="X2KaoZKBmoLug3ZqA36ntA==" workbookSpinCount="100000" lockStructure="1"/>
  <bookViews>
    <workbookView xWindow="0" yWindow="0" windowWidth="20490" windowHeight="7530"/>
  </bookViews>
  <sheets>
    <sheet name="一番最初に入力" sheetId="1" r:id="rId1"/>
    <sheet name="様式第４号" sheetId="8" r:id="rId2"/>
    <sheet name="別表１（消耗品購入）" sheetId="6" r:id="rId3"/>
    <sheet name="別表２（検便費）" sheetId="7" r:id="rId4"/>
    <sheet name="請求書" sheetId="9" r:id="rId5"/>
    <sheet name="【適宜更新してください】法人情報" sheetId="5" state="hidden" r:id="rId6"/>
  </sheets>
  <externalReferences>
    <externalReference r:id="rId7"/>
  </externalReferences>
  <definedNames>
    <definedName name="_1_45">'[1]別表２（検便費）'!$P$55</definedName>
    <definedName name="_121_150">'[1]別表２（検便費）'!$P$59</definedName>
    <definedName name="_151_180">'[1]別表２（検便費）'!$P$60</definedName>
    <definedName name="_181">'[1]別表２（検便費）'!$P$61</definedName>
    <definedName name="_45_60">'[1]別表２（検便費）'!$P$56</definedName>
    <definedName name="_61_90">'[1]別表２（検便費）'!$P$57</definedName>
    <definedName name="_91_120">'[1]別表２（検便費）'!$P$58</definedName>
    <definedName name="_xlnm._FilterDatabase" localSheetId="5" hidden="1">【適宜更新してください】法人情報!$A$1:$F$177</definedName>
    <definedName name="_xlnm.Print_Area" localSheetId="4">請求書!$A$1:$AB$43</definedName>
    <definedName name="_xlnm.Print_Area" localSheetId="2">'別表１（消耗品購入）'!$A$1:$M$39</definedName>
    <definedName name="_xlnm.Print_Area" localSheetId="3">'別表２（検便費）'!$A$1:$N$60</definedName>
    <definedName name="_xlnm.Print_Area" localSheetId="1">様式第４号!$A$1:$S$35</definedName>
    <definedName name="定員">'[1]別表２（検便費）'!$O$55:$O$61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9" l="1"/>
  <c r="O8" i="7" l="1"/>
  <c r="O9" i="7"/>
  <c r="O10" i="7"/>
  <c r="O11" i="7"/>
  <c r="O12" i="7"/>
  <c r="O13" i="7"/>
  <c r="O14" i="7"/>
  <c r="O15" i="7"/>
  <c r="O16" i="7"/>
  <c r="O17" i="7"/>
  <c r="O18" i="7"/>
  <c r="O20" i="7"/>
  <c r="O21" i="7"/>
  <c r="O22" i="7"/>
  <c r="O23" i="7"/>
  <c r="O24" i="7"/>
  <c r="O25" i="7"/>
  <c r="O26" i="7"/>
  <c r="O27" i="7"/>
  <c r="O28" i="7"/>
  <c r="O29" i="7"/>
  <c r="O30" i="7"/>
  <c r="O31" i="7"/>
  <c r="O32" i="7"/>
  <c r="O33" i="7"/>
  <c r="O34" i="7"/>
  <c r="O35" i="7"/>
  <c r="O36" i="7"/>
  <c r="O37" i="7"/>
  <c r="O38" i="7"/>
  <c r="O39" i="7"/>
  <c r="O40" i="7"/>
  <c r="O41" i="7"/>
  <c r="O42" i="7"/>
  <c r="O43" i="7"/>
  <c r="O45" i="7"/>
  <c r="O46" i="7"/>
  <c r="O47" i="7"/>
  <c r="O48" i="7"/>
  <c r="O49" i="7"/>
  <c r="O50" i="7"/>
  <c r="O51" i="7"/>
  <c r="O52" i="7"/>
  <c r="O53" i="7"/>
  <c r="O54" i="7"/>
  <c r="O55" i="7"/>
  <c r="O56" i="7"/>
  <c r="O7" i="7"/>
  <c r="H37" i="6" l="1"/>
  <c r="H34" i="6"/>
  <c r="M20" i="7" l="1"/>
  <c r="M8" i="7"/>
  <c r="M25" i="7"/>
  <c r="M16" i="7" l="1"/>
  <c r="M28" i="7" s="1"/>
  <c r="W1" i="9"/>
  <c r="E32" i="8" l="1"/>
  <c r="E27" i="8"/>
  <c r="C14" i="8"/>
  <c r="J59" i="7" l="1"/>
  <c r="L59" i="7" s="1"/>
  <c r="R1" i="8" l="1"/>
  <c r="H4" i="7" l="1"/>
  <c r="K7" i="8" l="1"/>
  <c r="H3" i="6" s="1"/>
  <c r="H2" i="7" s="1"/>
  <c r="M10" i="8"/>
  <c r="L29" i="9" s="1"/>
  <c r="M9" i="8"/>
  <c r="L28" i="9" s="1"/>
  <c r="K8" i="8"/>
  <c r="H4" i="6" l="1"/>
  <c r="H3" i="7" s="1"/>
  <c r="L27" i="9"/>
  <c r="M45" i="7"/>
  <c r="M50" i="7" s="1"/>
  <c r="M33" i="7"/>
  <c r="M41" i="7" s="1"/>
  <c r="E34" i="6"/>
  <c r="B34" i="6"/>
  <c r="B37" i="6" s="1"/>
  <c r="L27" i="6"/>
  <c r="L28" i="6" l="1"/>
  <c r="E39" i="6" s="1"/>
  <c r="N23" i="8" s="1"/>
  <c r="M53" i="7"/>
  <c r="L58" i="7" l="1"/>
  <c r="L60" i="7" s="1"/>
  <c r="N24" i="8" s="1"/>
  <c r="I21" i="8" s="1"/>
  <c r="AC21" i="8" s="1"/>
  <c r="AB21" i="8" s="1"/>
  <c r="AA21" i="8" s="1"/>
  <c r="Z21" i="8" s="1"/>
  <c r="Y21" i="8" s="1"/>
  <c r="X21" i="8" s="1"/>
  <c r="W21" i="8" s="1"/>
  <c r="V21" i="8" s="1"/>
  <c r="U21" i="8" s="1"/>
  <c r="V5" i="9" l="1"/>
  <c r="T5" i="9" l="1"/>
  <c r="R5" i="9"/>
  <c r="P5" i="9" l="1"/>
  <c r="N5" i="9" l="1"/>
  <c r="L5" i="9" l="1"/>
  <c r="K5" i="9" l="1"/>
  <c r="J5" i="9" l="1"/>
</calcChain>
</file>

<file path=xl/comments1.xml><?xml version="1.0" encoding="utf-8"?>
<comments xmlns="http://schemas.openxmlformats.org/spreadsheetml/2006/main">
  <authors>
    <author>仙台市</author>
  </authors>
  <commentList>
    <comment ref="E8" authorId="0" shapeId="0">
      <text>
        <r>
          <rPr>
            <b/>
            <sz val="9"/>
            <color indexed="81"/>
            <rFont val="游ゴシック"/>
            <family val="3"/>
            <charset val="128"/>
            <scheme val="minor"/>
          </rPr>
          <t>数字5文字を半角で入力</t>
        </r>
      </text>
    </comment>
    <comment ref="E12" authorId="0" shapeId="0">
      <text>
        <r>
          <rPr>
            <b/>
            <sz val="9"/>
            <color indexed="81"/>
            <rFont val="游ゴシック"/>
            <family val="3"/>
            <charset val="128"/>
            <scheme val="minor"/>
          </rPr>
          <t>令和４年度
→４を入力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10"/>
            <color indexed="81"/>
            <rFont val="游ゴシック"/>
            <family val="3"/>
            <charset val="128"/>
            <scheme val="minor"/>
          </rPr>
          <t>ナンバリングのために記載しております。</t>
        </r>
      </text>
    </comment>
    <comment ref="A2" authorId="0" shapeId="0">
      <text>
        <r>
          <rPr>
            <b/>
            <sz val="12"/>
            <color indexed="81"/>
            <rFont val="游ゴシック"/>
            <family val="3"/>
            <charset val="128"/>
            <scheme val="minor"/>
          </rPr>
          <t>捨印を押してください。</t>
        </r>
        <r>
          <rPr>
            <sz val="9"/>
            <color indexed="81"/>
            <rFont val="MS P ゴシック"/>
            <family val="3"/>
            <charset val="128"/>
          </rPr>
          <t xml:space="preserve">
</t>
        </r>
      </text>
    </comment>
    <comment ref="S5" authorId="0" shapeId="0">
      <text>
        <r>
          <rPr>
            <b/>
            <sz val="14"/>
            <color indexed="81"/>
            <rFont val="游ゴシック"/>
            <family val="3"/>
            <charset val="128"/>
            <scheme val="minor"/>
          </rPr>
          <t>申請日を記載してください。</t>
        </r>
      </text>
    </comment>
    <comment ref="M9" authorId="1" shapeId="0">
      <text>
        <r>
          <rPr>
            <b/>
            <sz val="14"/>
            <color indexed="81"/>
            <rFont val="游ゴシック"/>
            <family val="3"/>
            <charset val="128"/>
            <scheme val="minor"/>
          </rPr>
          <t>法人の所在地又は住所が自動入力されます。</t>
        </r>
      </text>
    </comment>
    <comment ref="M11" authorId="0" shapeId="0">
      <text>
        <r>
          <rPr>
            <b/>
            <sz val="14"/>
            <color indexed="81"/>
            <rFont val="游ゴシック"/>
            <family val="3"/>
            <charset val="128"/>
            <scheme val="minor"/>
          </rPr>
          <t>代表者名を直接入力してください。</t>
        </r>
        <r>
          <rPr>
            <b/>
            <sz val="14"/>
            <color indexed="81"/>
            <rFont val="游ゴシック"/>
            <family val="3"/>
            <charset val="128"/>
            <scheme val="minor"/>
          </rPr>
          <t xml:space="preserve">
【例】理事長　山田　太郎
　　　代表取締役　仙台　一郎</t>
        </r>
      </text>
    </comment>
    <comment ref="R11" authorId="1" shapeId="0">
      <text>
        <r>
          <rPr>
            <b/>
            <sz val="14"/>
            <color indexed="81"/>
            <rFont val="游ゴシック"/>
            <family val="3"/>
            <charset val="128"/>
            <scheme val="minor"/>
          </rPr>
          <t>押印は、申請書・請求書と同じ印を使用してください。</t>
        </r>
      </text>
    </comment>
  </commentList>
</comments>
</file>

<file path=xl/comments3.xml><?xml version="1.0" encoding="utf-8"?>
<comments xmlns="http://schemas.openxmlformats.org/spreadsheetml/2006/main">
  <authors>
    <author>仙台市</author>
  </authors>
  <commentList>
    <comment ref="H5" authorId="0" shapeId="0">
      <text>
        <r>
          <rPr>
            <b/>
            <sz val="16"/>
            <color indexed="81"/>
            <rFont val="游ゴシック"/>
            <family val="3"/>
            <charset val="128"/>
            <scheme val="minor"/>
          </rPr>
          <t>担当者名と連絡先を記入してください。</t>
        </r>
      </text>
    </comment>
  </commentList>
</comments>
</file>

<file path=xl/comments4.xml><?xml version="1.0" encoding="utf-8"?>
<comments xmlns="http://schemas.openxmlformats.org/spreadsheetml/2006/main">
  <authors>
    <author>仙台市</author>
  </authors>
  <commentList>
    <comment ref="I6" authorId="0" shapeId="0">
      <text>
        <r>
          <rPr>
            <b/>
            <sz val="14"/>
            <color indexed="81"/>
            <rFont val="游ゴシック"/>
            <family val="3"/>
            <charset val="128"/>
            <scheme val="minor"/>
          </rPr>
          <t>備考には，
・年度途中の入退職
・姓の変更
等あれば記載してください。</t>
        </r>
      </text>
    </comment>
    <comment ref="O6" authorId="0" shapeId="0">
      <text>
        <r>
          <rPr>
            <b/>
            <sz val="12"/>
            <color indexed="81"/>
            <rFont val="游ゴシック"/>
            <family val="3"/>
            <charset val="128"/>
            <scheme val="minor"/>
          </rPr>
          <t>氏名・職名・担当　すべて記載があればOKになります。</t>
        </r>
      </text>
    </comment>
    <comment ref="M16" authorId="0" shapeId="0">
      <text>
        <r>
          <rPr>
            <b/>
            <sz val="12"/>
            <color indexed="81"/>
            <rFont val="游ゴシック"/>
            <family val="3"/>
            <charset val="128"/>
            <scheme val="minor"/>
          </rPr>
          <t>セルが赤い場合，要確認欄(O列)を確認してください。</t>
        </r>
        <r>
          <rPr>
            <sz val="9"/>
            <color indexed="81"/>
            <rFont val="MS P ゴシック"/>
            <family val="3"/>
            <charset val="128"/>
          </rPr>
          <t xml:space="preserve">
</t>
        </r>
      </text>
    </comment>
    <comment ref="M25" authorId="0" shapeId="0">
      <text>
        <r>
          <rPr>
            <b/>
            <sz val="12"/>
            <color indexed="81"/>
            <rFont val="游ゴシック"/>
            <family val="3"/>
            <charset val="128"/>
            <scheme val="minor"/>
          </rPr>
          <t>セルが赤い場合，要確認欄(O列)を確認してください。</t>
        </r>
      </text>
    </comment>
    <comment ref="M41" authorId="0" shapeId="0">
      <text>
        <r>
          <rPr>
            <b/>
            <sz val="12"/>
            <color indexed="81"/>
            <rFont val="游ゴシック"/>
            <family val="3"/>
            <charset val="128"/>
            <scheme val="minor"/>
          </rPr>
          <t>セルが赤い場合，要確認欄(O列)を確認してください。</t>
        </r>
      </text>
    </comment>
    <comment ref="M50" authorId="0" shapeId="0">
      <text>
        <r>
          <rPr>
            <b/>
            <sz val="12"/>
            <color indexed="81"/>
            <rFont val="游ゴシック"/>
            <family val="3"/>
            <charset val="128"/>
            <scheme val="minor"/>
          </rPr>
          <t>セルが赤い場合，要確認欄(O列)を確認してください。</t>
        </r>
      </text>
    </comment>
    <comment ref="J59" authorId="0" shapeId="0">
      <text>
        <r>
          <rPr>
            <b/>
            <sz val="9"/>
            <color indexed="81"/>
            <rFont val="游ゴシック"/>
            <family val="3"/>
            <charset val="128"/>
            <scheme val="minor"/>
          </rPr>
          <t>当年度の初日における定員</t>
        </r>
      </text>
    </comment>
  </commentList>
</comments>
</file>

<file path=xl/comments5.xml><?xml version="1.0" encoding="utf-8"?>
<comments xmlns="http://schemas.openxmlformats.org/spreadsheetml/2006/main">
  <authors>
    <author>仙台市</author>
    <author>作成者</author>
  </authors>
  <commentList>
    <comment ref="AB1" authorId="0" shapeId="0">
      <text>
        <r>
          <rPr>
            <b/>
            <sz val="11"/>
            <color indexed="81"/>
            <rFont val="游ゴシック"/>
            <family val="3"/>
            <charset val="128"/>
            <scheme val="minor"/>
          </rPr>
          <t>委任状が必要な施設は委任状のご提出もお願いします。</t>
        </r>
        <r>
          <rPr>
            <b/>
            <sz val="11"/>
            <color indexed="81"/>
            <rFont val="MS P ゴシック"/>
            <family val="3"/>
            <charset val="128"/>
          </rPr>
          <t xml:space="preserve">
</t>
        </r>
      </text>
    </comment>
    <comment ref="U25" authorId="1" shapeId="0">
      <text>
        <r>
          <rPr>
            <b/>
            <sz val="11"/>
            <color indexed="81"/>
            <rFont val="游ゴシック"/>
            <family val="3"/>
            <charset val="128"/>
          </rPr>
          <t>日にちは空欄のままにしてください。</t>
        </r>
      </text>
    </comment>
    <comment ref="C29" authorId="1" shapeId="0">
      <text>
        <r>
          <rPr>
            <b/>
            <sz val="11"/>
            <color indexed="81"/>
            <rFont val="游ゴシック"/>
            <family val="3"/>
            <charset val="128"/>
          </rPr>
          <t>債権者登録をしている場合，債権者番号下４桁を入力してください。</t>
        </r>
      </text>
    </comment>
    <comment ref="Z32" authorId="1" shapeId="0">
      <text>
        <r>
          <rPr>
            <b/>
            <u/>
            <sz val="12"/>
            <color indexed="81"/>
            <rFont val="游ゴシック"/>
            <family val="3"/>
            <charset val="128"/>
          </rPr>
          <t>以下，口座情報の記載をお願いします。</t>
        </r>
      </text>
    </comment>
  </commentList>
</comments>
</file>

<file path=xl/sharedStrings.xml><?xml version="1.0" encoding="utf-8"?>
<sst xmlns="http://schemas.openxmlformats.org/spreadsheetml/2006/main" count="1807" uniqueCount="1075">
  <si>
    <t>まず初めに、</t>
    <rPh sb="2" eb="3">
      <t>ハジ</t>
    </rPh>
    <phoneticPr fontId="5"/>
  </si>
  <si>
    <t>（１）</t>
    <phoneticPr fontId="5"/>
  </si>
  <si>
    <t>下の表から、貴園の施設コードを選択してください。</t>
    <rPh sb="0" eb="1">
      <t>シタ</t>
    </rPh>
    <rPh sb="2" eb="3">
      <t>ヒョウ</t>
    </rPh>
    <rPh sb="6" eb="7">
      <t>キ</t>
    </rPh>
    <rPh sb="7" eb="8">
      <t>エン</t>
    </rPh>
    <rPh sb="9" eb="11">
      <t>シセツ</t>
    </rPh>
    <rPh sb="15" eb="17">
      <t>センタク</t>
    </rPh>
    <phoneticPr fontId="5"/>
  </si>
  <si>
    <t>（２）</t>
    <phoneticPr fontId="5"/>
  </si>
  <si>
    <t>交付申請年度を入力してください。</t>
    <rPh sb="4" eb="6">
      <t>ネンド</t>
    </rPh>
    <rPh sb="7" eb="9">
      <t>ニュウリョク</t>
    </rPh>
    <phoneticPr fontId="5"/>
  </si>
  <si>
    <t>（３）</t>
    <phoneticPr fontId="5"/>
  </si>
  <si>
    <t>（４）</t>
    <phoneticPr fontId="5"/>
  </si>
  <si>
    <t>①</t>
    <phoneticPr fontId="5"/>
  </si>
  <si>
    <t>②</t>
    <phoneticPr fontId="5"/>
  </si>
  <si>
    <t>（５）</t>
    <phoneticPr fontId="5"/>
  </si>
  <si>
    <t>施設コード一覧</t>
    <rPh sb="0" eb="2">
      <t>シセツ</t>
    </rPh>
    <rPh sb="5" eb="7">
      <t>イチラン</t>
    </rPh>
    <phoneticPr fontId="10"/>
  </si>
  <si>
    <t>認定こども園</t>
    <rPh sb="0" eb="2">
      <t>ニンテイ</t>
    </rPh>
    <rPh sb="5" eb="6">
      <t>エン</t>
    </rPh>
    <phoneticPr fontId="10"/>
  </si>
  <si>
    <t>71101</t>
  </si>
  <si>
    <t>71102</t>
  </si>
  <si>
    <t>71103</t>
  </si>
  <si>
    <t>71104</t>
  </si>
  <si>
    <t>71105</t>
  </si>
  <si>
    <t>71201</t>
  </si>
  <si>
    <t>71202</t>
  </si>
  <si>
    <t>71203</t>
  </si>
  <si>
    <t>71204</t>
  </si>
  <si>
    <t>71301</t>
  </si>
  <si>
    <t>71302</t>
  </si>
  <si>
    <t>71401</t>
  </si>
  <si>
    <t>71402</t>
  </si>
  <si>
    <t>71403</t>
  </si>
  <si>
    <t>71404</t>
  </si>
  <si>
    <t>71405</t>
  </si>
  <si>
    <t>71501</t>
  </si>
  <si>
    <t>71502</t>
  </si>
  <si>
    <t>71503</t>
  </si>
  <si>
    <t>71504</t>
  </si>
  <si>
    <t>73201</t>
  </si>
  <si>
    <t>施設・事業所類型</t>
    <rPh sb="0" eb="2">
      <t>シセツ</t>
    </rPh>
    <rPh sb="3" eb="6">
      <t>ジギョウショ</t>
    </rPh>
    <rPh sb="6" eb="8">
      <t>ルイケイ</t>
    </rPh>
    <phoneticPr fontId="5"/>
  </si>
  <si>
    <t>施設等名</t>
    <rPh sb="0" eb="2">
      <t>シセツ</t>
    </rPh>
    <rPh sb="2" eb="3">
      <t>ナド</t>
    </rPh>
    <rPh sb="3" eb="4">
      <t>メイ</t>
    </rPh>
    <phoneticPr fontId="5"/>
  </si>
  <si>
    <t>担当者名（電話番号）</t>
    <rPh sb="0" eb="3">
      <t>タントウシャ</t>
    </rPh>
    <rPh sb="3" eb="4">
      <t>メイ</t>
    </rPh>
    <rPh sb="5" eb="7">
      <t>デンワ</t>
    </rPh>
    <rPh sb="7" eb="9">
      <t>バンゴウ</t>
    </rPh>
    <phoneticPr fontId="5"/>
  </si>
  <si>
    <t xml:space="preserve">                          　（                 ） </t>
    <phoneticPr fontId="5"/>
  </si>
  <si>
    <t>年</t>
    <rPh sb="0" eb="1">
      <t>ネン</t>
    </rPh>
    <phoneticPr fontId="5"/>
  </si>
  <si>
    <t>円</t>
    <rPh sb="0" eb="1">
      <t>エン</t>
    </rPh>
    <phoneticPr fontId="5"/>
  </si>
  <si>
    <t>印</t>
  </si>
  <si>
    <t>令和</t>
    <rPh sb="0" eb="2">
      <t>レイワ</t>
    </rPh>
    <phoneticPr fontId="5"/>
  </si>
  <si>
    <t>月</t>
    <rPh sb="0" eb="1">
      <t>ガツ</t>
    </rPh>
    <phoneticPr fontId="5"/>
  </si>
  <si>
    <t>日</t>
    <rPh sb="0" eb="1">
      <t>ニチ</t>
    </rPh>
    <phoneticPr fontId="5"/>
  </si>
  <si>
    <t>（あて先） 仙 台 市 長　</t>
  </si>
  <si>
    <t>（施設類型：</t>
    <phoneticPr fontId="10"/>
  </si>
  <si>
    <t>）</t>
    <phoneticPr fontId="5"/>
  </si>
  <si>
    <t>設置者　所在地又は住所　</t>
    <rPh sb="4" eb="7">
      <t>ショザイチ</t>
    </rPh>
    <rPh sb="7" eb="8">
      <t>マタ</t>
    </rPh>
    <rPh sb="9" eb="11">
      <t>ジュウショ</t>
    </rPh>
    <phoneticPr fontId="5"/>
  </si>
  <si>
    <t>法人名または氏名　</t>
    <rPh sb="0" eb="2">
      <t>ホウジン</t>
    </rPh>
    <rPh sb="2" eb="3">
      <t>メイ</t>
    </rPh>
    <rPh sb="6" eb="8">
      <t>シメイ</t>
    </rPh>
    <phoneticPr fontId="5"/>
  </si>
  <si>
    <t>印</t>
    <rPh sb="0" eb="1">
      <t>イン</t>
    </rPh>
    <phoneticPr fontId="5"/>
  </si>
  <si>
    <t>（法人の場合）</t>
    <rPh sb="1" eb="3">
      <t>ホウジン</t>
    </rPh>
    <rPh sb="4" eb="6">
      <t>バアイ</t>
    </rPh>
    <phoneticPr fontId="5"/>
  </si>
  <si>
    <t>金</t>
    <rPh sb="0" eb="1">
      <t>キン</t>
    </rPh>
    <phoneticPr fontId="5"/>
  </si>
  <si>
    <t>施設CD</t>
    <rPh sb="0" eb="2">
      <t>シセツ</t>
    </rPh>
    <phoneticPr fontId="5"/>
  </si>
  <si>
    <t>施設類型</t>
    <rPh sb="0" eb="2">
      <t>シセツ</t>
    </rPh>
    <rPh sb="2" eb="4">
      <t>ルイケイ</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</si>
  <si>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</si>
  <si>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</si>
  <si>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</si>
  <si>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仙台市若林区新寺３－８－５　</t>
  </si>
  <si>
    <t>柴田郡村田町大字足立字上ヶ戸１７－５　</t>
  </si>
  <si>
    <t>③</t>
    <phoneticPr fontId="5"/>
  </si>
  <si>
    <t>　④</t>
    <phoneticPr fontId="5"/>
  </si>
  <si>
    <t>私立保育所</t>
    <rPh sb="0" eb="2">
      <t>シリツ</t>
    </rPh>
    <rPh sb="2" eb="4">
      <t>ホイク</t>
    </rPh>
    <rPh sb="4" eb="5">
      <t>ジョ</t>
    </rPh>
    <phoneticPr fontId="10"/>
  </si>
  <si>
    <t>青葉区</t>
    <rPh sb="0" eb="3">
      <t>アオバク</t>
    </rPh>
    <phoneticPr fontId="13"/>
  </si>
  <si>
    <t>太白区</t>
    <rPh sb="0" eb="3">
      <t>タイハクク</t>
    </rPh>
    <phoneticPr fontId="13"/>
  </si>
  <si>
    <t>03110</t>
  </si>
  <si>
    <t>田子希望園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</si>
  <si>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</si>
  <si>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</si>
  <si>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</si>
  <si>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</si>
  <si>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</si>
  <si>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</si>
  <si>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</si>
  <si>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</si>
  <si>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</si>
  <si>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</si>
  <si>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</si>
  <si>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</si>
  <si>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</si>
  <si>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</si>
  <si>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</si>
  <si>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</si>
  <si>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02103</t>
  </si>
  <si>
    <t>富沢わかば保育園</t>
  </si>
  <si>
    <t>04128</t>
  </si>
  <si>
    <t>あそびまショー保育園</t>
  </si>
  <si>
    <t>01105</t>
  </si>
  <si>
    <t>柏木保育園</t>
  </si>
  <si>
    <t>02104</t>
  </si>
  <si>
    <t>YMCA西中田保育園</t>
  </si>
  <si>
    <t>03118</t>
  </si>
  <si>
    <t>福田町あしぐろ保育所</t>
  </si>
  <si>
    <t>01106</t>
  </si>
  <si>
    <t>かたひら保育園</t>
  </si>
  <si>
    <t>02105</t>
  </si>
  <si>
    <t>長町自由の星保育園</t>
  </si>
  <si>
    <t>03120</t>
  </si>
  <si>
    <t>04133</t>
  </si>
  <si>
    <t>ビックママランド卸町園</t>
  </si>
  <si>
    <t>01107</t>
  </si>
  <si>
    <t>ことりの家保育園</t>
  </si>
  <si>
    <t>02107</t>
  </si>
  <si>
    <t>茂庭ピッパラ保育園</t>
  </si>
  <si>
    <t>03121</t>
  </si>
  <si>
    <t>泉区</t>
    <rPh sb="0" eb="2">
      <t>イズミク</t>
    </rPh>
    <phoneticPr fontId="13"/>
  </si>
  <si>
    <t>01108</t>
  </si>
  <si>
    <t>中江保育園</t>
  </si>
  <si>
    <t>02108</t>
  </si>
  <si>
    <t>YMCA南大野田保育園</t>
  </si>
  <si>
    <t>03123</t>
  </si>
  <si>
    <t>05101</t>
  </si>
  <si>
    <t>南光台保育園</t>
  </si>
  <si>
    <t>01109</t>
  </si>
  <si>
    <t>保育所　八幡こばと園</t>
  </si>
  <si>
    <t>03124</t>
  </si>
  <si>
    <t>05103</t>
  </si>
  <si>
    <t>泉中央保育園</t>
  </si>
  <si>
    <t>01112</t>
  </si>
  <si>
    <t>マザーズ・ばんすい保育園</t>
  </si>
  <si>
    <t>02110</t>
  </si>
  <si>
    <t>柳生もりの子保育園</t>
  </si>
  <si>
    <t>01114</t>
  </si>
  <si>
    <t>あさひの森保育園</t>
  </si>
  <si>
    <t>02111</t>
  </si>
  <si>
    <t>ますみ保育園</t>
  </si>
  <si>
    <t>03126</t>
  </si>
  <si>
    <t>01115</t>
  </si>
  <si>
    <t>ワッセ森のひろば保育園</t>
  </si>
  <si>
    <t>02112</t>
  </si>
  <si>
    <t>まつぼっくり保育園</t>
  </si>
  <si>
    <t>03127</t>
  </si>
  <si>
    <t>05106</t>
  </si>
  <si>
    <t>虹の丘保育園</t>
  </si>
  <si>
    <t>01116</t>
  </si>
  <si>
    <t>愛隣こども園</t>
  </si>
  <si>
    <t>02114</t>
  </si>
  <si>
    <t>しげる保育園</t>
  </si>
  <si>
    <t>03128</t>
  </si>
  <si>
    <t>01118</t>
  </si>
  <si>
    <t>さねや・ちるどれんず・ふぁあむ</t>
  </si>
  <si>
    <t>03129</t>
  </si>
  <si>
    <t>05108</t>
  </si>
  <si>
    <t>南光のぞみ保育園</t>
  </si>
  <si>
    <t>01122</t>
  </si>
  <si>
    <t>杜のみらい保育園</t>
  </si>
  <si>
    <t>02118</t>
  </si>
  <si>
    <t>アスク長町南保育園</t>
  </si>
  <si>
    <t>03130</t>
  </si>
  <si>
    <t>05111</t>
  </si>
  <si>
    <t>YMCA加茂保育園</t>
  </si>
  <si>
    <t>01124</t>
  </si>
  <si>
    <t>堤町あしぐろ保育所</t>
  </si>
  <si>
    <t>02119</t>
  </si>
  <si>
    <t>仙台袋原あおぞら保育園</t>
  </si>
  <si>
    <t>05112</t>
  </si>
  <si>
    <t>そらのこ保育園</t>
  </si>
  <si>
    <t>01128</t>
  </si>
  <si>
    <t>02120</t>
  </si>
  <si>
    <t>ポポラー仙台長町園</t>
  </si>
  <si>
    <t>01129</t>
  </si>
  <si>
    <t>02121</t>
  </si>
  <si>
    <t>コスモス〆木保育園</t>
  </si>
  <si>
    <t>05115</t>
  </si>
  <si>
    <t>アスク八乙女保育園</t>
  </si>
  <si>
    <t>01130</t>
  </si>
  <si>
    <t>02123</t>
  </si>
  <si>
    <t>アスク富沢保育園</t>
  </si>
  <si>
    <t>01131</t>
  </si>
  <si>
    <t>中山とびのこ保育園</t>
  </si>
  <si>
    <t>02124</t>
  </si>
  <si>
    <t>アスク南仙台保育園</t>
  </si>
  <si>
    <t>01132</t>
  </si>
  <si>
    <t>通町ハピネス保育園</t>
  </si>
  <si>
    <t>02125</t>
  </si>
  <si>
    <t>富沢みなみ保育園</t>
  </si>
  <si>
    <t>05118</t>
  </si>
  <si>
    <t>01133</t>
  </si>
  <si>
    <t>ロリポップクラブマザリーズ電力ビル園</t>
  </si>
  <si>
    <t>02126</t>
  </si>
  <si>
    <t>01134</t>
  </si>
  <si>
    <t>マザーズ・エスパル保育園</t>
  </si>
  <si>
    <t>02127</t>
  </si>
  <si>
    <t>若林区</t>
    <rPh sb="0" eb="2">
      <t>ワカバヤシ</t>
    </rPh>
    <rPh sb="2" eb="3">
      <t>ク</t>
    </rPh>
    <phoneticPr fontId="13"/>
  </si>
  <si>
    <t>05120</t>
  </si>
  <si>
    <t>仙台いずみの森保育園</t>
  </si>
  <si>
    <t>01135</t>
  </si>
  <si>
    <t>朝市センター保育園</t>
  </si>
  <si>
    <t>02128</t>
  </si>
  <si>
    <t>02129</t>
  </si>
  <si>
    <t>富沢自由の星保育園</t>
  </si>
  <si>
    <t>04102</t>
  </si>
  <si>
    <t>穀町保育園</t>
  </si>
  <si>
    <t>05122</t>
  </si>
  <si>
    <t>01138</t>
  </si>
  <si>
    <t>02130</t>
  </si>
  <si>
    <t>04103</t>
  </si>
  <si>
    <t>能仁保児園</t>
  </si>
  <si>
    <t>05123</t>
  </si>
  <si>
    <t>パリス将監西保育園</t>
  </si>
  <si>
    <t>01139</t>
  </si>
  <si>
    <t>マザーズ・かみすぎ保育園</t>
  </si>
  <si>
    <t>02131</t>
  </si>
  <si>
    <t>鹿野なないろ保育園</t>
  </si>
  <si>
    <t>04104</t>
  </si>
  <si>
    <t>卸町光の子保育園</t>
  </si>
  <si>
    <t>05124</t>
  </si>
  <si>
    <t>仙台八乙女雲母保育園</t>
  </si>
  <si>
    <t>02132</t>
  </si>
  <si>
    <t>富沢アリス保育園</t>
  </si>
  <si>
    <t>04106</t>
  </si>
  <si>
    <t>荒井青葉保育園</t>
  </si>
  <si>
    <t>05126</t>
  </si>
  <si>
    <t>八乙女らぽむ保育園</t>
  </si>
  <si>
    <t>01142</t>
  </si>
  <si>
    <t>02136</t>
  </si>
  <si>
    <t>05127</t>
  </si>
  <si>
    <t>紫山いちにいさん保育園</t>
  </si>
  <si>
    <t>01143</t>
  </si>
  <si>
    <t>04108</t>
  </si>
  <si>
    <t>上飯田くるみ保育園</t>
  </si>
  <si>
    <t>05128</t>
  </si>
  <si>
    <t>宮城総合支所</t>
    <rPh sb="0" eb="2">
      <t>ミヤギ</t>
    </rPh>
    <rPh sb="2" eb="4">
      <t>ソウゴウ</t>
    </rPh>
    <rPh sb="4" eb="6">
      <t>シショ</t>
    </rPh>
    <phoneticPr fontId="13"/>
  </si>
  <si>
    <t>02138</t>
  </si>
  <si>
    <t>04109</t>
  </si>
  <si>
    <t>やまとまちあから保育園</t>
  </si>
  <si>
    <t>06101</t>
  </si>
  <si>
    <t>国見ケ丘せんだんの杜保育園</t>
  </si>
  <si>
    <t>02139</t>
  </si>
  <si>
    <t>仙台元氣保育園</t>
  </si>
  <si>
    <t>04110</t>
  </si>
  <si>
    <t>ダーナ保育園</t>
  </si>
  <si>
    <t>02140</t>
  </si>
  <si>
    <t>04111</t>
  </si>
  <si>
    <t>あっぷる保育園</t>
  </si>
  <si>
    <t>06104</t>
  </si>
  <si>
    <t>コスモス錦保育所</t>
  </si>
  <si>
    <t>04113</t>
  </si>
  <si>
    <t>マザーズ・サンピア保育園</t>
  </si>
  <si>
    <t>06106</t>
  </si>
  <si>
    <t>コスモスひろせ保育園</t>
  </si>
  <si>
    <t>04114</t>
  </si>
  <si>
    <t>アスクやまとまち保育園</t>
  </si>
  <si>
    <t>03101</t>
  </si>
  <si>
    <t>五城保育園</t>
  </si>
  <si>
    <t>06108</t>
  </si>
  <si>
    <t>アスク愛子保育園</t>
  </si>
  <si>
    <t>03103</t>
  </si>
  <si>
    <t>小田原保育園</t>
  </si>
  <si>
    <t>04116</t>
  </si>
  <si>
    <t>ニチイキッズ仙台あらい保育園</t>
  </si>
  <si>
    <t>03104</t>
  </si>
  <si>
    <t>乳銀杏保育園</t>
  </si>
  <si>
    <t>04118</t>
  </si>
  <si>
    <t>06110</t>
  </si>
  <si>
    <t>あっぷる愛子保育園</t>
  </si>
  <si>
    <t>03106</t>
  </si>
  <si>
    <t>保育所　新田こばと園</t>
  </si>
  <si>
    <t>06111</t>
  </si>
  <si>
    <t>第２コスモス錦保育所</t>
  </si>
  <si>
    <t>03108</t>
  </si>
  <si>
    <t>鶴ケ谷希望園</t>
  </si>
  <si>
    <t>04122</t>
  </si>
  <si>
    <t>若林どろんこ保育園</t>
  </si>
  <si>
    <t>03109</t>
  </si>
  <si>
    <t>福室希望園</t>
  </si>
  <si>
    <t>04123</t>
  </si>
  <si>
    <t>チャイルドスクエア仙台六丁の目元町</t>
  </si>
  <si>
    <t>71205</t>
  </si>
  <si>
    <t>71206</t>
  </si>
  <si>
    <t>71207</t>
  </si>
  <si>
    <t>71208</t>
  </si>
  <si>
    <t>71303</t>
  </si>
  <si>
    <t>71406</t>
  </si>
  <si>
    <t>71407</t>
  </si>
  <si>
    <t>71505</t>
  </si>
  <si>
    <t>71506</t>
  </si>
  <si>
    <t>73202</t>
  </si>
  <si>
    <t xml:space="preserve">代表者名  </t>
    <rPh sb="0" eb="3">
      <t>ダイヒョウシャ</t>
    </rPh>
    <rPh sb="3" eb="4">
      <t>メイ</t>
    </rPh>
    <phoneticPr fontId="5"/>
  </si>
  <si>
    <t>仙台市太白区茂庭台２－１５－２０　</t>
  </si>
  <si>
    <t>社会福祉法人宮城県福祉事業協会</t>
  </si>
  <si>
    <t>仙台市青葉区新坂町１２－１　</t>
  </si>
  <si>
    <t>宗教法人荘厳寺</t>
  </si>
  <si>
    <t>仙台市青葉区宮町１－４－４７　</t>
  </si>
  <si>
    <t>社会福祉法人青葉福祉会</t>
  </si>
  <si>
    <t>仙台市青葉区葉山町８－１　</t>
  </si>
  <si>
    <t>社会福祉法人仙台市社会事業協会</t>
  </si>
  <si>
    <t>仙台市青葉区片平２－１－２　</t>
  </si>
  <si>
    <t>社会福祉法人木這子</t>
  </si>
  <si>
    <t>仙台市宮城野区新田東２－５－５　</t>
  </si>
  <si>
    <t>社会福祉法人仙台市民生児童委員会</t>
  </si>
  <si>
    <t>仙台市青葉区春日町５－２５　えりあ２１ビル</t>
  </si>
  <si>
    <t>株式会社マザーズえりあサービス</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</si>
  <si>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</si>
  <si>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</si>
  <si>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</si>
  <si>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</si>
  <si>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</si>
  <si>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</si>
  <si>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</si>
  <si>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</si>
  <si>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</si>
  <si>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</si>
  <si>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コスモス大手町保育園</t>
  </si>
  <si>
    <t>新潟市東区粟山７０６－１　</t>
  </si>
  <si>
    <t>社会福祉法人勇樹会</t>
  </si>
  <si>
    <t>メリーポピンズエスパル仙台ルーム</t>
  </si>
  <si>
    <t>東京都渋谷区渋谷１－２－５　MFPR渋谷ビル13階</t>
  </si>
  <si>
    <t>社会福祉法人どろんこ会</t>
  </si>
  <si>
    <t>パリス錦町保育園</t>
  </si>
  <si>
    <t>山形県新庄市金沢字金沢山１９１７－７　</t>
  </si>
  <si>
    <t>社会福祉法人みらい</t>
  </si>
  <si>
    <t>仙台市青葉区中山２－１７－１　</t>
  </si>
  <si>
    <t>社会福祉法人中山福祉会</t>
  </si>
  <si>
    <t>仙台市青葉区通町一丁目４－１</t>
  </si>
  <si>
    <t>株式会社トムズ</t>
  </si>
  <si>
    <t>仙台市泉区上谷刈１－６－３０　</t>
  </si>
  <si>
    <t>特定非営利活動法人こどもステーション・MIYAGI</t>
  </si>
  <si>
    <t>仙台市青葉区春日町５－２５　</t>
  </si>
  <si>
    <t>仙台市青葉区中央４－３－２８　朝市ビル３階</t>
  </si>
  <si>
    <t>特定非営利活動法人朝市センター保育園</t>
  </si>
  <si>
    <t>仙台らぴあ保育園</t>
  </si>
  <si>
    <t>仙台市泉区上谷刈１－６－３０</t>
  </si>
  <si>
    <t>仙台市青葉区春日町５－２５</t>
  </si>
  <si>
    <t>社会福祉法人マザーズ福祉会</t>
  </si>
  <si>
    <t>ファニーハート保育園</t>
  </si>
  <si>
    <t>仙台市青葉区土樋一丁目１－１５</t>
  </si>
  <si>
    <t>綾君株式会社</t>
  </si>
  <si>
    <t>中山保育園</t>
  </si>
  <si>
    <t>仙台市青葉区葉山町８－１</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</si>
  <si>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</si>
  <si>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</si>
  <si>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</si>
  <si>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</si>
  <si>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</si>
  <si>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</si>
  <si>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</si>
  <si>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</si>
  <si>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</si>
  <si>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</si>
  <si>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</si>
  <si>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</si>
  <si>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</si>
  <si>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</si>
  <si>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</si>
  <si>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</si>
  <si>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社会福祉法人柏松会</t>
  </si>
  <si>
    <t>株式会社日本保育サービス</t>
  </si>
  <si>
    <t>名取市手倉田字山２０８－１　</t>
  </si>
  <si>
    <t>社会福祉法人宮城福祉会</t>
  </si>
  <si>
    <t>株式会社タスク・フォースミテラ</t>
  </si>
  <si>
    <t>仙台市太白区茂庭台２－１５－２５</t>
  </si>
  <si>
    <t>社会福祉法人あおば厚生福祉会</t>
  </si>
  <si>
    <t>クリムスポーツ保育園</t>
  </si>
  <si>
    <t>仙台市太白区茂庭字人来田西３０－１　</t>
  </si>
  <si>
    <t>株式会社仙台ジュニア体育研究所</t>
  </si>
  <si>
    <t>八木山あおば保育園</t>
  </si>
  <si>
    <t>アスク山田かぎとり保育園</t>
  </si>
  <si>
    <t>株式会社アイグラン</t>
  </si>
  <si>
    <t>株式会社アリスカンパニー</t>
  </si>
  <si>
    <t>ロリポップクラブマザリーズ柳生</t>
  </si>
  <si>
    <t>あすと長町めぐみ保育園</t>
  </si>
  <si>
    <t>宮城県名取市愛の杜１－２－１０</t>
  </si>
  <si>
    <t>株式会社たけやま</t>
  </si>
  <si>
    <t>埼玉県飯能市永田５２７－２</t>
  </si>
  <si>
    <t>社会福祉法人埼玉現成会</t>
  </si>
  <si>
    <t>諏訪ぱれっと保育園</t>
  </si>
  <si>
    <t>仙台市宮城野区扇町５－３－３８</t>
  </si>
  <si>
    <t>株式会社JCIきっず</t>
  </si>
  <si>
    <t>02143</t>
  </si>
  <si>
    <t>YMCA長町保育園</t>
  </si>
  <si>
    <t>社会福祉法人仙台YMCA福祉会</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</si>
  <si>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</si>
  <si>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</si>
  <si>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</si>
  <si>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</si>
  <si>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</si>
  <si>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</si>
  <si>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</si>
  <si>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</si>
  <si>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</si>
  <si>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</si>
  <si>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</si>
  <si>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アスク小鶴新田保育園</t>
  </si>
  <si>
    <t>ニチイキッズ仙台さかえ保育園</t>
  </si>
  <si>
    <t>株式会社ニチイ学館</t>
  </si>
  <si>
    <t>小田原ことりのうた保育園</t>
  </si>
  <si>
    <t>仙台市宮城野区小田原２－１－３２　</t>
  </si>
  <si>
    <t>トータルアート株式会社</t>
  </si>
  <si>
    <t>幸町すいせん保育所</t>
  </si>
  <si>
    <t>仙台市青葉区栗生１－２５－１　</t>
  </si>
  <si>
    <t>社会福祉法人幸生会</t>
  </si>
  <si>
    <t>岩切どろんこ保育園</t>
  </si>
  <si>
    <t>榴岡はるかぜ保育園</t>
  </si>
  <si>
    <t>岩沼市押分字水先５－６　</t>
  </si>
  <si>
    <t>社会福祉法人はるかぜ福祉会</t>
  </si>
  <si>
    <t>岩切たんぽぽ保育園</t>
  </si>
  <si>
    <t>03131</t>
  </si>
  <si>
    <t>つつじがおかもりのいえ保育園</t>
  </si>
  <si>
    <t>仙台市泉区北中山４－２６－１８　</t>
  </si>
  <si>
    <t>社会福祉法人太陽の丘福祉会</t>
  </si>
  <si>
    <t>03132</t>
  </si>
  <si>
    <t>パプリカ保育園</t>
  </si>
  <si>
    <t>仙台市宮城野区苦竹２－３－２　</t>
  </si>
  <si>
    <t>株式会社秋桜</t>
  </si>
  <si>
    <t>宮城県石巻市大街道西２－７－４７</t>
  </si>
  <si>
    <t>社会福祉法人喬希会</t>
  </si>
  <si>
    <t>03141</t>
  </si>
  <si>
    <t>つばめ保育園</t>
  </si>
  <si>
    <t>03142</t>
  </si>
  <si>
    <t>榴岡なないろ保育園</t>
  </si>
  <si>
    <t>仙台市若林区元茶畑１０－２１　</t>
  </si>
  <si>
    <t>社会福祉法人仙台愛隣会</t>
  </si>
  <si>
    <t>社会福祉法人仙慈会</t>
  </si>
  <si>
    <t>仙台市若林区卸町２－１－１７　</t>
  </si>
  <si>
    <t>社会福祉法人光の子福祉会</t>
  </si>
  <si>
    <t>仙台市若林区上飯田１－３－４６　</t>
  </si>
  <si>
    <t>仙台市若林区大和町５－６－３３　</t>
  </si>
  <si>
    <t>株式会社瑞穂</t>
  </si>
  <si>
    <t>社会福祉法人瑞鳳福祉会</t>
  </si>
  <si>
    <t>仙台市青葉区芋沢字畑前北６２　</t>
  </si>
  <si>
    <t>社会福祉法人千代福祉会</t>
  </si>
  <si>
    <t>仙台こども保育園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</si>
  <si>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</si>
  <si>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</si>
  <si>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</si>
  <si>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</si>
  <si>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</si>
  <si>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</si>
  <si>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</si>
  <si>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</si>
  <si>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仙台市若林区伊在３－９－４</t>
  </si>
  <si>
    <t>仙台市若林区東八番丁１８３</t>
  </si>
  <si>
    <t>株式会社ビック・ママ</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</si>
  <si>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</si>
  <si>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</si>
  <si>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</si>
  <si>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</si>
  <si>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</si>
  <si>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</si>
  <si>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仙台市泉区東黒松１９－３４　</t>
  </si>
  <si>
    <t>一般社団法人そらのこ保育園</t>
  </si>
  <si>
    <t>コスモス将監保育園</t>
  </si>
  <si>
    <t>富谷市上桜木２－１－９　</t>
  </si>
  <si>
    <t>社会福祉法人三矢会</t>
  </si>
  <si>
    <t>泉すぎのこ保育園</t>
  </si>
  <si>
    <t>山形県新庄市金沢字金沢山１９１７－７</t>
  </si>
  <si>
    <t>仙台市泉区八乙女中央２－２－１０</t>
  </si>
  <si>
    <t>株式会社らぽむ</t>
  </si>
  <si>
    <t>仙台市泉区紫山４－２０－２</t>
  </si>
  <si>
    <t>株式会社いちにいさん</t>
  </si>
  <si>
    <t>南光台すいせん保育所</t>
  </si>
  <si>
    <t>仙台市青葉区栗生１－２５－１</t>
  </si>
  <si>
    <t>05131</t>
  </si>
  <si>
    <t>やまとみらい南光台東保育園</t>
  </si>
  <si>
    <t>仙台市泉区上谷刈字向原３－３０</t>
  </si>
  <si>
    <t>社会福祉法人やまとみらい福祉会</t>
  </si>
  <si>
    <t>05132</t>
  </si>
  <si>
    <t>向陽台はるかぜ保育園</t>
  </si>
  <si>
    <t>仙台市青葉区国見ヶ丘６－１４９－１　</t>
  </si>
  <si>
    <t>社会福祉法人東北福祉会</t>
  </si>
  <si>
    <t>角田市島田字御蔵林５９　</t>
  </si>
  <si>
    <t>社会福祉法人恵萩会</t>
  </si>
  <si>
    <t>06112</t>
  </si>
  <si>
    <t>川前ぱれっと保育園</t>
  </si>
  <si>
    <t>● 各月の初日の入所児童数</t>
    <phoneticPr fontId="13"/>
  </si>
  <si>
    <t>４月</t>
    <rPh sb="1" eb="2">
      <t>ガツ</t>
    </rPh>
    <phoneticPr fontId="13"/>
  </si>
  <si>
    <t>５月</t>
    <rPh sb="1" eb="2">
      <t>ガツ</t>
    </rPh>
    <phoneticPr fontId="13"/>
  </si>
  <si>
    <t>６月</t>
  </si>
  <si>
    <t>７月</t>
  </si>
  <si>
    <t>８月</t>
  </si>
  <si>
    <t>９月</t>
  </si>
  <si>
    <t>１０月</t>
  </si>
  <si>
    <t>１１月</t>
  </si>
  <si>
    <t>１２月</t>
  </si>
  <si>
    <t>１月</t>
  </si>
  <si>
    <t>２月</t>
  </si>
  <si>
    <t>３月</t>
  </si>
  <si>
    <t>● 助成対象消耗品購入一覧　（※ 購入品目及び用途は具体的に記入すること）</t>
    <rPh sb="2" eb="4">
      <t>ジョセイ</t>
    </rPh>
    <rPh sb="4" eb="6">
      <t>タイショウ</t>
    </rPh>
    <rPh sb="6" eb="8">
      <t>ショウモウ</t>
    </rPh>
    <rPh sb="8" eb="9">
      <t>ヒン</t>
    </rPh>
    <rPh sb="9" eb="11">
      <t>コウニュウ</t>
    </rPh>
    <rPh sb="11" eb="13">
      <t>イチラン</t>
    </rPh>
    <phoneticPr fontId="13"/>
  </si>
  <si>
    <t>購　入　品　目</t>
  </si>
  <si>
    <t>用　　　途</t>
    <rPh sb="0" eb="1">
      <t>ヨウ</t>
    </rPh>
    <rPh sb="4" eb="5">
      <t>ト</t>
    </rPh>
    <phoneticPr fontId="13"/>
  </si>
  <si>
    <t>金　額</t>
    <rPh sb="0" eb="1">
      <t>キン</t>
    </rPh>
    <rPh sb="2" eb="3">
      <t>ガク</t>
    </rPh>
    <phoneticPr fontId="13"/>
  </si>
  <si>
    <t>実支出額　合計</t>
    <rPh sb="0" eb="1">
      <t>ジツ</t>
    </rPh>
    <rPh sb="1" eb="4">
      <t>シシュツガク</t>
    </rPh>
    <rPh sb="5" eb="7">
      <t>ゴウケイ</t>
    </rPh>
    <phoneticPr fontId="13"/>
  </si>
  <si>
    <t>（百円未満切り捨て）実支出額　合計　… ①　</t>
    <rPh sb="10" eb="11">
      <t>ジツ</t>
    </rPh>
    <rPh sb="11" eb="14">
      <t>シシュツガク</t>
    </rPh>
    <rPh sb="15" eb="17">
      <t>ゴウケイ</t>
    </rPh>
    <phoneticPr fontId="13"/>
  </si>
  <si>
    <t>● 助成金の積算</t>
    <rPh sb="2" eb="4">
      <t>ジョセイ</t>
    </rPh>
    <rPh sb="6" eb="8">
      <t>セキサン</t>
    </rPh>
    <phoneticPr fontId="13"/>
  </si>
  <si>
    <t>（各月入所児童数合計）</t>
    <rPh sb="1" eb="3">
      <t>カクツキ</t>
    </rPh>
    <rPh sb="3" eb="5">
      <t>ニュウショ</t>
    </rPh>
    <rPh sb="5" eb="7">
      <t>ジドウ</t>
    </rPh>
    <rPh sb="7" eb="8">
      <t>スウ</t>
    </rPh>
    <rPh sb="8" eb="10">
      <t>ゴウケイ</t>
    </rPh>
    <phoneticPr fontId="13"/>
  </si>
  <si>
    <t>（年間開所月数）</t>
    <rPh sb="1" eb="3">
      <t>ネンカン</t>
    </rPh>
    <rPh sb="3" eb="5">
      <t>カイショ</t>
    </rPh>
    <rPh sb="5" eb="6">
      <t>ツキ</t>
    </rPh>
    <rPh sb="6" eb="7">
      <t>スウ</t>
    </rPh>
    <phoneticPr fontId="13"/>
  </si>
  <si>
    <t>（年間平均入所児童数）</t>
    <rPh sb="1" eb="3">
      <t>ネンカン</t>
    </rPh>
    <rPh sb="3" eb="5">
      <t>ヘイキン</t>
    </rPh>
    <rPh sb="5" eb="7">
      <t>ニュウショ</t>
    </rPh>
    <rPh sb="7" eb="9">
      <t>ジドウ</t>
    </rPh>
    <rPh sb="9" eb="10">
      <t>スウ</t>
    </rPh>
    <phoneticPr fontId="13"/>
  </si>
  <si>
    <t>÷</t>
    <phoneticPr fontId="13"/>
  </si>
  <si>
    <t>=</t>
    <phoneticPr fontId="13"/>
  </si>
  <si>
    <t>（小数点第１位を四捨五入）</t>
    <phoneticPr fontId="13"/>
  </si>
  <si>
    <t>（1人あたり助成単価）</t>
    <rPh sb="2" eb="3">
      <t>ニン</t>
    </rPh>
    <rPh sb="6" eb="8">
      <t>ジョセイ</t>
    </rPh>
    <rPh sb="8" eb="10">
      <t>タンカ</t>
    </rPh>
    <phoneticPr fontId="13"/>
  </si>
  <si>
    <t>（助成基準額）</t>
    <rPh sb="1" eb="3">
      <t>ジョセイ</t>
    </rPh>
    <rPh sb="3" eb="5">
      <t>キジュン</t>
    </rPh>
    <rPh sb="5" eb="6">
      <t>ガク</t>
    </rPh>
    <phoneticPr fontId="13"/>
  </si>
  <si>
    <t>×</t>
    <phoneticPr fontId="13"/>
  </si>
  <si>
    <t xml:space="preserve"> … ②</t>
    <phoneticPr fontId="13"/>
  </si>
  <si>
    <t>助成金交付申請額
（①と②を比較して低い額）</t>
    <rPh sb="0" eb="3">
      <t>ジョセイキン</t>
    </rPh>
    <rPh sb="3" eb="5">
      <t>コウフ</t>
    </rPh>
    <rPh sb="5" eb="7">
      <t>シンセイ</t>
    </rPh>
    <rPh sb="7" eb="8">
      <t>ガク</t>
    </rPh>
    <rPh sb="14" eb="16">
      <t>ヒカク</t>
    </rPh>
    <rPh sb="18" eb="19">
      <t>ヒク</t>
    </rPh>
    <rPh sb="20" eb="21">
      <t>ガク</t>
    </rPh>
    <phoneticPr fontId="13"/>
  </si>
  <si>
    <t xml:space="preserve"> … ③</t>
    <phoneticPr fontId="13"/>
  </si>
  <si>
    <t>実施職員氏名</t>
    <rPh sb="0" eb="2">
      <t>ジッシ</t>
    </rPh>
    <rPh sb="2" eb="4">
      <t>ショクイン</t>
    </rPh>
    <rPh sb="4" eb="6">
      <t>シメイ</t>
    </rPh>
    <phoneticPr fontId="13"/>
  </si>
  <si>
    <t>職名</t>
    <rPh sb="0" eb="2">
      <t>ショクメイ</t>
    </rPh>
    <phoneticPr fontId="13"/>
  </si>
  <si>
    <t>担当</t>
    <rPh sb="0" eb="2">
      <t>タントウ</t>
    </rPh>
    <phoneticPr fontId="13"/>
  </si>
  <si>
    <t>実施回数</t>
    <rPh sb="0" eb="2">
      <t>ジッシ</t>
    </rPh>
    <rPh sb="2" eb="4">
      <t>カイスウ</t>
    </rPh>
    <phoneticPr fontId="13"/>
  </si>
  <si>
    <t>実施業者名</t>
    <rPh sb="0" eb="2">
      <t>ジッシ</t>
    </rPh>
    <rPh sb="2" eb="4">
      <t>ギョウシャ</t>
    </rPh>
    <rPh sb="4" eb="5">
      <t>メイ</t>
    </rPh>
    <phoneticPr fontId="13"/>
  </si>
  <si>
    <t>助成基準額</t>
    <rPh sb="0" eb="2">
      <t>ジョセイ</t>
    </rPh>
    <rPh sb="2" eb="4">
      <t>キジュン</t>
    </rPh>
    <rPh sb="4" eb="5">
      <t>ガク</t>
    </rPh>
    <phoneticPr fontId="13"/>
  </si>
  <si>
    <t>調理担当職員 又は 乳児担当職員</t>
    <rPh sb="0" eb="2">
      <t>チョウリ</t>
    </rPh>
    <rPh sb="2" eb="4">
      <t>タントウ</t>
    </rPh>
    <rPh sb="4" eb="6">
      <t>ショクイン</t>
    </rPh>
    <rPh sb="7" eb="8">
      <t>マタ</t>
    </rPh>
    <rPh sb="10" eb="12">
      <t>ニュウジ</t>
    </rPh>
    <rPh sb="12" eb="14">
      <t>タントウ</t>
    </rPh>
    <rPh sb="14" eb="16">
      <t>ショクイン</t>
    </rPh>
    <phoneticPr fontId="13"/>
  </si>
  <si>
    <t>対象職員</t>
    <rPh sb="0" eb="2">
      <t>タイショウ</t>
    </rPh>
    <rPh sb="2" eb="4">
      <t>ショクイン</t>
    </rPh>
    <phoneticPr fontId="13"/>
  </si>
  <si>
    <t>1人あたり</t>
    <rPh sb="1" eb="2">
      <t>ニン</t>
    </rPh>
    <phoneticPr fontId="13"/>
  </si>
  <si>
    <t>1検査あたり</t>
    <rPh sb="1" eb="3">
      <t>ケンサ</t>
    </rPh>
    <phoneticPr fontId="13"/>
  </si>
  <si>
    <t>助成単価</t>
    <phoneticPr fontId="13"/>
  </si>
  <si>
    <t>（Ａ）</t>
    <phoneticPr fontId="13"/>
  </si>
  <si>
    <t>(検便実施12回未満の場合）</t>
    <rPh sb="1" eb="3">
      <t>ケンベン</t>
    </rPh>
    <rPh sb="3" eb="5">
      <t>ジッシ</t>
    </rPh>
    <phoneticPr fontId="13"/>
  </si>
  <si>
    <t>回</t>
    <rPh sb="0" eb="1">
      <t>カイ</t>
    </rPh>
    <phoneticPr fontId="13"/>
  </si>
  <si>
    <t>（Ｂ）</t>
    <phoneticPr fontId="13"/>
  </si>
  <si>
    <t>Ａ + Ｂ ＝</t>
    <phoneticPr fontId="13"/>
  </si>
  <si>
    <t xml:space="preserve"> … ①</t>
    <phoneticPr fontId="13"/>
  </si>
  <si>
    <t>調理担当職員又は乳児担当職員 以外の職員</t>
    <rPh sb="0" eb="2">
      <t>チョウリ</t>
    </rPh>
    <rPh sb="2" eb="4">
      <t>タントウ</t>
    </rPh>
    <rPh sb="4" eb="6">
      <t>ショクイン</t>
    </rPh>
    <rPh sb="6" eb="7">
      <t>マタ</t>
    </rPh>
    <rPh sb="8" eb="10">
      <t>ニュウジ</t>
    </rPh>
    <rPh sb="10" eb="12">
      <t>タントウ</t>
    </rPh>
    <rPh sb="12" eb="14">
      <t>ショクイン</t>
    </rPh>
    <rPh sb="15" eb="17">
      <t>イガイ</t>
    </rPh>
    <rPh sb="18" eb="20">
      <t>ショクイン</t>
    </rPh>
    <phoneticPr fontId="13"/>
  </si>
  <si>
    <t>（Ｃ）</t>
    <phoneticPr fontId="13"/>
  </si>
  <si>
    <t>(検便実施４回未満の場合）</t>
    <rPh sb="1" eb="3">
      <t>ケンベン</t>
    </rPh>
    <rPh sb="3" eb="5">
      <t>ジッシ</t>
    </rPh>
    <phoneticPr fontId="13"/>
  </si>
  <si>
    <t>（Ｄ）</t>
    <phoneticPr fontId="13"/>
  </si>
  <si>
    <t>Ｃ + Ｄ ＝</t>
    <phoneticPr fontId="13"/>
  </si>
  <si>
    <t>上記①②合計額</t>
    <phoneticPr fontId="13"/>
  </si>
  <si>
    <t>定員に基づく上限額</t>
  </si>
  <si>
    <t>定員</t>
    <rPh sb="0" eb="2">
      <t>テイイン</t>
    </rPh>
    <phoneticPr fontId="13"/>
  </si>
  <si>
    <t>名</t>
    <rPh sb="0" eb="1">
      <t>メイ</t>
    </rPh>
    <phoneticPr fontId="13"/>
  </si>
  <si>
    <t xml:space="preserve"> … ④</t>
    <phoneticPr fontId="13"/>
  </si>
  <si>
    <t xml:space="preserve"> … ⑤</t>
    <phoneticPr fontId="13"/>
  </si>
  <si>
    <t>（ 施 設 名：</t>
    <rPh sb="2" eb="3">
      <t>シ</t>
    </rPh>
    <rPh sb="4" eb="5">
      <t>セツ</t>
    </rPh>
    <rPh sb="6" eb="7">
      <t>メイ</t>
    </rPh>
    <phoneticPr fontId="5"/>
  </si>
  <si>
    <t>年度　病原性大腸菌対策関連消耗品購入及び病原性大腸菌対策検便費助成交付申請書</t>
    <rPh sb="0" eb="2">
      <t>ネンド</t>
    </rPh>
    <phoneticPr fontId="5"/>
  </si>
  <si>
    <t>　標記の件について，仙台市私立保育所等助成要綱第４条の規定に基づき，関係書類を添えて下記のとおり</t>
    <rPh sb="1" eb="3">
      <t>ヒョウキ</t>
    </rPh>
    <rPh sb="4" eb="5">
      <t>ケン</t>
    </rPh>
    <rPh sb="10" eb="13">
      <t>センダイシ</t>
    </rPh>
    <rPh sb="13" eb="15">
      <t>シリツ</t>
    </rPh>
    <rPh sb="15" eb="17">
      <t>ホイク</t>
    </rPh>
    <rPh sb="17" eb="18">
      <t>ショ</t>
    </rPh>
    <rPh sb="18" eb="19">
      <t>トウ</t>
    </rPh>
    <rPh sb="19" eb="21">
      <t>ジョセイ</t>
    </rPh>
    <rPh sb="21" eb="23">
      <t>ヨウコウ</t>
    </rPh>
    <rPh sb="23" eb="24">
      <t>ダイ</t>
    </rPh>
    <rPh sb="25" eb="26">
      <t>ジョウ</t>
    </rPh>
    <rPh sb="27" eb="29">
      <t>キテイ</t>
    </rPh>
    <rPh sb="30" eb="31">
      <t>モト</t>
    </rPh>
    <rPh sb="42" eb="44">
      <t>カキ</t>
    </rPh>
    <phoneticPr fontId="5"/>
  </si>
  <si>
    <t>申請します。</t>
    <rPh sb="0" eb="2">
      <t>シンセイ</t>
    </rPh>
    <phoneticPr fontId="5"/>
  </si>
  <si>
    <t>　助成金申請額</t>
    <rPh sb="1" eb="4">
      <t>ジョセイキン</t>
    </rPh>
    <rPh sb="4" eb="6">
      <t>シンセイ</t>
    </rPh>
    <rPh sb="6" eb="7">
      <t>ガク</t>
    </rPh>
    <phoneticPr fontId="5"/>
  </si>
  <si>
    <t>（内訳）</t>
    <rPh sb="1" eb="3">
      <t>ウチワケ</t>
    </rPh>
    <phoneticPr fontId="5"/>
  </si>
  <si>
    <t>病原性大腸菌対策関連消耗品購入助成</t>
    <rPh sb="0" eb="13">
      <t>ビョウゲンセイダイチョウキンタイサクカンレンショウモウヒン</t>
    </rPh>
    <rPh sb="13" eb="15">
      <t>コウニュウ</t>
    </rPh>
    <rPh sb="15" eb="17">
      <t>ジョセイ</t>
    </rPh>
    <phoneticPr fontId="5"/>
  </si>
  <si>
    <t>金</t>
    <rPh sb="0" eb="1">
      <t>キン</t>
    </rPh>
    <phoneticPr fontId="5"/>
  </si>
  <si>
    <t>円（別表１　③の額）</t>
    <rPh sb="0" eb="1">
      <t>エン</t>
    </rPh>
    <rPh sb="2" eb="4">
      <t>ベッピョウ</t>
    </rPh>
    <rPh sb="8" eb="9">
      <t>ガク</t>
    </rPh>
    <phoneticPr fontId="5"/>
  </si>
  <si>
    <t>病原性大腸菌対策検便費助成</t>
    <rPh sb="0" eb="3">
      <t>ビョウゲンセイ</t>
    </rPh>
    <rPh sb="3" eb="6">
      <t>ダイチョウキン</t>
    </rPh>
    <rPh sb="6" eb="8">
      <t>タイサク</t>
    </rPh>
    <rPh sb="8" eb="10">
      <t>ケンベン</t>
    </rPh>
    <rPh sb="10" eb="11">
      <t>ヒ</t>
    </rPh>
    <rPh sb="11" eb="13">
      <t>ジョセイ</t>
    </rPh>
    <phoneticPr fontId="5"/>
  </si>
  <si>
    <t>円（別表２　⑤の額）</t>
    <rPh sb="0" eb="1">
      <t>エン</t>
    </rPh>
    <rPh sb="2" eb="4">
      <t>ベッピョウ</t>
    </rPh>
    <rPh sb="8" eb="9">
      <t>ガク</t>
    </rPh>
    <phoneticPr fontId="5"/>
  </si>
  <si>
    <t>　提出書類（病原性大腸菌対策関連消耗品購入助成を申請する場合）</t>
    <rPh sb="1" eb="3">
      <t>テイシュツ</t>
    </rPh>
    <rPh sb="3" eb="5">
      <t>ショルイ</t>
    </rPh>
    <rPh sb="6" eb="9">
      <t>ビョウゲンセイ</t>
    </rPh>
    <rPh sb="9" eb="12">
      <t>ダイチョウキン</t>
    </rPh>
    <rPh sb="12" eb="14">
      <t>タイサク</t>
    </rPh>
    <rPh sb="14" eb="16">
      <t>カンレン</t>
    </rPh>
    <rPh sb="16" eb="18">
      <t>ショウモウ</t>
    </rPh>
    <rPh sb="18" eb="19">
      <t>ヒン</t>
    </rPh>
    <rPh sb="19" eb="21">
      <t>コウニュウ</t>
    </rPh>
    <rPh sb="21" eb="23">
      <t>ジョセイ</t>
    </rPh>
    <rPh sb="24" eb="26">
      <t>シンセイ</t>
    </rPh>
    <rPh sb="28" eb="30">
      <t>バアイ</t>
    </rPh>
    <phoneticPr fontId="5"/>
  </si>
  <si>
    <t>・</t>
    <phoneticPr fontId="5"/>
  </si>
  <si>
    <t>年度　病原性大腸菌対策関連消耗品購入調書（別表１）</t>
    <rPh sb="0" eb="2">
      <t>ネンド</t>
    </rPh>
    <rPh sb="3" eb="6">
      <t>ビョウゲンセイ</t>
    </rPh>
    <rPh sb="6" eb="9">
      <t>ダイチョウキン</t>
    </rPh>
    <rPh sb="9" eb="11">
      <t>タイサク</t>
    </rPh>
    <rPh sb="11" eb="13">
      <t>カンレン</t>
    </rPh>
    <rPh sb="13" eb="15">
      <t>ショウモウ</t>
    </rPh>
    <rPh sb="15" eb="16">
      <t>ヒン</t>
    </rPh>
    <rPh sb="16" eb="18">
      <t>コウニュウ</t>
    </rPh>
    <rPh sb="18" eb="20">
      <t>チョウショ</t>
    </rPh>
    <rPh sb="21" eb="23">
      <t>ベッピョウ</t>
    </rPh>
    <phoneticPr fontId="5"/>
  </si>
  <si>
    <t>　助成対象となる消耗品を購入したことを証明する領収書の写し</t>
    <rPh sb="1" eb="3">
      <t>ジョセイ</t>
    </rPh>
    <phoneticPr fontId="5"/>
  </si>
  <si>
    <t>　提出書類（病原性大腸菌対策検便費助成を申請する場合）</t>
    <rPh sb="1" eb="3">
      <t>テイシュツ</t>
    </rPh>
    <rPh sb="3" eb="5">
      <t>ショルイ</t>
    </rPh>
    <rPh sb="6" eb="9">
      <t>ビョウゲンセイ</t>
    </rPh>
    <rPh sb="9" eb="12">
      <t>ダイチョウキン</t>
    </rPh>
    <rPh sb="12" eb="14">
      <t>タイサク</t>
    </rPh>
    <rPh sb="14" eb="17">
      <t>ケンベンヒ</t>
    </rPh>
    <rPh sb="17" eb="19">
      <t>ジョセイ</t>
    </rPh>
    <rPh sb="20" eb="22">
      <t>シンセイ</t>
    </rPh>
    <rPh sb="24" eb="26">
      <t>バアイ</t>
    </rPh>
    <phoneticPr fontId="5"/>
  </si>
  <si>
    <t>年度　病原性大腸菌対策検便費調書（別表２）</t>
    <rPh sb="0" eb="2">
      <t>ネンド</t>
    </rPh>
    <rPh sb="3" eb="6">
      <t>ビョウゲンセイ</t>
    </rPh>
    <rPh sb="6" eb="9">
      <t>ダイチョウキン</t>
    </rPh>
    <rPh sb="9" eb="11">
      <t>タイサク</t>
    </rPh>
    <rPh sb="11" eb="13">
      <t>ケンベン</t>
    </rPh>
    <rPh sb="13" eb="14">
      <t>ヒ</t>
    </rPh>
    <rPh sb="14" eb="16">
      <t>チョウショ</t>
    </rPh>
    <rPh sb="17" eb="19">
      <t>ベッピョウ</t>
    </rPh>
    <phoneticPr fontId="5"/>
  </si>
  <si>
    <t>　助成対象となる実施回数のとおり，検便を行ったことを証明するものの写し</t>
    <rPh sb="1" eb="3">
      <t>ジョセイ</t>
    </rPh>
    <rPh sb="8" eb="10">
      <t>ジッシ</t>
    </rPh>
    <rPh sb="10" eb="12">
      <t>カイスウ</t>
    </rPh>
    <rPh sb="17" eb="19">
      <t>ケンベン</t>
    </rPh>
    <rPh sb="20" eb="21">
      <t>オコナ</t>
    </rPh>
    <rPh sb="26" eb="28">
      <t>ショウメイ</t>
    </rPh>
    <rPh sb="33" eb="34">
      <t>ウツ</t>
    </rPh>
    <phoneticPr fontId="5"/>
  </si>
  <si>
    <t>　（検査成績書，検査報告書など）</t>
    <rPh sb="2" eb="7">
      <t>ケンサセイセキショ</t>
    </rPh>
    <rPh sb="8" eb="10">
      <t>ケンサ</t>
    </rPh>
    <rPh sb="10" eb="13">
      <t>ホウコクショ</t>
    </rPh>
    <phoneticPr fontId="5"/>
  </si>
  <si>
    <t>【病原性大腸菌対策関連消耗品購入及び病原性大腸菌対策検便費助成交付申請書】　作成の手引き</t>
    <rPh sb="1" eb="4">
      <t>ビョウゲンセイ</t>
    </rPh>
    <rPh sb="4" eb="7">
      <t>ダイチョウキン</t>
    </rPh>
    <rPh sb="7" eb="9">
      <t>タイサク</t>
    </rPh>
    <rPh sb="9" eb="11">
      <t>カンレン</t>
    </rPh>
    <rPh sb="11" eb="13">
      <t>ショウモウ</t>
    </rPh>
    <rPh sb="13" eb="14">
      <t>ヒン</t>
    </rPh>
    <rPh sb="14" eb="16">
      <t>コウニュウ</t>
    </rPh>
    <rPh sb="16" eb="17">
      <t>オヨ</t>
    </rPh>
    <rPh sb="18" eb="21">
      <t>ビョウゲンセイ</t>
    </rPh>
    <rPh sb="21" eb="24">
      <t>ダイチョウキン</t>
    </rPh>
    <rPh sb="24" eb="26">
      <t>タイサク</t>
    </rPh>
    <rPh sb="26" eb="28">
      <t>ケンベン</t>
    </rPh>
    <rPh sb="28" eb="29">
      <t>ヒ</t>
    </rPh>
    <rPh sb="29" eb="31">
      <t>ジョセイ</t>
    </rPh>
    <rPh sb="31" eb="33">
      <t>コウフ</t>
    </rPh>
    <rPh sb="33" eb="36">
      <t>シンセイショ</t>
    </rPh>
    <rPh sb="38" eb="40">
      <t>サクセイ</t>
    </rPh>
    <rPh sb="41" eb="43">
      <t>テビ</t>
    </rPh>
    <phoneticPr fontId="5"/>
  </si>
  <si>
    <t>別表１「病原性大腸菌対策関連消耗品購入調書」を作成します。</t>
    <rPh sb="0" eb="2">
      <t>ベッピョウ</t>
    </rPh>
    <phoneticPr fontId="5"/>
  </si>
  <si>
    <t>黄色いセルのみ入力してください。</t>
    <rPh sb="0" eb="2">
      <t>キイロ</t>
    </rPh>
    <rPh sb="7" eb="9">
      <t>ニュウリョク</t>
    </rPh>
    <phoneticPr fontId="5"/>
  </si>
  <si>
    <t>緑色のセルは自動計算です（入力不要）。</t>
    <rPh sb="0" eb="2">
      <t>ミドリイロ</t>
    </rPh>
    <rPh sb="6" eb="8">
      <t>ジドウ</t>
    </rPh>
    <rPh sb="8" eb="10">
      <t>ケイサン</t>
    </rPh>
    <rPh sb="13" eb="15">
      <t>ニュウリョク</t>
    </rPh>
    <rPh sb="15" eb="17">
      <t>フヨウ</t>
    </rPh>
    <phoneticPr fontId="5"/>
  </si>
  <si>
    <t>当該年度の初日における定員</t>
    <rPh sb="0" eb="2">
      <t>トウガイ</t>
    </rPh>
    <rPh sb="2" eb="4">
      <t>ネンド</t>
    </rPh>
    <rPh sb="5" eb="7">
      <t>ショニチ</t>
    </rPh>
    <rPh sb="11" eb="13">
      <t>テイイン</t>
    </rPh>
    <phoneticPr fontId="3"/>
  </si>
  <si>
    <t xml:space="preserve"> 各月の初日の入所児童数を入力してください</t>
    <rPh sb="13" eb="15">
      <t>ニュウリョク</t>
    </rPh>
    <phoneticPr fontId="5"/>
  </si>
  <si>
    <t>担当者名と連絡先を入力してください。</t>
    <rPh sb="0" eb="2">
      <t>タントウ</t>
    </rPh>
    <rPh sb="2" eb="3">
      <t>シャ</t>
    </rPh>
    <rPh sb="3" eb="4">
      <t>メイ</t>
    </rPh>
    <rPh sb="5" eb="8">
      <t>レンラクサキ</t>
    </rPh>
    <rPh sb="9" eb="11">
      <t>ニュウリョク</t>
    </rPh>
    <phoneticPr fontId="5"/>
  </si>
  <si>
    <t>購入した消耗品の品名・金額等を入力してください。</t>
    <rPh sb="0" eb="2">
      <t>コウニュウ</t>
    </rPh>
    <rPh sb="8" eb="10">
      <t>ヒンメイ</t>
    </rPh>
    <rPh sb="11" eb="13">
      <t>キンガク</t>
    </rPh>
    <rPh sb="13" eb="14">
      <t>トウ</t>
    </rPh>
    <rPh sb="15" eb="17">
      <t>ニュウリョク</t>
    </rPh>
    <phoneticPr fontId="5"/>
  </si>
  <si>
    <t>黄色いセルに入力してください。</t>
    <rPh sb="0" eb="2">
      <t>キイロ</t>
    </rPh>
    <rPh sb="6" eb="8">
      <t>ニュウリョク</t>
    </rPh>
    <phoneticPr fontId="5"/>
  </si>
  <si>
    <t>別表２「病原性大腸菌対策検便費調書」を作成します。</t>
    <rPh sb="0" eb="2">
      <t>ベッピョウ</t>
    </rPh>
    <phoneticPr fontId="5"/>
  </si>
  <si>
    <t>（６）</t>
    <phoneticPr fontId="5"/>
  </si>
  <si>
    <t>99999</t>
    <phoneticPr fontId="10"/>
  </si>
  <si>
    <t>保育所</t>
    <phoneticPr fontId="5"/>
  </si>
  <si>
    <t>○○保育園</t>
    <rPh sb="2" eb="4">
      <t>ホイク</t>
    </rPh>
    <rPh sb="4" eb="5">
      <t>エン</t>
    </rPh>
    <phoneticPr fontId="3"/>
  </si>
  <si>
    <t>仙台市青葉区上杉一丁目5-12　</t>
    <rPh sb="3" eb="6">
      <t>アオバク</t>
    </rPh>
    <rPh sb="6" eb="8">
      <t>カミスギ</t>
    </rPh>
    <rPh sb="8" eb="11">
      <t>イッチョウメ</t>
    </rPh>
    <phoneticPr fontId="5"/>
  </si>
  <si>
    <t>社会福祉法人　◆◆会</t>
    <rPh sb="0" eb="6">
      <t>シャカイフクシホウジン</t>
    </rPh>
    <rPh sb="9" eb="10">
      <t>カイ</t>
    </rPh>
    <phoneticPr fontId="11"/>
  </si>
  <si>
    <t>備考</t>
    <rPh sb="0" eb="2">
      <t>ビコウ</t>
    </rPh>
    <phoneticPr fontId="13"/>
  </si>
  <si>
    <t>助成金交付申請額（③と④を比較して低い額）</t>
    <rPh sb="3" eb="5">
      <t>コウフ</t>
    </rPh>
    <rPh sb="5" eb="7">
      <t>シンセイ</t>
    </rPh>
    <phoneticPr fontId="5"/>
  </si>
  <si>
    <t>愛知県名古屋市東区葵３－１５－３１</t>
  </si>
  <si>
    <t>大阪市北区堂島１－５－３０　堂島プラザビル９Ｆ</t>
  </si>
  <si>
    <t>株式会社マザーズえりあサービス　マザーズ・ばんすい保育園</t>
  </si>
  <si>
    <t>株式会社マザーズえりあサービス　マザーズ・エスパル保育園</t>
  </si>
  <si>
    <t>これによって、自動的に施設名や年度等が各様式に入力されますので、様式第４号以降のシートは、黄色の網掛けになっているセルのみ入力してください。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2" eb="34">
      <t>ヨウシキ</t>
    </rPh>
    <rPh sb="37" eb="39">
      <t>イコウ</t>
    </rPh>
    <phoneticPr fontId="5"/>
  </si>
  <si>
    <t>様式第４号に自動入力されている法人の情報等が正しいかどうかを確認し、交付申請の日付、代表者職名・代表者名を入力してください。</t>
    <rPh sb="0" eb="2">
      <t>ヨウシキ</t>
    </rPh>
    <rPh sb="6" eb="8">
      <t>ジドウ</t>
    </rPh>
    <rPh sb="8" eb="10">
      <t>ニュウリョク</t>
    </rPh>
    <rPh sb="15" eb="17">
      <t>ホウジン</t>
    </rPh>
    <rPh sb="18" eb="20">
      <t>ジョウホウ</t>
    </rPh>
    <rPh sb="20" eb="21">
      <t>トウ</t>
    </rPh>
    <rPh sb="22" eb="23">
      <t>タダ</t>
    </rPh>
    <rPh sb="30" eb="32">
      <t>カクニン</t>
    </rPh>
    <rPh sb="42" eb="44">
      <t>ダイヒョウ</t>
    </rPh>
    <rPh sb="44" eb="45">
      <t>シャ</t>
    </rPh>
    <rPh sb="45" eb="46">
      <t>ショク</t>
    </rPh>
    <rPh sb="46" eb="47">
      <t>メイ</t>
    </rPh>
    <rPh sb="48" eb="51">
      <t>ダイヒョウシャ</t>
    </rPh>
    <rPh sb="51" eb="52">
      <t>メイ</t>
    </rPh>
    <rPh sb="53" eb="55">
      <t>ニュウリョク</t>
    </rPh>
    <phoneticPr fontId="5"/>
  </si>
  <si>
    <t>自動計算された「助成交付申請額」欄の額が、助成金の申請額になります。様式第４号の「1．助成金申請額」（内訳）に反映されます。</t>
    <rPh sb="0" eb="2">
      <t>ジドウ</t>
    </rPh>
    <rPh sb="2" eb="4">
      <t>ケイサン</t>
    </rPh>
    <rPh sb="8" eb="10">
      <t>ジョセイ</t>
    </rPh>
    <rPh sb="10" eb="12">
      <t>コウフ</t>
    </rPh>
    <rPh sb="12" eb="14">
      <t>シンセイ</t>
    </rPh>
    <rPh sb="14" eb="15">
      <t>ガク</t>
    </rPh>
    <rPh sb="16" eb="17">
      <t>ラン</t>
    </rPh>
    <rPh sb="18" eb="19">
      <t>ガク</t>
    </rPh>
    <rPh sb="21" eb="24">
      <t>ジョセイキン</t>
    </rPh>
    <rPh sb="25" eb="27">
      <t>シンセイ</t>
    </rPh>
    <rPh sb="27" eb="28">
      <t>ガク</t>
    </rPh>
    <rPh sb="34" eb="36">
      <t>ヨウシキ</t>
    </rPh>
    <rPh sb="43" eb="46">
      <t>ジョセイキン</t>
    </rPh>
    <rPh sb="46" eb="48">
      <t>シンセイ</t>
    </rPh>
    <rPh sb="48" eb="49">
      <t>ガク</t>
    </rPh>
    <rPh sb="51" eb="53">
      <t>ウチワケ</t>
    </rPh>
    <rPh sb="55" eb="57">
      <t>ハンエイ</t>
    </rPh>
    <phoneticPr fontId="5"/>
  </si>
  <si>
    <t>自動計算された「助成所要額」欄の額が、助成金の申請額になります。様式第４号の「1．助成金申請額」（内訳）に反映されます。</t>
    <rPh sb="0" eb="2">
      <t>ジドウ</t>
    </rPh>
    <rPh sb="2" eb="4">
      <t>ケイサン</t>
    </rPh>
    <rPh sb="8" eb="10">
      <t>ジョセイ</t>
    </rPh>
    <rPh sb="10" eb="12">
      <t>ショヨウ</t>
    </rPh>
    <rPh sb="12" eb="13">
      <t>ガク</t>
    </rPh>
    <rPh sb="14" eb="15">
      <t>ラン</t>
    </rPh>
    <rPh sb="16" eb="17">
      <t>ガク</t>
    </rPh>
    <rPh sb="19" eb="22">
      <t>ジョセイキン</t>
    </rPh>
    <rPh sb="23" eb="25">
      <t>シンセイ</t>
    </rPh>
    <rPh sb="25" eb="26">
      <t>ガク</t>
    </rPh>
    <rPh sb="32" eb="34">
      <t>ヨウシキ</t>
    </rPh>
    <rPh sb="41" eb="44">
      <t>ジョセイキン</t>
    </rPh>
    <rPh sb="44" eb="46">
      <t>シンセイ</t>
    </rPh>
    <rPh sb="46" eb="47">
      <t>ガク</t>
    </rPh>
    <rPh sb="49" eb="51">
      <t>ウチワケ</t>
    </rPh>
    <rPh sb="53" eb="55">
      <t>ハンエイ</t>
    </rPh>
    <phoneticPr fontId="5"/>
  </si>
  <si>
    <t>東京都文京区小石川１－１－１　</t>
  </si>
  <si>
    <t>広島市西区庚午中１－７－２４　</t>
  </si>
  <si>
    <t>ぷらざ保育園長町</t>
  </si>
  <si>
    <t>仙台市若林区土樋１０４</t>
  </si>
  <si>
    <t>株式会社仙台進学プラザ</t>
  </si>
  <si>
    <t>NOVAインターナショナルスクール仙台八木山校</t>
  </si>
  <si>
    <t>愛知県名古屋市中区大須４－１－２１　NOVAビル４階・９階</t>
  </si>
  <si>
    <t>株式会社NOVA</t>
  </si>
  <si>
    <t>鶴ケ谷はぐくみ保育園</t>
  </si>
  <si>
    <t>株式会社NOZOMI</t>
  </si>
  <si>
    <t>南吉成すぎのこ保育園</t>
  </si>
  <si>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
  </si>
  <si>
    <t>仙台市宮城野区新田２－２０－３８</t>
  </si>
  <si>
    <t>宮城県石巻市大街道西二丁目7-47</t>
  </si>
  <si>
    <t>02144</t>
  </si>
  <si>
    <t>02155</t>
  </si>
  <si>
    <t>03145</t>
  </si>
  <si>
    <t>06114</t>
  </si>
  <si>
    <t>71107</t>
  </si>
  <si>
    <t>71108</t>
  </si>
  <si>
    <t>71209</t>
  </si>
  <si>
    <t>71304</t>
  </si>
  <si>
    <t>71305</t>
  </si>
  <si>
    <t>71408</t>
  </si>
  <si>
    <t>71507</t>
  </si>
  <si>
    <t>71508</t>
  </si>
  <si>
    <t>71614</t>
  </si>
  <si>
    <t>73301</t>
  </si>
  <si>
    <t>73302</t>
  </si>
  <si>
    <t>73501</t>
  </si>
  <si>
    <t>幼保連携型認定こども園</t>
    <rPh sb="0" eb="1">
      <t>ヨウ</t>
    </rPh>
    <rPh sb="1" eb="2">
      <t>ホ</t>
    </rPh>
    <rPh sb="2" eb="5">
      <t>レンケイガタ</t>
    </rPh>
    <rPh sb="5" eb="7">
      <t>ニンテイ</t>
    </rPh>
    <rPh sb="10" eb="11">
      <t>エン</t>
    </rPh>
    <phoneticPr fontId="10"/>
  </si>
  <si>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
  </si>
  <si>
    <t>福聚幼稚園</t>
    <rPh sb="0" eb="2">
      <t>フクジュ</t>
    </rPh>
    <rPh sb="2" eb="5">
      <t>ヨウチエン</t>
    </rPh>
    <phoneticPr fontId="3"/>
  </si>
  <si>
    <t>幼保連携型認定こども園みどりの森</t>
    <rPh sb="0" eb="1">
      <t>ヨウ</t>
    </rPh>
    <rPh sb="1" eb="2">
      <t>ホ</t>
    </rPh>
    <rPh sb="2" eb="5">
      <t>レンケイガタ</t>
    </rPh>
    <rPh sb="5" eb="7">
      <t>ニンテイ</t>
    </rPh>
    <rPh sb="10" eb="11">
      <t>エン</t>
    </rPh>
    <rPh sb="15" eb="16">
      <t>モリ</t>
    </rPh>
    <phoneticPr fontId="3"/>
  </si>
  <si>
    <t>幼保連携型認定こども園　はせくらまち杜のこども園</t>
    <rPh sb="0" eb="7">
      <t>ヨウホレンケイガタニンテイ</t>
    </rPh>
    <rPh sb="10" eb="11">
      <t>エン</t>
    </rPh>
    <rPh sb="18" eb="19">
      <t>モリ</t>
    </rPh>
    <rPh sb="23" eb="24">
      <t>エン</t>
    </rPh>
    <phoneticPr fontId="3"/>
  </si>
  <si>
    <t>青葉こども園</t>
    <rPh sb="0" eb="2">
      <t>アオバ</t>
    </rPh>
    <rPh sb="5" eb="6">
      <t>エン</t>
    </rPh>
    <phoneticPr fontId="3"/>
  </si>
  <si>
    <t>立華認定こども園</t>
    <rPh sb="0" eb="2">
      <t>タチバナ</t>
    </rPh>
    <rPh sb="2" eb="4">
      <t>ニンテイ</t>
    </rPh>
    <rPh sb="7" eb="8">
      <t>エン</t>
    </rPh>
    <phoneticPr fontId="3"/>
  </si>
  <si>
    <t>新田すいせんこども園　</t>
    <rPh sb="0" eb="2">
      <t>シンデン</t>
    </rPh>
    <rPh sb="9" eb="10">
      <t>エン</t>
    </rPh>
    <phoneticPr fontId="3"/>
  </si>
  <si>
    <t>原町すいせんこども園　</t>
    <rPh sb="0" eb="2">
      <t>ハラマチ</t>
    </rPh>
    <rPh sb="9" eb="10">
      <t>エン</t>
    </rPh>
    <phoneticPr fontId="3"/>
  </si>
  <si>
    <t>新田東すいせんこども園</t>
    <rPh sb="0" eb="2">
      <t>シンデン</t>
    </rPh>
    <rPh sb="2" eb="3">
      <t>ヒガシ</t>
    </rPh>
    <rPh sb="10" eb="11">
      <t>エン</t>
    </rPh>
    <phoneticPr fontId="3"/>
  </si>
  <si>
    <t>認定こども園ナザレト愛児園</t>
    <rPh sb="0" eb="2">
      <t>ニンテイ</t>
    </rPh>
    <rPh sb="5" eb="6">
      <t>エン</t>
    </rPh>
    <rPh sb="10" eb="11">
      <t>アイ</t>
    </rPh>
    <rPh sb="11" eb="12">
      <t>ジ</t>
    </rPh>
    <rPh sb="12" eb="13">
      <t>エン</t>
    </rPh>
    <phoneticPr fontId="3"/>
  </si>
  <si>
    <t>さゆりこども園　</t>
    <rPh sb="6" eb="7">
      <t>エン</t>
    </rPh>
    <phoneticPr fontId="3"/>
  </si>
  <si>
    <t>認定こども園　東盛マイトリー幼稚園</t>
    <rPh sb="0" eb="2">
      <t>ニンテイ</t>
    </rPh>
    <rPh sb="5" eb="6">
      <t>エン</t>
    </rPh>
    <rPh sb="7" eb="8">
      <t>ヒガシ</t>
    </rPh>
    <rPh sb="8" eb="9">
      <t>モリ</t>
    </rPh>
    <rPh sb="14" eb="17">
      <t>ヨウチエン</t>
    </rPh>
    <phoneticPr fontId="3"/>
  </si>
  <si>
    <t>ありすの国こども園</t>
    <rPh sb="4" eb="5">
      <t>クニ</t>
    </rPh>
    <rPh sb="8" eb="9">
      <t>エン</t>
    </rPh>
    <phoneticPr fontId="3"/>
  </si>
  <si>
    <t>蒲町こども園</t>
    <rPh sb="0" eb="2">
      <t>カバノマチ</t>
    </rPh>
    <rPh sb="5" eb="6">
      <t>エン</t>
    </rPh>
    <phoneticPr fontId="3"/>
  </si>
  <si>
    <t>河原町すいせんこども園　</t>
    <rPh sb="0" eb="3">
      <t>カワラマチ</t>
    </rPh>
    <rPh sb="10" eb="11">
      <t>エン</t>
    </rPh>
    <phoneticPr fontId="3"/>
  </si>
  <si>
    <t>幼保連携型認定こども園　荒井マーヤこども園</t>
    <rPh sb="0" eb="2">
      <t>ヨウホ</t>
    </rPh>
    <rPh sb="2" eb="7">
      <t>レンケイガタニンテイ</t>
    </rPh>
    <rPh sb="10" eb="11">
      <t>エン</t>
    </rPh>
    <rPh sb="12" eb="14">
      <t>アライ</t>
    </rPh>
    <rPh sb="20" eb="21">
      <t>エン</t>
    </rPh>
    <phoneticPr fontId="3"/>
  </si>
  <si>
    <t>幼保連携型認定こども園　仙台保育園</t>
    <rPh sb="0" eb="7">
      <t>ヨウホレンケイガタニンテイ</t>
    </rPh>
    <rPh sb="10" eb="11">
      <t>エン</t>
    </rPh>
    <rPh sb="12" eb="14">
      <t>センダイ</t>
    </rPh>
    <rPh sb="14" eb="17">
      <t>ホイクエン</t>
    </rPh>
    <phoneticPr fontId="3"/>
  </si>
  <si>
    <t>認定向山こども園</t>
    <rPh sb="0" eb="2">
      <t>ニンテイ</t>
    </rPh>
    <rPh sb="2" eb="4">
      <t>ムカイヤマ</t>
    </rPh>
    <rPh sb="7" eb="8">
      <t>エン</t>
    </rPh>
    <phoneticPr fontId="3"/>
  </si>
  <si>
    <t>ゆりかご認定こども園</t>
    <rPh sb="4" eb="6">
      <t>ニンテイ</t>
    </rPh>
    <rPh sb="9" eb="10">
      <t>エン</t>
    </rPh>
    <phoneticPr fontId="3"/>
  </si>
  <si>
    <t>西多賀チェリーこども園　</t>
    <rPh sb="0" eb="3">
      <t>ニシタガ</t>
    </rPh>
    <rPh sb="10" eb="11">
      <t>エン</t>
    </rPh>
    <phoneticPr fontId="3"/>
  </si>
  <si>
    <t>太子堂すいせんこども園　</t>
    <rPh sb="0" eb="3">
      <t>タイシドウ</t>
    </rPh>
    <rPh sb="10" eb="11">
      <t>エン</t>
    </rPh>
    <phoneticPr fontId="3"/>
  </si>
  <si>
    <t>太白すぎのここども園　</t>
    <rPh sb="0" eb="2">
      <t>タイハク</t>
    </rPh>
    <rPh sb="9" eb="10">
      <t>エン</t>
    </rPh>
    <phoneticPr fontId="3"/>
  </si>
  <si>
    <t>バンビの森こども園　</t>
    <rPh sb="4" eb="5">
      <t>モリ</t>
    </rPh>
    <rPh sb="8" eb="9">
      <t>エン</t>
    </rPh>
    <phoneticPr fontId="3"/>
  </si>
  <si>
    <t>大野田すぎのここども園</t>
    <rPh sb="0" eb="3">
      <t>オオノダ</t>
    </rPh>
    <rPh sb="10" eb="11">
      <t>エン</t>
    </rPh>
    <phoneticPr fontId="3"/>
  </si>
  <si>
    <t>泉第2チェリーこども園</t>
    <rPh sb="0" eb="1">
      <t>イズミ</t>
    </rPh>
    <rPh sb="1" eb="2">
      <t>ダイ</t>
    </rPh>
    <rPh sb="10" eb="11">
      <t>エン</t>
    </rPh>
    <phoneticPr fontId="3"/>
  </si>
  <si>
    <t>認定こども園　やかまし村　</t>
    <rPh sb="0" eb="2">
      <t>ニンテイ</t>
    </rPh>
    <rPh sb="5" eb="6">
      <t>エン</t>
    </rPh>
    <rPh sb="11" eb="12">
      <t>ムラ</t>
    </rPh>
    <phoneticPr fontId="3"/>
  </si>
  <si>
    <r>
      <t>泉チェリーこども園</t>
    </r>
    <r>
      <rPr>
        <b/>
        <sz val="11"/>
        <rFont val="HGPｺﾞｼｯｸM"/>
        <family val="3"/>
        <charset val="128"/>
      </rPr>
      <t>　</t>
    </r>
    <rPh sb="0" eb="1">
      <t>イズミ</t>
    </rPh>
    <rPh sb="8" eb="9">
      <t>エン</t>
    </rPh>
    <phoneticPr fontId="3"/>
  </si>
  <si>
    <t>寺岡すいせんこども園　</t>
    <rPh sb="0" eb="2">
      <t>テラオカ</t>
    </rPh>
    <rPh sb="9" eb="10">
      <t>エン</t>
    </rPh>
    <phoneticPr fontId="3"/>
  </si>
  <si>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
  </si>
  <si>
    <t>幼保連携型認定こども園　高森サーラこども園　</t>
    <rPh sb="0" eb="2">
      <t>ヨウホ</t>
    </rPh>
    <rPh sb="2" eb="7">
      <t>レンケイガタニンテイ</t>
    </rPh>
    <rPh sb="10" eb="11">
      <t>エン</t>
    </rPh>
    <rPh sb="12" eb="14">
      <t>タカモリ</t>
    </rPh>
    <rPh sb="20" eb="21">
      <t>エン</t>
    </rPh>
    <phoneticPr fontId="3"/>
  </si>
  <si>
    <t>栗生あおばこども園</t>
    <rPh sb="0" eb="2">
      <t>クリュウ</t>
    </rPh>
    <rPh sb="8" eb="9">
      <t>エン</t>
    </rPh>
    <phoneticPr fontId="3"/>
  </si>
  <si>
    <t>幼稚園型認定こども園</t>
    <rPh sb="0" eb="3">
      <t>ヨウチエン</t>
    </rPh>
    <rPh sb="3" eb="4">
      <t>ガタ</t>
    </rPh>
    <rPh sb="4" eb="6">
      <t>ニンテイ</t>
    </rPh>
    <rPh sb="9" eb="10">
      <t>エン</t>
    </rPh>
    <phoneticPr fontId="10"/>
  </si>
  <si>
    <t>認定こども園　仙台YMCA幼稚園</t>
    <rPh sb="0" eb="2">
      <t>ニンテイ</t>
    </rPh>
    <rPh sb="5" eb="6">
      <t>エン</t>
    </rPh>
    <rPh sb="7" eb="9">
      <t>センダイ</t>
    </rPh>
    <rPh sb="13" eb="16">
      <t>ヨウチエン</t>
    </rPh>
    <phoneticPr fontId="3"/>
  </si>
  <si>
    <t>認定こども園　旭ケ丘幼稚園</t>
    <rPh sb="0" eb="2">
      <t>ニンテイ</t>
    </rPh>
    <rPh sb="5" eb="6">
      <t>エン</t>
    </rPh>
    <rPh sb="7" eb="8">
      <t>アサヒ</t>
    </rPh>
    <rPh sb="9" eb="10">
      <t>オカ</t>
    </rPh>
    <rPh sb="10" eb="13">
      <t>ヨウチエン</t>
    </rPh>
    <phoneticPr fontId="3"/>
  </si>
  <si>
    <t>認定こども園　東仙台幼稚園</t>
    <rPh sb="0" eb="2">
      <t>ニンテイ</t>
    </rPh>
    <rPh sb="5" eb="6">
      <t>エン</t>
    </rPh>
    <rPh sb="7" eb="8">
      <t>ヒガシ</t>
    </rPh>
    <rPh sb="8" eb="10">
      <t>センダイ</t>
    </rPh>
    <rPh sb="10" eb="13">
      <t>ヨウチエン</t>
    </rPh>
    <phoneticPr fontId="3"/>
  </si>
  <si>
    <t>認定こども園　るり幼稚園</t>
    <rPh sb="0" eb="2">
      <t>ニンテイ</t>
    </rPh>
    <rPh sb="5" eb="6">
      <t>エン</t>
    </rPh>
    <rPh sb="9" eb="12">
      <t>ヨウチエン</t>
    </rPh>
    <phoneticPr fontId="3"/>
  </si>
  <si>
    <t>認定こども園　若竹幼稚園</t>
    <rPh sb="0" eb="2">
      <t>ニンテイ</t>
    </rPh>
    <rPh sb="5" eb="6">
      <t>エン</t>
    </rPh>
    <rPh sb="7" eb="9">
      <t>ワカタケ</t>
    </rPh>
    <rPh sb="9" eb="12">
      <t>ヨウチエン</t>
    </rPh>
    <phoneticPr fontId="3"/>
  </si>
  <si>
    <t>泉第二幼稚園</t>
    <rPh sb="0" eb="1">
      <t>イズミ</t>
    </rPh>
    <rPh sb="1" eb="3">
      <t>ダイニ</t>
    </rPh>
    <rPh sb="3" eb="6">
      <t>ヨウチエン</t>
    </rPh>
    <phoneticPr fontId="3"/>
  </si>
  <si>
    <t>友愛幼稚園</t>
    <rPh sb="0" eb="2">
      <t>ユウアイ</t>
    </rPh>
    <rPh sb="2" eb="5">
      <t>ヨウチエン</t>
    </rPh>
    <phoneticPr fontId="3"/>
  </si>
  <si>
    <t>保育所型認定こども園</t>
    <rPh sb="0" eb="2">
      <t>ホイク</t>
    </rPh>
    <rPh sb="2" eb="3">
      <t>ショ</t>
    </rPh>
    <rPh sb="3" eb="4">
      <t>ガタ</t>
    </rPh>
    <rPh sb="4" eb="6">
      <t>ニンテイ</t>
    </rPh>
    <rPh sb="9" eb="10">
      <t>エン</t>
    </rPh>
    <phoneticPr fontId="10"/>
  </si>
  <si>
    <t>ますえの森どうわこども園　</t>
    <rPh sb="4" eb="5">
      <t>モリ</t>
    </rPh>
    <rPh sb="11" eb="12">
      <t>エン</t>
    </rPh>
    <phoneticPr fontId="3"/>
  </si>
  <si>
    <t>ちゃいるどらんど岩切こども園</t>
    <rPh sb="8" eb="10">
      <t>イワキリ</t>
    </rPh>
    <rPh sb="13" eb="14">
      <t>エン</t>
    </rPh>
    <phoneticPr fontId="3"/>
  </si>
  <si>
    <t>ちゃいるどらんど荒井こども園</t>
    <rPh sb="8" eb="10">
      <t>アライ</t>
    </rPh>
    <rPh sb="13" eb="14">
      <t>エン</t>
    </rPh>
    <phoneticPr fontId="3"/>
  </si>
  <si>
    <t>六丁の目マザーグースこども園</t>
    <rPh sb="0" eb="2">
      <t>ロクチョウ</t>
    </rPh>
    <rPh sb="3" eb="4">
      <t>メ</t>
    </rPh>
    <rPh sb="13" eb="14">
      <t>エン</t>
    </rPh>
    <phoneticPr fontId="3"/>
  </si>
  <si>
    <t xml:space="preserve">様式第４号                              　　　　　　　　　　　　　  </t>
    <phoneticPr fontId="5"/>
  </si>
  <si>
    <t>様式第４号別表１　病原性大腸菌対策関連消耗品購入調書</t>
    <rPh sb="0" eb="2">
      <t>ヨウシキ</t>
    </rPh>
    <rPh sb="2" eb="3">
      <t>ダイ</t>
    </rPh>
    <rPh sb="4" eb="5">
      <t>ゴウ</t>
    </rPh>
    <rPh sb="5" eb="7">
      <t>ベッピョウ</t>
    </rPh>
    <phoneticPr fontId="13"/>
  </si>
  <si>
    <t>様式第４号別表２　病原性大腸菌対策検便費調書</t>
    <rPh sb="0" eb="2">
      <t>ヨウシキ</t>
    </rPh>
    <rPh sb="2" eb="3">
      <t>ダイ</t>
    </rPh>
    <rPh sb="4" eb="5">
      <t>ゴウ</t>
    </rPh>
    <rPh sb="5" eb="7">
      <t>ベッピョウ</t>
    </rPh>
    <rPh sb="20" eb="22">
      <t>チョウショ</t>
    </rPh>
    <phoneticPr fontId="13"/>
  </si>
  <si>
    <t>請　　求　　書</t>
    <rPh sb="0" eb="1">
      <t>ショウ</t>
    </rPh>
    <rPh sb="3" eb="4">
      <t>モトム</t>
    </rPh>
    <rPh sb="6" eb="7">
      <t>ショ</t>
    </rPh>
    <phoneticPr fontId="10"/>
  </si>
  <si>
    <t>金額</t>
    <rPh sb="0" eb="2">
      <t>キンガク</t>
    </rPh>
    <phoneticPr fontId="10"/>
  </si>
  <si>
    <t>千</t>
    <rPh sb="0" eb="1">
      <t>セン</t>
    </rPh>
    <phoneticPr fontId="10"/>
  </si>
  <si>
    <t>百</t>
    <rPh sb="0" eb="1">
      <t>ヒャク</t>
    </rPh>
    <phoneticPr fontId="10"/>
  </si>
  <si>
    <t>十</t>
    <rPh sb="0" eb="1">
      <t>ジュウ</t>
    </rPh>
    <phoneticPr fontId="10"/>
  </si>
  <si>
    <t>億</t>
    <rPh sb="0" eb="1">
      <t>オク</t>
    </rPh>
    <phoneticPr fontId="10"/>
  </si>
  <si>
    <t>万</t>
    <rPh sb="0" eb="1">
      <t>マン</t>
    </rPh>
    <phoneticPr fontId="10"/>
  </si>
  <si>
    <t>円</t>
    <rPh sb="0" eb="1">
      <t>エン</t>
    </rPh>
    <phoneticPr fontId="10"/>
  </si>
  <si>
    <t>内　　　　　　　訳</t>
    <rPh sb="0" eb="1">
      <t>ウチ</t>
    </rPh>
    <rPh sb="8" eb="9">
      <t>ワケ</t>
    </rPh>
    <phoneticPr fontId="10"/>
  </si>
  <si>
    <t>品名</t>
    <rPh sb="0" eb="2">
      <t>ヒンメイ</t>
    </rPh>
    <phoneticPr fontId="10"/>
  </si>
  <si>
    <t>規格</t>
    <rPh sb="0" eb="2">
      <t>キカク</t>
    </rPh>
    <phoneticPr fontId="10"/>
  </si>
  <si>
    <t>単位</t>
    <rPh sb="0" eb="2">
      <t>タンイ</t>
    </rPh>
    <phoneticPr fontId="10"/>
  </si>
  <si>
    <t>数量</t>
    <rPh sb="0" eb="2">
      <t>スウリョウ</t>
    </rPh>
    <phoneticPr fontId="10"/>
  </si>
  <si>
    <t>単価</t>
    <rPh sb="0" eb="2">
      <t>タンカ</t>
    </rPh>
    <phoneticPr fontId="10"/>
  </si>
  <si>
    <t>小計</t>
    <rPh sb="0" eb="2">
      <t>ショウケイ</t>
    </rPh>
    <phoneticPr fontId="10"/>
  </si>
  <si>
    <t>消費税及び地方消費税</t>
    <rPh sb="0" eb="3">
      <t>ショウヒゼイ</t>
    </rPh>
    <rPh sb="3" eb="4">
      <t>オヨ</t>
    </rPh>
    <rPh sb="5" eb="7">
      <t>チホウ</t>
    </rPh>
    <rPh sb="7" eb="10">
      <t>ショウヒゼイ</t>
    </rPh>
    <phoneticPr fontId="10"/>
  </si>
  <si>
    <t>合計</t>
    <rPh sb="0" eb="2">
      <t>ゴウケイ</t>
    </rPh>
    <phoneticPr fontId="10"/>
  </si>
  <si>
    <t>上記（裏面）の金額を請求します。</t>
    <rPh sb="0" eb="2">
      <t>ジョウキ</t>
    </rPh>
    <rPh sb="3" eb="5">
      <t>リメン</t>
    </rPh>
    <rPh sb="7" eb="9">
      <t>キンガク</t>
    </rPh>
    <rPh sb="10" eb="12">
      <t>セイキュウ</t>
    </rPh>
    <phoneticPr fontId="10"/>
  </si>
  <si>
    <t>　（あて先）仙台市（区）長</t>
    <rPh sb="4" eb="5">
      <t>サキ</t>
    </rPh>
    <rPh sb="6" eb="9">
      <t>センダイシ</t>
    </rPh>
    <rPh sb="10" eb="11">
      <t>ク</t>
    </rPh>
    <rPh sb="12" eb="13">
      <t>チョウ</t>
    </rPh>
    <phoneticPr fontId="10"/>
  </si>
  <si>
    <t>　施設名</t>
    <rPh sb="1" eb="3">
      <t>シセツ</t>
    </rPh>
    <rPh sb="3" eb="4">
      <t>メイ</t>
    </rPh>
    <phoneticPr fontId="10"/>
  </si>
  <si>
    <t>　所在地</t>
    <rPh sb="1" eb="4">
      <t>ショザイチ</t>
    </rPh>
    <phoneticPr fontId="10"/>
  </si>
  <si>
    <t>□</t>
  </si>
  <si>
    <t>登録債権者ですので指定した方法でお支払いください。</t>
    <rPh sb="0" eb="2">
      <t>トウロク</t>
    </rPh>
    <rPh sb="2" eb="5">
      <t>サイケンシャ</t>
    </rPh>
    <rPh sb="9" eb="11">
      <t>シテイ</t>
    </rPh>
    <rPh sb="13" eb="15">
      <t>ホウホウ</t>
    </rPh>
    <rPh sb="17" eb="19">
      <t>シハラ</t>
    </rPh>
    <phoneticPr fontId="10"/>
  </si>
  <si>
    <t>　法人名</t>
    <rPh sb="1" eb="3">
      <t>ホウジン</t>
    </rPh>
    <rPh sb="3" eb="4">
      <t>メイ</t>
    </rPh>
    <phoneticPr fontId="10"/>
  </si>
  <si>
    <t>（債権者電話番号下4桁）</t>
    <rPh sb="1" eb="4">
      <t>サイケンシャ</t>
    </rPh>
    <rPh sb="4" eb="6">
      <t>デンワ</t>
    </rPh>
    <rPh sb="6" eb="8">
      <t>バンゴウ</t>
    </rPh>
    <rPh sb="8" eb="9">
      <t>シモ</t>
    </rPh>
    <rPh sb="10" eb="11">
      <t>ケタ</t>
    </rPh>
    <phoneticPr fontId="10"/>
  </si>
  <si>
    <t>　設置者名</t>
    <rPh sb="1" eb="4">
      <t>セッチシャ</t>
    </rPh>
    <rPh sb="4" eb="5">
      <t>メイ</t>
    </rPh>
    <phoneticPr fontId="10"/>
  </si>
  <si>
    <t>振込先銀行</t>
    <rPh sb="0" eb="3">
      <t>フリコミサキ</t>
    </rPh>
    <rPh sb="3" eb="5">
      <t>ギンコウ</t>
    </rPh>
    <phoneticPr fontId="10"/>
  </si>
  <si>
    <t>銀行</t>
    <rPh sb="0" eb="2">
      <t>ギンコウ</t>
    </rPh>
    <phoneticPr fontId="10"/>
  </si>
  <si>
    <t>店</t>
    <rPh sb="0" eb="1">
      <t>ミセ</t>
    </rPh>
    <phoneticPr fontId="10"/>
  </si>
  <si>
    <t>口座を複数登録していますので</t>
    <rPh sb="0" eb="2">
      <t>コウザ</t>
    </rPh>
    <rPh sb="3" eb="5">
      <t>フクスウ</t>
    </rPh>
    <rPh sb="5" eb="7">
      <t>トウロク</t>
    </rPh>
    <phoneticPr fontId="10"/>
  </si>
  <si>
    <t>右のとおり振込してください。</t>
    <rPh sb="0" eb="1">
      <t>ミギ</t>
    </rPh>
    <rPh sb="5" eb="6">
      <t>フ</t>
    </rPh>
    <rPh sb="6" eb="7">
      <t>コ</t>
    </rPh>
    <phoneticPr fontId="10"/>
  </si>
  <si>
    <t>□</t>
    <phoneticPr fontId="10"/>
  </si>
  <si>
    <t>登録していませんので</t>
    <rPh sb="0" eb="2">
      <t>トウロク</t>
    </rPh>
    <phoneticPr fontId="10"/>
  </si>
  <si>
    <t>普通</t>
    <rPh sb="0" eb="2">
      <t>フツウ</t>
    </rPh>
    <phoneticPr fontId="10"/>
  </si>
  <si>
    <t>口座
番号</t>
    <rPh sb="0" eb="2">
      <t>コウザ</t>
    </rPh>
    <rPh sb="3" eb="5">
      <t>バンゴウ</t>
    </rPh>
    <phoneticPr fontId="10"/>
  </si>
  <si>
    <t>（上記のいずれかに☑印をつけてください）</t>
    <rPh sb="1" eb="3">
      <t>ジョウキ</t>
    </rPh>
    <rPh sb="10" eb="11">
      <t>ジルシ</t>
    </rPh>
    <phoneticPr fontId="10"/>
  </si>
  <si>
    <t>当座</t>
    <rPh sb="0" eb="2">
      <t>トウザ</t>
    </rPh>
    <phoneticPr fontId="10"/>
  </si>
  <si>
    <t>口座名義</t>
    <rPh sb="0" eb="2">
      <t>コウザ</t>
    </rPh>
    <rPh sb="2" eb="4">
      <t>メイギ</t>
    </rPh>
    <phoneticPr fontId="10"/>
  </si>
  <si>
    <t>フリガナ</t>
    <phoneticPr fontId="10"/>
  </si>
  <si>
    <t>注</t>
    <rPh sb="0" eb="1">
      <t>チュウ</t>
    </rPh>
    <phoneticPr fontId="10"/>
  </si>
  <si>
    <t>1　金額は，アラビア数字で記入してください。</t>
    <rPh sb="2" eb="4">
      <t>キンガク</t>
    </rPh>
    <rPh sb="10" eb="12">
      <t>スウジ</t>
    </rPh>
    <rPh sb="13" eb="15">
      <t>キニュウ</t>
    </rPh>
    <phoneticPr fontId="10"/>
  </si>
  <si>
    <t>2　首標金額の訂正は認めません。</t>
    <rPh sb="2" eb="3">
      <t>クビ</t>
    </rPh>
    <rPh sb="3" eb="4">
      <t>ヒョウ</t>
    </rPh>
    <rPh sb="4" eb="6">
      <t>キンガク</t>
    </rPh>
    <rPh sb="7" eb="9">
      <t>テイセイ</t>
    </rPh>
    <rPh sb="10" eb="11">
      <t>ミト</t>
    </rPh>
    <phoneticPr fontId="10"/>
  </si>
  <si>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10"/>
  </si>
  <si>
    <r>
      <t>請求書シートに自動で金額等が反映されます。金額等に誤りがないことを確認し，</t>
    </r>
    <r>
      <rPr>
        <b/>
        <u/>
        <sz val="14"/>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3"/>
  </si>
  <si>
    <r>
      <t>印刷する際は、ファイル＞印刷&gt;設定：ブック全体を印刷＞ページ指定</t>
    </r>
    <r>
      <rPr>
        <b/>
        <sz val="11"/>
        <color theme="1"/>
        <rFont val="HGSｺﾞｼｯｸM"/>
        <family val="3"/>
        <charset val="128"/>
      </rPr>
      <t>　3　</t>
    </r>
    <r>
      <rPr>
        <sz val="11"/>
        <color theme="1"/>
        <rFont val="HGSｺﾞｼｯｸM"/>
        <family val="3"/>
        <charset val="128"/>
      </rPr>
      <t>から</t>
    </r>
    <r>
      <rPr>
        <b/>
        <sz val="11"/>
        <color theme="1"/>
        <rFont val="HGSｺﾞｼｯｸM"/>
        <family val="3"/>
        <charset val="128"/>
      </rPr>
      <t>　6</t>
    </r>
    <r>
      <rPr>
        <sz val="11"/>
        <color theme="1"/>
        <rFont val="HGSｺﾞｼｯｸM"/>
        <family val="3"/>
        <charset val="128"/>
      </rPr>
      <t>　ページ</t>
    </r>
    <rPh sb="0" eb="2">
      <t>インサツ</t>
    </rPh>
    <rPh sb="4" eb="5">
      <t>サイ</t>
    </rPh>
    <rPh sb="12" eb="14">
      <t>インサツ</t>
    </rPh>
    <rPh sb="15" eb="17">
      <t>セッテイ</t>
    </rPh>
    <rPh sb="21" eb="23">
      <t>ゼンタイ</t>
    </rPh>
    <rPh sb="24" eb="26">
      <t>インサツ</t>
    </rPh>
    <rPh sb="30" eb="32">
      <t>シテイ</t>
    </rPh>
    <phoneticPr fontId="5"/>
  </si>
  <si>
    <t>↓請求書転記用</t>
    <rPh sb="1" eb="4">
      <t>セイキュウショ</t>
    </rPh>
    <rPh sb="4" eb="6">
      <t>テンキ</t>
    </rPh>
    <rPh sb="6" eb="7">
      <t>ヨウ</t>
    </rPh>
    <phoneticPr fontId="10"/>
  </si>
  <si>
    <t>幼保連携型認定こども園　認定ろりぽっぷこども園</t>
    <rPh sb="0" eb="2">
      <t>ヨウホ</t>
    </rPh>
    <rPh sb="2" eb="5">
      <t>レンケイガタ</t>
    </rPh>
    <rPh sb="5" eb="7">
      <t>ニンテイ</t>
    </rPh>
    <rPh sb="10" eb="11">
      <t>エン</t>
    </rPh>
    <rPh sb="12" eb="14">
      <t>ニンテイ</t>
    </rPh>
    <rPh sb="22" eb="23">
      <t>エン</t>
    </rPh>
    <phoneticPr fontId="3"/>
  </si>
  <si>
    <t>ねのしろいし幼稚園</t>
    <rPh sb="6" eb="9">
      <t>ヨウチエン</t>
    </rPh>
    <phoneticPr fontId="3"/>
  </si>
  <si>
    <t>鶴が丘マミーこども園</t>
    <rPh sb="0" eb="1">
      <t>ツル</t>
    </rPh>
    <rPh sb="2" eb="3">
      <t>オカ</t>
    </rPh>
    <rPh sb="9" eb="10">
      <t>エン</t>
    </rPh>
    <phoneticPr fontId="3"/>
  </si>
  <si>
    <t>4</t>
    <phoneticPr fontId="5"/>
  </si>
  <si>
    <r>
      <t>ただし，</t>
    </r>
    <r>
      <rPr>
        <u/>
        <sz val="11"/>
        <color theme="1"/>
        <rFont val="游ゴシック"/>
        <family val="3"/>
        <charset val="128"/>
        <scheme val="minor"/>
      </rPr>
      <t>令和４年度仙台市私立保育所等助成（病原性大腸菌対策関連消耗品購入及び病原性大腸菌対策検便費助成）</t>
    </r>
    <r>
      <rPr>
        <sz val="11"/>
        <rFont val="游ゴシック"/>
        <family val="3"/>
        <charset val="128"/>
      </rPr>
      <t>として</t>
    </r>
    <rPh sb="4" eb="6">
      <t>レイワ</t>
    </rPh>
    <rPh sb="7" eb="9">
      <t>ネンド</t>
    </rPh>
    <rPh sb="9" eb="12">
      <t>センダイシ</t>
    </rPh>
    <rPh sb="12" eb="14">
      <t>シリツ</t>
    </rPh>
    <rPh sb="14" eb="16">
      <t>ホイク</t>
    </rPh>
    <rPh sb="16" eb="17">
      <t>ショ</t>
    </rPh>
    <rPh sb="17" eb="18">
      <t>トウ</t>
    </rPh>
    <rPh sb="18" eb="20">
      <t>ジョセイ</t>
    </rPh>
    <rPh sb="21" eb="24">
      <t>ビョウゲンセイ</t>
    </rPh>
    <rPh sb="24" eb="27">
      <t>ダイチョウキン</t>
    </rPh>
    <rPh sb="27" eb="29">
      <t>タイサク</t>
    </rPh>
    <rPh sb="29" eb="31">
      <t>カンレン</t>
    </rPh>
    <rPh sb="31" eb="33">
      <t>ショウモウ</t>
    </rPh>
    <rPh sb="33" eb="34">
      <t>ヒン</t>
    </rPh>
    <rPh sb="34" eb="36">
      <t>コウニュウ</t>
    </rPh>
    <rPh sb="36" eb="37">
      <t>オヨ</t>
    </rPh>
    <rPh sb="38" eb="49">
      <t>ビョウゲンセイダイチョウキンタイサクケンベンヒ</t>
    </rPh>
    <rPh sb="49" eb="51">
      <t>ジョセイ</t>
    </rPh>
    <phoneticPr fontId="10"/>
  </si>
  <si>
    <t xml:space="preserve">                                                                  仙台市（Ｒ４子幼認）指令第　　　   　号</t>
    <phoneticPr fontId="5"/>
  </si>
  <si>
    <t>令和５年　 月　　日</t>
    <rPh sb="0" eb="2">
      <t>レイワ</t>
    </rPh>
    <rPh sb="3" eb="4">
      <t>ネン</t>
    </rPh>
    <rPh sb="6" eb="7">
      <t>ガツ</t>
    </rPh>
    <rPh sb="9" eb="10">
      <t>ニチ</t>
    </rPh>
    <phoneticPr fontId="10"/>
  </si>
  <si>
    <r>
      <t xml:space="preserve">最後に、申請日、年度、法人名、助成金申請額等に間違いがないことを確認して印刷し、様式第４号、別表１、消耗品を購入した際の領収書の写し、別表２、検便の検査成績書又は検査報告書等添付書類の順に並べ、押印の上（捨印もお願いします）ご提出ください。
</t>
    </r>
    <r>
      <rPr>
        <sz val="11"/>
        <color rgb="FFFF0000"/>
        <rFont val="HGSｺﾞｼｯｸM"/>
        <family val="3"/>
        <charset val="128"/>
      </rPr>
      <t>請求書についても，あわせてご提出ください。(委任状が必要な施設は委任状もご提出ください）</t>
    </r>
    <rPh sb="0" eb="2">
      <t>サイゴ</t>
    </rPh>
    <rPh sb="6" eb="7">
      <t>ビ</t>
    </rPh>
    <rPh sb="8" eb="10">
      <t>ネンド</t>
    </rPh>
    <rPh sb="11" eb="13">
      <t>ホウジン</t>
    </rPh>
    <rPh sb="13" eb="14">
      <t>メイ</t>
    </rPh>
    <rPh sb="15" eb="18">
      <t>ジョセイキン</t>
    </rPh>
    <rPh sb="20" eb="21">
      <t>ガク</t>
    </rPh>
    <rPh sb="21" eb="22">
      <t>トウ</t>
    </rPh>
    <rPh sb="23" eb="25">
      <t>マチガ</t>
    </rPh>
    <rPh sb="32" eb="34">
      <t>カクニン</t>
    </rPh>
    <rPh sb="36" eb="38">
      <t>インサツ</t>
    </rPh>
    <rPh sb="40" eb="42">
      <t>ヨウシキ</t>
    </rPh>
    <rPh sb="46" eb="48">
      <t>ベッピョウ</t>
    </rPh>
    <rPh sb="67" eb="69">
      <t>ベッピョウ</t>
    </rPh>
    <rPh sb="71" eb="73">
      <t>ケンベン</t>
    </rPh>
    <rPh sb="74" eb="79">
      <t>ケンサセイセキショ</t>
    </rPh>
    <rPh sb="79" eb="80">
      <t>マタ</t>
    </rPh>
    <rPh sb="81" eb="83">
      <t>ケンサ</t>
    </rPh>
    <rPh sb="83" eb="86">
      <t>ホウコクショ</t>
    </rPh>
    <rPh sb="86" eb="87">
      <t>トウ</t>
    </rPh>
    <rPh sb="87" eb="89">
      <t>テンプ</t>
    </rPh>
    <rPh sb="89" eb="91">
      <t>ショルイ</t>
    </rPh>
    <rPh sb="92" eb="93">
      <t>ジュン</t>
    </rPh>
    <rPh sb="94" eb="95">
      <t>ナラ</t>
    </rPh>
    <rPh sb="97" eb="99">
      <t>オウイン</t>
    </rPh>
    <rPh sb="100" eb="101">
      <t>ウエ</t>
    </rPh>
    <rPh sb="102" eb="104">
      <t>ステイン</t>
    </rPh>
    <rPh sb="106" eb="107">
      <t>ネガ</t>
    </rPh>
    <rPh sb="113" eb="115">
      <t>テイシュツ</t>
    </rPh>
    <rPh sb="143" eb="146">
      <t>イニンジョウ</t>
    </rPh>
    <rPh sb="147" eb="149">
      <t>ヒツヨウ</t>
    </rPh>
    <rPh sb="150" eb="152">
      <t>シセツ</t>
    </rPh>
    <rPh sb="153" eb="156">
      <t>イニンジョウ</t>
    </rPh>
    <rPh sb="158" eb="160">
      <t>テイシュツ</t>
    </rPh>
    <phoneticPr fontId="5"/>
  </si>
  <si>
    <t>要確認</t>
    <rPh sb="0" eb="1">
      <t>ヨウ</t>
    </rPh>
    <rPh sb="1" eb="3">
      <t>カクニン</t>
    </rPh>
    <phoneticPr fontId="5"/>
  </si>
  <si>
    <t>（７）</t>
    <phoneticPr fontId="5"/>
  </si>
  <si>
    <t>宮城野区</t>
    <rPh sb="0" eb="4">
      <t>ミヤギノク</t>
    </rPh>
    <phoneticPr fontId="13"/>
  </si>
  <si>
    <t>仙台こども保育園</t>
    <rPh sb="0" eb="2">
      <t>センダイ</t>
    </rPh>
    <rPh sb="5" eb="8">
      <t>ホイクエン</t>
    </rPh>
    <phoneticPr fontId="13"/>
  </si>
  <si>
    <t>04135</t>
  </si>
  <si>
    <t>六郷ぱれっと保育園</t>
    <phoneticPr fontId="5"/>
  </si>
  <si>
    <t>04136</t>
  </si>
  <si>
    <t>六郷保育園</t>
    <phoneticPr fontId="5"/>
  </si>
  <si>
    <t>コスモス大手町保育園</t>
    <rPh sb="4" eb="7">
      <t>オオテマチ</t>
    </rPh>
    <rPh sb="9" eb="10">
      <t>エン</t>
    </rPh>
    <phoneticPr fontId="3"/>
  </si>
  <si>
    <t>メリーポピンズエスパル仙台ルーム</t>
    <rPh sb="11" eb="13">
      <t>センダイ</t>
    </rPh>
    <phoneticPr fontId="3"/>
  </si>
  <si>
    <t>幸町すいせん保育所</t>
    <rPh sb="0" eb="2">
      <t>サイワイチョウ</t>
    </rPh>
    <rPh sb="6" eb="8">
      <t>ホイク</t>
    </rPh>
    <rPh sb="8" eb="9">
      <t>ショ</t>
    </rPh>
    <phoneticPr fontId="3"/>
  </si>
  <si>
    <t>パリス錦町保育園</t>
    <rPh sb="3" eb="5">
      <t>ニシキチョウ</t>
    </rPh>
    <rPh sb="5" eb="8">
      <t>ホイクエン</t>
    </rPh>
    <phoneticPr fontId="3"/>
  </si>
  <si>
    <t>岩切どろんこ保育園</t>
    <rPh sb="0" eb="2">
      <t>イワキリ</t>
    </rPh>
    <rPh sb="6" eb="9">
      <t>ホイクエン</t>
    </rPh>
    <phoneticPr fontId="3"/>
  </si>
  <si>
    <t>榴岡はるかぜ保育園</t>
    <rPh sb="0" eb="2">
      <t>ツツジガオカ</t>
    </rPh>
    <rPh sb="6" eb="9">
      <t>ホイクエン</t>
    </rPh>
    <phoneticPr fontId="3"/>
  </si>
  <si>
    <t>コスモス将監保育園</t>
    <rPh sb="4" eb="6">
      <t>ショウゲン</t>
    </rPh>
    <rPh sb="6" eb="9">
      <t>ホイクエン</t>
    </rPh>
    <phoneticPr fontId="3"/>
  </si>
  <si>
    <t>クリムスポーツ保育園</t>
    <rPh sb="7" eb="10">
      <t>ホイクエン</t>
    </rPh>
    <phoneticPr fontId="3"/>
  </si>
  <si>
    <t>岩切たんぽぽ保育園</t>
    <rPh sb="0" eb="2">
      <t>イワキリ</t>
    </rPh>
    <phoneticPr fontId="73"/>
  </si>
  <si>
    <t>八木山あおば保育園</t>
    <rPh sb="0" eb="2">
      <t>ヤギ</t>
    </rPh>
    <rPh sb="2" eb="3">
      <t>ヤマ</t>
    </rPh>
    <rPh sb="6" eb="9">
      <t>ホイクエン</t>
    </rPh>
    <phoneticPr fontId="3"/>
  </si>
  <si>
    <t>泉すぎのこ保育園</t>
    <rPh sb="0" eb="1">
      <t>イズミ</t>
    </rPh>
    <phoneticPr fontId="3"/>
  </si>
  <si>
    <t>アスク山田かぎとり保育園</t>
    <rPh sb="3" eb="5">
      <t>ヤマダ</t>
    </rPh>
    <rPh sb="9" eb="11">
      <t>ホイク</t>
    </rPh>
    <rPh sb="11" eb="12">
      <t>エン</t>
    </rPh>
    <phoneticPr fontId="3"/>
  </si>
  <si>
    <t>仙台らぴあ保育園</t>
    <rPh sb="0" eb="2">
      <t>センダイ</t>
    </rPh>
    <rPh sb="5" eb="8">
      <t>ホイクエン</t>
    </rPh>
    <phoneticPr fontId="74"/>
  </si>
  <si>
    <t>アイグラン保育園長町南</t>
    <phoneticPr fontId="5"/>
  </si>
  <si>
    <t>鶴ケ谷はぐくみ保育園</t>
    <rPh sb="0" eb="3">
      <t>ツルガヤ</t>
    </rPh>
    <phoneticPr fontId="10"/>
  </si>
  <si>
    <t>ファニーハート保育園</t>
    <rPh sb="7" eb="10">
      <t>ホイクエン</t>
    </rPh>
    <phoneticPr fontId="3"/>
  </si>
  <si>
    <t>02132</t>
    <phoneticPr fontId="5"/>
  </si>
  <si>
    <t>富沢アリス保育園</t>
    <rPh sb="0" eb="2">
      <t>トミザワ</t>
    </rPh>
    <phoneticPr fontId="5"/>
  </si>
  <si>
    <t>南光台すいせん保育所</t>
    <rPh sb="0" eb="3">
      <t>ナンコウダイ</t>
    </rPh>
    <rPh sb="7" eb="9">
      <t>ホイク</t>
    </rPh>
    <rPh sb="9" eb="10">
      <t>ショ</t>
    </rPh>
    <phoneticPr fontId="5"/>
  </si>
  <si>
    <t>中山保育園</t>
    <rPh sb="0" eb="2">
      <t>ナカヤマ</t>
    </rPh>
    <rPh sb="2" eb="4">
      <t>ホイク</t>
    </rPh>
    <rPh sb="4" eb="5">
      <t>エン</t>
    </rPh>
    <phoneticPr fontId="5"/>
  </si>
  <si>
    <t>ロリポップクラブマザリーズ柳生</t>
    <rPh sb="13" eb="15">
      <t>ヤナギウ</t>
    </rPh>
    <phoneticPr fontId="3"/>
  </si>
  <si>
    <t>01146</t>
  </si>
  <si>
    <t>ふれあい保育園</t>
    <rPh sb="4" eb="7">
      <t>ホイクエン</t>
    </rPh>
    <phoneticPr fontId="5"/>
  </si>
  <si>
    <t>あすと長町めぐみ保育園</t>
    <rPh sb="3" eb="5">
      <t>ナガマチ</t>
    </rPh>
    <rPh sb="8" eb="11">
      <t>ホイクエン</t>
    </rPh>
    <phoneticPr fontId="74"/>
  </si>
  <si>
    <t>05134</t>
  </si>
  <si>
    <t>いずみ保育園</t>
    <phoneticPr fontId="5"/>
  </si>
  <si>
    <t>諏訪ぱれっと保育園</t>
    <rPh sb="0" eb="2">
      <t>スワ</t>
    </rPh>
    <phoneticPr fontId="3"/>
  </si>
  <si>
    <t>02143</t>
    <phoneticPr fontId="10"/>
  </si>
  <si>
    <t>上飯田くるみ保育園</t>
    <phoneticPr fontId="3"/>
  </si>
  <si>
    <t>02144</t>
    <phoneticPr fontId="10"/>
  </si>
  <si>
    <t>ぷらざ保育園長町</t>
    <rPh sb="6" eb="8">
      <t>ナガマチ</t>
    </rPh>
    <phoneticPr fontId="3"/>
  </si>
  <si>
    <t>やまとまちあから保育園</t>
    <phoneticPr fontId="3"/>
  </si>
  <si>
    <t>02155</t>
    <phoneticPr fontId="10"/>
  </si>
  <si>
    <t>NOVAインターナショナルスクール仙台八木山校</t>
    <rPh sb="17" eb="19">
      <t>センダイ</t>
    </rPh>
    <rPh sb="19" eb="22">
      <t>ヤギヤマ</t>
    </rPh>
    <rPh sb="22" eb="23">
      <t>コウ</t>
    </rPh>
    <phoneticPr fontId="3"/>
  </si>
  <si>
    <t>ダーナ保育園</t>
    <phoneticPr fontId="3"/>
  </si>
  <si>
    <t>02156</t>
  </si>
  <si>
    <t>アスイク保育園中田町</t>
    <phoneticPr fontId="5"/>
  </si>
  <si>
    <t>あっぷる保育園</t>
    <phoneticPr fontId="3"/>
  </si>
  <si>
    <t>02157</t>
  </si>
  <si>
    <t>NOVAバイリンガル仙台富沢保育園</t>
    <phoneticPr fontId="5"/>
  </si>
  <si>
    <t>マザーズ・サンピア保育園</t>
    <phoneticPr fontId="3"/>
  </si>
  <si>
    <t>02158</t>
  </si>
  <si>
    <t>もりのなかま保育園四郎丸園もぐもぐ＋</t>
    <phoneticPr fontId="5"/>
  </si>
  <si>
    <t>アスクやまとまち保育園</t>
    <phoneticPr fontId="3"/>
  </si>
  <si>
    <t>06114</t>
    <phoneticPr fontId="5"/>
  </si>
  <si>
    <t>南吉成すぎのこ保育園</t>
    <rPh sb="0" eb="1">
      <t>ミナミ</t>
    </rPh>
    <rPh sb="1" eb="3">
      <t>ヨシナリ</t>
    </rPh>
    <phoneticPr fontId="3"/>
  </si>
  <si>
    <t>ふれあい保育園</t>
  </si>
  <si>
    <t>仙台市青葉区旭ヶ丘１－３９－６</t>
  </si>
  <si>
    <t>一般社団法人ふれあいファミリーパートナー</t>
  </si>
  <si>
    <t>アイグラン保育園長町南</t>
  </si>
  <si>
    <t>仙台市太白区柳生４－１２－１１</t>
  </si>
  <si>
    <t>アスイク保育園中田町</t>
  </si>
  <si>
    <t>仙台市宮城野区鉄砲町中３－１４　テラス仙台駅東口２階</t>
  </si>
  <si>
    <t>社会福祉法人明日育福祉会</t>
  </si>
  <si>
    <t>NOVAバイリンガル仙台富沢保育園</t>
  </si>
  <si>
    <t>もりのなかま保育園四郎丸園もぐもぐ＋</t>
  </si>
  <si>
    <t>仙台市青葉区花京院２－１－６５　花京院プラザ６階</t>
  </si>
  <si>
    <t>株式会社Lateral Kids</t>
  </si>
  <si>
    <t>東京都千代田区神田駿河台４－６　御茶ノ水ソラシティ</t>
  </si>
  <si>
    <t>社会福祉法人にじいろ会</t>
  </si>
  <si>
    <t>六郷ぱれっと保育園</t>
  </si>
  <si>
    <t>社会福祉法人仙台ぱれっと福祉会</t>
  </si>
  <si>
    <t>六郷保育園</t>
  </si>
  <si>
    <t>仙台市若林区六郷7-10</t>
  </si>
  <si>
    <t>一般社団法人保育アートラボ</t>
  </si>
  <si>
    <t>いずみ保育園</t>
  </si>
  <si>
    <t>仙台市泉区泉中央３－２８－１１　</t>
  </si>
  <si>
    <t>株式会社いずみ保育園</t>
  </si>
  <si>
    <t>私立保育所</t>
    <rPh sb="0" eb="2">
      <t>シリツ</t>
    </rPh>
    <rPh sb="2" eb="4">
      <t>ホイク</t>
    </rPh>
    <rPh sb="4" eb="5">
      <t>ショ</t>
    </rPh>
    <phoneticPr fontId="75"/>
  </si>
  <si>
    <t>幼保連携型認定こども園</t>
  </si>
  <si>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5"/>
  </si>
  <si>
    <t>仙台市青葉区川平1－7－16</t>
    <rPh sb="6" eb="7">
      <t>カワ</t>
    </rPh>
    <rPh sb="7" eb="8">
      <t>ダイラ</t>
    </rPh>
    <phoneticPr fontId="76"/>
  </si>
  <si>
    <t>学校法人　東都学園</t>
    <rPh sb="0" eb="2">
      <t>ガッコウ</t>
    </rPh>
    <rPh sb="2" eb="4">
      <t>ホウジン</t>
    </rPh>
    <rPh sb="5" eb="7">
      <t>トウト</t>
    </rPh>
    <rPh sb="7" eb="9">
      <t>ガクエン</t>
    </rPh>
    <phoneticPr fontId="75"/>
  </si>
  <si>
    <t>福聚幼稚園</t>
    <rPh sb="0" eb="2">
      <t>フクジュ</t>
    </rPh>
    <rPh sb="2" eb="5">
      <t>ヨウチエン</t>
    </rPh>
    <phoneticPr fontId="75"/>
  </si>
  <si>
    <t>仙台市青葉区国見4－5－1</t>
    <rPh sb="6" eb="8">
      <t>クニミ</t>
    </rPh>
    <phoneticPr fontId="76"/>
  </si>
  <si>
    <t>学校法人　福聚幼稚園</t>
    <rPh sb="0" eb="2">
      <t>ガッコウ</t>
    </rPh>
    <rPh sb="2" eb="4">
      <t>ホウジン</t>
    </rPh>
    <rPh sb="5" eb="7">
      <t>フクジュ</t>
    </rPh>
    <rPh sb="7" eb="10">
      <t>ヨウチエン</t>
    </rPh>
    <phoneticPr fontId="75"/>
  </si>
  <si>
    <t>幼保連携型認定こども園みどりの森</t>
    <rPh sb="0" eb="1">
      <t>ヨウ</t>
    </rPh>
    <rPh sb="1" eb="2">
      <t>ホ</t>
    </rPh>
    <rPh sb="2" eb="5">
      <t>レンケイガタ</t>
    </rPh>
    <rPh sb="5" eb="7">
      <t>ニンテイ</t>
    </rPh>
    <rPh sb="10" eb="11">
      <t>エン</t>
    </rPh>
    <rPh sb="15" eb="16">
      <t>モリ</t>
    </rPh>
    <phoneticPr fontId="75"/>
  </si>
  <si>
    <t>仙台市青葉区柏木1－7－45</t>
    <rPh sb="6" eb="8">
      <t>カシワギ</t>
    </rPh>
    <phoneticPr fontId="76"/>
  </si>
  <si>
    <t>学校法人　仙台みどり学園</t>
    <rPh sb="0" eb="2">
      <t>ガッコウ</t>
    </rPh>
    <rPh sb="2" eb="4">
      <t>ホウジン</t>
    </rPh>
    <rPh sb="5" eb="7">
      <t>センダイ</t>
    </rPh>
    <rPh sb="10" eb="12">
      <t>ガクエン</t>
    </rPh>
    <phoneticPr fontId="75"/>
  </si>
  <si>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5"/>
  </si>
  <si>
    <t>仙台市青葉区桜ヶ丘9－1－1</t>
    <rPh sb="6" eb="9">
      <t>サクラガオカ</t>
    </rPh>
    <phoneticPr fontId="76"/>
  </si>
  <si>
    <t>学校法人　宮城学院</t>
    <rPh sb="0" eb="2">
      <t>ガッコウ</t>
    </rPh>
    <rPh sb="2" eb="4">
      <t>ホウジン</t>
    </rPh>
    <rPh sb="5" eb="7">
      <t>ミヤギ</t>
    </rPh>
    <rPh sb="7" eb="9">
      <t>ガクイン</t>
    </rPh>
    <phoneticPr fontId="75"/>
  </si>
  <si>
    <t>幼保連携型認定こども園　はせくらまち杜のこども園</t>
    <rPh sb="0" eb="7">
      <t>ヨウホレンケイガタニンテイ</t>
    </rPh>
    <rPh sb="10" eb="11">
      <t>エン</t>
    </rPh>
    <rPh sb="18" eb="19">
      <t>モリ</t>
    </rPh>
    <rPh sb="23" eb="24">
      <t>エン</t>
    </rPh>
    <phoneticPr fontId="75"/>
  </si>
  <si>
    <t>仙台市青葉区支倉町2-55</t>
    <rPh sb="6" eb="8">
      <t>ハセクラ</t>
    </rPh>
    <rPh sb="8" eb="9">
      <t>マチ</t>
    </rPh>
    <phoneticPr fontId="76"/>
  </si>
  <si>
    <t>学校法人　長谷柳絮学園</t>
    <rPh sb="0" eb="2">
      <t>ガッコウ</t>
    </rPh>
    <rPh sb="2" eb="4">
      <t>ホウジン</t>
    </rPh>
    <rPh sb="5" eb="7">
      <t>ハセ</t>
    </rPh>
    <rPh sb="7" eb="9">
      <t>リュウジョ</t>
    </rPh>
    <rPh sb="9" eb="11">
      <t>ガクエン</t>
    </rPh>
    <phoneticPr fontId="75"/>
  </si>
  <si>
    <t>青葉こども園</t>
    <rPh sb="0" eb="2">
      <t>アオバ</t>
    </rPh>
    <rPh sb="5" eb="6">
      <t>エン</t>
    </rPh>
    <phoneticPr fontId="75"/>
  </si>
  <si>
    <t>仙台市青葉区宮町一丁目4-47</t>
    <rPh sb="0" eb="3">
      <t>センダイシ</t>
    </rPh>
    <rPh sb="3" eb="6">
      <t>アオバク</t>
    </rPh>
    <rPh sb="6" eb="8">
      <t>ミヤマチ</t>
    </rPh>
    <rPh sb="8" eb="9">
      <t>イチ</t>
    </rPh>
    <rPh sb="9" eb="11">
      <t>チョウメ</t>
    </rPh>
    <phoneticPr fontId="75"/>
  </si>
  <si>
    <t>社会福祉法人　青葉福祉会</t>
    <rPh sb="0" eb="2">
      <t>シャカイ</t>
    </rPh>
    <rPh sb="2" eb="4">
      <t>フクシ</t>
    </rPh>
    <rPh sb="4" eb="6">
      <t>ホウジン</t>
    </rPh>
    <rPh sb="7" eb="9">
      <t>アオバ</t>
    </rPh>
    <rPh sb="9" eb="11">
      <t>フクシ</t>
    </rPh>
    <rPh sb="11" eb="12">
      <t>カイ</t>
    </rPh>
    <phoneticPr fontId="75"/>
  </si>
  <si>
    <t>幼保連携型認定こども園　折立幼稚園・ナーサリールーム</t>
    <rPh sb="0" eb="7">
      <t>ヨウホレンケイガタニンテイ</t>
    </rPh>
    <rPh sb="10" eb="11">
      <t>エン</t>
    </rPh>
    <rPh sb="12" eb="14">
      <t>オリタテ</t>
    </rPh>
    <rPh sb="14" eb="17">
      <t>ヨウチエン</t>
    </rPh>
    <phoneticPr fontId="75"/>
  </si>
  <si>
    <t>仙台市青葉区折立３－１７－１０</t>
  </si>
  <si>
    <t>学校法人　愛子学園　折立幼稚園</t>
    <rPh sb="0" eb="2">
      <t>ガッコウ</t>
    </rPh>
    <rPh sb="2" eb="4">
      <t>ホウジン</t>
    </rPh>
    <rPh sb="5" eb="7">
      <t>アヤシ</t>
    </rPh>
    <rPh sb="7" eb="9">
      <t>ガクエン</t>
    </rPh>
    <rPh sb="10" eb="12">
      <t>オリタテ</t>
    </rPh>
    <rPh sb="12" eb="15">
      <t>ヨウチエン</t>
    </rPh>
    <phoneticPr fontId="75"/>
  </si>
  <si>
    <t>71109</t>
  </si>
  <si>
    <t>食と森のこども園小松島</t>
  </si>
  <si>
    <t>仙台市青葉区小松島４－１７－２２</t>
  </si>
  <si>
    <t>社会福祉法人　想伝舎</t>
    <rPh sb="0" eb="2">
      <t>シャカイ</t>
    </rPh>
    <rPh sb="2" eb="4">
      <t>フクシ</t>
    </rPh>
    <rPh sb="4" eb="6">
      <t>ホウジン</t>
    </rPh>
    <rPh sb="7" eb="8">
      <t>オモ</t>
    </rPh>
    <rPh sb="8" eb="9">
      <t>デン</t>
    </rPh>
    <rPh sb="9" eb="10">
      <t>シャ</t>
    </rPh>
    <phoneticPr fontId="75"/>
  </si>
  <si>
    <t>71110</t>
  </si>
  <si>
    <t>ミッキー北仙台こども園</t>
  </si>
  <si>
    <t>仙台市青葉区昭和町４番１１号</t>
  </si>
  <si>
    <t>社会福祉法人　未来福祉会</t>
    <rPh sb="0" eb="2">
      <t>シャカイ</t>
    </rPh>
    <rPh sb="2" eb="4">
      <t>フクシ</t>
    </rPh>
    <rPh sb="4" eb="6">
      <t>ホウジン</t>
    </rPh>
    <rPh sb="7" eb="9">
      <t>ミライ</t>
    </rPh>
    <rPh sb="9" eb="11">
      <t>フクシ</t>
    </rPh>
    <rPh sb="11" eb="12">
      <t>カイ</t>
    </rPh>
    <phoneticPr fontId="75"/>
  </si>
  <si>
    <t>立華認定こども園</t>
    <rPh sb="0" eb="2">
      <t>タチバナ</t>
    </rPh>
    <rPh sb="2" eb="4">
      <t>ニンテイ</t>
    </rPh>
    <rPh sb="7" eb="8">
      <t>エン</t>
    </rPh>
    <phoneticPr fontId="75"/>
  </si>
  <si>
    <t>仙台市宮城野区中野字大貝沼20－17</t>
    <rPh sb="7" eb="9">
      <t>ナカノ</t>
    </rPh>
    <rPh sb="9" eb="10">
      <t>アザ</t>
    </rPh>
    <rPh sb="10" eb="11">
      <t>ダイ</t>
    </rPh>
    <rPh sb="11" eb="12">
      <t>カイ</t>
    </rPh>
    <rPh sb="12" eb="13">
      <t>ヌマ</t>
    </rPh>
    <phoneticPr fontId="76"/>
  </si>
  <si>
    <t>学校法人　立華学園</t>
    <rPh sb="0" eb="2">
      <t>ガッコウ</t>
    </rPh>
    <rPh sb="2" eb="4">
      <t>ホウジン</t>
    </rPh>
    <rPh sb="5" eb="7">
      <t>タチバナ</t>
    </rPh>
    <rPh sb="7" eb="9">
      <t>ガクエン</t>
    </rPh>
    <phoneticPr fontId="75"/>
  </si>
  <si>
    <t>新田すいせんこども園　</t>
    <rPh sb="0" eb="2">
      <t>シンデン</t>
    </rPh>
    <rPh sb="9" eb="10">
      <t>エン</t>
    </rPh>
    <phoneticPr fontId="75"/>
  </si>
  <si>
    <t>仙台市青葉区栗生１-25-1</t>
    <rPh sb="6" eb="8">
      <t>クリウ</t>
    </rPh>
    <phoneticPr fontId="76"/>
  </si>
  <si>
    <t>社会福祉法人　幸生会</t>
    <rPh sb="0" eb="2">
      <t>シャカイ</t>
    </rPh>
    <rPh sb="2" eb="4">
      <t>フクシ</t>
    </rPh>
    <rPh sb="4" eb="6">
      <t>ホウジン</t>
    </rPh>
    <rPh sb="7" eb="8">
      <t>シアワ</t>
    </rPh>
    <rPh sb="8" eb="9">
      <t>イ</t>
    </rPh>
    <rPh sb="9" eb="10">
      <t>カイ</t>
    </rPh>
    <phoneticPr fontId="75"/>
  </si>
  <si>
    <t>原町すいせんこども園　</t>
    <rPh sb="0" eb="2">
      <t>ハラマチ</t>
    </rPh>
    <rPh sb="9" eb="10">
      <t>エン</t>
    </rPh>
    <phoneticPr fontId="75"/>
  </si>
  <si>
    <t>新田東すいせんこども園</t>
    <rPh sb="0" eb="2">
      <t>シンデン</t>
    </rPh>
    <rPh sb="2" eb="3">
      <t>ヒガシ</t>
    </rPh>
    <rPh sb="10" eb="11">
      <t>エン</t>
    </rPh>
    <phoneticPr fontId="75"/>
  </si>
  <si>
    <t>仙台市宮城野区東仙台６－８－２０　</t>
  </si>
  <si>
    <t>学校法人　仙台百合学院</t>
    <rPh sb="0" eb="2">
      <t>ガッコウ</t>
    </rPh>
    <rPh sb="2" eb="4">
      <t>ホウジン</t>
    </rPh>
    <rPh sb="5" eb="7">
      <t>センダイ</t>
    </rPh>
    <rPh sb="7" eb="9">
      <t>ユリ</t>
    </rPh>
    <rPh sb="9" eb="11">
      <t>ガクイン</t>
    </rPh>
    <phoneticPr fontId="75"/>
  </si>
  <si>
    <t>仙台市宮城野区枡江１－２　</t>
  </si>
  <si>
    <t>社会福祉法人　善き牧者会</t>
    <rPh sb="0" eb="2">
      <t>シャカイ</t>
    </rPh>
    <rPh sb="2" eb="4">
      <t>フクシ</t>
    </rPh>
    <rPh sb="4" eb="6">
      <t>ホウジン</t>
    </rPh>
    <rPh sb="7" eb="8">
      <t>ヨ</t>
    </rPh>
    <rPh sb="9" eb="11">
      <t>ボクシャ</t>
    </rPh>
    <rPh sb="11" eb="12">
      <t>カイ</t>
    </rPh>
    <phoneticPr fontId="75"/>
  </si>
  <si>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17"/>
  </si>
  <si>
    <t>仙台市宮城野区岩切字高江45</t>
  </si>
  <si>
    <t>学校法人　本松学園　岩切東光第二幼稚園</t>
    <rPh sb="0" eb="2">
      <t>ガッコウ</t>
    </rPh>
    <rPh sb="2" eb="4">
      <t>ホウジン</t>
    </rPh>
    <rPh sb="5" eb="6">
      <t>ホン</t>
    </rPh>
    <rPh sb="6" eb="7">
      <t>マツ</t>
    </rPh>
    <rPh sb="7" eb="9">
      <t>ガクエン</t>
    </rPh>
    <rPh sb="10" eb="16">
      <t>イワキリトウコウダイニ</t>
    </rPh>
    <rPh sb="16" eb="19">
      <t>ヨウチエン</t>
    </rPh>
    <phoneticPr fontId="75"/>
  </si>
  <si>
    <t>学校法人　清野学園　東盛幼稚園</t>
    <rPh sb="0" eb="2">
      <t>ガッコウ</t>
    </rPh>
    <rPh sb="2" eb="4">
      <t>ホウジン</t>
    </rPh>
    <rPh sb="5" eb="7">
      <t>セイノ</t>
    </rPh>
    <rPh sb="7" eb="9">
      <t>ガクエン</t>
    </rPh>
    <rPh sb="10" eb="11">
      <t>トウ</t>
    </rPh>
    <rPh sb="11" eb="12">
      <t>セイ</t>
    </rPh>
    <rPh sb="12" eb="15">
      <t>ヨウチエン</t>
    </rPh>
    <phoneticPr fontId="75"/>
  </si>
  <si>
    <t>ありすの国こども園</t>
    <rPh sb="4" eb="5">
      <t>クニ</t>
    </rPh>
    <rPh sb="8" eb="9">
      <t>エン</t>
    </rPh>
    <phoneticPr fontId="75"/>
  </si>
  <si>
    <t>社会福祉法人　喬希会</t>
    <rPh sb="0" eb="6">
      <t>シャカイフクシホウジン</t>
    </rPh>
    <rPh sb="9" eb="10">
      <t>カイ</t>
    </rPh>
    <phoneticPr fontId="75"/>
  </si>
  <si>
    <t>71210</t>
  </si>
  <si>
    <t>幼保連携型認定こども園　中野栄あしぐろこども園</t>
  </si>
  <si>
    <t>仙台市宮城野区出花1－279　</t>
  </si>
  <si>
    <t>社会福祉法人　円周福祉会</t>
    <rPh sb="0" eb="2">
      <t>シャカイ</t>
    </rPh>
    <rPh sb="2" eb="4">
      <t>フクシ</t>
    </rPh>
    <rPh sb="4" eb="6">
      <t>ホウジン</t>
    </rPh>
    <rPh sb="7" eb="9">
      <t>エンシュウ</t>
    </rPh>
    <rPh sb="9" eb="11">
      <t>フクシ</t>
    </rPh>
    <rPh sb="11" eb="12">
      <t>カイ</t>
    </rPh>
    <phoneticPr fontId="75"/>
  </si>
  <si>
    <t>71211</t>
  </si>
  <si>
    <t>幼保連携型認定こども園　ろりぽっぷ出花園</t>
  </si>
  <si>
    <t>仙台市若林区沖野字高野南１９７－１　</t>
    <rPh sb="3" eb="6">
      <t>ワカバヤシク</t>
    </rPh>
    <rPh sb="6" eb="7">
      <t>オキ</t>
    </rPh>
    <rPh sb="7" eb="8">
      <t>ノ</t>
    </rPh>
    <rPh sb="8" eb="9">
      <t>アザ</t>
    </rPh>
    <phoneticPr fontId="34"/>
  </si>
  <si>
    <t>学校法人　ろりぽっぷ学園</t>
    <rPh sb="0" eb="2">
      <t>ガッコウ</t>
    </rPh>
    <rPh sb="2" eb="4">
      <t>ホウジン</t>
    </rPh>
    <rPh sb="10" eb="12">
      <t>ガクエン</t>
    </rPh>
    <phoneticPr fontId="75"/>
  </si>
  <si>
    <t>蒲町こども園</t>
    <rPh sb="0" eb="2">
      <t>カバノマチ</t>
    </rPh>
    <rPh sb="5" eb="6">
      <t>エン</t>
    </rPh>
    <phoneticPr fontId="75"/>
  </si>
  <si>
    <t>仙台市若林区荒井3-15-9</t>
    <rPh sb="6" eb="8">
      <t>アライ</t>
    </rPh>
    <phoneticPr fontId="76"/>
  </si>
  <si>
    <t>学校法人　七郷学園</t>
    <rPh sb="0" eb="2">
      <t>ガッコウ</t>
    </rPh>
    <rPh sb="2" eb="4">
      <t>ホウジン</t>
    </rPh>
    <rPh sb="5" eb="7">
      <t>シチゴウ</t>
    </rPh>
    <rPh sb="7" eb="9">
      <t>ガクエン</t>
    </rPh>
    <phoneticPr fontId="75"/>
  </si>
  <si>
    <t>河原町すいせんこども園　</t>
    <rPh sb="0" eb="3">
      <t>カワラマチ</t>
    </rPh>
    <rPh sb="10" eb="11">
      <t>エン</t>
    </rPh>
    <phoneticPr fontId="75"/>
  </si>
  <si>
    <t>社会福祉法人　仙慈会　荒井マーヤこども園</t>
    <rPh sb="0" eb="2">
      <t>シャカイ</t>
    </rPh>
    <rPh sb="2" eb="4">
      <t>フクシ</t>
    </rPh>
    <rPh sb="4" eb="6">
      <t>ホウジン</t>
    </rPh>
    <rPh sb="7" eb="8">
      <t>セン</t>
    </rPh>
    <rPh sb="8" eb="9">
      <t>ジ</t>
    </rPh>
    <rPh sb="9" eb="10">
      <t>カイ</t>
    </rPh>
    <rPh sb="11" eb="13">
      <t>アライ</t>
    </rPh>
    <rPh sb="19" eb="20">
      <t>エン</t>
    </rPh>
    <phoneticPr fontId="75"/>
  </si>
  <si>
    <t>幼保連携型認定こども園　仙台保育園</t>
    <rPh sb="0" eb="7">
      <t>ヨウホレンケイガタニンテイ</t>
    </rPh>
    <rPh sb="10" eb="11">
      <t>エン</t>
    </rPh>
    <rPh sb="12" eb="14">
      <t>センダイ</t>
    </rPh>
    <rPh sb="14" eb="17">
      <t>ホイクエン</t>
    </rPh>
    <phoneticPr fontId="75"/>
  </si>
  <si>
    <t>仙台市青葉区葉山町8-1</t>
    <rPh sb="0" eb="3">
      <t>センダイシ</t>
    </rPh>
    <phoneticPr fontId="76"/>
  </si>
  <si>
    <t>社会福祉法人　仙台市社会事業協会</t>
    <rPh sb="0" eb="6">
      <t>シャカイフクシホウジン</t>
    </rPh>
    <rPh sb="7" eb="10">
      <t>センダイシ</t>
    </rPh>
    <rPh sb="10" eb="12">
      <t>シャカイ</t>
    </rPh>
    <rPh sb="12" eb="14">
      <t>ジギョウ</t>
    </rPh>
    <rPh sb="14" eb="16">
      <t>キョウカイ</t>
    </rPh>
    <phoneticPr fontId="75"/>
  </si>
  <si>
    <t>幼保連携型認定こども園　認定ろりぽっぷこども園</t>
    <rPh sb="0" eb="2">
      <t>ヨウホ</t>
    </rPh>
    <rPh sb="2" eb="5">
      <t>レンケイガタ</t>
    </rPh>
    <rPh sb="5" eb="7">
      <t>ニンテイ</t>
    </rPh>
    <rPh sb="10" eb="11">
      <t>エン</t>
    </rPh>
    <rPh sb="12" eb="14">
      <t>ニンテイ</t>
    </rPh>
    <rPh sb="22" eb="23">
      <t>エン</t>
    </rPh>
    <phoneticPr fontId="75"/>
  </si>
  <si>
    <t>仙台市若林区沖野字高野南197-1</t>
    <rPh sb="0" eb="3">
      <t>センダイシ</t>
    </rPh>
    <rPh sb="3" eb="6">
      <t>ワカバヤシク</t>
    </rPh>
    <rPh sb="6" eb="8">
      <t>オキノ</t>
    </rPh>
    <rPh sb="8" eb="9">
      <t>アザ</t>
    </rPh>
    <rPh sb="9" eb="12">
      <t>コウヤミナミ</t>
    </rPh>
    <phoneticPr fontId="75"/>
  </si>
  <si>
    <t>71306</t>
  </si>
  <si>
    <t>幼保連携型認定こども園　ろりぽっぷ保育園</t>
  </si>
  <si>
    <t>認定こども園くり幼稚園・くりっこ保育園</t>
    <rPh sb="0" eb="2">
      <t>ニンテイ</t>
    </rPh>
    <rPh sb="5" eb="6">
      <t>エン</t>
    </rPh>
    <rPh sb="8" eb="11">
      <t>ヨウチエン</t>
    </rPh>
    <rPh sb="16" eb="19">
      <t>ホイクエン</t>
    </rPh>
    <phoneticPr fontId="75"/>
  </si>
  <si>
    <t>仙台市太白区西中田6－8－20</t>
  </si>
  <si>
    <t>学校法人　前田学園</t>
    <rPh sb="0" eb="2">
      <t>ガッコウ</t>
    </rPh>
    <rPh sb="2" eb="4">
      <t>ホウジン</t>
    </rPh>
    <rPh sb="5" eb="7">
      <t>マエダ</t>
    </rPh>
    <rPh sb="7" eb="9">
      <t>ガクエン</t>
    </rPh>
    <phoneticPr fontId="75"/>
  </si>
  <si>
    <t>認定向山こども園</t>
    <rPh sb="0" eb="2">
      <t>ニンテイ</t>
    </rPh>
    <rPh sb="2" eb="4">
      <t>ムカイヤマ</t>
    </rPh>
    <rPh sb="7" eb="8">
      <t>エン</t>
    </rPh>
    <phoneticPr fontId="75"/>
  </si>
  <si>
    <t>仙台市太白区八木山緑町21－10</t>
    <rPh sb="6" eb="8">
      <t>ヤギ</t>
    </rPh>
    <rPh sb="8" eb="9">
      <t>ヤマ</t>
    </rPh>
    <rPh sb="9" eb="11">
      <t>ミドリマチ</t>
    </rPh>
    <phoneticPr fontId="76"/>
  </si>
  <si>
    <t>学校法人　仙台こひつじ学園</t>
    <rPh sb="0" eb="2">
      <t>ガッコウ</t>
    </rPh>
    <rPh sb="2" eb="4">
      <t>ホウジン</t>
    </rPh>
    <rPh sb="5" eb="7">
      <t>センダイ</t>
    </rPh>
    <rPh sb="11" eb="13">
      <t>ガクエン</t>
    </rPh>
    <phoneticPr fontId="75"/>
  </si>
  <si>
    <t>ゆりかご認定こども園</t>
    <rPh sb="4" eb="6">
      <t>ニンテイ</t>
    </rPh>
    <rPh sb="9" eb="10">
      <t>エン</t>
    </rPh>
    <phoneticPr fontId="75"/>
  </si>
  <si>
    <t>仙台市太白区袋原6-6-10</t>
    <rPh sb="6" eb="7">
      <t>フクロ</t>
    </rPh>
    <rPh sb="7" eb="8">
      <t>ハラ</t>
    </rPh>
    <phoneticPr fontId="76"/>
  </si>
  <si>
    <t>学校法人　清泉学園</t>
    <rPh sb="0" eb="2">
      <t>ガッコウ</t>
    </rPh>
    <rPh sb="2" eb="4">
      <t>ホウジン</t>
    </rPh>
    <rPh sb="5" eb="6">
      <t>キヨ</t>
    </rPh>
    <rPh sb="6" eb="7">
      <t>イズミ</t>
    </rPh>
    <rPh sb="7" eb="9">
      <t>ガクエン</t>
    </rPh>
    <phoneticPr fontId="75"/>
  </si>
  <si>
    <t>西多賀チェリーこども園　</t>
    <rPh sb="0" eb="3">
      <t>ニシタガ</t>
    </rPh>
    <rPh sb="10" eb="11">
      <t>エン</t>
    </rPh>
    <phoneticPr fontId="75"/>
  </si>
  <si>
    <t>仙台市太白区西多賀三丁目1-20</t>
  </si>
  <si>
    <t>社会福祉法人　北杜福祉会</t>
    <rPh sb="0" eb="2">
      <t>シャカイ</t>
    </rPh>
    <rPh sb="2" eb="4">
      <t>フクシ</t>
    </rPh>
    <rPh sb="4" eb="6">
      <t>ホウジン</t>
    </rPh>
    <rPh sb="7" eb="9">
      <t>ホクト</t>
    </rPh>
    <rPh sb="9" eb="11">
      <t>フクシ</t>
    </rPh>
    <rPh sb="11" eb="12">
      <t>カイ</t>
    </rPh>
    <phoneticPr fontId="75"/>
  </si>
  <si>
    <t>太子堂すいせんこども園　</t>
    <rPh sb="0" eb="3">
      <t>タイシドウ</t>
    </rPh>
    <rPh sb="10" eb="11">
      <t>エン</t>
    </rPh>
    <phoneticPr fontId="75"/>
  </si>
  <si>
    <t>柴田郡村田町大字足立字上ヶ戸１７－５　</t>
    <rPh sb="6" eb="8">
      <t>オオアザ</t>
    </rPh>
    <phoneticPr fontId="76"/>
  </si>
  <si>
    <t>社会福祉法人　柏松会</t>
    <rPh sb="0" eb="6">
      <t>シャカイフクシホウジン</t>
    </rPh>
    <rPh sb="7" eb="8">
      <t>カシワ</t>
    </rPh>
    <rPh sb="8" eb="9">
      <t>マツ</t>
    </rPh>
    <rPh sb="9" eb="10">
      <t>カイ</t>
    </rPh>
    <phoneticPr fontId="75"/>
  </si>
  <si>
    <t>仙台市太白区中田４－１－３－１　</t>
  </si>
  <si>
    <t>社会福祉法人　銀杏の会</t>
    <rPh sb="0" eb="6">
      <t>シャカイフクシホウジン</t>
    </rPh>
    <rPh sb="7" eb="9">
      <t>ギンナン</t>
    </rPh>
    <rPh sb="10" eb="11">
      <t>カイ</t>
    </rPh>
    <phoneticPr fontId="75"/>
  </si>
  <si>
    <t>大野田すぎのここども園</t>
    <rPh sb="0" eb="3">
      <t>オオノダ</t>
    </rPh>
    <rPh sb="10" eb="11">
      <t>エン</t>
    </rPh>
    <phoneticPr fontId="75"/>
  </si>
  <si>
    <t>泉第2チェリーこども園</t>
    <rPh sb="0" eb="1">
      <t>イズミ</t>
    </rPh>
    <rPh sb="1" eb="2">
      <t>ダイ</t>
    </rPh>
    <rPh sb="10" eb="11">
      <t>エン</t>
    </rPh>
    <phoneticPr fontId="75"/>
  </si>
  <si>
    <t>認定こども園　やかまし村　</t>
    <rPh sb="0" eb="2">
      <t>ニンテイ</t>
    </rPh>
    <rPh sb="5" eb="6">
      <t>エン</t>
    </rPh>
    <rPh sb="11" eb="12">
      <t>ムラ</t>
    </rPh>
    <phoneticPr fontId="75"/>
  </si>
  <si>
    <r>
      <t>泉チェリーこども園</t>
    </r>
    <r>
      <rPr>
        <b/>
        <sz val="11"/>
        <rFont val="HGPｺﾞｼｯｸM"/>
        <family val="3"/>
        <charset val="128"/>
      </rPr>
      <t>　</t>
    </r>
    <rPh sb="0" eb="1">
      <t>イズミ</t>
    </rPh>
    <rPh sb="8" eb="9">
      <t>エン</t>
    </rPh>
    <phoneticPr fontId="75"/>
  </si>
  <si>
    <t>寺岡すいせんこども園　</t>
    <rPh sb="0" eb="2">
      <t>テラオカ</t>
    </rPh>
    <rPh sb="9" eb="10">
      <t>エン</t>
    </rPh>
    <phoneticPr fontId="75"/>
  </si>
  <si>
    <t>仙台市泉区小角字大満寺22-4</t>
  </si>
  <si>
    <t>学校法人　秀志学園</t>
    <rPh sb="0" eb="2">
      <t>ガッコウ</t>
    </rPh>
    <rPh sb="2" eb="4">
      <t>ホウジン</t>
    </rPh>
    <rPh sb="5" eb="6">
      <t>シュウ</t>
    </rPh>
    <rPh sb="6" eb="7">
      <t>シ</t>
    </rPh>
    <rPh sb="7" eb="9">
      <t>ガクエン</t>
    </rPh>
    <phoneticPr fontId="75"/>
  </si>
  <si>
    <t>仙台市若林区新寺3-8-5　</t>
  </si>
  <si>
    <t>社会福祉法人　仙慈会</t>
    <rPh sb="0" eb="2">
      <t>シャカイ</t>
    </rPh>
    <rPh sb="2" eb="4">
      <t>フクシ</t>
    </rPh>
    <rPh sb="4" eb="6">
      <t>ホウジン</t>
    </rPh>
    <rPh sb="7" eb="8">
      <t>セン</t>
    </rPh>
    <rPh sb="8" eb="9">
      <t>ジ</t>
    </rPh>
    <rPh sb="9" eb="10">
      <t>カイ</t>
    </rPh>
    <phoneticPr fontId="75"/>
  </si>
  <si>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5"/>
  </si>
  <si>
    <t>仙台市泉区住吉台西二丁目7-6</t>
    <rPh sb="0" eb="3">
      <t>センダイシ</t>
    </rPh>
    <rPh sb="3" eb="5">
      <t>イズミク</t>
    </rPh>
    <rPh sb="5" eb="7">
      <t>スミヨシ</t>
    </rPh>
    <rPh sb="7" eb="8">
      <t>ダイ</t>
    </rPh>
    <rPh sb="8" eb="9">
      <t>ニシ</t>
    </rPh>
    <rPh sb="9" eb="12">
      <t>ニチョウメ</t>
    </rPh>
    <phoneticPr fontId="75"/>
  </si>
  <si>
    <t>社会福祉法人　一寿会</t>
    <rPh sb="0" eb="2">
      <t>シャカイ</t>
    </rPh>
    <rPh sb="2" eb="4">
      <t>フクシ</t>
    </rPh>
    <rPh sb="4" eb="6">
      <t>ホウジン</t>
    </rPh>
    <rPh sb="7" eb="8">
      <t>イチ</t>
    </rPh>
    <rPh sb="8" eb="9">
      <t>ジュ</t>
    </rPh>
    <rPh sb="9" eb="10">
      <t>カイ</t>
    </rPh>
    <phoneticPr fontId="75"/>
  </si>
  <si>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5"/>
  </si>
  <si>
    <t>社会福祉法人　一寿会</t>
    <rPh sb="0" eb="6">
      <t>シャカイフクシホウジン</t>
    </rPh>
    <rPh sb="7" eb="8">
      <t>イチ</t>
    </rPh>
    <rPh sb="8" eb="9">
      <t>ジュ</t>
    </rPh>
    <rPh sb="9" eb="10">
      <t>カイ</t>
    </rPh>
    <phoneticPr fontId="75"/>
  </si>
  <si>
    <t>71509</t>
  </si>
  <si>
    <t>幼保連携型認定こども園　明石南こどもの城</t>
  </si>
  <si>
    <t>仙台市泉区桂3－19－6　</t>
  </si>
  <si>
    <t>社会福祉法人　鼎会</t>
    <rPh sb="0" eb="6">
      <t>シャカイフクシホウジン</t>
    </rPh>
    <rPh sb="7" eb="8">
      <t>カナエ</t>
    </rPh>
    <rPh sb="8" eb="9">
      <t>カイ</t>
    </rPh>
    <phoneticPr fontId="75"/>
  </si>
  <si>
    <t>71510</t>
  </si>
  <si>
    <t>幼保連携型認定こども園　桂こどもの城</t>
  </si>
  <si>
    <t>71511</t>
  </si>
  <si>
    <t>ミッキー八乙女こども園</t>
  </si>
  <si>
    <t>仙台市青葉区昭和町４－１１</t>
  </si>
  <si>
    <t>社会福祉法人　未来福祉会</t>
    <rPh sb="0" eb="6">
      <t>シャカイフクシホウジン</t>
    </rPh>
    <rPh sb="7" eb="9">
      <t>ミライ</t>
    </rPh>
    <rPh sb="9" eb="11">
      <t>フクシ</t>
    </rPh>
    <rPh sb="11" eb="12">
      <t>カイ</t>
    </rPh>
    <phoneticPr fontId="75"/>
  </si>
  <si>
    <t>71512</t>
  </si>
  <si>
    <t>幼保連携型認定こども園　ろりぽっぷ泉中央南園</t>
  </si>
  <si>
    <t>学校法人　ろりぽっぷ学園</t>
    <rPh sb="0" eb="4">
      <t>ガッコウホウジン</t>
    </rPh>
    <rPh sb="10" eb="12">
      <t>ガクエン</t>
    </rPh>
    <phoneticPr fontId="75"/>
  </si>
  <si>
    <t>71513</t>
  </si>
  <si>
    <t>幼保連携型認定こども園　ろりぽっぷ赤い屋根の保育園</t>
  </si>
  <si>
    <t>栗生あおばこども園</t>
    <rPh sb="0" eb="2">
      <t>クリュウ</t>
    </rPh>
    <rPh sb="8" eb="9">
      <t>エン</t>
    </rPh>
    <phoneticPr fontId="75"/>
  </si>
  <si>
    <t>社会福祉法人　青葉福祉会</t>
    <rPh sb="0" eb="6">
      <t>シャカイフクシホウジン</t>
    </rPh>
    <rPh sb="7" eb="9">
      <t>アオバ</t>
    </rPh>
    <rPh sb="9" eb="11">
      <t>フクシ</t>
    </rPh>
    <rPh sb="11" eb="12">
      <t>カイ</t>
    </rPh>
    <phoneticPr fontId="75"/>
  </si>
  <si>
    <t>71615</t>
  </si>
  <si>
    <t>落合はぐくみこども園</t>
  </si>
  <si>
    <t>角田市島田字御蔵林59　</t>
  </si>
  <si>
    <t>社会福祉法人　恵萩会　落合はぐくみこども園</t>
    <rPh sb="0" eb="6">
      <t>シャカイフクシホウジン</t>
    </rPh>
    <rPh sb="7" eb="8">
      <t>メグミ</t>
    </rPh>
    <rPh sb="8" eb="9">
      <t>ハギ</t>
    </rPh>
    <rPh sb="9" eb="10">
      <t>カイ</t>
    </rPh>
    <rPh sb="11" eb="13">
      <t>オチアイ</t>
    </rPh>
    <rPh sb="20" eb="21">
      <t>エン</t>
    </rPh>
    <phoneticPr fontId="75"/>
  </si>
  <si>
    <t>71616</t>
  </si>
  <si>
    <t>愛子すぎのここども園</t>
  </si>
  <si>
    <t>社会福祉法人　柏松会</t>
    <rPh sb="0" eb="6">
      <t>シャカイフクシホウジン</t>
    </rPh>
    <rPh sb="7" eb="8">
      <t>ハク</t>
    </rPh>
    <rPh sb="8" eb="9">
      <t>マツ</t>
    </rPh>
    <rPh sb="9" eb="10">
      <t>カイ</t>
    </rPh>
    <phoneticPr fontId="75"/>
  </si>
  <si>
    <t>72101</t>
  </si>
  <si>
    <t>幼稚園型認定こども園</t>
  </si>
  <si>
    <t>認定こども園　仙台YMCA幼稚園</t>
    <rPh sb="0" eb="2">
      <t>ニンテイ</t>
    </rPh>
    <rPh sb="5" eb="6">
      <t>エン</t>
    </rPh>
    <rPh sb="7" eb="9">
      <t>センダイ</t>
    </rPh>
    <rPh sb="13" eb="16">
      <t>ヨウチエン</t>
    </rPh>
    <phoneticPr fontId="75"/>
  </si>
  <si>
    <t>仙台市青葉区立町9－7</t>
    <rPh sb="6" eb="8">
      <t>タチマチ</t>
    </rPh>
    <phoneticPr fontId="76"/>
  </si>
  <si>
    <t>学校法人　仙台YMCA学園　仙台YMCA幼稚園</t>
    <rPh sb="0" eb="2">
      <t>ガッコウ</t>
    </rPh>
    <rPh sb="2" eb="4">
      <t>ホウジン</t>
    </rPh>
    <rPh sb="5" eb="7">
      <t>センダイ</t>
    </rPh>
    <rPh sb="11" eb="13">
      <t>ガクエン</t>
    </rPh>
    <rPh sb="14" eb="16">
      <t>センダイ</t>
    </rPh>
    <rPh sb="20" eb="23">
      <t>ヨウチエン</t>
    </rPh>
    <phoneticPr fontId="75"/>
  </si>
  <si>
    <t>72104</t>
  </si>
  <si>
    <t>認定こども園　旭ケ丘幼稚園</t>
    <rPh sb="0" eb="2">
      <t>ニンテイ</t>
    </rPh>
    <rPh sb="5" eb="6">
      <t>エン</t>
    </rPh>
    <rPh sb="7" eb="8">
      <t>アサヒ</t>
    </rPh>
    <rPh sb="9" eb="10">
      <t>オカ</t>
    </rPh>
    <rPh sb="10" eb="13">
      <t>ヨウチエン</t>
    </rPh>
    <phoneticPr fontId="75"/>
  </si>
  <si>
    <t>仙台市青葉区旭ケ丘二丁目22-21</t>
  </si>
  <si>
    <t>学校法人　旭ヶ丘学園</t>
    <rPh sb="0" eb="2">
      <t>ガッコウ</t>
    </rPh>
    <rPh sb="2" eb="4">
      <t>ホウジン</t>
    </rPh>
    <rPh sb="5" eb="8">
      <t>アサヒガオカ</t>
    </rPh>
    <rPh sb="8" eb="10">
      <t>ガクエン</t>
    </rPh>
    <phoneticPr fontId="75"/>
  </si>
  <si>
    <t>72201</t>
  </si>
  <si>
    <t>仙台市宮城野区燕沢1丁目15-25</t>
  </si>
  <si>
    <t>学校法人　清野学園　東仙台幼稚園</t>
    <rPh sb="0" eb="4">
      <t>ガッコウホウジン</t>
    </rPh>
    <rPh sb="5" eb="7">
      <t>セイノ</t>
    </rPh>
    <rPh sb="7" eb="9">
      <t>ガクエン</t>
    </rPh>
    <rPh sb="10" eb="13">
      <t>ヒガシセンダイ</t>
    </rPh>
    <rPh sb="13" eb="16">
      <t>ヨウチエン</t>
    </rPh>
    <phoneticPr fontId="75"/>
  </si>
  <si>
    <t>72301</t>
  </si>
  <si>
    <t>仙台市若林区六丁の目南町4-38</t>
  </si>
  <si>
    <t>学校法人　陸奥国分寺学園　るり幼稚園</t>
    <rPh sb="0" eb="4">
      <t>ガッコウホウジン</t>
    </rPh>
    <rPh sb="5" eb="7">
      <t>ムツ</t>
    </rPh>
    <rPh sb="7" eb="10">
      <t>コクブンジ</t>
    </rPh>
    <rPh sb="10" eb="12">
      <t>ガクエン</t>
    </rPh>
    <rPh sb="15" eb="18">
      <t>ヨウチエン</t>
    </rPh>
    <phoneticPr fontId="75"/>
  </si>
  <si>
    <t>72401</t>
  </si>
  <si>
    <t>認定こども園　若竹幼稚園</t>
    <rPh sb="0" eb="2">
      <t>ニンテイ</t>
    </rPh>
    <rPh sb="5" eb="6">
      <t>エン</t>
    </rPh>
    <rPh sb="7" eb="9">
      <t>ワカタケ</t>
    </rPh>
    <rPh sb="9" eb="12">
      <t>ヨウチエン</t>
    </rPh>
    <phoneticPr fontId="75"/>
  </si>
  <si>
    <t>仙台市太白区四郎丸字吹上23</t>
    <rPh sb="6" eb="9">
      <t>シロウマル</t>
    </rPh>
    <rPh sb="9" eb="10">
      <t>アザ</t>
    </rPh>
    <rPh sb="10" eb="12">
      <t>フキアゲ</t>
    </rPh>
    <phoneticPr fontId="76"/>
  </si>
  <si>
    <t>宗教法人　真宗大谷派宝林寺　若竹幼稚園</t>
    <rPh sb="0" eb="2">
      <t>シュウキョウ</t>
    </rPh>
    <rPh sb="2" eb="4">
      <t>ホウジン</t>
    </rPh>
    <rPh sb="5" eb="7">
      <t>シンシュウ</t>
    </rPh>
    <rPh sb="7" eb="9">
      <t>オオタニ</t>
    </rPh>
    <rPh sb="9" eb="10">
      <t>ハ</t>
    </rPh>
    <rPh sb="10" eb="11">
      <t>タカラ</t>
    </rPh>
    <rPh sb="11" eb="12">
      <t>ハヤシ</t>
    </rPh>
    <rPh sb="12" eb="13">
      <t>テラ</t>
    </rPh>
    <rPh sb="14" eb="16">
      <t>ワカタケ</t>
    </rPh>
    <rPh sb="16" eb="19">
      <t>ヨウチエン</t>
    </rPh>
    <phoneticPr fontId="75"/>
  </si>
  <si>
    <t>72501</t>
  </si>
  <si>
    <t>泉第二幼稚園</t>
    <rPh sb="0" eb="1">
      <t>イズミ</t>
    </rPh>
    <rPh sb="1" eb="3">
      <t>ダイニ</t>
    </rPh>
    <rPh sb="3" eb="6">
      <t>ヨウチエン</t>
    </rPh>
    <phoneticPr fontId="75"/>
  </si>
  <si>
    <t>仙台市泉区将監十三丁目1-1</t>
    <rPh sb="0" eb="3">
      <t>センダイシ</t>
    </rPh>
    <rPh sb="5" eb="7">
      <t>ショウゲン</t>
    </rPh>
    <rPh sb="7" eb="8">
      <t>ツナシ</t>
    </rPh>
    <rPh sb="8" eb="9">
      <t>サン</t>
    </rPh>
    <rPh sb="9" eb="11">
      <t>チョウメ</t>
    </rPh>
    <phoneticPr fontId="75"/>
  </si>
  <si>
    <t>学校法人　庄司学園　泉第二幼稚園</t>
    <rPh sb="0" eb="2">
      <t>ガッコウ</t>
    </rPh>
    <rPh sb="2" eb="4">
      <t>ホウジン</t>
    </rPh>
    <rPh sb="5" eb="7">
      <t>ショウジ</t>
    </rPh>
    <rPh sb="7" eb="9">
      <t>ガクエン</t>
    </rPh>
    <rPh sb="10" eb="11">
      <t>イズミ</t>
    </rPh>
    <rPh sb="11" eb="13">
      <t>ダイニ</t>
    </rPh>
    <rPh sb="13" eb="16">
      <t>ヨウチエン</t>
    </rPh>
    <phoneticPr fontId="75"/>
  </si>
  <si>
    <t>72502</t>
  </si>
  <si>
    <t>ねのしろいし幼稚園</t>
    <rPh sb="6" eb="9">
      <t>ヨウチエン</t>
    </rPh>
    <phoneticPr fontId="75"/>
  </si>
  <si>
    <t>仙台市泉区根白石字新坂上２９</t>
  </si>
  <si>
    <t>学校法人　庄司学園　根白石幼稚園</t>
    <rPh sb="0" eb="2">
      <t>ガッコウ</t>
    </rPh>
    <rPh sb="2" eb="4">
      <t>ホウジン</t>
    </rPh>
    <rPh sb="5" eb="7">
      <t>ショウジ</t>
    </rPh>
    <rPh sb="7" eb="9">
      <t>ガクエン</t>
    </rPh>
    <rPh sb="10" eb="15">
      <t>ネノシロイシヨウチ</t>
    </rPh>
    <rPh sb="15" eb="16">
      <t>エン</t>
    </rPh>
    <phoneticPr fontId="75"/>
  </si>
  <si>
    <t>72503</t>
  </si>
  <si>
    <t>幼稚園型認定こども園　いずみ松陵幼稚園</t>
  </si>
  <si>
    <t>仙台市泉区松陵２－１９－１</t>
  </si>
  <si>
    <t>学校法人　長谷柳絮学園　いずみ松陵幼稚園</t>
    <rPh sb="0" eb="4">
      <t>ガッコウホウジン</t>
    </rPh>
    <rPh sb="5" eb="7">
      <t>ハセ</t>
    </rPh>
    <rPh sb="7" eb="9">
      <t>リュウジョ</t>
    </rPh>
    <rPh sb="9" eb="11">
      <t>ガクエン</t>
    </rPh>
    <rPh sb="15" eb="17">
      <t>ショウリョウ</t>
    </rPh>
    <rPh sb="17" eb="20">
      <t>ヨウチエン</t>
    </rPh>
    <phoneticPr fontId="75"/>
  </si>
  <si>
    <t>72504</t>
  </si>
  <si>
    <t>幼稚園型認定こども園　南光幼稚園</t>
  </si>
  <si>
    <t>仙台市泉区南光台２－２－３</t>
  </si>
  <si>
    <t>学校法人　村山学園　南光幼稚園</t>
    <rPh sb="0" eb="4">
      <t>ガッコウホウジン</t>
    </rPh>
    <rPh sb="5" eb="7">
      <t>ムラヤマ</t>
    </rPh>
    <rPh sb="7" eb="9">
      <t>ガクエン</t>
    </rPh>
    <rPh sb="10" eb="12">
      <t>ナンコウ</t>
    </rPh>
    <rPh sb="12" eb="15">
      <t>ヨウチエン</t>
    </rPh>
    <phoneticPr fontId="75"/>
  </si>
  <si>
    <t>72505</t>
  </si>
  <si>
    <t>幼稚園型認定こども園　南光第二幼稚園</t>
  </si>
  <si>
    <t>仙台市泉区南光台南１－１８－１</t>
  </si>
  <si>
    <t>学校法人　村山学園　南光第二幼稚園</t>
    <rPh sb="0" eb="4">
      <t>ガッコウホウジン</t>
    </rPh>
    <rPh sb="5" eb="7">
      <t>ムラヤマ</t>
    </rPh>
    <rPh sb="7" eb="9">
      <t>ガクエン</t>
    </rPh>
    <rPh sb="10" eb="12">
      <t>ナンコウ</t>
    </rPh>
    <rPh sb="12" eb="14">
      <t>ダイニ</t>
    </rPh>
    <rPh sb="14" eb="17">
      <t>ヨウチエン</t>
    </rPh>
    <phoneticPr fontId="75"/>
  </si>
  <si>
    <t>72506</t>
  </si>
  <si>
    <t>幼稚園型認定こども園　南光シオン幼稚園</t>
  </si>
  <si>
    <t>仙台市泉区松森字陣ケ原３０－１０</t>
  </si>
  <si>
    <t>学校法人　村山学園　南光シオン幼稚園</t>
    <rPh sb="0" eb="4">
      <t>ガッコウホウジン</t>
    </rPh>
    <rPh sb="5" eb="7">
      <t>ムラヤマ</t>
    </rPh>
    <rPh sb="7" eb="9">
      <t>ガクエン</t>
    </rPh>
    <rPh sb="10" eb="12">
      <t>ナンコウ</t>
    </rPh>
    <rPh sb="15" eb="17">
      <t>ヨウチ</t>
    </rPh>
    <rPh sb="17" eb="18">
      <t>エン</t>
    </rPh>
    <phoneticPr fontId="75"/>
  </si>
  <si>
    <t>72507</t>
  </si>
  <si>
    <t>幼稚園型認定こども園　南光紫陽幼稚園</t>
  </si>
  <si>
    <t>仙台市泉区明石南６－１３－２</t>
  </si>
  <si>
    <t>学校法人　おおとり学園　南光紫陽幼稚園</t>
    <rPh sb="0" eb="4">
      <t>ガッコウホウジン</t>
    </rPh>
    <rPh sb="9" eb="11">
      <t>ガクエン</t>
    </rPh>
    <rPh sb="12" eb="14">
      <t>ナンコウ</t>
    </rPh>
    <rPh sb="14" eb="16">
      <t>シヨウ</t>
    </rPh>
    <rPh sb="16" eb="19">
      <t>ヨウチエン</t>
    </rPh>
    <phoneticPr fontId="75"/>
  </si>
  <si>
    <t>72605</t>
  </si>
  <si>
    <t>友愛幼稚園</t>
    <rPh sb="0" eb="2">
      <t>ユウアイ</t>
    </rPh>
    <rPh sb="2" eb="5">
      <t>ヨウチエン</t>
    </rPh>
    <phoneticPr fontId="75"/>
  </si>
  <si>
    <t>仙台市青葉区国見6-45-1</t>
    <rPh sb="6" eb="8">
      <t>クニミ</t>
    </rPh>
    <phoneticPr fontId="76"/>
  </si>
  <si>
    <t>学校法人　東北文化学園大学</t>
    <rPh sb="0" eb="2">
      <t>ガッコウ</t>
    </rPh>
    <rPh sb="2" eb="4">
      <t>ホウジン</t>
    </rPh>
    <rPh sb="5" eb="7">
      <t>トウホク</t>
    </rPh>
    <rPh sb="7" eb="9">
      <t>ブンカ</t>
    </rPh>
    <rPh sb="9" eb="11">
      <t>ガクエン</t>
    </rPh>
    <rPh sb="11" eb="13">
      <t>ダイガク</t>
    </rPh>
    <phoneticPr fontId="75"/>
  </si>
  <si>
    <t>73101</t>
  </si>
  <si>
    <t>保育所型認定こども園</t>
  </si>
  <si>
    <t>カール英会話プリスクール</t>
  </si>
  <si>
    <t>仙台市若林区卸町3－1－4　</t>
    <rPh sb="6" eb="7">
      <t>オロシ</t>
    </rPh>
    <phoneticPr fontId="34"/>
  </si>
  <si>
    <t>有限会社　カール英会話ほいくえん</t>
    <rPh sb="0" eb="4">
      <t>ユウゲンガイシャ</t>
    </rPh>
    <rPh sb="8" eb="11">
      <t>エイカイワ</t>
    </rPh>
    <phoneticPr fontId="75"/>
  </si>
  <si>
    <t>ますえの森どうわこども園　</t>
    <rPh sb="4" eb="5">
      <t>モリ</t>
    </rPh>
    <rPh sb="11" eb="12">
      <t>エン</t>
    </rPh>
    <phoneticPr fontId="75"/>
  </si>
  <si>
    <t>仙台市宮城野区枡江8-10</t>
    <rPh sb="7" eb="9">
      <t>マスエ</t>
    </rPh>
    <phoneticPr fontId="76"/>
  </si>
  <si>
    <t>童和保育サービス株式会社</t>
    <rPh sb="0" eb="1">
      <t>ワラベ</t>
    </rPh>
    <rPh sb="1" eb="2">
      <t>ワ</t>
    </rPh>
    <rPh sb="2" eb="4">
      <t>ホイク</t>
    </rPh>
    <rPh sb="8" eb="10">
      <t>カブシキ</t>
    </rPh>
    <rPh sb="10" eb="12">
      <t>カイシャ</t>
    </rPh>
    <phoneticPr fontId="75"/>
  </si>
  <si>
    <t>仙台市若林区六丁の目西町３－４１　</t>
  </si>
  <si>
    <t>株式会社　ちゃいるどらんど</t>
    <rPh sb="0" eb="4">
      <t>カブシキガイシャ</t>
    </rPh>
    <phoneticPr fontId="75"/>
  </si>
  <si>
    <t>73203</t>
  </si>
  <si>
    <t>ニューフィールド保育園</t>
  </si>
  <si>
    <t>仙台市宮城野区新田東１－８－４　クリアフォレスト１階</t>
  </si>
  <si>
    <t>仙台ナーサリー株式会社</t>
    <rPh sb="0" eb="2">
      <t>センダイ</t>
    </rPh>
    <rPh sb="7" eb="11">
      <t>カブシキガイシャ</t>
    </rPh>
    <phoneticPr fontId="75"/>
  </si>
  <si>
    <t>73204</t>
  </si>
  <si>
    <t>ピースフル保育園</t>
  </si>
  <si>
    <t>73205</t>
  </si>
  <si>
    <t>認定こども園れいんぼーなーさりー原ノ町館</t>
    <rPh sb="0" eb="2">
      <t>ニンテイ</t>
    </rPh>
    <rPh sb="5" eb="6">
      <t>エン</t>
    </rPh>
    <phoneticPr fontId="75"/>
  </si>
  <si>
    <t>仙台市宮城野区田子2－10－2</t>
  </si>
  <si>
    <t>株式会社　エコエネルギー普及協会</t>
    <rPh sb="0" eb="4">
      <t>カブシキガイシャ</t>
    </rPh>
    <rPh sb="12" eb="14">
      <t>フキュウ</t>
    </rPh>
    <rPh sb="14" eb="16">
      <t>キョウカイ</t>
    </rPh>
    <phoneticPr fontId="75"/>
  </si>
  <si>
    <t>六丁の目マザーグースこども園</t>
    <rPh sb="0" eb="2">
      <t>ロクチョウ</t>
    </rPh>
    <rPh sb="3" eb="4">
      <t>メ</t>
    </rPh>
    <rPh sb="13" eb="14">
      <t>エン</t>
    </rPh>
    <phoneticPr fontId="75"/>
  </si>
  <si>
    <t>仙台市若林区六丁の目中町1-38</t>
    <rPh sb="0" eb="3">
      <t>センダイシ</t>
    </rPh>
    <rPh sb="3" eb="6">
      <t>ワカバヤシク</t>
    </rPh>
    <rPh sb="6" eb="8">
      <t>ロクチョウ</t>
    </rPh>
    <rPh sb="9" eb="10">
      <t>メ</t>
    </rPh>
    <rPh sb="10" eb="12">
      <t>ナカマチ</t>
    </rPh>
    <phoneticPr fontId="75"/>
  </si>
  <si>
    <t>株式会社　マザーグース</t>
    <rPh sb="0" eb="4">
      <t>カブシキカイシャ</t>
    </rPh>
    <phoneticPr fontId="75"/>
  </si>
  <si>
    <t>73303</t>
  </si>
  <si>
    <t>蒲町おもちゃばここども園</t>
  </si>
  <si>
    <t>仙台市若林区蒲町7－8　</t>
  </si>
  <si>
    <t>株式会社　おもちゃばこ保育園</t>
    <rPh sb="0" eb="4">
      <t>カブシキガイシャ</t>
    </rPh>
    <rPh sb="11" eb="14">
      <t>ホイクエン</t>
    </rPh>
    <phoneticPr fontId="75"/>
  </si>
  <si>
    <t>73304</t>
  </si>
  <si>
    <t>六丁の目こども園</t>
  </si>
  <si>
    <t>仙台市若林区六丁の目東町3－17</t>
  </si>
  <si>
    <t>一般社団法人　六丁の目保育園</t>
    <rPh sb="0" eb="2">
      <t>イッパン</t>
    </rPh>
    <rPh sb="2" eb="4">
      <t>シャダン</t>
    </rPh>
    <rPh sb="4" eb="6">
      <t>ホウジン</t>
    </rPh>
    <rPh sb="7" eb="9">
      <t>ロクチョウ</t>
    </rPh>
    <rPh sb="10" eb="11">
      <t>メ</t>
    </rPh>
    <rPh sb="11" eb="14">
      <t>ホイクエン</t>
    </rPh>
    <phoneticPr fontId="75"/>
  </si>
  <si>
    <t>73305</t>
  </si>
  <si>
    <t>カール英会話ほいくえん</t>
  </si>
  <si>
    <t>73306</t>
  </si>
  <si>
    <t>カール英会話こども園</t>
  </si>
  <si>
    <t>73307</t>
  </si>
  <si>
    <t>ちゃいるどらんどなないろの里こども園</t>
  </si>
  <si>
    <t>仙台市若林区六丁の目西町3－41</t>
  </si>
  <si>
    <t>73402</t>
  </si>
  <si>
    <t>ひまわりこども園</t>
  </si>
  <si>
    <t>仙台市太白区鹿野三丁目14－15</t>
  </si>
  <si>
    <t>株式会社　lumiereひまわり</t>
    <rPh sb="0" eb="4">
      <t>カブシキガイシャ</t>
    </rPh>
    <phoneticPr fontId="75"/>
  </si>
  <si>
    <t>73403</t>
  </si>
  <si>
    <t>あすと長町こぶたの城こども園</t>
  </si>
  <si>
    <t>仙台市太白区あすと長町3－2－23　</t>
  </si>
  <si>
    <t>株式会社　ラヴィエール</t>
    <rPh sb="0" eb="4">
      <t>カブシキガイシャ</t>
    </rPh>
    <phoneticPr fontId="75"/>
  </si>
  <si>
    <t>73404</t>
  </si>
  <si>
    <t>仙台ちびっこひろばこども園</t>
  </si>
  <si>
    <t>仙台市若林区若林1丁目6-17</t>
    <rPh sb="0" eb="3">
      <t>センダイシ</t>
    </rPh>
    <rPh sb="3" eb="6">
      <t>ワカバヤシク</t>
    </rPh>
    <rPh sb="6" eb="8">
      <t>ワカバヤシ</t>
    </rPh>
    <rPh sb="9" eb="11">
      <t>チョウメ</t>
    </rPh>
    <phoneticPr fontId="76"/>
  </si>
  <si>
    <t>株式会社　ちびっこひろば保育園</t>
    <rPh sb="0" eb="4">
      <t>カブシキガイシャ</t>
    </rPh>
    <rPh sb="12" eb="15">
      <t>ホイクエン</t>
    </rPh>
    <phoneticPr fontId="75"/>
  </si>
  <si>
    <t>鶴が丘マミーこども園</t>
    <rPh sb="0" eb="1">
      <t>ツル</t>
    </rPh>
    <rPh sb="2" eb="3">
      <t>オカ</t>
    </rPh>
    <rPh sb="9" eb="10">
      <t>エン</t>
    </rPh>
    <phoneticPr fontId="75"/>
  </si>
  <si>
    <t>仙台市泉区鶴が丘三丁目24-7</t>
    <rPh sb="0" eb="3">
      <t>センダイシ</t>
    </rPh>
    <rPh sb="3" eb="5">
      <t>イズミク</t>
    </rPh>
    <rPh sb="5" eb="6">
      <t>ツル</t>
    </rPh>
    <rPh sb="7" eb="8">
      <t>オカ</t>
    </rPh>
    <rPh sb="8" eb="11">
      <t>サンチョウメ</t>
    </rPh>
    <phoneticPr fontId="75"/>
  </si>
  <si>
    <t>株式会社　マミー保育園</t>
    <rPh sb="0" eb="4">
      <t>カブシキカイシャ</t>
    </rPh>
    <rPh sb="8" eb="11">
      <t>ホイクエン</t>
    </rPh>
    <phoneticPr fontId="75"/>
  </si>
  <si>
    <t>73502</t>
  </si>
  <si>
    <t>ミッキー泉中央こども園</t>
  </si>
  <si>
    <t>仙台市青葉区昭和町3－15　</t>
  </si>
  <si>
    <t>株式会社　ウエルフェア</t>
    <rPh sb="0" eb="4">
      <t>カブシキガイシャ</t>
    </rPh>
    <phoneticPr fontId="75"/>
  </si>
  <si>
    <t>73503</t>
  </si>
  <si>
    <t>ぷりえ～る南中山こども園</t>
    <phoneticPr fontId="75"/>
  </si>
  <si>
    <t>仙台市泉区南中山4－27－16</t>
  </si>
  <si>
    <t>株式会社　オードリー</t>
    <rPh sb="0" eb="4">
      <t>カブシキガイシャ</t>
    </rPh>
    <phoneticPr fontId="75"/>
  </si>
  <si>
    <t>73601</t>
  </si>
  <si>
    <t>カール英会話チルドレン</t>
  </si>
  <si>
    <t>仙台市若林区卸町3丁目1-4</t>
    <rPh sb="6" eb="8">
      <t>オロシマチ</t>
    </rPh>
    <rPh sb="9" eb="11">
      <t>チョウメ</t>
    </rPh>
    <phoneticPr fontId="69"/>
  </si>
  <si>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
  </si>
  <si>
    <t>幼保連携型認定こども園　折立幼稚園・ナーサリールーム</t>
    <rPh sb="0" eb="7">
      <t>ヨウホレンケイガタニンテイ</t>
    </rPh>
    <rPh sb="10" eb="11">
      <t>エン</t>
    </rPh>
    <rPh sb="12" eb="14">
      <t>オリタテ</t>
    </rPh>
    <rPh sb="14" eb="17">
      <t>ヨウチエン</t>
    </rPh>
    <phoneticPr fontId="3"/>
  </si>
  <si>
    <t>71109</t>
    <phoneticPr fontId="75"/>
  </si>
  <si>
    <t>食と森のこども園小松島</t>
    <rPh sb="0" eb="1">
      <t>ショク</t>
    </rPh>
    <rPh sb="2" eb="3">
      <t>モリ</t>
    </rPh>
    <rPh sb="7" eb="8">
      <t>エン</t>
    </rPh>
    <rPh sb="8" eb="11">
      <t>コマツシマ</t>
    </rPh>
    <phoneticPr fontId="3"/>
  </si>
  <si>
    <t>71110</t>
    <phoneticPr fontId="75"/>
  </si>
  <si>
    <t>ミッキー北仙台こども園</t>
    <rPh sb="4" eb="5">
      <t>キタ</t>
    </rPh>
    <rPh sb="5" eb="7">
      <t>センダイ</t>
    </rPh>
    <rPh sb="10" eb="11">
      <t>エン</t>
    </rPh>
    <phoneticPr fontId="3"/>
  </si>
  <si>
    <t>71210</t>
    <phoneticPr fontId="75"/>
  </si>
  <si>
    <t>幼保連携型認定こども園　中野栄あしぐろこども園</t>
    <rPh sb="0" eb="7">
      <t>ヨウホレンケイガタニンテイ</t>
    </rPh>
    <rPh sb="10" eb="11">
      <t>エン</t>
    </rPh>
    <rPh sb="12" eb="14">
      <t>ナカノ</t>
    </rPh>
    <rPh sb="14" eb="15">
      <t>サカエ</t>
    </rPh>
    <rPh sb="22" eb="23">
      <t>エン</t>
    </rPh>
    <phoneticPr fontId="3"/>
  </si>
  <si>
    <t>71211</t>
    <phoneticPr fontId="75"/>
  </si>
  <si>
    <t>幼保連携型認定こども園　ろりぽっぷ出花園</t>
    <rPh sb="0" eb="7">
      <t>ヨウホレンケイガタニンテイ</t>
    </rPh>
    <rPh sb="10" eb="11">
      <t>エン</t>
    </rPh>
    <rPh sb="17" eb="19">
      <t>イデカ</t>
    </rPh>
    <rPh sb="19" eb="20">
      <t>エン</t>
    </rPh>
    <phoneticPr fontId="3"/>
  </si>
  <si>
    <t>71306</t>
    <phoneticPr fontId="75"/>
  </si>
  <si>
    <t>幼保連携型認定こども園　ろりぽっぷ保育園</t>
    <rPh sb="0" eb="7">
      <t>ヨウホレンケイガタニンテイ</t>
    </rPh>
    <rPh sb="10" eb="11">
      <t>エン</t>
    </rPh>
    <rPh sb="17" eb="20">
      <t>ホイクエン</t>
    </rPh>
    <phoneticPr fontId="3"/>
  </si>
  <si>
    <t>認定こども園　くり幼稚園・くりっこ保育園</t>
    <rPh sb="0" eb="2">
      <t>ニンテイ</t>
    </rPh>
    <rPh sb="5" eb="6">
      <t>エン</t>
    </rPh>
    <rPh sb="9" eb="12">
      <t>ヨウチエン</t>
    </rPh>
    <rPh sb="17" eb="20">
      <t>ホイクエン</t>
    </rPh>
    <phoneticPr fontId="3"/>
  </si>
  <si>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</si>
  <si>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
  </si>
  <si>
    <t>71509</t>
    <phoneticPr fontId="75"/>
  </si>
  <si>
    <t>幼保連携型認定こども園　明石南こどもの城</t>
    <rPh sb="0" eb="7">
      <t>ヨウホレンケイガタニンテイ</t>
    </rPh>
    <rPh sb="10" eb="11">
      <t>エン</t>
    </rPh>
    <rPh sb="12" eb="15">
      <t>アカイシミナミ</t>
    </rPh>
    <rPh sb="19" eb="20">
      <t>シロ</t>
    </rPh>
    <phoneticPr fontId="3"/>
  </si>
  <si>
    <t>71510</t>
    <phoneticPr fontId="75"/>
  </si>
  <si>
    <t>幼保連携型認定こども園　桂こどもの城</t>
    <rPh sb="0" eb="7">
      <t>ヨウホレンケイガタニンテイ</t>
    </rPh>
    <rPh sb="10" eb="11">
      <t>エン</t>
    </rPh>
    <rPh sb="12" eb="13">
      <t>カツラ</t>
    </rPh>
    <rPh sb="17" eb="18">
      <t>シロ</t>
    </rPh>
    <phoneticPr fontId="3"/>
  </si>
  <si>
    <t>71511</t>
    <phoneticPr fontId="3"/>
  </si>
  <si>
    <t>ミッキー八乙女こども園</t>
    <rPh sb="4" eb="7">
      <t>ヤオトメ</t>
    </rPh>
    <rPh sb="10" eb="11">
      <t>エン</t>
    </rPh>
    <phoneticPr fontId="3"/>
  </si>
  <si>
    <t>71512</t>
    <phoneticPr fontId="75"/>
  </si>
  <si>
    <t>幼保連携型認定こども園　ろりぽっぷ泉中央南園</t>
    <rPh sb="0" eb="7">
      <t>ヨウホレンケイガタニンテイ</t>
    </rPh>
    <rPh sb="10" eb="11">
      <t>エン</t>
    </rPh>
    <rPh sb="17" eb="22">
      <t>イズミチュウオウミナミエン</t>
    </rPh>
    <phoneticPr fontId="3"/>
  </si>
  <si>
    <t>71513</t>
    <phoneticPr fontId="75"/>
  </si>
  <si>
    <t>幼保連携型認定こども園　ろりぽっぷ赤い屋根の保育園</t>
    <rPh sb="0" eb="7">
      <t>ヨウホレンケイガタニンテイ</t>
    </rPh>
    <rPh sb="10" eb="11">
      <t>エン</t>
    </rPh>
    <rPh sb="17" eb="18">
      <t>アカ</t>
    </rPh>
    <rPh sb="19" eb="21">
      <t>ヤネ</t>
    </rPh>
    <rPh sb="22" eb="25">
      <t>ホイクエン</t>
    </rPh>
    <phoneticPr fontId="3"/>
  </si>
  <si>
    <t>71615</t>
    <phoneticPr fontId="75"/>
  </si>
  <si>
    <t>落合はぐくみこども園</t>
    <rPh sb="0" eb="2">
      <t>オチアイ</t>
    </rPh>
    <rPh sb="9" eb="10">
      <t>エン</t>
    </rPh>
    <phoneticPr fontId="3"/>
  </si>
  <si>
    <t>71616</t>
    <phoneticPr fontId="75"/>
  </si>
  <si>
    <t>愛子すぎのここども園</t>
    <rPh sb="0" eb="2">
      <t>アヤシ</t>
    </rPh>
    <rPh sb="9" eb="10">
      <t>エン</t>
    </rPh>
    <phoneticPr fontId="3"/>
  </si>
  <si>
    <t>72507</t>
    <phoneticPr fontId="3"/>
  </si>
  <si>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
  </si>
  <si>
    <t>72503</t>
    <phoneticPr fontId="3"/>
  </si>
  <si>
    <t>幼稚園型認定こども園　いずみ松陵幼稚園</t>
    <rPh sb="0" eb="6">
      <t>ヨウチエンカタニンテイ</t>
    </rPh>
    <rPh sb="9" eb="10">
      <t>エン</t>
    </rPh>
    <rPh sb="14" eb="16">
      <t>ショウリョウ</t>
    </rPh>
    <rPh sb="16" eb="19">
      <t>ヨウチエン</t>
    </rPh>
    <phoneticPr fontId="3"/>
  </si>
  <si>
    <t>幼稚園型認定こども園　南光幼稚園</t>
    <rPh sb="0" eb="6">
      <t>ヨウチエンカタニンテイ</t>
    </rPh>
    <rPh sb="9" eb="10">
      <t>エン</t>
    </rPh>
    <rPh sb="11" eb="13">
      <t>ナンコウ</t>
    </rPh>
    <rPh sb="13" eb="16">
      <t>ヨウチエン</t>
    </rPh>
    <phoneticPr fontId="3"/>
  </si>
  <si>
    <t>幼稚園型認定こども園　南光第二幼稚園</t>
    <rPh sb="0" eb="6">
      <t>ヨウチエンカタニンテイ</t>
    </rPh>
    <rPh sb="9" eb="10">
      <t>エン</t>
    </rPh>
    <rPh sb="11" eb="13">
      <t>ナンコウ</t>
    </rPh>
    <rPh sb="13" eb="15">
      <t>ダイニ</t>
    </rPh>
    <rPh sb="15" eb="18">
      <t>ヨウチエン</t>
    </rPh>
    <phoneticPr fontId="3"/>
  </si>
  <si>
    <t>幼稚園型認定こども園　南光シオン幼稚園</t>
    <rPh sb="0" eb="6">
      <t>ヨウチエンカタニンテイ</t>
    </rPh>
    <rPh sb="9" eb="10">
      <t>エン</t>
    </rPh>
    <rPh sb="11" eb="13">
      <t>ナンコウ</t>
    </rPh>
    <rPh sb="16" eb="19">
      <t>ヨウチエン</t>
    </rPh>
    <phoneticPr fontId="3"/>
  </si>
  <si>
    <t>73101</t>
    <phoneticPr fontId="75"/>
  </si>
  <si>
    <t>カール英会話プリスクール</t>
    <rPh sb="3" eb="6">
      <t>エイカイワ</t>
    </rPh>
    <phoneticPr fontId="3"/>
  </si>
  <si>
    <t>73203</t>
    <phoneticPr fontId="75"/>
  </si>
  <si>
    <t>ニューフィールド保育園</t>
    <rPh sb="8" eb="11">
      <t>ホイクエン</t>
    </rPh>
    <phoneticPr fontId="3"/>
  </si>
  <si>
    <t>73204</t>
    <phoneticPr fontId="75"/>
  </si>
  <si>
    <t>ピースフル保育園</t>
    <rPh sb="5" eb="8">
      <t>ホイクエン</t>
    </rPh>
    <phoneticPr fontId="3"/>
  </si>
  <si>
    <t>73205</t>
    <phoneticPr fontId="75"/>
  </si>
  <si>
    <t>認定こども園れいんぼーなーさりー原ノ町館</t>
    <rPh sb="0" eb="2">
      <t>ニンテイ</t>
    </rPh>
    <rPh sb="5" eb="6">
      <t>エン</t>
    </rPh>
    <rPh sb="16" eb="17">
      <t>ハラ</t>
    </rPh>
    <rPh sb="18" eb="19">
      <t>マチ</t>
    </rPh>
    <rPh sb="19" eb="20">
      <t>カン</t>
    </rPh>
    <phoneticPr fontId="3"/>
  </si>
  <si>
    <t>73303</t>
    <phoneticPr fontId="75"/>
  </si>
  <si>
    <t>蒲町おもちゃばここども園</t>
    <rPh sb="0" eb="2">
      <t>カバノマチ</t>
    </rPh>
    <rPh sb="11" eb="12">
      <t>エン</t>
    </rPh>
    <phoneticPr fontId="3"/>
  </si>
  <si>
    <t>六丁の目こども園</t>
    <rPh sb="0" eb="2">
      <t>ロクチョウ</t>
    </rPh>
    <rPh sb="3" eb="4">
      <t>メ</t>
    </rPh>
    <rPh sb="7" eb="8">
      <t>エン</t>
    </rPh>
    <phoneticPr fontId="3"/>
  </si>
  <si>
    <t>カール英会話ほいくえん</t>
    <rPh sb="3" eb="6">
      <t>エイカイワ</t>
    </rPh>
    <phoneticPr fontId="3"/>
  </si>
  <si>
    <t>カール英会話こども園</t>
    <rPh sb="3" eb="6">
      <t>エイカイワ</t>
    </rPh>
    <rPh sb="9" eb="10">
      <t>エン</t>
    </rPh>
    <phoneticPr fontId="3"/>
  </si>
  <si>
    <t>ちゃいるどらんどなないろの里こども園</t>
    <rPh sb="13" eb="14">
      <t>サト</t>
    </rPh>
    <rPh sb="17" eb="18">
      <t>エン</t>
    </rPh>
    <phoneticPr fontId="3"/>
  </si>
  <si>
    <t>73402</t>
    <phoneticPr fontId="75"/>
  </si>
  <si>
    <t>ひまわりこども園</t>
    <rPh sb="7" eb="8">
      <t>エン</t>
    </rPh>
    <phoneticPr fontId="3"/>
  </si>
  <si>
    <t>あすと長町こぶたの城こども園</t>
    <rPh sb="3" eb="5">
      <t>ナガマチ</t>
    </rPh>
    <rPh sb="9" eb="10">
      <t>シロ</t>
    </rPh>
    <rPh sb="13" eb="14">
      <t>エン</t>
    </rPh>
    <phoneticPr fontId="3"/>
  </si>
  <si>
    <t>仙台ちびっこひろばこども園</t>
    <rPh sb="0" eb="2">
      <t>センダイ</t>
    </rPh>
    <rPh sb="12" eb="13">
      <t>エン</t>
    </rPh>
    <phoneticPr fontId="3"/>
  </si>
  <si>
    <t>73502</t>
    <phoneticPr fontId="3"/>
  </si>
  <si>
    <t>ミッキー泉中央こども園</t>
    <rPh sb="4" eb="7">
      <t>イズミチュウオウ</t>
    </rPh>
    <rPh sb="10" eb="11">
      <t>エン</t>
    </rPh>
    <phoneticPr fontId="3"/>
  </si>
  <si>
    <t>73503</t>
    <phoneticPr fontId="3"/>
  </si>
  <si>
    <t>ぷりえーる南中山こども園</t>
    <rPh sb="5" eb="6">
      <t>ミナミ</t>
    </rPh>
    <rPh sb="6" eb="8">
      <t>ナカヤマ</t>
    </rPh>
    <rPh sb="11" eb="12">
      <t>エン</t>
    </rPh>
    <phoneticPr fontId="3"/>
  </si>
  <si>
    <t>73601</t>
    <phoneticPr fontId="75"/>
  </si>
  <si>
    <t>カール英会話チルドレン</t>
    <rPh sb="3" eb="6">
      <t>エイカイワ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</si>
</sst>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
    <numFmt numFmtId="177" formatCode="[DBNum3]#,##0"/>
    <numFmt numFmtId="178" formatCode="#,##0&quot; 円&quot;"/>
    <numFmt numFmtId="179" formatCode="#,##0\ &quot;人&quot;"/>
    <numFmt numFmtId="180" formatCode="#,##0&quot; 月&quot;"/>
    <numFmt numFmtId="181" formatCode="#,##0&quot; 回&quot;"/>
    <numFmt numFmtId="182" formatCode="#,##0_ ;[Red]\-#,##0\ "/>
    <numFmt numFmtId="183" formatCode="0_);[Red]\(0\)"/>
    <numFmt numFmtId="184" formatCode="#,##0_ "/>
  </numFmts>
  <fonts count="7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HGSｺﾞｼｯｸM"/>
      <family val="3"/>
      <charset val="128"/>
    </font>
    <font>
      <sz val="6"/>
      <name val="ＭＳ Ｐゴシック"/>
      <family val="3"/>
      <charset val="128"/>
    </font>
    <font>
      <sz val="11"/>
      <name val="HGSｺﾞｼｯｸM"/>
      <family val="3"/>
      <charset val="128"/>
    </font>
    <font>
      <sz val="16"/>
      <name val="HGSｺﾞｼｯｸM"/>
      <family val="3"/>
      <charset val="128"/>
    </font>
    <font>
      <sz val="11"/>
      <color theme="1"/>
      <name val="HGSｺﾞｼｯｸM"/>
      <family val="3"/>
      <charset val="128"/>
    </font>
    <font>
      <b/>
      <sz val="11"/>
      <color theme="1"/>
      <name val="HGSｺﾞｼｯｸM"/>
      <family val="3"/>
      <charset val="128"/>
    </font>
    <font>
      <sz val="6"/>
      <name val="游ゴシック"/>
      <family val="3"/>
      <charset val="128"/>
      <scheme val="minor"/>
    </font>
    <font>
      <sz val="11"/>
      <color theme="1"/>
      <name val="游ゴシック"/>
      <family val="2"/>
      <scheme val="minor"/>
    </font>
    <font>
      <sz val="12"/>
      <name val="HGSｺﾞｼｯｸM"/>
      <family val="3"/>
      <charset val="128"/>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3"/>
      <charset val="128"/>
      <scheme val="minor"/>
    </font>
    <font>
      <b/>
      <sz val="9"/>
      <color indexed="81"/>
      <name val="游ゴシック"/>
      <family val="3"/>
      <charset val="128"/>
      <scheme val="minor"/>
    </font>
    <font>
      <b/>
      <sz val="11"/>
      <name val="游ゴシック"/>
      <family val="3"/>
      <charset val="128"/>
      <scheme val="minor"/>
    </font>
    <font>
      <b/>
      <sz val="10"/>
      <color indexed="8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b/>
      <sz val="14"/>
      <name val="游ゴシック"/>
      <family val="3"/>
      <charset val="128"/>
      <scheme val="minor"/>
    </font>
    <font>
      <sz val="12"/>
      <name val="游ゴシック"/>
      <family val="3"/>
      <charset val="128"/>
      <scheme val="minor"/>
    </font>
    <font>
      <sz val="10"/>
      <name val="游ゴシック"/>
      <family val="3"/>
      <charset val="128"/>
      <scheme val="minor"/>
    </font>
    <font>
      <sz val="16"/>
      <name val="游ゴシック"/>
      <family val="3"/>
      <charset val="128"/>
      <scheme val="minor"/>
    </font>
    <font>
      <sz val="12"/>
      <color theme="1"/>
      <name val="游ゴシック"/>
      <family val="3"/>
      <charset val="128"/>
      <scheme val="minor"/>
    </font>
    <font>
      <b/>
      <sz val="12"/>
      <name val="游ゴシック"/>
      <family val="3"/>
      <charset val="128"/>
      <scheme val="minor"/>
    </font>
    <font>
      <b/>
      <sz val="16"/>
      <name val="游ゴシック"/>
      <family val="3"/>
      <charset val="128"/>
      <scheme val="minor"/>
    </font>
    <font>
      <b/>
      <sz val="12"/>
      <color theme="1"/>
      <name val="游ゴシック"/>
      <family val="3"/>
      <charset val="128"/>
    </font>
    <font>
      <sz val="11"/>
      <color theme="1"/>
      <name val="游ゴシック"/>
      <family val="3"/>
      <charset val="128"/>
    </font>
    <font>
      <sz val="10.5"/>
      <color theme="1"/>
      <name val="游ゴシック"/>
      <family val="3"/>
      <charset val="128"/>
    </font>
    <font>
      <sz val="9"/>
      <color theme="1"/>
      <name val="游ゴシック"/>
      <family val="3"/>
      <charset val="128"/>
    </font>
    <font>
      <sz val="10"/>
      <color theme="1"/>
      <name val="游ゴシック"/>
      <family val="3"/>
      <charset val="128"/>
    </font>
    <font>
      <b/>
      <u/>
      <sz val="11"/>
      <color theme="1"/>
      <name val="游ゴシック"/>
      <family val="3"/>
      <charset val="128"/>
    </font>
    <font>
      <sz val="10.5"/>
      <color theme="1"/>
      <name val="游ゴシック"/>
      <family val="3"/>
      <charset val="128"/>
      <scheme val="minor"/>
    </font>
    <font>
      <sz val="9"/>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8"/>
      <color theme="1"/>
      <name val="游ゴシック"/>
      <family val="3"/>
      <charset val="128"/>
    </font>
    <font>
      <b/>
      <sz val="11"/>
      <color theme="1"/>
      <name val="游ゴシック"/>
      <family val="3"/>
      <charset val="128"/>
    </font>
    <font>
      <sz val="11"/>
      <color theme="0"/>
      <name val="游ゴシック"/>
      <family val="3"/>
      <charset val="128"/>
    </font>
    <font>
      <sz val="9"/>
      <name val="游ゴシック"/>
      <family val="3"/>
      <charset val="128"/>
    </font>
    <font>
      <sz val="9"/>
      <name val="游ゴシック"/>
      <family val="3"/>
      <charset val="128"/>
      <scheme val="minor"/>
    </font>
    <font>
      <sz val="10"/>
      <name val="HGPｺﾞｼｯｸM"/>
      <family val="3"/>
      <charset val="128"/>
    </font>
    <font>
      <sz val="11"/>
      <name val="HGPｺﾞｼｯｸM"/>
      <family val="3"/>
      <charset val="128"/>
    </font>
    <font>
      <b/>
      <sz val="11"/>
      <name val="HGPｺﾞｼｯｸM"/>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8"/>
      <color theme="1"/>
      <name val="游ゴシック"/>
      <family val="3"/>
      <charset val="128"/>
      <scheme val="minor"/>
    </font>
    <font>
      <b/>
      <sz val="11"/>
      <color indexed="81"/>
      <name val="游ゴシック"/>
      <family val="3"/>
      <charset val="128"/>
    </font>
    <font>
      <b/>
      <u/>
      <sz val="12"/>
      <color indexed="81"/>
      <name val="游ゴシック"/>
      <family val="3"/>
      <charset val="128"/>
    </font>
    <font>
      <sz val="11"/>
      <name val="游ゴシック"/>
      <family val="3"/>
      <charset val="128"/>
    </font>
    <font>
      <b/>
      <u/>
      <sz val="14"/>
      <color rgb="FFFF0000"/>
      <name val="游ゴシック"/>
      <family val="3"/>
      <charset val="128"/>
    </font>
    <font>
      <sz val="11"/>
      <color rgb="FFFF0000"/>
      <name val="HGSｺﾞｼｯｸM"/>
      <family val="3"/>
      <charset val="128"/>
    </font>
    <font>
      <sz val="10"/>
      <name val="游ゴシック"/>
      <family val="3"/>
      <charset val="128"/>
    </font>
    <font>
      <sz val="11"/>
      <color theme="1"/>
      <name val="HGPｺﾞｼｯｸM"/>
      <family val="3"/>
      <charset val="128"/>
    </font>
    <font>
      <sz val="14"/>
      <name val="游ゴシック"/>
      <family val="3"/>
      <charset val="128"/>
    </font>
    <font>
      <b/>
      <sz val="11"/>
      <color indexed="81"/>
      <name val="MS P ゴシック"/>
      <family val="3"/>
      <charset val="128"/>
    </font>
    <font>
      <b/>
      <sz val="11"/>
      <color indexed="81"/>
      <name val="游ゴシック"/>
      <family val="3"/>
      <charset val="128"/>
      <scheme val="minor"/>
    </font>
    <font>
      <sz val="9"/>
      <color indexed="81"/>
      <name val="MS P ゴシック"/>
      <family val="3"/>
      <charset val="128"/>
    </font>
    <font>
      <b/>
      <sz val="12"/>
      <color indexed="81"/>
      <name val="游ゴシック"/>
      <family val="3"/>
      <charset val="128"/>
      <scheme val="minor"/>
    </font>
    <font>
      <sz val="9"/>
      <color rgb="FF0070C0"/>
      <name val="游ゴシック"/>
      <family val="3"/>
      <charset val="128"/>
    </font>
    <font>
      <b/>
      <sz val="22"/>
      <name val="ＭＳ 明朝"/>
      <family val="1"/>
      <charset val="128"/>
    </font>
    <font>
      <b/>
      <u/>
      <sz val="12"/>
      <name val="ＭＳ 明朝"/>
      <family val="1"/>
      <charset val="128"/>
    </font>
    <font>
      <sz val="6"/>
      <name val="ＭＳ Ｐゴシック"/>
      <family val="2"/>
      <charset val="128"/>
    </font>
    <font>
      <sz val="11"/>
      <color theme="1"/>
      <name val="ＭＳ Ｐゴシック"/>
      <family val="2"/>
      <charset val="128"/>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C000"/>
        <bgColor indexed="64"/>
      </patternFill>
    </fill>
  </fills>
  <borders count="126">
    <border>
      <left/>
      <right/>
      <top/>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top/>
      <bottom/>
      <diagonal/>
    </border>
    <border>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auto="1"/>
      </right>
      <top style="medium">
        <color indexed="64"/>
      </top>
      <bottom style="medium">
        <color indexed="64"/>
      </bottom>
      <diagonal/>
    </border>
    <border>
      <left style="hair">
        <color auto="1"/>
      </left>
      <right/>
      <top style="thin">
        <color auto="1"/>
      </top>
      <bottom/>
      <diagonal/>
    </border>
    <border>
      <left style="thin">
        <color auto="1"/>
      </left>
      <right style="thin">
        <color auto="1"/>
      </right>
      <top/>
      <bottom/>
      <diagonal/>
    </border>
    <border>
      <left style="thin">
        <color auto="1"/>
      </left>
      <right/>
      <top/>
      <bottom style="dashed">
        <color auto="1"/>
      </bottom>
      <diagonal/>
    </border>
    <border>
      <left style="hair">
        <color auto="1"/>
      </left>
      <right/>
      <top/>
      <bottom style="dashed">
        <color auto="1"/>
      </bottom>
      <diagonal/>
    </border>
    <border>
      <left/>
      <right style="thin">
        <color auto="1"/>
      </right>
      <top/>
      <bottom style="dashed">
        <color auto="1"/>
      </bottom>
      <diagonal/>
    </border>
    <border>
      <left/>
      <right/>
      <top/>
      <bottom style="dashed">
        <color auto="1"/>
      </bottom>
      <diagonal/>
    </border>
    <border>
      <left style="thin">
        <color auto="1"/>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hair">
        <color auto="1"/>
      </top>
      <bottom/>
      <diagonal/>
    </border>
    <border>
      <left/>
      <right/>
      <top/>
      <bottom style="double">
        <color auto="1"/>
      </bottom>
      <diagonal/>
    </border>
    <border>
      <left style="hair">
        <color auto="1"/>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double">
        <color auto="1"/>
      </top>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hair">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hair">
        <color auto="1"/>
      </right>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right style="hair">
        <color auto="1"/>
      </right>
      <top style="hair">
        <color auto="1"/>
      </top>
      <bottom/>
      <diagonal/>
    </border>
  </borders>
  <cellStyleXfs count="11">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3" fillId="0" borderId="0">
      <alignment vertical="center"/>
    </xf>
    <xf numFmtId="0" fontId="11" fillId="0" borderId="0"/>
    <xf numFmtId="0" fontId="3" fillId="0" borderId="0">
      <alignment vertical="center"/>
    </xf>
  </cellStyleXfs>
  <cellXfs count="519">
    <xf numFmtId="0" fontId="0" fillId="0" borderId="0" xfId="0">
      <alignment vertical="center"/>
    </xf>
    <xf numFmtId="49" fontId="7" fillId="2" borderId="1"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left" vertical="center"/>
    </xf>
    <xf numFmtId="0" fontId="6" fillId="0" borderId="0" xfId="0" applyFont="1" applyProtection="1">
      <alignment vertical="center"/>
    </xf>
    <xf numFmtId="0" fontId="6" fillId="0" borderId="0" xfId="0" applyFont="1" applyAlignment="1" applyProtection="1">
      <alignment horizontal="left" vertical="center"/>
    </xf>
    <xf numFmtId="49" fontId="6" fillId="0" borderId="0" xfId="0" applyNumberFormat="1" applyFont="1" applyAlignment="1" applyProtection="1">
      <alignment horizontal="right" vertical="center"/>
    </xf>
    <xf numFmtId="0" fontId="8" fillId="0" borderId="0" xfId="1" applyFont="1" applyAlignment="1">
      <alignment vertical="center"/>
    </xf>
    <xf numFmtId="0" fontId="8" fillId="0" borderId="0" xfId="1" applyFont="1" applyAlignment="1">
      <alignment vertical="center" shrinkToFit="1"/>
    </xf>
    <xf numFmtId="0" fontId="8" fillId="0" borderId="0" xfId="1" applyFont="1" applyFill="1" applyAlignment="1">
      <alignment vertical="center" shrinkToFit="1"/>
    </xf>
    <xf numFmtId="0" fontId="6" fillId="0" borderId="0" xfId="1"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16" fillId="0" borderId="28" xfId="0" applyFont="1" applyBorder="1" applyAlignment="1">
      <alignment vertical="center" shrinkToFit="1"/>
    </xf>
    <xf numFmtId="0" fontId="16" fillId="0" borderId="12" xfId="0" applyFont="1" applyBorder="1" applyAlignment="1">
      <alignment vertical="center" shrinkToFit="1"/>
    </xf>
    <xf numFmtId="0" fontId="19" fillId="5" borderId="6" xfId="0" applyFont="1" applyFill="1" applyBorder="1" applyAlignment="1">
      <alignment horizontal="left" vertical="center" shrinkToFit="1"/>
    </xf>
    <xf numFmtId="0" fontId="19" fillId="5" borderId="6" xfId="0" applyFont="1" applyFill="1" applyBorder="1" applyAlignment="1">
      <alignment vertical="center" shrinkToFit="1"/>
    </xf>
    <xf numFmtId="49" fontId="16" fillId="0" borderId="29" xfId="1" applyNumberFormat="1" applyFont="1" applyFill="1" applyBorder="1" applyAlignment="1">
      <alignment horizontal="center" vertical="center" shrinkToFit="1"/>
    </xf>
    <xf numFmtId="49" fontId="16" fillId="0" borderId="29" xfId="1" applyNumberFormat="1" applyFont="1" applyFill="1" applyBorder="1" applyAlignment="1">
      <alignment horizontal="left" vertical="center" shrinkToFit="1"/>
    </xf>
    <xf numFmtId="49" fontId="16" fillId="0" borderId="29" xfId="1" applyNumberFormat="1" applyFont="1" applyFill="1" applyBorder="1" applyAlignment="1">
      <alignment vertical="center" shrinkToFit="1"/>
    </xf>
    <xf numFmtId="0" fontId="16" fillId="0" borderId="29" xfId="1" applyFont="1" applyFill="1" applyBorder="1" applyAlignment="1">
      <alignment vertical="center" shrinkToFit="1"/>
    </xf>
    <xf numFmtId="0" fontId="24" fillId="0" borderId="0" xfId="0" applyFont="1" applyProtection="1">
      <alignment vertical="center"/>
    </xf>
    <xf numFmtId="0" fontId="24" fillId="0" borderId="0" xfId="5" applyFont="1" applyProtection="1"/>
    <xf numFmtId="0" fontId="24" fillId="0" borderId="0" xfId="5" applyFont="1" applyAlignment="1" applyProtection="1">
      <alignment horizontal="center"/>
    </xf>
    <xf numFmtId="0" fontId="24" fillId="0" borderId="0" xfId="5" applyFont="1" applyAlignment="1" applyProtection="1">
      <alignment vertical="center"/>
    </xf>
    <xf numFmtId="0" fontId="16" fillId="0" borderId="0" xfId="0" applyFont="1" applyProtection="1">
      <alignment vertical="center"/>
    </xf>
    <xf numFmtId="0" fontId="16" fillId="0" borderId="0" xfId="5" applyFont="1" applyProtection="1"/>
    <xf numFmtId="0" fontId="24" fillId="0" borderId="0" xfId="5" applyFont="1" applyFill="1" applyAlignment="1" applyProtection="1">
      <alignment horizontal="right" vertical="center"/>
    </xf>
    <xf numFmtId="0" fontId="24" fillId="0" borderId="0" xfId="5" applyFont="1" applyFill="1" applyAlignment="1" applyProtection="1">
      <alignment horizontal="left" vertical="center"/>
    </xf>
    <xf numFmtId="0" fontId="24" fillId="0" borderId="0" xfId="1" applyFont="1" applyAlignment="1" applyProtection="1">
      <alignment horizontal="left" vertical="center"/>
    </xf>
    <xf numFmtId="0" fontId="24" fillId="0" borderId="0" xfId="1" applyFont="1" applyFill="1" applyAlignment="1" applyProtection="1">
      <alignment horizontal="center" vertical="center"/>
    </xf>
    <xf numFmtId="0" fontId="24" fillId="0" borderId="0" xfId="1" applyFont="1" applyFill="1" applyAlignment="1" applyProtection="1">
      <alignment horizontal="left" vertical="center"/>
    </xf>
    <xf numFmtId="49" fontId="23" fillId="0" borderId="0" xfId="0" applyNumberFormat="1" applyFont="1" applyFill="1" applyAlignment="1" applyProtection="1">
      <alignment horizontal="center" vertical="center" shrinkToFit="1"/>
    </xf>
    <xf numFmtId="0" fontId="26" fillId="0" borderId="0" xfId="5" applyFont="1" applyProtection="1"/>
    <xf numFmtId="0" fontId="27" fillId="0" borderId="0" xfId="5" applyFont="1" applyFill="1" applyAlignment="1" applyProtection="1">
      <alignment horizontal="right" vertical="center" shrinkToFit="1"/>
    </xf>
    <xf numFmtId="0" fontId="27" fillId="0" borderId="0" xfId="5" applyFont="1" applyAlignment="1" applyProtection="1">
      <alignment vertical="center" shrinkToFit="1"/>
    </xf>
    <xf numFmtId="0" fontId="24" fillId="0" borderId="0" xfId="0" applyFont="1" applyFill="1" applyAlignment="1" applyProtection="1">
      <alignment vertical="center"/>
    </xf>
    <xf numFmtId="0" fontId="24" fillId="0" borderId="0" xfId="0" applyFont="1" applyAlignment="1" applyProtection="1">
      <alignment horizontal="left" vertical="center"/>
    </xf>
    <xf numFmtId="176" fontId="28" fillId="0" borderId="0" xfId="5" applyNumberFormat="1" applyFont="1" applyAlignment="1" applyProtection="1">
      <alignment horizontal="center" vertical="center"/>
    </xf>
    <xf numFmtId="0" fontId="28" fillId="0" borderId="0" xfId="5" applyFont="1" applyAlignment="1" applyProtection="1">
      <alignment horizontal="center" vertical="center"/>
    </xf>
    <xf numFmtId="176" fontId="24" fillId="0" borderId="0" xfId="5" applyNumberFormat="1" applyFont="1" applyAlignment="1" applyProtection="1">
      <alignment horizontal="center" vertical="center"/>
    </xf>
    <xf numFmtId="0" fontId="24" fillId="0" borderId="0" xfId="5" applyFont="1" applyAlignment="1" applyProtection="1">
      <alignment horizontal="left" vertical="center"/>
    </xf>
    <xf numFmtId="177" fontId="29" fillId="0" borderId="0" xfId="4" applyNumberFormat="1" applyFont="1" applyBorder="1" applyAlignment="1" applyProtection="1">
      <alignment horizontal="center" vertical="center"/>
    </xf>
    <xf numFmtId="0" fontId="24" fillId="0" borderId="0" xfId="5" applyFont="1" applyAlignment="1" applyProtection="1">
      <alignment vertical="center" shrinkToFit="1"/>
    </xf>
    <xf numFmtId="0" fontId="24" fillId="0" borderId="0" xfId="5" applyFont="1" applyAlignment="1" applyProtection="1">
      <alignment shrinkToFit="1"/>
    </xf>
    <xf numFmtId="0" fontId="28" fillId="0" borderId="0" xfId="5" applyFont="1" applyAlignment="1" applyProtection="1">
      <alignment horizontal="left" vertical="center"/>
    </xf>
    <xf numFmtId="49" fontId="28" fillId="0" borderId="0" xfId="5" applyNumberFormat="1" applyFont="1" applyAlignment="1" applyProtection="1">
      <alignment horizontal="center" vertical="center"/>
    </xf>
    <xf numFmtId="0" fontId="28" fillId="0" borderId="0" xfId="5" applyFont="1" applyProtection="1"/>
    <xf numFmtId="0" fontId="24" fillId="0" borderId="0" xfId="5" applyFont="1" applyAlignment="1" applyProtection="1">
      <alignment horizontal="right" vertical="center"/>
    </xf>
    <xf numFmtId="49" fontId="24" fillId="0" borderId="0" xfId="5" applyNumberFormat="1" applyFont="1" applyAlignment="1" applyProtection="1">
      <alignment horizontal="center" vertical="center"/>
    </xf>
    <xf numFmtId="0" fontId="24" fillId="0" borderId="0" xfId="5" applyFont="1" applyAlignment="1" applyProtection="1">
      <alignment horizontal="center" vertical="center"/>
    </xf>
    <xf numFmtId="0" fontId="30" fillId="0" borderId="0" xfId="7" applyFont="1" applyAlignment="1" applyProtection="1">
      <alignment vertical="center"/>
    </xf>
    <xf numFmtId="0" fontId="14" fillId="0" borderId="0" xfId="7" applyFont="1" applyProtection="1">
      <alignment vertical="center"/>
    </xf>
    <xf numFmtId="0" fontId="31" fillId="0" borderId="0" xfId="7" applyFont="1" applyProtection="1">
      <alignment vertical="center"/>
    </xf>
    <xf numFmtId="0" fontId="31" fillId="0" borderId="6" xfId="7" applyFont="1" applyFill="1" applyBorder="1" applyAlignment="1" applyProtection="1">
      <alignment horizontal="center" vertical="center"/>
    </xf>
    <xf numFmtId="0" fontId="15" fillId="0" borderId="0" xfId="7" applyFont="1" applyAlignment="1" applyProtection="1">
      <alignment vertical="center"/>
    </xf>
    <xf numFmtId="0" fontId="36" fillId="0" borderId="24" xfId="7" applyFont="1" applyBorder="1" applyAlignment="1" applyProtection="1">
      <alignment vertical="center"/>
    </xf>
    <xf numFmtId="0" fontId="14" fillId="0" borderId="24" xfId="7" applyFont="1" applyBorder="1" applyAlignment="1" applyProtection="1">
      <alignment vertical="center"/>
    </xf>
    <xf numFmtId="0" fontId="14" fillId="0" borderId="6" xfId="7" applyFont="1" applyFill="1" applyBorder="1" applyAlignment="1" applyProtection="1">
      <alignment horizontal="center" vertical="center"/>
    </xf>
    <xf numFmtId="0" fontId="14" fillId="3" borderId="11" xfId="7" applyFont="1" applyFill="1" applyBorder="1" applyAlignment="1" applyProtection="1">
      <alignment horizontal="right" vertical="center"/>
      <protection locked="0"/>
    </xf>
    <xf numFmtId="0" fontId="36" fillId="0" borderId="0" xfId="7" applyFont="1" applyBorder="1" applyAlignment="1" applyProtection="1">
      <alignment horizontal="justify" vertical="center"/>
    </xf>
    <xf numFmtId="0" fontId="14" fillId="0" borderId="0" xfId="7" applyFont="1" applyBorder="1" applyAlignment="1" applyProtection="1">
      <alignment vertical="center"/>
    </xf>
    <xf numFmtId="0" fontId="36" fillId="0" borderId="0" xfId="7" applyFont="1" applyBorder="1" applyAlignment="1" applyProtection="1">
      <alignment vertical="center"/>
    </xf>
    <xf numFmtId="0" fontId="14" fillId="0" borderId="0" xfId="7" applyFont="1" applyBorder="1" applyProtection="1">
      <alignment vertical="center"/>
    </xf>
    <xf numFmtId="0" fontId="17" fillId="0" borderId="0" xfId="7" applyFont="1" applyProtection="1">
      <alignment vertical="center"/>
    </xf>
    <xf numFmtId="0" fontId="14" fillId="0" borderId="0" xfId="7" applyFont="1" applyAlignment="1" applyProtection="1">
      <alignment horizontal="center" vertical="center"/>
    </xf>
    <xf numFmtId="0" fontId="39" fillId="0" borderId="0" xfId="7" applyFont="1" applyProtection="1">
      <alignment vertical="center"/>
    </xf>
    <xf numFmtId="0" fontId="19" fillId="5" borderId="7" xfId="0" applyFont="1" applyFill="1" applyBorder="1" applyAlignment="1">
      <alignment vertical="center" shrinkToFit="1"/>
    </xf>
    <xf numFmtId="0" fontId="31" fillId="0" borderId="5" xfId="7" applyFont="1" applyFill="1" applyBorder="1" applyAlignment="1" applyProtection="1">
      <alignment horizontal="center" vertical="center"/>
    </xf>
    <xf numFmtId="0" fontId="34" fillId="0" borderId="3" xfId="7" applyFont="1" applyFill="1" applyBorder="1" applyAlignment="1" applyProtection="1">
      <alignment horizontal="center" vertical="center" shrinkToFit="1"/>
    </xf>
    <xf numFmtId="0" fontId="31" fillId="0" borderId="8" xfId="7" applyFont="1" applyFill="1" applyBorder="1" applyAlignment="1" applyProtection="1">
      <alignment horizontal="center" vertical="center"/>
      <protection locked="0"/>
    </xf>
    <xf numFmtId="0" fontId="31" fillId="3" borderId="9" xfId="7" applyFont="1" applyFill="1" applyBorder="1" applyAlignment="1" applyProtection="1">
      <alignment vertical="center" shrinkToFit="1"/>
      <protection locked="0"/>
    </xf>
    <xf numFmtId="0" fontId="31" fillId="3" borderId="7" xfId="7" applyFont="1" applyFill="1" applyBorder="1" applyAlignment="1" applyProtection="1">
      <alignment vertical="center" shrinkToFit="1"/>
      <protection locked="0"/>
    </xf>
    <xf numFmtId="0" fontId="31" fillId="0" borderId="31" xfId="7" applyFont="1" applyFill="1" applyBorder="1" applyProtection="1">
      <alignment vertical="center"/>
    </xf>
    <xf numFmtId="0" fontId="31" fillId="0" borderId="0" xfId="7" applyFont="1" applyFill="1" applyBorder="1" applyProtection="1">
      <alignment vertical="center"/>
    </xf>
    <xf numFmtId="0" fontId="31" fillId="0" borderId="20" xfId="7" applyFont="1" applyFill="1" applyBorder="1" applyProtection="1">
      <alignment vertical="center"/>
    </xf>
    <xf numFmtId="0" fontId="31" fillId="0" borderId="31" xfId="7" applyFont="1" applyFill="1" applyBorder="1" applyAlignment="1" applyProtection="1">
      <alignment horizontal="center" vertical="center"/>
      <protection locked="0"/>
    </xf>
    <xf numFmtId="0" fontId="31" fillId="3" borderId="0" xfId="7" applyFont="1" applyFill="1" applyBorder="1" applyAlignment="1" applyProtection="1">
      <alignment vertical="center" shrinkToFit="1"/>
      <protection locked="0"/>
    </xf>
    <xf numFmtId="0" fontId="31" fillId="3" borderId="38" xfId="7" applyFont="1" applyFill="1" applyBorder="1" applyAlignment="1" applyProtection="1">
      <alignment vertical="center" shrinkToFit="1"/>
      <protection locked="0"/>
    </xf>
    <xf numFmtId="179" fontId="31" fillId="8" borderId="32" xfId="7" applyNumberFormat="1" applyFont="1" applyFill="1" applyBorder="1" applyProtection="1">
      <alignment vertical="center"/>
    </xf>
    <xf numFmtId="178" fontId="31" fillId="8" borderId="0" xfId="7" applyNumberFormat="1" applyFont="1" applyFill="1" applyBorder="1" applyProtection="1">
      <alignment vertical="center"/>
    </xf>
    <xf numFmtId="182" fontId="31" fillId="0" borderId="20" xfId="7" applyNumberFormat="1" applyFont="1" applyFill="1" applyBorder="1" applyProtection="1">
      <alignment vertical="center"/>
    </xf>
    <xf numFmtId="0" fontId="31" fillId="0" borderId="39" xfId="7" applyFont="1" applyFill="1" applyBorder="1" applyAlignment="1" applyProtection="1">
      <alignment horizontal="center" vertical="center"/>
      <protection locked="0"/>
    </xf>
    <xf numFmtId="0" fontId="31" fillId="3" borderId="42" xfId="7" applyFont="1" applyFill="1" applyBorder="1" applyAlignment="1" applyProtection="1">
      <alignment vertical="center" shrinkToFit="1"/>
      <protection locked="0"/>
    </xf>
    <xf numFmtId="0" fontId="31" fillId="3" borderId="43" xfId="7" applyFont="1" applyFill="1" applyBorder="1" applyAlignment="1" applyProtection="1">
      <alignment vertical="center" shrinkToFit="1"/>
      <protection locked="0"/>
    </xf>
    <xf numFmtId="0" fontId="31" fillId="0" borderId="44" xfId="7" applyFont="1" applyFill="1" applyBorder="1" applyProtection="1">
      <alignment vertical="center"/>
    </xf>
    <xf numFmtId="0" fontId="31" fillId="0" borderId="45" xfId="7" applyFont="1" applyFill="1" applyBorder="1" applyProtection="1">
      <alignment vertical="center"/>
    </xf>
    <xf numFmtId="0" fontId="31" fillId="0" borderId="46" xfId="7" applyFont="1" applyFill="1" applyBorder="1" applyProtection="1">
      <alignment vertical="center"/>
    </xf>
    <xf numFmtId="0" fontId="31" fillId="0" borderId="0" xfId="7" applyFont="1" applyFill="1" applyBorder="1" applyAlignment="1" applyProtection="1">
      <alignment horizontal="center" vertical="center"/>
      <protection locked="0"/>
    </xf>
    <xf numFmtId="0" fontId="31" fillId="3" borderId="16" xfId="7" applyFont="1" applyFill="1" applyBorder="1" applyAlignment="1" applyProtection="1">
      <alignment vertical="center" shrinkToFit="1"/>
      <protection locked="0"/>
    </xf>
    <xf numFmtId="0" fontId="31" fillId="3" borderId="19" xfId="7" applyFont="1" applyFill="1" applyBorder="1" applyAlignment="1" applyProtection="1">
      <alignment vertical="center"/>
      <protection locked="0"/>
    </xf>
    <xf numFmtId="0" fontId="31" fillId="0" borderId="47" xfId="7" applyFont="1" applyBorder="1" applyAlignment="1" applyProtection="1">
      <alignment vertical="center"/>
      <protection locked="0"/>
    </xf>
    <xf numFmtId="181" fontId="31" fillId="8" borderId="32" xfId="7" applyNumberFormat="1" applyFont="1" applyFill="1" applyBorder="1" applyProtection="1">
      <alignment vertical="center"/>
    </xf>
    <xf numFmtId="0" fontId="31" fillId="3" borderId="31" xfId="7" applyFont="1" applyFill="1" applyBorder="1" applyAlignment="1" applyProtection="1">
      <alignment vertical="center"/>
      <protection locked="0"/>
    </xf>
    <xf numFmtId="0" fontId="31" fillId="0" borderId="20" xfId="7" applyFont="1" applyBorder="1" applyAlignment="1" applyProtection="1">
      <alignment vertical="center"/>
      <protection locked="0"/>
    </xf>
    <xf numFmtId="0" fontId="40" fillId="3" borderId="31" xfId="7" applyFont="1" applyFill="1" applyBorder="1" applyAlignment="1" applyProtection="1">
      <alignment vertical="center"/>
      <protection locked="0"/>
    </xf>
    <xf numFmtId="0" fontId="33" fillId="3" borderId="31" xfId="7" applyFont="1" applyFill="1" applyBorder="1" applyAlignment="1" applyProtection="1">
      <alignment vertical="center"/>
      <protection locked="0"/>
    </xf>
    <xf numFmtId="0" fontId="31" fillId="0" borderId="0" xfId="7" applyFont="1" applyFill="1" applyBorder="1" applyAlignment="1" applyProtection="1">
      <alignment horizontal="right" vertical="center"/>
    </xf>
    <xf numFmtId="178" fontId="31" fillId="8" borderId="32" xfId="7" applyNumberFormat="1" applyFont="1" applyFill="1" applyBorder="1" applyProtection="1">
      <alignment vertical="center"/>
    </xf>
    <xf numFmtId="0" fontId="31" fillId="0" borderId="48" xfId="7" applyFont="1" applyFill="1" applyBorder="1" applyAlignment="1" applyProtection="1">
      <alignment horizontal="center" vertical="center"/>
      <protection locked="0"/>
    </xf>
    <xf numFmtId="0" fontId="31" fillId="3" borderId="17" xfId="7" applyFont="1" applyFill="1" applyBorder="1" applyAlignment="1" applyProtection="1">
      <alignment vertical="center" shrinkToFit="1"/>
      <protection locked="0"/>
    </xf>
    <xf numFmtId="0" fontId="31" fillId="3" borderId="51" xfId="7" applyFont="1" applyFill="1" applyBorder="1" applyAlignment="1" applyProtection="1">
      <alignment vertical="center"/>
      <protection locked="0"/>
    </xf>
    <xf numFmtId="0" fontId="31" fillId="0" borderId="51" xfId="7" applyFont="1" applyFill="1" applyBorder="1" applyProtection="1">
      <alignment vertical="center"/>
    </xf>
    <xf numFmtId="0" fontId="31" fillId="0" borderId="48" xfId="7" applyFont="1" applyFill="1" applyBorder="1" applyProtection="1">
      <alignment vertical="center"/>
    </xf>
    <xf numFmtId="0" fontId="31" fillId="0" borderId="50" xfId="7" applyFont="1" applyFill="1" applyBorder="1" applyProtection="1">
      <alignment vertical="center"/>
    </xf>
    <xf numFmtId="0" fontId="31" fillId="3" borderId="52" xfId="7" applyFont="1" applyFill="1" applyBorder="1" applyAlignment="1" applyProtection="1">
      <alignment vertical="center" shrinkToFit="1"/>
      <protection locked="0"/>
    </xf>
    <xf numFmtId="0" fontId="31" fillId="0" borderId="42" xfId="7" applyFont="1" applyFill="1" applyBorder="1" applyAlignment="1" applyProtection="1">
      <alignment horizontal="center" vertical="center"/>
      <protection locked="0"/>
    </xf>
    <xf numFmtId="0" fontId="31" fillId="0" borderId="39" xfId="7" applyFont="1" applyFill="1" applyBorder="1" applyProtection="1">
      <alignment vertical="center"/>
    </xf>
    <xf numFmtId="0" fontId="31" fillId="0" borderId="42" xfId="7" applyFont="1" applyFill="1" applyBorder="1" applyProtection="1">
      <alignment vertical="center"/>
    </xf>
    <xf numFmtId="0" fontId="31" fillId="0" borderId="41" xfId="7" applyFont="1" applyFill="1" applyBorder="1" applyProtection="1">
      <alignment vertical="center"/>
    </xf>
    <xf numFmtId="0" fontId="33" fillId="3" borderId="19" xfId="7" applyFont="1" applyFill="1" applyBorder="1" applyAlignment="1" applyProtection="1">
      <alignment horizontal="center" vertical="center"/>
      <protection locked="0"/>
    </xf>
    <xf numFmtId="0" fontId="31" fillId="3" borderId="31" xfId="7" applyFont="1" applyFill="1" applyBorder="1" applyProtection="1">
      <alignment vertical="center"/>
      <protection locked="0"/>
    </xf>
    <xf numFmtId="0" fontId="33" fillId="3" borderId="31" xfId="7" applyFont="1" applyFill="1" applyBorder="1" applyAlignment="1" applyProtection="1">
      <alignment horizontal="center" vertical="center"/>
      <protection locked="0"/>
    </xf>
    <xf numFmtId="0" fontId="31" fillId="0" borderId="0" xfId="7" applyFont="1" applyFill="1" applyBorder="1" applyAlignment="1" applyProtection="1">
      <alignment vertical="center"/>
    </xf>
    <xf numFmtId="0" fontId="31" fillId="0" borderId="20" xfId="7" applyFont="1" applyFill="1" applyBorder="1" applyAlignment="1" applyProtection="1">
      <alignment vertical="center"/>
    </xf>
    <xf numFmtId="0" fontId="31" fillId="0" borderId="24" xfId="7" applyFont="1" applyFill="1" applyBorder="1" applyAlignment="1" applyProtection="1">
      <alignment horizontal="center" vertical="center"/>
      <protection locked="0"/>
    </xf>
    <xf numFmtId="0" fontId="31" fillId="3" borderId="11" xfId="7" applyFont="1" applyFill="1" applyBorder="1" applyAlignment="1" applyProtection="1">
      <alignment vertical="center" shrinkToFit="1"/>
      <protection locked="0"/>
    </xf>
    <xf numFmtId="0" fontId="31" fillId="3" borderId="58" xfId="7" applyFont="1" applyFill="1" applyBorder="1" applyProtection="1">
      <alignment vertical="center"/>
      <protection locked="0"/>
    </xf>
    <xf numFmtId="0" fontId="31" fillId="0" borderId="57" xfId="7" applyFont="1" applyBorder="1" applyAlignment="1" applyProtection="1">
      <alignment vertical="center"/>
      <protection locked="0"/>
    </xf>
    <xf numFmtId="0" fontId="31" fillId="0" borderId="58" xfId="7" applyFont="1" applyFill="1" applyBorder="1" applyProtection="1">
      <alignment vertical="center"/>
    </xf>
    <xf numFmtId="0" fontId="31" fillId="0" borderId="24" xfId="7" applyFont="1" applyFill="1" applyBorder="1" applyProtection="1">
      <alignment vertical="center"/>
    </xf>
    <xf numFmtId="0" fontId="31" fillId="0" borderId="57" xfId="7" applyFont="1" applyFill="1" applyBorder="1" applyProtection="1">
      <alignment vertical="center"/>
    </xf>
    <xf numFmtId="0" fontId="32" fillId="0" borderId="0" xfId="7" applyFont="1" applyProtection="1">
      <alignment vertical="center"/>
    </xf>
    <xf numFmtId="0" fontId="41" fillId="0" borderId="0" xfId="7" applyFont="1" applyProtection="1">
      <alignment vertical="center"/>
    </xf>
    <xf numFmtId="0" fontId="42" fillId="0" borderId="0" xfId="7" applyFont="1" applyProtection="1">
      <alignment vertical="center"/>
    </xf>
    <xf numFmtId="0" fontId="31" fillId="0" borderId="0" xfId="7" applyFont="1" applyFill="1" applyBorder="1" applyAlignment="1" applyProtection="1">
      <alignment horizontal="center" vertical="center"/>
    </xf>
    <xf numFmtId="0" fontId="32" fillId="0" borderId="0" xfId="7" applyFont="1" applyAlignment="1" applyProtection="1">
      <alignment vertical="center"/>
    </xf>
    <xf numFmtId="0" fontId="14" fillId="0" borderId="0" xfId="7" applyFont="1" applyProtection="1">
      <alignment vertical="center"/>
      <protection locked="0"/>
    </xf>
    <xf numFmtId="176" fontId="24" fillId="0" borderId="0" xfId="5" applyNumberFormat="1" applyFont="1" applyAlignment="1" applyProtection="1">
      <alignment horizontal="right" vertical="center"/>
    </xf>
    <xf numFmtId="177" fontId="24" fillId="0" borderId="0" xfId="5" applyNumberFormat="1" applyFont="1" applyBorder="1" applyAlignment="1" applyProtection="1">
      <alignment horizontal="right" vertical="center" shrinkToFit="1"/>
    </xf>
    <xf numFmtId="176" fontId="24" fillId="3" borderId="0" xfId="5" applyNumberFormat="1" applyFont="1" applyFill="1" applyAlignment="1" applyProtection="1">
      <alignment horizontal="center" vertical="center" shrinkToFit="1"/>
      <protection locked="0"/>
    </xf>
    <xf numFmtId="0" fontId="32" fillId="0" borderId="0" xfId="7" applyFont="1" applyAlignment="1" applyProtection="1">
      <alignment horizontal="right" vertical="center"/>
    </xf>
    <xf numFmtId="0" fontId="16" fillId="0" borderId="6" xfId="0" applyFont="1" applyBorder="1" applyAlignment="1">
      <alignment vertical="center" shrinkToFit="1"/>
    </xf>
    <xf numFmtId="0" fontId="16" fillId="0" borderId="30" xfId="0" applyFont="1" applyBorder="1" applyAlignment="1">
      <alignment vertical="center" shrinkToFit="1"/>
    </xf>
    <xf numFmtId="0" fontId="6" fillId="2" borderId="2" xfId="8" applyFont="1" applyFill="1" applyBorder="1" applyAlignment="1" applyProtection="1">
      <alignment horizontal="center" vertical="center" shrinkToFit="1"/>
    </xf>
    <xf numFmtId="0" fontId="6" fillId="0" borderId="15" xfId="8" applyFont="1" applyFill="1" applyBorder="1" applyAlignment="1" applyProtection="1">
      <alignment horizontal="center" vertical="center" shrinkToFit="1"/>
    </xf>
    <xf numFmtId="0" fontId="6" fillId="0" borderId="0" xfId="1" applyFont="1" applyAlignment="1" applyProtection="1">
      <alignment vertical="center" shrinkToFit="1"/>
    </xf>
    <xf numFmtId="0" fontId="6" fillId="7" borderId="26" xfId="8" applyFont="1" applyFill="1" applyBorder="1" applyAlignment="1" applyProtection="1">
      <alignment horizontal="left" vertical="center" shrinkToFit="1"/>
    </xf>
    <xf numFmtId="0" fontId="6" fillId="0" borderId="0" xfId="0" applyFont="1" applyAlignment="1" applyProtection="1">
      <alignment vertical="center" shrinkToFit="1"/>
    </xf>
    <xf numFmtId="0" fontId="11" fillId="0" borderId="0" xfId="9" applyProtection="1"/>
    <xf numFmtId="0" fontId="50" fillId="0" borderId="61" xfId="9" applyFont="1" applyBorder="1" applyAlignment="1" applyProtection="1">
      <alignment horizontal="right"/>
    </xf>
    <xf numFmtId="0" fontId="37" fillId="0" borderId="62" xfId="9" applyFont="1" applyBorder="1" applyAlignment="1" applyProtection="1">
      <alignment horizontal="right"/>
    </xf>
    <xf numFmtId="0" fontId="37" fillId="0" borderId="63" xfId="9" applyFont="1" applyBorder="1" applyAlignment="1" applyProtection="1">
      <alignment horizontal="right"/>
    </xf>
    <xf numFmtId="0" fontId="37" fillId="0" borderId="61" xfId="9" applyFont="1" applyBorder="1" applyAlignment="1" applyProtection="1">
      <alignment horizontal="right"/>
    </xf>
    <xf numFmtId="0" fontId="51" fillId="0" borderId="68" xfId="9" applyFont="1" applyBorder="1" applyAlignment="1" applyProtection="1">
      <alignment horizontal="center" vertical="center"/>
    </xf>
    <xf numFmtId="0" fontId="51" fillId="0" borderId="69" xfId="9" applyFont="1" applyBorder="1" applyAlignment="1" applyProtection="1">
      <alignment horizontal="center" vertical="center"/>
    </xf>
    <xf numFmtId="0" fontId="51" fillId="0" borderId="70" xfId="9" applyFont="1" applyBorder="1" applyAlignment="1" applyProtection="1">
      <alignment horizontal="center" vertical="center"/>
    </xf>
    <xf numFmtId="0" fontId="11" fillId="0" borderId="5" xfId="9" applyBorder="1" applyProtection="1"/>
    <xf numFmtId="0" fontId="54" fillId="0" borderId="5" xfId="9" applyFont="1" applyBorder="1" applyAlignment="1" applyProtection="1">
      <alignment horizontal="right" vertical="top"/>
    </xf>
    <xf numFmtId="0" fontId="11" fillId="0" borderId="79" xfId="9" applyBorder="1" applyProtection="1"/>
    <xf numFmtId="0" fontId="11" fillId="0" borderId="5" xfId="9" applyBorder="1" applyAlignment="1" applyProtection="1">
      <alignment horizontal="center"/>
    </xf>
    <xf numFmtId="0" fontId="11" fillId="0" borderId="88" xfId="9" applyBorder="1" applyProtection="1"/>
    <xf numFmtId="0" fontId="11" fillId="0" borderId="88" xfId="9" applyBorder="1" applyAlignment="1" applyProtection="1">
      <alignment horizontal="center"/>
    </xf>
    <xf numFmtId="0" fontId="11" fillId="0" borderId="92" xfId="9" applyBorder="1" applyProtection="1"/>
    <xf numFmtId="0" fontId="11" fillId="0" borderId="93" xfId="9" applyBorder="1" applyAlignment="1" applyProtection="1">
      <alignment vertical="center"/>
    </xf>
    <xf numFmtId="0" fontId="11" fillId="0" borderId="22" xfId="9" applyBorder="1" applyAlignment="1" applyProtection="1">
      <alignment vertical="center"/>
    </xf>
    <xf numFmtId="0" fontId="11" fillId="0" borderId="94" xfId="9" applyBorder="1" applyAlignment="1" applyProtection="1">
      <alignment vertical="center"/>
    </xf>
    <xf numFmtId="0" fontId="11" fillId="0" borderId="0" xfId="9" applyAlignment="1" applyProtection="1">
      <alignment vertical="center"/>
    </xf>
    <xf numFmtId="0" fontId="11" fillId="0" borderId="78" xfId="9" applyBorder="1" applyAlignment="1" applyProtection="1">
      <alignment vertical="center"/>
    </xf>
    <xf numFmtId="0" fontId="11" fillId="0" borderId="5" xfId="9" applyBorder="1" applyAlignment="1" applyProtection="1">
      <alignment vertical="center"/>
    </xf>
    <xf numFmtId="0" fontId="11" fillId="0" borderId="79" xfId="9" applyBorder="1" applyAlignment="1" applyProtection="1">
      <alignment vertical="center"/>
    </xf>
    <xf numFmtId="0" fontId="11" fillId="0" borderId="87" xfId="9" applyBorder="1" applyAlignment="1" applyProtection="1">
      <alignment vertical="center"/>
    </xf>
    <xf numFmtId="0" fontId="11" fillId="0" borderId="88" xfId="9" applyBorder="1" applyAlignment="1" applyProtection="1">
      <alignment vertical="center"/>
    </xf>
    <xf numFmtId="0" fontId="11" fillId="0" borderId="92" xfId="9" applyBorder="1" applyAlignment="1" applyProtection="1">
      <alignment vertical="center"/>
    </xf>
    <xf numFmtId="0" fontId="11" fillId="0" borderId="98" xfId="9" applyBorder="1" applyProtection="1"/>
    <xf numFmtId="0" fontId="11" fillId="0" borderId="0" xfId="9" applyBorder="1" applyProtection="1"/>
    <xf numFmtId="0" fontId="55" fillId="0" borderId="98" xfId="9" applyFont="1" applyBorder="1" applyProtection="1"/>
    <xf numFmtId="0" fontId="11" fillId="0" borderId="99" xfId="9" applyBorder="1" applyProtection="1"/>
    <xf numFmtId="0" fontId="11" fillId="0" borderId="59" xfId="9" applyBorder="1" applyAlignment="1" applyProtection="1">
      <alignment horizontal="center"/>
      <protection locked="0"/>
    </xf>
    <xf numFmtId="0" fontId="11" fillId="0" borderId="66" xfId="9" applyBorder="1" applyProtection="1"/>
    <xf numFmtId="0" fontId="50" fillId="0" borderId="32" xfId="9" applyFont="1" applyBorder="1" applyAlignment="1" applyProtection="1">
      <alignment vertical="center"/>
    </xf>
    <xf numFmtId="0" fontId="11" fillId="0" borderId="32" xfId="9" applyBorder="1" applyProtection="1"/>
    <xf numFmtId="0" fontId="56" fillId="0" borderId="32" xfId="9" applyFont="1" applyBorder="1" applyAlignment="1" applyProtection="1">
      <alignment horizontal="left" vertical="center" shrinkToFit="1"/>
    </xf>
    <xf numFmtId="0" fontId="11" fillId="0" borderId="59" xfId="9" applyBorder="1" applyProtection="1"/>
    <xf numFmtId="0" fontId="11" fillId="0" borderId="100" xfId="9" applyBorder="1" applyProtection="1"/>
    <xf numFmtId="0" fontId="11" fillId="0" borderId="60" xfId="9" applyBorder="1" applyProtection="1"/>
    <xf numFmtId="0" fontId="11" fillId="0" borderId="98" xfId="9" applyBorder="1" applyAlignment="1" applyProtection="1">
      <alignment horizontal="center"/>
      <protection locked="0"/>
    </xf>
    <xf numFmtId="0" fontId="57" fillId="0" borderId="0" xfId="9" applyFont="1" applyBorder="1" applyProtection="1"/>
    <xf numFmtId="0" fontId="11" fillId="0" borderId="0" xfId="9" applyBorder="1" applyAlignment="1" applyProtection="1">
      <alignment horizontal="center" vertical="center"/>
      <protection locked="0"/>
    </xf>
    <xf numFmtId="0" fontId="57" fillId="0" borderId="10" xfId="9" applyFont="1" applyBorder="1" applyAlignment="1" applyProtection="1">
      <alignment vertical="center"/>
    </xf>
    <xf numFmtId="0" fontId="50" fillId="0" borderId="98" xfId="9" applyFont="1" applyBorder="1" applyProtection="1"/>
    <xf numFmtId="0" fontId="17" fillId="0" borderId="57" xfId="9" applyFont="1" applyBorder="1" applyAlignment="1" applyProtection="1">
      <alignment vertical="center"/>
    </xf>
    <xf numFmtId="0" fontId="11" fillId="0" borderId="67" xfId="9" applyBorder="1" applyProtection="1"/>
    <xf numFmtId="0" fontId="11" fillId="0" borderId="81" xfId="9" applyBorder="1" applyAlignment="1" applyProtection="1">
      <alignment horizontal="center" vertical="center"/>
      <protection locked="0"/>
    </xf>
    <xf numFmtId="0" fontId="11" fillId="0" borderId="110" xfId="9" applyBorder="1" applyAlignment="1" applyProtection="1">
      <alignment horizontal="center" vertical="center"/>
      <protection locked="0"/>
    </xf>
    <xf numFmtId="0" fontId="11" fillId="0" borderId="111" xfId="9" applyBorder="1" applyAlignment="1" applyProtection="1">
      <alignment horizontal="center" vertical="center"/>
      <protection locked="0"/>
    </xf>
    <xf numFmtId="0" fontId="11" fillId="0" borderId="112" xfId="9" applyBorder="1" applyAlignment="1" applyProtection="1">
      <alignment horizontal="center" vertical="center"/>
      <protection locked="0"/>
    </xf>
    <xf numFmtId="0" fontId="65" fillId="0" borderId="0" xfId="5" applyFont="1" applyAlignment="1" applyProtection="1">
      <alignment horizontal="left" vertical="top"/>
    </xf>
    <xf numFmtId="184" fontId="66" fillId="9" borderId="0" xfId="0" applyNumberFormat="1" applyFont="1" applyFill="1" applyBorder="1" applyAlignment="1" applyProtection="1">
      <alignment horizontal="center" vertical="center" wrapText="1"/>
    </xf>
    <xf numFmtId="184" fontId="66" fillId="0" borderId="0" xfId="0" applyNumberFormat="1" applyFont="1" applyAlignment="1" applyProtection="1">
      <alignment horizontal="center" vertical="center" wrapText="1"/>
    </xf>
    <xf numFmtId="184" fontId="66" fillId="0" borderId="0" xfId="0" applyNumberFormat="1" applyFont="1" applyAlignment="1" applyProtection="1">
      <alignment horizontal="center" vertical="center"/>
    </xf>
    <xf numFmtId="0" fontId="62" fillId="0" borderId="0" xfId="5" applyFont="1" applyAlignment="1" applyProtection="1">
      <alignment horizontal="left" vertical="top"/>
    </xf>
    <xf numFmtId="0" fontId="67" fillId="0" borderId="0" xfId="5" applyFont="1" applyAlignment="1" applyProtection="1">
      <alignment horizontal="left" vertical="top"/>
    </xf>
    <xf numFmtId="0" fontId="31" fillId="0" borderId="0" xfId="5" applyFont="1" applyAlignment="1" applyProtection="1">
      <alignment vertical="top"/>
    </xf>
    <xf numFmtId="0" fontId="6" fillId="7" borderId="14" xfId="8" applyFont="1" applyFill="1" applyBorder="1" applyAlignment="1" applyProtection="1">
      <alignment horizontal="left" vertical="center" shrinkToFit="1"/>
    </xf>
    <xf numFmtId="0" fontId="6" fillId="0" borderId="114" xfId="0" applyFont="1" applyBorder="1" applyProtection="1">
      <alignment vertical="center"/>
    </xf>
    <xf numFmtId="0" fontId="6" fillId="0" borderId="115" xfId="0" applyFont="1" applyBorder="1" applyProtection="1">
      <alignment vertical="center"/>
    </xf>
    <xf numFmtId="0" fontId="6" fillId="0" borderId="116" xfId="0" applyFont="1" applyBorder="1" applyProtection="1">
      <alignment vertical="center"/>
    </xf>
    <xf numFmtId="0" fontId="6" fillId="0" borderId="0" xfId="0" applyFont="1" applyBorder="1" applyProtection="1">
      <alignment vertical="center"/>
    </xf>
    <xf numFmtId="0" fontId="6" fillId="0" borderId="48" xfId="0" applyFont="1" applyBorder="1" applyProtection="1">
      <alignment vertical="center"/>
    </xf>
    <xf numFmtId="0" fontId="6" fillId="0" borderId="117" xfId="0" applyFont="1" applyBorder="1" applyProtection="1">
      <alignment vertical="center"/>
    </xf>
    <xf numFmtId="0" fontId="6" fillId="0" borderId="53" xfId="0" applyFont="1" applyBorder="1" applyAlignment="1" applyProtection="1">
      <alignment horizontal="left" vertical="center"/>
    </xf>
    <xf numFmtId="0" fontId="6" fillId="0" borderId="53" xfId="0" applyFont="1" applyBorder="1" applyProtection="1">
      <alignment vertical="center"/>
    </xf>
    <xf numFmtId="0" fontId="6" fillId="0" borderId="118" xfId="0" applyFont="1" applyBorder="1" applyProtection="1">
      <alignment vertical="center"/>
    </xf>
    <xf numFmtId="0" fontId="6" fillId="0" borderId="0" xfId="0" applyFont="1" applyBorder="1" applyAlignment="1" applyProtection="1">
      <alignment horizontal="left" vertical="center"/>
    </xf>
    <xf numFmtId="0" fontId="6" fillId="0" borderId="119" xfId="0" applyFont="1" applyBorder="1" applyProtection="1">
      <alignment vertical="center"/>
    </xf>
    <xf numFmtId="49" fontId="6" fillId="0" borderId="0" xfId="0" applyNumberFormat="1" applyFont="1" applyBorder="1" applyAlignment="1" applyProtection="1">
      <alignment horizontal="right" vertical="center"/>
    </xf>
    <xf numFmtId="49" fontId="6" fillId="0" borderId="119" xfId="0" applyNumberFormat="1" applyFont="1" applyBorder="1" applyProtection="1">
      <alignment vertical="center"/>
    </xf>
    <xf numFmtId="49" fontId="6" fillId="0" borderId="0" xfId="0" applyNumberFormat="1" applyFont="1" applyBorder="1" applyAlignment="1" applyProtection="1">
      <alignment horizontal="right" vertical="top"/>
    </xf>
    <xf numFmtId="0" fontId="6" fillId="0" borderId="0" xfId="0" applyFont="1" applyBorder="1" applyAlignment="1" applyProtection="1">
      <alignment horizontal="right" vertical="center"/>
    </xf>
    <xf numFmtId="0" fontId="6" fillId="0" borderId="0" xfId="0" applyFont="1" applyBorder="1" applyAlignment="1" applyProtection="1">
      <alignment vertical="top"/>
    </xf>
    <xf numFmtId="0" fontId="6" fillId="0" borderId="0" xfId="0" applyFont="1" applyBorder="1" applyAlignment="1" applyProtection="1">
      <alignment vertical="top" wrapText="1"/>
    </xf>
    <xf numFmtId="0" fontId="8" fillId="0" borderId="0" xfId="0" applyFont="1" applyBorder="1" applyProtection="1">
      <alignment vertical="center"/>
    </xf>
    <xf numFmtId="49" fontId="6" fillId="0" borderId="48" xfId="0" applyNumberFormat="1" applyFont="1" applyBorder="1" applyAlignment="1" applyProtection="1">
      <alignment horizontal="right" vertical="center"/>
    </xf>
    <xf numFmtId="0" fontId="8" fillId="0" borderId="48" xfId="0" applyFont="1" applyBorder="1" applyProtection="1">
      <alignment vertical="center"/>
    </xf>
    <xf numFmtId="0" fontId="6" fillId="0" borderId="120" xfId="0" applyFont="1" applyBorder="1" applyProtection="1">
      <alignment vertical="center"/>
    </xf>
    <xf numFmtId="0" fontId="31" fillId="3" borderId="7" xfId="7" applyFont="1" applyFill="1" applyBorder="1" applyAlignment="1" applyProtection="1">
      <alignment vertical="center" wrapText="1"/>
      <protection locked="0"/>
    </xf>
    <xf numFmtId="0" fontId="8" fillId="2" borderId="2" xfId="9" applyFont="1" applyFill="1" applyBorder="1" applyAlignment="1" applyProtection="1">
      <alignment horizontal="center" vertical="center" shrinkToFit="1"/>
    </xf>
    <xf numFmtId="0" fontId="6" fillId="2" borderId="122" xfId="8" applyFont="1" applyFill="1" applyBorder="1" applyAlignment="1" applyProtection="1">
      <alignment horizontal="center" vertical="center" shrinkToFit="1"/>
    </xf>
    <xf numFmtId="0" fontId="8" fillId="2" borderId="124" xfId="9" applyFont="1" applyFill="1" applyBorder="1" applyAlignment="1" applyProtection="1">
      <alignment horizontal="center" vertical="center" shrinkToFit="1"/>
    </xf>
    <xf numFmtId="0" fontId="8" fillId="2" borderId="122" xfId="9" applyFont="1" applyFill="1" applyBorder="1" applyAlignment="1" applyProtection="1">
      <alignment horizontal="center" vertical="center" shrinkToFit="1"/>
    </xf>
    <xf numFmtId="49" fontId="8" fillId="2" borderId="2" xfId="9" applyNumberFormat="1" applyFont="1" applyFill="1" applyBorder="1" applyAlignment="1" applyProtection="1">
      <alignment horizontal="center" vertical="center" shrinkToFit="1"/>
    </xf>
    <xf numFmtId="49" fontId="6" fillId="2" borderId="2" xfId="8" applyNumberFormat="1" applyFont="1" applyFill="1" applyBorder="1" applyAlignment="1" applyProtection="1">
      <alignment horizontal="center" vertical="center" shrinkToFit="1"/>
    </xf>
    <xf numFmtId="0" fontId="6" fillId="2" borderId="124" xfId="8" applyFont="1" applyFill="1" applyBorder="1" applyAlignment="1" applyProtection="1">
      <alignment horizontal="center" vertical="center" shrinkToFit="1"/>
    </xf>
    <xf numFmtId="0" fontId="6" fillId="2" borderId="26" xfId="8" applyFont="1" applyFill="1" applyBorder="1" applyAlignment="1" applyProtection="1">
      <alignment horizontal="center" vertical="center" shrinkToFit="1"/>
    </xf>
    <xf numFmtId="0" fontId="8" fillId="0" borderId="15" xfId="9" applyFont="1" applyFill="1" applyBorder="1" applyAlignment="1" applyProtection="1">
      <alignment horizontal="center" vertical="center" shrinkToFit="1"/>
    </xf>
    <xf numFmtId="49" fontId="6" fillId="2" borderId="124" xfId="8" applyNumberFormat="1" applyFont="1" applyFill="1" applyBorder="1" applyAlignment="1" applyProtection="1">
      <alignment horizontal="center" vertical="center" shrinkToFit="1"/>
    </xf>
    <xf numFmtId="0" fontId="8" fillId="0" borderId="27" xfId="9" applyFont="1" applyFill="1" applyBorder="1" applyAlignment="1" applyProtection="1">
      <alignment horizontal="center" vertical="center" shrinkToFit="1"/>
    </xf>
    <xf numFmtId="0" fontId="8" fillId="0" borderId="18" xfId="9" applyFont="1" applyFill="1" applyBorder="1" applyAlignment="1" applyProtection="1">
      <alignment horizontal="center" vertical="center" shrinkToFit="1"/>
    </xf>
    <xf numFmtId="0" fontId="8" fillId="0" borderId="0" xfId="9" applyFont="1" applyFill="1" applyBorder="1" applyAlignment="1" applyProtection="1">
      <alignment horizontal="center" vertical="center" shrinkToFit="1"/>
    </xf>
    <xf numFmtId="49" fontId="62" fillId="0" borderId="12" xfId="8" applyNumberFormat="1" applyFont="1" applyFill="1" applyBorder="1" applyAlignment="1">
      <alignment horizontal="center" vertical="center" shrinkToFit="1"/>
    </xf>
    <xf numFmtId="49" fontId="62" fillId="0" borderId="12" xfId="8" applyNumberFormat="1" applyFont="1" applyFill="1" applyBorder="1" applyAlignment="1">
      <alignment horizontal="left" vertical="center" shrinkToFit="1"/>
    </xf>
    <xf numFmtId="49" fontId="62" fillId="0" borderId="12" xfId="8" applyNumberFormat="1" applyFont="1" applyFill="1" applyBorder="1" applyAlignment="1">
      <alignment vertical="center" shrinkToFit="1"/>
    </xf>
    <xf numFmtId="0" fontId="62" fillId="0" borderId="12" xfId="8" applyFont="1" applyFill="1" applyBorder="1" applyAlignment="1">
      <alignment vertical="center" shrinkToFit="1"/>
    </xf>
    <xf numFmtId="0" fontId="62" fillId="0" borderId="30" xfId="8" applyFont="1" applyFill="1" applyBorder="1" applyAlignment="1">
      <alignment vertical="center" shrinkToFit="1"/>
    </xf>
    <xf numFmtId="49" fontId="62" fillId="0" borderId="28" xfId="8" applyNumberFormat="1" applyFont="1" applyFill="1" applyBorder="1" applyAlignment="1">
      <alignment horizontal="center" vertical="center" shrinkToFit="1"/>
    </xf>
    <xf numFmtId="49" fontId="62" fillId="0" borderId="28" xfId="8" applyNumberFormat="1" applyFont="1" applyFill="1" applyBorder="1" applyAlignment="1">
      <alignment horizontal="left" vertical="center" shrinkToFit="1"/>
    </xf>
    <xf numFmtId="49" fontId="62" fillId="0" borderId="28" xfId="8" applyNumberFormat="1" applyFont="1" applyFill="1" applyBorder="1" applyAlignment="1">
      <alignment vertical="center" shrinkToFit="1"/>
    </xf>
    <xf numFmtId="0" fontId="62" fillId="0" borderId="28" xfId="8" applyFont="1" applyFill="1" applyBorder="1" applyAlignment="1">
      <alignment vertical="center" shrinkToFit="1"/>
    </xf>
    <xf numFmtId="49" fontId="62" fillId="0" borderId="29" xfId="8" applyNumberFormat="1" applyFont="1" applyFill="1" applyBorder="1" applyAlignment="1">
      <alignment horizontal="center" vertical="center" shrinkToFit="1"/>
    </xf>
    <xf numFmtId="0" fontId="62" fillId="0" borderId="0" xfId="8" applyFont="1" applyAlignment="1">
      <alignment vertical="center" shrinkToFit="1"/>
    </xf>
    <xf numFmtId="49" fontId="6" fillId="2" borderId="2" xfId="10" applyNumberFormat="1" applyFont="1" applyFill="1" applyBorder="1" applyAlignment="1" applyProtection="1">
      <alignment horizontal="center" vertical="center" shrinkToFit="1"/>
    </xf>
    <xf numFmtId="0" fontId="6" fillId="4" borderId="25" xfId="8" applyFont="1" applyFill="1" applyBorder="1" applyAlignment="1" applyProtection="1">
      <alignment horizontal="center" vertical="center" shrinkToFit="1"/>
    </xf>
    <xf numFmtId="0" fontId="6" fillId="4" borderId="14" xfId="8" applyFont="1" applyFill="1" applyBorder="1" applyAlignment="1" applyProtection="1">
      <alignment horizontal="center" vertical="center" shrinkToFit="1"/>
    </xf>
    <xf numFmtId="0" fontId="6" fillId="4" borderId="26" xfId="8" applyFont="1" applyFill="1" applyBorder="1" applyAlignment="1" applyProtection="1">
      <alignment horizontal="center" vertical="center" shrinkToFit="1"/>
    </xf>
    <xf numFmtId="0" fontId="6" fillId="0" borderId="25" xfId="8" applyFont="1" applyBorder="1" applyAlignment="1" applyProtection="1">
      <alignment horizontal="left" vertical="center" shrinkToFit="1"/>
    </xf>
    <xf numFmtId="0" fontId="6" fillId="0" borderId="14" xfId="8" applyFont="1" applyBorder="1" applyAlignment="1" applyProtection="1">
      <alignment horizontal="left" vertical="center" shrinkToFit="1"/>
    </xf>
    <xf numFmtId="0" fontId="6" fillId="0" borderId="26" xfId="8" applyFont="1" applyBorder="1" applyAlignment="1" applyProtection="1">
      <alignment horizontal="left" vertical="center" shrinkToFit="1"/>
    </xf>
    <xf numFmtId="0" fontId="6" fillId="0" borderId="18" xfId="8" applyFont="1" applyFill="1" applyBorder="1" applyAlignment="1" applyProtection="1">
      <alignment horizontal="left" vertical="center" shrinkToFit="1"/>
    </xf>
    <xf numFmtId="0" fontId="6" fillId="0" borderId="2" xfId="8" applyFont="1" applyBorder="1" applyAlignment="1" applyProtection="1">
      <alignment horizontal="center" vertical="center" shrinkToFit="1"/>
    </xf>
    <xf numFmtId="0" fontId="6" fillId="0" borderId="25" xfId="10" applyFont="1" applyFill="1" applyBorder="1" applyAlignment="1" applyProtection="1">
      <alignment horizontal="left" vertical="center" shrinkToFit="1"/>
    </xf>
    <xf numFmtId="0" fontId="6" fillId="0" borderId="14" xfId="10" applyFont="1" applyFill="1" applyBorder="1" applyAlignment="1" applyProtection="1">
      <alignment horizontal="left" vertical="center" shrinkToFit="1"/>
    </xf>
    <xf numFmtId="0" fontId="6" fillId="0" borderId="26" xfId="10" applyFont="1" applyFill="1" applyBorder="1" applyAlignment="1" applyProtection="1">
      <alignment horizontal="left" vertical="center" shrinkToFit="1"/>
    </xf>
    <xf numFmtId="0" fontId="6" fillId="7" borderId="25" xfId="8" applyFont="1" applyFill="1" applyBorder="1" applyAlignment="1" applyProtection="1">
      <alignment horizontal="left" vertical="center" shrinkToFit="1"/>
    </xf>
    <xf numFmtId="0" fontId="6" fillId="7" borderId="14" xfId="8" applyFont="1" applyFill="1" applyBorder="1" applyAlignment="1" applyProtection="1">
      <alignment horizontal="left" vertical="center" shrinkToFit="1"/>
    </xf>
    <xf numFmtId="0" fontId="6" fillId="0" borderId="0" xfId="8" applyFont="1" applyBorder="1" applyAlignment="1" applyProtection="1">
      <alignment horizontal="left" vertical="center" shrinkToFit="1"/>
    </xf>
    <xf numFmtId="0" fontId="6" fillId="0" borderId="18" xfId="8" applyFont="1" applyBorder="1" applyAlignment="1" applyProtection="1">
      <alignment horizontal="left" vertical="center" shrinkToFit="1"/>
    </xf>
    <xf numFmtId="0" fontId="6" fillId="0" borderId="121" xfId="8" applyFont="1" applyBorder="1" applyAlignment="1" applyProtection="1">
      <alignment horizontal="left" vertical="center" shrinkToFit="1"/>
    </xf>
    <xf numFmtId="0" fontId="6" fillId="0" borderId="13" xfId="8" applyFont="1" applyBorder="1" applyAlignment="1" applyProtection="1">
      <alignment horizontal="left" vertical="center" shrinkToFit="1"/>
    </xf>
    <xf numFmtId="0" fontId="6" fillId="0" borderId="123" xfId="8" applyFont="1" applyBorder="1" applyAlignment="1" applyProtection="1">
      <alignment horizontal="left" vertical="center" shrinkToFit="1"/>
    </xf>
    <xf numFmtId="0" fontId="6" fillId="0" borderId="15" xfId="8" applyFont="1" applyBorder="1" applyAlignment="1" applyProtection="1">
      <alignment horizontal="left" vertical="center" shrinkToFit="1"/>
    </xf>
    <xf numFmtId="0" fontId="6" fillId="0" borderId="125" xfId="8" applyFont="1" applyBorder="1" applyAlignment="1" applyProtection="1">
      <alignment horizontal="left" vertical="center" shrinkToFit="1"/>
    </xf>
    <xf numFmtId="0" fontId="6" fillId="0" borderId="25" xfId="8" applyFont="1" applyFill="1" applyBorder="1" applyAlignment="1" applyProtection="1">
      <alignment horizontal="left" vertical="center" shrinkToFit="1"/>
    </xf>
    <xf numFmtId="0" fontId="6" fillId="0" borderId="14" xfId="8" applyFont="1" applyFill="1" applyBorder="1" applyAlignment="1" applyProtection="1">
      <alignment horizontal="left" vertical="center" shrinkToFit="1"/>
    </xf>
    <xf numFmtId="0" fontId="6" fillId="0" borderId="26" xfId="8" applyFont="1" applyFill="1" applyBorder="1" applyAlignment="1" applyProtection="1">
      <alignment horizontal="left" vertical="center" shrinkToFit="1"/>
    </xf>
    <xf numFmtId="0" fontId="6" fillId="0" borderId="0" xfId="0" applyFont="1" applyBorder="1" applyAlignment="1" applyProtection="1">
      <alignment vertical="center" wrapText="1"/>
    </xf>
    <xf numFmtId="0" fontId="6" fillId="0" borderId="0" xfId="0" applyFont="1" applyBorder="1" applyAlignment="1" applyProtection="1">
      <alignment vertical="top" wrapText="1"/>
    </xf>
    <xf numFmtId="0" fontId="12" fillId="6" borderId="0" xfId="1" applyFont="1" applyFill="1" applyBorder="1" applyAlignment="1" applyProtection="1">
      <alignment horizontal="left" vertical="center" shrinkToFit="1"/>
    </xf>
    <xf numFmtId="0" fontId="6" fillId="7" borderId="121" xfId="8" applyFont="1" applyFill="1" applyBorder="1" applyAlignment="1" applyProtection="1">
      <alignment horizontal="left" vertical="center" shrinkToFit="1"/>
    </xf>
    <xf numFmtId="0" fontId="6" fillId="7" borderId="13" xfId="8" applyFont="1" applyFill="1" applyBorder="1" applyAlignment="1" applyProtection="1">
      <alignment horizontal="left" vertical="center" shrinkToFit="1"/>
    </xf>
    <xf numFmtId="0" fontId="6" fillId="4" borderId="25" xfId="8" applyFont="1" applyFill="1" applyBorder="1" applyAlignment="1" applyProtection="1">
      <alignment horizontal="center" vertical="center"/>
    </xf>
    <xf numFmtId="0" fontId="6" fillId="4" borderId="14" xfId="8" applyFont="1" applyFill="1" applyBorder="1" applyAlignment="1" applyProtection="1">
      <alignment horizontal="center" vertical="center"/>
    </xf>
    <xf numFmtId="0" fontId="6" fillId="4" borderId="26" xfId="8" applyFont="1" applyFill="1" applyBorder="1" applyAlignment="1" applyProtection="1">
      <alignment horizontal="center" vertical="center"/>
    </xf>
    <xf numFmtId="0" fontId="25" fillId="0" borderId="0" xfId="1" applyFont="1" applyAlignment="1" applyProtection="1">
      <alignment horizontal="right" vertical="top" shrinkToFit="1"/>
    </xf>
    <xf numFmtId="0" fontId="16" fillId="0" borderId="0" xfId="5" applyNumberFormat="1" applyFont="1" applyAlignment="1" applyProtection="1">
      <alignment horizontal="right" vertical="center"/>
    </xf>
    <xf numFmtId="0" fontId="24" fillId="0" borderId="0" xfId="5" applyFont="1" applyAlignment="1" applyProtection="1">
      <alignment horizontal="center" vertical="center"/>
    </xf>
    <xf numFmtId="0" fontId="24" fillId="0" borderId="0" xfId="5" applyFont="1" applyFill="1" applyAlignment="1" applyProtection="1">
      <alignment horizontal="right" vertical="center" shrinkToFit="1"/>
    </xf>
    <xf numFmtId="0" fontId="24" fillId="0" borderId="0" xfId="5" applyFont="1" applyFill="1" applyAlignment="1" applyProtection="1">
      <alignment horizontal="center" vertical="center" shrinkToFit="1"/>
    </xf>
    <xf numFmtId="0" fontId="24" fillId="0" borderId="0" xfId="5" applyFont="1" applyAlignment="1" applyProtection="1">
      <alignment horizontal="right" vertical="center" shrinkToFit="1"/>
    </xf>
    <xf numFmtId="0" fontId="24" fillId="0" borderId="0" xfId="1" applyFont="1" applyAlignment="1" applyProtection="1">
      <alignment horizontal="right" vertical="center" shrinkToFit="1"/>
    </xf>
    <xf numFmtId="0" fontId="24" fillId="0" borderId="0" xfId="1" applyFont="1" applyFill="1" applyAlignment="1" applyProtection="1">
      <alignment horizontal="left" vertical="center" shrinkToFit="1"/>
      <protection locked="0"/>
    </xf>
    <xf numFmtId="0" fontId="24" fillId="3" borderId="0" xfId="1" applyFont="1" applyFill="1" applyAlignment="1" applyProtection="1">
      <alignment horizontal="left" vertical="center" shrinkToFit="1"/>
      <protection locked="0"/>
    </xf>
    <xf numFmtId="0" fontId="24" fillId="0" borderId="0" xfId="5" applyFont="1" applyAlignment="1" applyProtection="1">
      <alignment shrinkToFit="1"/>
    </xf>
    <xf numFmtId="0" fontId="23" fillId="0" borderId="0" xfId="0" applyFont="1" applyAlignment="1" applyProtection="1">
      <alignment horizontal="right" vertical="center" shrinkToFit="1"/>
    </xf>
    <xf numFmtId="0" fontId="23" fillId="0" borderId="0" xfId="0" applyFont="1" applyAlignment="1" applyProtection="1">
      <alignment vertical="center" shrinkToFit="1"/>
    </xf>
    <xf numFmtId="0" fontId="27" fillId="0" borderId="0" xfId="5" applyFont="1" applyFill="1" applyAlignment="1" applyProtection="1">
      <alignment horizontal="left" vertical="center" shrinkToFit="1"/>
    </xf>
    <xf numFmtId="0" fontId="24" fillId="0" borderId="0" xfId="0" applyFont="1" applyFill="1" applyAlignment="1" applyProtection="1">
      <alignment horizontal="left" vertical="center" shrinkToFit="1"/>
    </xf>
    <xf numFmtId="0" fontId="24" fillId="0" borderId="0" xfId="5" applyFont="1" applyAlignment="1" applyProtection="1">
      <alignment vertical="center" shrinkToFit="1"/>
    </xf>
    <xf numFmtId="0" fontId="28" fillId="0" borderId="0" xfId="5" applyFont="1" applyAlignment="1" applyProtection="1">
      <alignment horizontal="left" vertical="center"/>
    </xf>
    <xf numFmtId="177" fontId="29" fillId="0" borderId="24" xfId="4" applyNumberFormat="1" applyFont="1" applyBorder="1" applyAlignment="1" applyProtection="1">
      <alignment horizontal="center"/>
    </xf>
    <xf numFmtId="177" fontId="24" fillId="0" borderId="24" xfId="5" applyNumberFormat="1" applyFont="1" applyBorder="1" applyAlignment="1" applyProtection="1">
      <alignment horizontal="right" shrinkToFit="1"/>
    </xf>
    <xf numFmtId="177" fontId="24" fillId="0" borderId="5" xfId="5" applyNumberFormat="1" applyFont="1" applyBorder="1" applyAlignment="1" applyProtection="1">
      <alignment horizontal="right" shrinkToFit="1"/>
    </xf>
    <xf numFmtId="0" fontId="15" fillId="0" borderId="0" xfId="7" applyFont="1" applyAlignment="1" applyProtection="1">
      <alignment vertical="center"/>
    </xf>
    <xf numFmtId="0" fontId="14" fillId="0" borderId="3" xfId="7" applyFont="1" applyFill="1" applyBorder="1" applyAlignment="1" applyProtection="1">
      <alignment horizontal="center" vertical="center"/>
    </xf>
    <xf numFmtId="0" fontId="14" fillId="0" borderId="5" xfId="7" applyFont="1" applyFill="1" applyBorder="1" applyAlignment="1" applyProtection="1">
      <alignment horizontal="center" vertical="center"/>
    </xf>
    <xf numFmtId="0" fontId="14" fillId="0" borderId="4" xfId="7" applyFont="1" applyFill="1" applyBorder="1" applyAlignment="1" applyProtection="1">
      <alignment horizontal="center" vertical="center"/>
    </xf>
    <xf numFmtId="0" fontId="14" fillId="0" borderId="4" xfId="7" applyFont="1" applyFill="1" applyBorder="1" applyAlignment="1" applyProtection="1">
      <alignment vertical="center"/>
    </xf>
    <xf numFmtId="0" fontId="14" fillId="3" borderId="31" xfId="7" applyFont="1" applyFill="1" applyBorder="1" applyAlignment="1" applyProtection="1">
      <alignment vertical="center"/>
      <protection locked="0"/>
    </xf>
    <xf numFmtId="0" fontId="14" fillId="3" borderId="0" xfId="7" applyFont="1" applyFill="1" applyBorder="1" applyAlignment="1" applyProtection="1">
      <alignment vertical="center"/>
      <protection locked="0"/>
    </xf>
    <xf numFmtId="0" fontId="14" fillId="3" borderId="20" xfId="7" applyFont="1" applyFill="1" applyBorder="1" applyAlignment="1" applyProtection="1">
      <alignment vertical="center"/>
      <protection locked="0"/>
    </xf>
    <xf numFmtId="0" fontId="14" fillId="3" borderId="8"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14" fillId="3" borderId="10" xfId="7" applyFont="1" applyFill="1" applyBorder="1" applyAlignment="1" applyProtection="1">
      <alignment vertical="center"/>
      <protection locked="0"/>
    </xf>
    <xf numFmtId="178" fontId="14" fillId="3" borderId="31" xfId="7" applyNumberFormat="1" applyFont="1" applyFill="1" applyBorder="1" applyAlignment="1" applyProtection="1">
      <alignment horizontal="right" vertical="center"/>
      <protection locked="0"/>
    </xf>
    <xf numFmtId="178" fontId="14" fillId="3" borderId="20" xfId="7" applyNumberFormat="1" applyFont="1" applyFill="1" applyBorder="1" applyAlignment="1" applyProtection="1">
      <alignment horizontal="right" vertical="center"/>
      <protection locked="0"/>
    </xf>
    <xf numFmtId="0" fontId="14" fillId="0" borderId="21" xfId="7" applyFont="1" applyFill="1" applyBorder="1" applyAlignment="1" applyProtection="1">
      <alignment horizontal="right" vertical="center"/>
    </xf>
    <xf numFmtId="0" fontId="14" fillId="0" borderId="22" xfId="7" applyFont="1" applyFill="1" applyBorder="1" applyAlignment="1" applyProtection="1">
      <alignment horizontal="right" vertical="center"/>
    </xf>
    <xf numFmtId="0" fontId="14" fillId="0" borderId="23" xfId="7" applyFont="1" applyFill="1" applyBorder="1" applyAlignment="1" applyProtection="1">
      <alignment horizontal="right" vertical="center"/>
    </xf>
    <xf numFmtId="178" fontId="14" fillId="8" borderId="21" xfId="7" applyNumberFormat="1" applyFont="1" applyFill="1" applyBorder="1" applyAlignment="1" applyProtection="1">
      <alignment horizontal="right" vertical="center"/>
    </xf>
    <xf numFmtId="178" fontId="14" fillId="8" borderId="23" xfId="7" applyNumberFormat="1" applyFont="1" applyFill="1" applyBorder="1" applyAlignment="1" applyProtection="1">
      <alignment horizontal="right" vertical="center"/>
    </xf>
    <xf numFmtId="0" fontId="14" fillId="0" borderId="3" xfId="7"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4" fillId="0" borderId="4" xfId="7" applyFont="1" applyFill="1" applyBorder="1" applyAlignment="1" applyProtection="1">
      <alignment horizontal="right" vertical="center"/>
    </xf>
    <xf numFmtId="178" fontId="14" fillId="8" borderId="3" xfId="7" applyNumberFormat="1" applyFont="1" applyFill="1" applyBorder="1" applyAlignment="1" applyProtection="1">
      <alignment horizontal="right" vertical="center"/>
    </xf>
    <xf numFmtId="178" fontId="14" fillId="8" borderId="4" xfId="7" applyNumberFormat="1" applyFont="1" applyFill="1" applyBorder="1" applyAlignment="1" applyProtection="1">
      <alignment horizontal="right" vertical="center"/>
    </xf>
    <xf numFmtId="0" fontId="37" fillId="0" borderId="32" xfId="7" applyFont="1" applyBorder="1" applyAlignment="1" applyProtection="1">
      <alignment vertical="center" shrinkToFit="1"/>
    </xf>
    <xf numFmtId="179" fontId="14" fillId="8" borderId="33" xfId="7" applyNumberFormat="1" applyFont="1" applyFill="1" applyBorder="1" applyAlignment="1" applyProtection="1">
      <alignment horizontal="center" vertical="center"/>
    </xf>
    <xf numFmtId="179" fontId="14" fillId="8" borderId="34" xfId="7" applyNumberFormat="1" applyFont="1" applyFill="1" applyBorder="1" applyAlignment="1" applyProtection="1">
      <alignment horizontal="center" vertical="center"/>
    </xf>
    <xf numFmtId="180" fontId="14" fillId="0" borderId="33" xfId="7" applyNumberFormat="1" applyFont="1" applyFill="1" applyBorder="1" applyAlignment="1" applyProtection="1">
      <alignment horizontal="center" vertical="center"/>
    </xf>
    <xf numFmtId="180" fontId="14" fillId="0" borderId="34" xfId="7" applyNumberFormat="1" applyFont="1" applyFill="1" applyBorder="1" applyAlignment="1" applyProtection="1">
      <alignment horizontal="center" vertical="center"/>
    </xf>
    <xf numFmtId="0" fontId="14" fillId="0" borderId="33" xfId="7" applyFont="1" applyFill="1" applyBorder="1" applyAlignment="1" applyProtection="1">
      <alignment horizontal="left" vertical="center" wrapText="1"/>
    </xf>
    <xf numFmtId="0" fontId="14" fillId="0" borderId="35" xfId="7" applyFont="1" applyFill="1" applyBorder="1" applyAlignment="1" applyProtection="1">
      <alignment horizontal="left" vertical="center" wrapText="1"/>
    </xf>
    <xf numFmtId="0" fontId="14" fillId="0" borderId="36" xfId="7" applyFont="1" applyFill="1" applyBorder="1" applyAlignment="1" applyProtection="1">
      <alignment horizontal="left" vertical="center" wrapText="1"/>
    </xf>
    <xf numFmtId="178" fontId="38" fillId="8" borderId="35" xfId="7" applyNumberFormat="1" applyFont="1" applyFill="1" applyBorder="1" applyAlignment="1" applyProtection="1">
      <alignment horizontal="center" vertical="center"/>
    </xf>
    <xf numFmtId="178" fontId="38" fillId="8" borderId="34" xfId="7" applyNumberFormat="1" applyFont="1" applyFill="1" applyBorder="1" applyAlignment="1" applyProtection="1">
      <alignment horizontal="center" vertical="center"/>
    </xf>
    <xf numFmtId="0" fontId="44" fillId="0" borderId="3" xfId="2" applyFont="1" applyBorder="1" applyAlignment="1" applyProtection="1">
      <alignment horizontal="center" vertical="center" shrinkToFit="1"/>
    </xf>
    <xf numFmtId="0" fontId="44" fillId="0" borderId="5" xfId="2" applyFont="1" applyBorder="1" applyAlignment="1" applyProtection="1">
      <alignment horizontal="center" vertical="center" shrinkToFit="1"/>
    </xf>
    <xf numFmtId="0" fontId="44" fillId="0" borderId="4" xfId="2" applyFont="1" applyBorder="1" applyAlignment="1" applyProtection="1">
      <alignment horizontal="center" vertical="center" shrinkToFit="1"/>
    </xf>
    <xf numFmtId="0" fontId="44" fillId="0" borderId="3" xfId="2" applyFont="1" applyFill="1" applyBorder="1" applyAlignment="1" applyProtection="1">
      <alignment horizontal="center" vertical="center" shrinkToFit="1"/>
    </xf>
    <xf numFmtId="0" fontId="44" fillId="0" borderId="5" xfId="2" applyFont="1" applyFill="1" applyBorder="1" applyAlignment="1" applyProtection="1">
      <alignment horizontal="center" vertical="center" shrinkToFit="1"/>
    </xf>
    <xf numFmtId="0" fontId="44" fillId="0" borderId="4" xfId="2" applyFont="1" applyFill="1" applyBorder="1" applyAlignment="1" applyProtection="1">
      <alignment horizontal="center" vertical="center" shrinkToFit="1"/>
    </xf>
    <xf numFmtId="0" fontId="44" fillId="0" borderId="6" xfId="2" applyFont="1" applyFill="1" applyBorder="1" applyAlignment="1" applyProtection="1">
      <alignment horizontal="center" vertical="center" shrinkToFit="1"/>
    </xf>
    <xf numFmtId="0" fontId="44" fillId="0" borderId="3" xfId="2" applyFont="1" applyBorder="1" applyAlignment="1" applyProtection="1">
      <alignment horizontal="center" vertical="center" wrapText="1" shrinkToFit="1"/>
    </xf>
    <xf numFmtId="0" fontId="44" fillId="0" borderId="5" xfId="2" applyFont="1" applyBorder="1" applyAlignment="1" applyProtection="1">
      <alignment horizontal="center" vertical="center" wrapText="1" shrinkToFit="1"/>
    </xf>
    <xf numFmtId="0" fontId="44" fillId="0" borderId="4" xfId="2" applyFont="1" applyBorder="1" applyAlignment="1" applyProtection="1">
      <alignment horizontal="center" vertical="center" wrapText="1" shrinkToFit="1"/>
    </xf>
    <xf numFmtId="0" fontId="44" fillId="3" borderId="3" xfId="2" applyFont="1" applyFill="1" applyBorder="1" applyAlignment="1" applyProtection="1">
      <alignment horizontal="center" vertical="center" shrinkToFit="1"/>
      <protection locked="0"/>
    </xf>
    <xf numFmtId="0" fontId="44" fillId="3" borderId="5" xfId="2" applyFont="1" applyFill="1" applyBorder="1" applyAlignment="1" applyProtection="1">
      <alignment horizontal="center" vertical="center" shrinkToFit="1"/>
      <protection locked="0"/>
    </xf>
    <xf numFmtId="0" fontId="44" fillId="3" borderId="4" xfId="2" applyFont="1" applyFill="1" applyBorder="1" applyAlignment="1" applyProtection="1">
      <alignment horizontal="center" vertical="center" shrinkToFit="1"/>
      <protection locked="0"/>
    </xf>
    <xf numFmtId="0" fontId="37" fillId="0" borderId="32" xfId="7" applyFont="1" applyBorder="1" applyAlignment="1" applyProtection="1">
      <alignment horizontal="distributed" vertical="center"/>
    </xf>
    <xf numFmtId="178" fontId="14" fillId="0" borderId="33" xfId="7" applyNumberFormat="1" applyFont="1" applyFill="1" applyBorder="1" applyAlignment="1" applyProtection="1">
      <alignment horizontal="center" vertical="center"/>
    </xf>
    <xf numFmtId="178" fontId="14" fillId="0" borderId="34" xfId="7" applyNumberFormat="1" applyFont="1" applyFill="1" applyBorder="1" applyAlignment="1" applyProtection="1">
      <alignment horizontal="center" vertical="center"/>
    </xf>
    <xf numFmtId="178" fontId="14" fillId="8" borderId="33" xfId="7" applyNumberFormat="1" applyFont="1" applyFill="1" applyBorder="1" applyAlignment="1" applyProtection="1">
      <alignment horizontal="center" vertical="center"/>
    </xf>
    <xf numFmtId="178" fontId="14" fillId="8" borderId="34" xfId="7" applyNumberFormat="1" applyFont="1" applyFill="1" applyBorder="1" applyAlignment="1" applyProtection="1">
      <alignment horizontal="center" vertical="center"/>
    </xf>
    <xf numFmtId="0" fontId="31" fillId="3" borderId="27" xfId="7" applyFont="1" applyFill="1" applyBorder="1" applyAlignment="1" applyProtection="1">
      <alignment vertical="center" shrinkToFit="1"/>
      <protection locked="0"/>
    </xf>
    <xf numFmtId="0" fontId="31" fillId="3" borderId="20" xfId="7" applyFont="1" applyFill="1" applyBorder="1" applyAlignment="1" applyProtection="1">
      <alignment vertical="center" shrinkToFit="1"/>
      <protection locked="0"/>
    </xf>
    <xf numFmtId="178" fontId="31" fillId="0" borderId="0" xfId="7" applyNumberFormat="1" applyFont="1" applyFill="1" applyBorder="1" applyAlignment="1" applyProtection="1">
      <alignment horizontal="right" vertical="center"/>
    </xf>
    <xf numFmtId="181" fontId="31" fillId="0" borderId="0" xfId="7" applyNumberFormat="1" applyFont="1" applyFill="1" applyBorder="1" applyAlignment="1" applyProtection="1">
      <alignment horizontal="right" vertical="center"/>
    </xf>
    <xf numFmtId="0" fontId="30" fillId="0" borderId="0" xfId="7" applyFont="1" applyAlignment="1" applyProtection="1">
      <alignment vertical="center"/>
    </xf>
    <xf numFmtId="0" fontId="31" fillId="0" borderId="3" xfId="7" applyFont="1" applyFill="1" applyBorder="1" applyAlignment="1" applyProtection="1">
      <alignment horizontal="center" vertical="center"/>
    </xf>
    <xf numFmtId="0" fontId="31" fillId="0" borderId="5" xfId="7" applyFont="1" applyFill="1" applyBorder="1" applyAlignment="1" applyProtection="1">
      <alignment horizontal="center" vertical="center"/>
    </xf>
    <xf numFmtId="0" fontId="31" fillId="0" borderId="5" xfId="7" applyFont="1" applyFill="1" applyBorder="1" applyAlignment="1" applyProtection="1">
      <alignment vertical="center"/>
    </xf>
    <xf numFmtId="0" fontId="31" fillId="0" borderId="4" xfId="7" applyFont="1" applyFill="1" applyBorder="1" applyAlignment="1" applyProtection="1">
      <alignment vertical="center"/>
    </xf>
    <xf numFmtId="0" fontId="34" fillId="0" borderId="3" xfId="7" applyFont="1" applyFill="1" applyBorder="1" applyAlignment="1" applyProtection="1">
      <alignment horizontal="center" vertical="center"/>
    </xf>
    <xf numFmtId="0" fontId="31" fillId="0" borderId="4" xfId="7" applyFont="1" applyFill="1" applyBorder="1" applyAlignment="1" applyProtection="1">
      <alignment horizontal="center" vertical="center"/>
    </xf>
    <xf numFmtId="0" fontId="31" fillId="0" borderId="7" xfId="7" applyFont="1" applyFill="1" applyBorder="1" applyAlignment="1" applyProtection="1">
      <alignment horizontal="center" vertical="center" textRotation="255"/>
    </xf>
    <xf numFmtId="0" fontId="31" fillId="0" borderId="38" xfId="7" applyFont="1" applyFill="1" applyBorder="1" applyAlignment="1" applyProtection="1">
      <alignment horizontal="center" vertical="center" textRotation="255"/>
    </xf>
    <xf numFmtId="0" fontId="31" fillId="0" borderId="17" xfId="7" applyFont="1" applyFill="1" applyBorder="1" applyAlignment="1" applyProtection="1">
      <alignment horizontal="center" vertical="center" textRotation="255"/>
    </xf>
    <xf numFmtId="0" fontId="31" fillId="3" borderId="37" xfId="7" applyFont="1" applyFill="1" applyBorder="1" applyAlignment="1" applyProtection="1">
      <alignment vertical="center" shrinkToFit="1"/>
      <protection locked="0"/>
    </xf>
    <xf numFmtId="0" fontId="31" fillId="3" borderId="10" xfId="7" applyFont="1" applyFill="1" applyBorder="1" applyAlignment="1" applyProtection="1">
      <alignment vertical="center" shrinkToFit="1"/>
      <protection locked="0"/>
    </xf>
    <xf numFmtId="181" fontId="31" fillId="0" borderId="8" xfId="7" applyNumberFormat="1" applyFont="1" applyFill="1" applyBorder="1" applyAlignment="1" applyProtection="1">
      <alignment horizontal="center" vertical="center"/>
    </xf>
    <xf numFmtId="181" fontId="31" fillId="0" borderId="10" xfId="7" applyNumberFormat="1" applyFont="1" applyFill="1" applyBorder="1" applyAlignment="1" applyProtection="1">
      <alignment horizontal="center" vertical="center"/>
    </xf>
    <xf numFmtId="181" fontId="31" fillId="0" borderId="31" xfId="7" applyNumberFormat="1" applyFont="1" applyFill="1" applyBorder="1" applyAlignment="1" applyProtection="1">
      <alignment horizontal="center" vertical="center"/>
    </xf>
    <xf numFmtId="181" fontId="31" fillId="0" borderId="20" xfId="7" applyNumberFormat="1" applyFont="1" applyFill="1" applyBorder="1" applyAlignment="1" applyProtection="1">
      <alignment horizontal="center" vertical="center"/>
    </xf>
    <xf numFmtId="181" fontId="31" fillId="0" borderId="39" xfId="7" applyNumberFormat="1" applyFont="1" applyFill="1" applyBorder="1" applyAlignment="1" applyProtection="1">
      <alignment horizontal="center" vertical="center"/>
    </xf>
    <xf numFmtId="181" fontId="31" fillId="0" borderId="41" xfId="7" applyNumberFormat="1" applyFont="1" applyFill="1" applyBorder="1" applyAlignment="1" applyProtection="1">
      <alignment horizontal="center" vertical="center"/>
    </xf>
    <xf numFmtId="0" fontId="31" fillId="0" borderId="44" xfId="7" applyFont="1" applyFill="1" applyBorder="1" applyAlignment="1" applyProtection="1">
      <alignment horizontal="center" vertical="center"/>
    </xf>
    <xf numFmtId="0" fontId="31" fillId="0" borderId="45" xfId="7" applyFont="1" applyFill="1" applyBorder="1" applyAlignment="1" applyProtection="1">
      <alignment horizontal="center" vertical="center"/>
    </xf>
    <xf numFmtId="0" fontId="31" fillId="0" borderId="46" xfId="7" applyFont="1" applyFill="1" applyBorder="1" applyAlignment="1" applyProtection="1">
      <alignment horizontal="center" vertical="center"/>
    </xf>
    <xf numFmtId="0" fontId="31" fillId="3" borderId="49" xfId="7" applyFont="1" applyFill="1" applyBorder="1" applyAlignment="1" applyProtection="1">
      <alignment vertical="center" shrinkToFit="1"/>
      <protection locked="0"/>
    </xf>
    <xf numFmtId="0" fontId="31" fillId="3" borderId="50" xfId="7" applyFont="1" applyFill="1" applyBorder="1" applyAlignment="1" applyProtection="1">
      <alignment vertical="center" shrinkToFit="1"/>
      <protection locked="0"/>
    </xf>
    <xf numFmtId="0" fontId="31" fillId="0" borderId="0" xfId="7" applyFont="1" applyFill="1" applyBorder="1" applyAlignment="1" applyProtection="1">
      <alignment vertical="center"/>
    </xf>
    <xf numFmtId="0" fontId="31" fillId="3" borderId="38" xfId="7" applyFont="1" applyFill="1" applyBorder="1" applyAlignment="1" applyProtection="1">
      <alignment vertical="center" wrapText="1"/>
      <protection locked="0"/>
    </xf>
    <xf numFmtId="0" fontId="31" fillId="3" borderId="11" xfId="7" applyFont="1" applyFill="1" applyBorder="1" applyAlignment="1" applyProtection="1">
      <alignment vertical="center" wrapText="1"/>
      <protection locked="0"/>
    </xf>
    <xf numFmtId="0" fontId="31" fillId="3" borderId="40" xfId="7" applyFont="1" applyFill="1" applyBorder="1" applyAlignment="1" applyProtection="1">
      <alignment vertical="center" shrinkToFit="1"/>
      <protection locked="0"/>
    </xf>
    <xf numFmtId="0" fontId="31" fillId="3" borderId="41" xfId="7" applyFont="1" applyFill="1" applyBorder="1" applyAlignment="1" applyProtection="1">
      <alignment vertical="center" shrinkToFit="1"/>
      <protection locked="0"/>
    </xf>
    <xf numFmtId="0" fontId="31" fillId="3" borderId="15" xfId="7" applyFont="1" applyFill="1" applyBorder="1" applyAlignment="1" applyProtection="1">
      <alignment vertical="center" shrinkToFit="1"/>
      <protection locked="0"/>
    </xf>
    <xf numFmtId="0" fontId="31" fillId="3" borderId="47" xfId="7" applyFont="1" applyFill="1" applyBorder="1" applyAlignment="1" applyProtection="1">
      <alignment vertical="center" shrinkToFit="1"/>
      <protection locked="0"/>
    </xf>
    <xf numFmtId="0" fontId="31" fillId="0" borderId="52" xfId="7" applyFont="1" applyFill="1" applyBorder="1" applyAlignment="1" applyProtection="1">
      <alignment horizontal="center" vertical="center" textRotation="255"/>
    </xf>
    <xf numFmtId="0" fontId="31" fillId="0" borderId="11" xfId="7" applyFont="1" applyFill="1" applyBorder="1" applyAlignment="1" applyProtection="1">
      <alignment horizontal="center" vertical="center" textRotation="255"/>
    </xf>
    <xf numFmtId="0" fontId="31" fillId="3" borderId="27" xfId="7" applyFont="1" applyFill="1" applyBorder="1" applyAlignment="1" applyProtection="1">
      <alignment horizontal="left" vertical="center" shrinkToFit="1"/>
      <protection locked="0"/>
    </xf>
    <xf numFmtId="0" fontId="31" fillId="3" borderId="20" xfId="7" applyFont="1" applyFill="1" applyBorder="1" applyAlignment="1" applyProtection="1">
      <alignment horizontal="left" vertical="center" shrinkToFit="1"/>
      <protection locked="0"/>
    </xf>
    <xf numFmtId="0" fontId="31" fillId="3" borderId="15" xfId="7" applyFont="1" applyFill="1" applyBorder="1" applyAlignment="1" applyProtection="1">
      <alignment horizontal="left" vertical="center" shrinkToFit="1"/>
      <protection locked="0"/>
    </xf>
    <xf numFmtId="0" fontId="31" fillId="3" borderId="47" xfId="7" applyFont="1" applyFill="1" applyBorder="1" applyAlignment="1" applyProtection="1">
      <alignment horizontal="left" vertical="center" shrinkToFit="1"/>
      <protection locked="0"/>
    </xf>
    <xf numFmtId="181" fontId="31" fillId="0" borderId="54" xfId="7" applyNumberFormat="1" applyFont="1" applyFill="1" applyBorder="1" applyAlignment="1" applyProtection="1">
      <alignment horizontal="center" vertical="center"/>
    </xf>
    <xf numFmtId="181" fontId="31" fillId="0" borderId="55" xfId="7" applyNumberFormat="1" applyFont="1" applyFill="1" applyBorder="1" applyAlignment="1" applyProtection="1">
      <alignment horizontal="center" vertical="center"/>
    </xf>
    <xf numFmtId="178" fontId="35" fillId="8" borderId="6" xfId="7" applyNumberFormat="1" applyFont="1" applyFill="1" applyBorder="1" applyAlignment="1" applyProtection="1">
      <alignment horizontal="right" vertical="center"/>
    </xf>
    <xf numFmtId="0" fontId="31" fillId="3" borderId="56" xfId="7" applyFont="1" applyFill="1" applyBorder="1" applyAlignment="1" applyProtection="1">
      <alignment horizontal="left" vertical="center" shrinkToFit="1"/>
      <protection locked="0"/>
    </xf>
    <xf numFmtId="0" fontId="31" fillId="3" borderId="57" xfId="7" applyFont="1" applyFill="1" applyBorder="1" applyAlignment="1" applyProtection="1">
      <alignment horizontal="left" vertical="center" shrinkToFit="1"/>
      <protection locked="0"/>
    </xf>
    <xf numFmtId="178" fontId="31" fillId="8" borderId="6" xfId="7" applyNumberFormat="1" applyFont="1" applyFill="1" applyBorder="1" applyAlignment="1" applyProtection="1">
      <alignment horizontal="right" vertical="center"/>
    </xf>
    <xf numFmtId="0" fontId="32" fillId="0" borderId="0" xfId="7" applyFont="1" applyAlignment="1" applyProtection="1">
      <alignment vertical="center"/>
    </xf>
    <xf numFmtId="0" fontId="0" fillId="0" borderId="0" xfId="0" applyAlignment="1">
      <alignment vertical="center"/>
    </xf>
    <xf numFmtId="0" fontId="43" fillId="0" borderId="3" xfId="2" applyFont="1" applyBorder="1" applyAlignment="1" applyProtection="1">
      <alignment horizontal="center" vertical="center" shrinkToFit="1"/>
    </xf>
    <xf numFmtId="0" fontId="43" fillId="0" borderId="5" xfId="2" applyFont="1" applyBorder="1" applyAlignment="1" applyProtection="1">
      <alignment horizontal="center" vertical="center" shrinkToFit="1"/>
    </xf>
    <xf numFmtId="0" fontId="43" fillId="0" borderId="4" xfId="2" applyFont="1" applyBorder="1" applyAlignment="1" applyProtection="1">
      <alignment horizontal="center" vertical="center" shrinkToFit="1"/>
    </xf>
    <xf numFmtId="0" fontId="43" fillId="0" borderId="3" xfId="2" applyFont="1" applyFill="1" applyBorder="1" applyAlignment="1" applyProtection="1">
      <alignment horizontal="center" vertical="center" shrinkToFit="1"/>
    </xf>
    <xf numFmtId="0" fontId="43" fillId="0" borderId="5" xfId="2" applyFont="1" applyFill="1" applyBorder="1" applyAlignment="1" applyProtection="1">
      <alignment horizontal="center" vertical="center" shrinkToFit="1"/>
    </xf>
    <xf numFmtId="0" fontId="43" fillId="0" borderId="4" xfId="2" applyFont="1" applyFill="1" applyBorder="1" applyAlignment="1" applyProtection="1">
      <alignment horizontal="center" vertical="center" shrinkToFit="1"/>
    </xf>
    <xf numFmtId="0" fontId="43" fillId="0" borderId="6" xfId="2" applyFont="1" applyFill="1" applyBorder="1" applyAlignment="1" applyProtection="1">
      <alignment horizontal="center" vertical="center" shrinkToFit="1"/>
    </xf>
    <xf numFmtId="0" fontId="43" fillId="0" borderId="3" xfId="2" applyFont="1" applyBorder="1" applyAlignment="1" applyProtection="1">
      <alignment horizontal="center" vertical="center" wrapText="1" shrinkToFit="1"/>
    </xf>
    <xf numFmtId="0" fontId="43" fillId="0" borderId="5" xfId="2" applyFont="1" applyBorder="1" applyAlignment="1" applyProtection="1">
      <alignment horizontal="center" vertical="center" wrapText="1" shrinkToFit="1"/>
    </xf>
    <xf numFmtId="0" fontId="43" fillId="0" borderId="4" xfId="2" applyFont="1" applyBorder="1" applyAlignment="1" applyProtection="1">
      <alignment horizontal="center" vertical="center" wrapText="1" shrinkToFit="1"/>
    </xf>
    <xf numFmtId="0" fontId="58" fillId="0" borderId="0" xfId="9" applyFont="1" applyAlignment="1" applyProtection="1">
      <alignment horizontal="left" shrinkToFit="1"/>
    </xf>
    <xf numFmtId="0" fontId="11" fillId="0" borderId="0" xfId="9" applyBorder="1" applyAlignment="1" applyProtection="1">
      <alignment horizontal="left" vertical="center" wrapText="1"/>
      <protection locked="0"/>
    </xf>
    <xf numFmtId="0" fontId="11" fillId="0" borderId="0" xfId="9" applyBorder="1" applyAlignment="1" applyProtection="1">
      <alignment horizontal="left" vertical="center"/>
      <protection locked="0"/>
    </xf>
    <xf numFmtId="0" fontId="11" fillId="0" borderId="99" xfId="9" applyBorder="1" applyAlignment="1" applyProtection="1">
      <alignment horizontal="left" vertical="center"/>
      <protection locked="0"/>
    </xf>
    <xf numFmtId="0" fontId="11" fillId="0" borderId="32" xfId="9" applyBorder="1" applyAlignment="1" applyProtection="1">
      <alignment horizontal="left" vertical="center"/>
      <protection locked="0"/>
    </xf>
    <xf numFmtId="0" fontId="11" fillId="0" borderId="67" xfId="9" applyBorder="1" applyAlignment="1" applyProtection="1">
      <alignment horizontal="left" vertical="center"/>
      <protection locked="0"/>
    </xf>
    <xf numFmtId="0" fontId="11" fillId="0" borderId="0" xfId="9" applyAlignment="1" applyProtection="1">
      <alignment horizontal="center"/>
    </xf>
    <xf numFmtId="0" fontId="0" fillId="0" borderId="0" xfId="0" applyAlignment="1"/>
    <xf numFmtId="0" fontId="11" fillId="0" borderId="8" xfId="9" applyBorder="1" applyAlignment="1" applyProtection="1">
      <alignment horizontal="center" vertical="center"/>
      <protection locked="0"/>
    </xf>
    <xf numFmtId="0" fontId="11" fillId="0" borderId="10" xfId="9" applyBorder="1" applyAlignment="1" applyProtection="1">
      <alignment horizontal="center" vertical="center"/>
      <protection locked="0"/>
    </xf>
    <xf numFmtId="0" fontId="11" fillId="0" borderId="58" xfId="9" applyBorder="1" applyAlignment="1" applyProtection="1">
      <alignment horizontal="center" vertical="center"/>
      <protection locked="0"/>
    </xf>
    <xf numFmtId="0" fontId="11" fillId="0" borderId="57" xfId="9" applyBorder="1" applyAlignment="1" applyProtection="1">
      <alignment horizontal="center" vertical="center"/>
      <protection locked="0"/>
    </xf>
    <xf numFmtId="0" fontId="11" fillId="0" borderId="108" xfId="9" applyBorder="1" applyAlignment="1" applyProtection="1">
      <alignment horizontal="center" vertical="center"/>
      <protection locked="0"/>
    </xf>
    <xf numFmtId="0" fontId="11" fillId="0" borderId="107" xfId="9" applyBorder="1" applyAlignment="1" applyProtection="1">
      <alignment horizontal="center" vertical="center"/>
      <protection locked="0"/>
    </xf>
    <xf numFmtId="0" fontId="50" fillId="0" borderId="109" xfId="9" applyFont="1" applyFill="1" applyBorder="1" applyAlignment="1" applyProtection="1">
      <alignment horizontal="center" vertical="center" textRotation="255"/>
    </xf>
    <xf numFmtId="0" fontId="37" fillId="0" borderId="106" xfId="9" applyFont="1" applyFill="1" applyBorder="1" applyAlignment="1" applyProtection="1">
      <alignment horizontal="center" vertical="center" textRotation="255"/>
    </xf>
    <xf numFmtId="0" fontId="37" fillId="0" borderId="113" xfId="9" applyFont="1" applyFill="1" applyBorder="1" applyAlignment="1" applyProtection="1">
      <alignment horizontal="center" vertical="center" textRotation="255"/>
    </xf>
    <xf numFmtId="0" fontId="11" fillId="0" borderId="8" xfId="9" applyBorder="1" applyAlignment="1" applyProtection="1">
      <alignment horizontal="center" vertical="center"/>
    </xf>
    <xf numFmtId="0" fontId="11" fillId="0" borderId="9" xfId="9" applyBorder="1" applyAlignment="1" applyProtection="1">
      <alignment horizontal="center" vertical="center"/>
    </xf>
    <xf numFmtId="0" fontId="11" fillId="0" borderId="10" xfId="9" applyBorder="1" applyAlignment="1" applyProtection="1">
      <alignment horizontal="center" vertical="center"/>
    </xf>
    <xf numFmtId="0" fontId="11" fillId="0" borderId="58" xfId="9" applyBorder="1" applyAlignment="1" applyProtection="1">
      <alignment horizontal="center" vertical="center"/>
    </xf>
    <xf numFmtId="0" fontId="11" fillId="0" borderId="24" xfId="9" applyBorder="1" applyAlignment="1" applyProtection="1">
      <alignment horizontal="center" vertical="center"/>
    </xf>
    <xf numFmtId="0" fontId="11" fillId="0" borderId="57" xfId="9" applyBorder="1" applyAlignment="1" applyProtection="1">
      <alignment horizontal="center" vertical="center"/>
    </xf>
    <xf numFmtId="0" fontId="50" fillId="0" borderId="104" xfId="9" applyFont="1" applyFill="1" applyBorder="1" applyAlignment="1" applyProtection="1">
      <alignment horizontal="center" vertical="center" textRotation="255"/>
    </xf>
    <xf numFmtId="0" fontId="11" fillId="0" borderId="105" xfId="9" applyBorder="1" applyAlignment="1" applyProtection="1">
      <alignment horizontal="center" shrinkToFit="1"/>
      <protection locked="0"/>
    </xf>
    <xf numFmtId="0" fontId="11" fillId="0" borderId="100" xfId="9" applyBorder="1" applyAlignment="1" applyProtection="1">
      <alignment horizontal="center" shrinkToFit="1"/>
      <protection locked="0"/>
    </xf>
    <xf numFmtId="0" fontId="11" fillId="0" borderId="31" xfId="9" applyBorder="1" applyAlignment="1" applyProtection="1">
      <alignment horizontal="center" shrinkToFit="1"/>
      <protection locked="0"/>
    </xf>
    <xf numFmtId="0" fontId="11" fillId="0" borderId="0" xfId="9" applyBorder="1" applyAlignment="1" applyProtection="1">
      <alignment horizontal="center" shrinkToFit="1"/>
      <protection locked="0"/>
    </xf>
    <xf numFmtId="0" fontId="11" fillId="0" borderId="58" xfId="9" applyBorder="1" applyAlignment="1" applyProtection="1">
      <alignment horizontal="center" shrinkToFit="1"/>
      <protection locked="0"/>
    </xf>
    <xf numFmtId="0" fontId="11" fillId="0" borderId="24" xfId="9" applyBorder="1" applyAlignment="1" applyProtection="1">
      <alignment horizontal="center" shrinkToFit="1"/>
      <protection locked="0"/>
    </xf>
    <xf numFmtId="0" fontId="11" fillId="0" borderId="100" xfId="9" applyBorder="1" applyAlignment="1" applyProtection="1">
      <alignment horizontal="center"/>
    </xf>
    <xf numFmtId="0" fontId="11" fillId="0" borderId="0" xfId="9" applyBorder="1" applyAlignment="1" applyProtection="1">
      <alignment horizontal="center"/>
    </xf>
    <xf numFmtId="0" fontId="11" fillId="0" borderId="24" xfId="9" applyBorder="1" applyAlignment="1" applyProtection="1">
      <alignment horizontal="center"/>
    </xf>
    <xf numFmtId="0" fontId="11" fillId="0" borderId="100" xfId="9" applyBorder="1" applyAlignment="1" applyProtection="1">
      <alignment horizontal="center"/>
      <protection locked="0"/>
    </xf>
    <xf numFmtId="0" fontId="11" fillId="0" borderId="0" xfId="9" applyBorder="1" applyAlignment="1" applyProtection="1">
      <alignment horizontal="center"/>
      <protection locked="0"/>
    </xf>
    <xf numFmtId="0" fontId="11" fillId="0" borderId="24" xfId="9" applyBorder="1" applyAlignment="1" applyProtection="1">
      <alignment horizontal="center"/>
      <protection locked="0"/>
    </xf>
    <xf numFmtId="0" fontId="11" fillId="0" borderId="60" xfId="9" applyBorder="1" applyAlignment="1" applyProtection="1">
      <alignment horizontal="center"/>
    </xf>
    <xf numFmtId="0" fontId="11" fillId="0" borderId="99" xfId="9" applyBorder="1" applyAlignment="1" applyProtection="1">
      <alignment horizontal="center"/>
    </xf>
    <xf numFmtId="0" fontId="11" fillId="0" borderId="107" xfId="9" applyBorder="1" applyAlignment="1" applyProtection="1">
      <alignment horizontal="center"/>
    </xf>
    <xf numFmtId="0" fontId="58" fillId="0" borderId="0" xfId="9" applyFont="1" applyBorder="1" applyAlignment="1" applyProtection="1">
      <alignment horizontal="center" vertical="center" wrapText="1"/>
    </xf>
    <xf numFmtId="0" fontId="59" fillId="0" borderId="99" xfId="9" applyFont="1" applyBorder="1" applyAlignment="1" applyProtection="1">
      <alignment horizontal="center" vertical="center" wrapText="1"/>
    </xf>
    <xf numFmtId="0" fontId="59" fillId="0" borderId="0" xfId="9" applyFont="1" applyBorder="1" applyAlignment="1" applyProtection="1">
      <alignment horizontal="center" vertical="center" wrapText="1"/>
    </xf>
    <xf numFmtId="0" fontId="57" fillId="0" borderId="8" xfId="9" applyFont="1" applyBorder="1" applyAlignment="1" applyProtection="1">
      <alignment horizontal="center" vertical="center" wrapText="1"/>
    </xf>
    <xf numFmtId="0" fontId="17" fillId="0" borderId="10" xfId="9" applyFont="1" applyBorder="1" applyAlignment="1" applyProtection="1">
      <alignment horizontal="center" vertical="center" wrapText="1"/>
    </xf>
    <xf numFmtId="0" fontId="17" fillId="0" borderId="58" xfId="9" applyFont="1" applyBorder="1" applyAlignment="1" applyProtection="1">
      <alignment horizontal="center" vertical="center" wrapText="1"/>
    </xf>
    <xf numFmtId="0" fontId="17" fillId="0" borderId="57" xfId="9" applyFont="1" applyBorder="1" applyAlignment="1" applyProtection="1">
      <alignment horizontal="center" vertical="center" wrapText="1"/>
    </xf>
    <xf numFmtId="0" fontId="57" fillId="0" borderId="8" xfId="9" applyFont="1" applyBorder="1" applyAlignment="1" applyProtection="1">
      <alignment horizontal="center" vertical="center" wrapText="1"/>
      <protection locked="0"/>
    </xf>
    <xf numFmtId="0" fontId="57" fillId="0" borderId="10" xfId="9" applyFont="1" applyBorder="1" applyAlignment="1" applyProtection="1">
      <alignment horizontal="center" vertical="center" wrapText="1"/>
      <protection locked="0"/>
    </xf>
    <xf numFmtId="0" fontId="57" fillId="0" borderId="58" xfId="9" applyFont="1" applyBorder="1" applyAlignment="1" applyProtection="1">
      <alignment horizontal="center" vertical="center" wrapText="1"/>
      <protection locked="0"/>
    </xf>
    <xf numFmtId="0" fontId="57" fillId="0" borderId="57" xfId="9" applyFont="1" applyBorder="1" applyAlignment="1" applyProtection="1">
      <alignment horizontal="center" vertical="center" wrapText="1"/>
      <protection locked="0"/>
    </xf>
    <xf numFmtId="0" fontId="57" fillId="0" borderId="100" xfId="9" applyFont="1" applyFill="1" applyBorder="1" applyAlignment="1" applyProtection="1">
      <alignment horizontal="center" shrinkToFit="1"/>
    </xf>
    <xf numFmtId="0" fontId="57" fillId="0" borderId="60" xfId="9" applyFont="1" applyFill="1" applyBorder="1" applyAlignment="1" applyProtection="1">
      <alignment horizontal="center" shrinkToFit="1"/>
    </xf>
    <xf numFmtId="0" fontId="11" fillId="0" borderId="98" xfId="9" applyBorder="1" applyAlignment="1" applyProtection="1">
      <alignment horizontal="left" vertical="center"/>
    </xf>
    <xf numFmtId="0" fontId="11" fillId="0" borderId="0" xfId="9" applyBorder="1" applyAlignment="1" applyProtection="1">
      <alignment horizontal="left" vertical="center"/>
    </xf>
    <xf numFmtId="0" fontId="56" fillId="0" borderId="0" xfId="9" applyFont="1" applyBorder="1" applyAlignment="1" applyProtection="1">
      <alignment horizontal="left" vertical="center" shrinkToFit="1"/>
      <protection locked="0"/>
    </xf>
    <xf numFmtId="0" fontId="56" fillId="0" borderId="99" xfId="9" applyFont="1" applyBorder="1" applyAlignment="1" applyProtection="1">
      <alignment horizontal="left" vertical="center" shrinkToFit="1"/>
      <protection locked="0"/>
    </xf>
    <xf numFmtId="0" fontId="11" fillId="0" borderId="7" xfId="9" applyBorder="1" applyAlignment="1" applyProtection="1">
      <alignment horizontal="center" vertical="center"/>
      <protection locked="0"/>
    </xf>
    <xf numFmtId="0" fontId="11" fillId="0" borderId="102" xfId="9" applyBorder="1" applyAlignment="1" applyProtection="1">
      <alignment horizontal="center" vertical="center"/>
      <protection locked="0"/>
    </xf>
    <xf numFmtId="0" fontId="11" fillId="0" borderId="101" xfId="9" applyBorder="1" applyAlignment="1" applyProtection="1">
      <alignment horizontal="center" vertical="center"/>
      <protection locked="0"/>
    </xf>
    <xf numFmtId="0" fontId="11" fillId="0" borderId="103" xfId="9" applyBorder="1" applyAlignment="1" applyProtection="1">
      <alignment horizontal="center" vertical="center"/>
      <protection locked="0"/>
    </xf>
    <xf numFmtId="0" fontId="11" fillId="0" borderId="66" xfId="9" applyFill="1" applyBorder="1" applyAlignment="1" applyProtection="1">
      <alignment horizontal="left" vertical="center"/>
    </xf>
    <xf numFmtId="0" fontId="11" fillId="0" borderId="32" xfId="9" applyFill="1" applyBorder="1" applyAlignment="1" applyProtection="1">
      <alignment horizontal="left" vertical="center"/>
    </xf>
    <xf numFmtId="0" fontId="56" fillId="0" borderId="32" xfId="9" applyFont="1" applyBorder="1" applyAlignment="1" applyProtection="1">
      <alignment horizontal="left" vertical="center" shrinkToFit="1"/>
    </xf>
    <xf numFmtId="0" fontId="11" fillId="0" borderId="32" xfId="9" applyBorder="1" applyAlignment="1" applyProtection="1">
      <alignment horizontal="left" vertical="top" shrinkToFit="1"/>
    </xf>
    <xf numFmtId="0" fontId="11" fillId="0" borderId="67" xfId="9" applyBorder="1" applyAlignment="1" applyProtection="1">
      <alignment horizontal="left" vertical="top" shrinkToFit="1"/>
    </xf>
    <xf numFmtId="0" fontId="11" fillId="0" borderId="95" xfId="9" applyBorder="1" applyAlignment="1" applyProtection="1">
      <alignment vertical="center"/>
    </xf>
    <xf numFmtId="0" fontId="0" fillId="0" borderId="96" xfId="0" applyBorder="1" applyAlignment="1">
      <alignment vertical="center"/>
    </xf>
    <xf numFmtId="0" fontId="0" fillId="0" borderId="97" xfId="0" applyBorder="1" applyAlignment="1">
      <alignment vertical="center"/>
    </xf>
    <xf numFmtId="0" fontId="11" fillId="0" borderId="83" xfId="9" applyBorder="1" applyAlignment="1" applyProtection="1">
      <alignment horizontal="center"/>
    </xf>
    <xf numFmtId="0" fontId="11" fillId="0" borderId="84" xfId="9" applyBorder="1" applyAlignment="1" applyProtection="1">
      <alignment horizontal="center"/>
    </xf>
    <xf numFmtId="0" fontId="11" fillId="0" borderId="85" xfId="9" applyBorder="1" applyAlignment="1" applyProtection="1">
      <alignment horizontal="center"/>
    </xf>
    <xf numFmtId="0" fontId="11" fillId="0" borderId="86" xfId="9" applyBorder="1" applyAlignment="1" applyProtection="1">
      <alignment horizontal="center"/>
    </xf>
    <xf numFmtId="0" fontId="11" fillId="0" borderId="87" xfId="9" applyBorder="1" applyAlignment="1" applyProtection="1">
      <alignment horizontal="center"/>
    </xf>
    <xf numFmtId="0" fontId="11" fillId="0" borderId="88" xfId="9" applyBorder="1" applyAlignment="1" applyProtection="1">
      <alignment horizontal="center"/>
    </xf>
    <xf numFmtId="0" fontId="11" fillId="0" borderId="89" xfId="9" applyBorder="1" applyAlignment="1" applyProtection="1">
      <alignment horizontal="center"/>
    </xf>
    <xf numFmtId="0" fontId="11" fillId="0" borderId="90" xfId="9" applyBorder="1" applyAlignment="1" applyProtection="1">
      <alignment horizontal="center"/>
    </xf>
    <xf numFmtId="0" fontId="11" fillId="0" borderId="91" xfId="9" applyBorder="1" applyAlignment="1" applyProtection="1">
      <alignment horizontal="center"/>
    </xf>
    <xf numFmtId="0" fontId="11" fillId="0" borderId="76" xfId="9" applyBorder="1" applyAlignment="1" applyProtection="1">
      <alignment horizontal="center"/>
    </xf>
    <xf numFmtId="0" fontId="11" fillId="0" borderId="6" xfId="9" applyBorder="1" applyAlignment="1" applyProtection="1">
      <alignment horizontal="center"/>
    </xf>
    <xf numFmtId="0" fontId="11" fillId="0" borderId="3" xfId="9" applyBorder="1" applyAlignment="1" applyProtection="1">
      <alignment horizontal="center"/>
    </xf>
    <xf numFmtId="0" fontId="11" fillId="0" borderId="77" xfId="9" applyBorder="1" applyAlignment="1" applyProtection="1">
      <alignment horizontal="center"/>
    </xf>
    <xf numFmtId="0" fontId="11" fillId="0" borderId="78" xfId="9" applyBorder="1" applyAlignment="1" applyProtection="1">
      <alignment horizontal="center"/>
    </xf>
    <xf numFmtId="0" fontId="11" fillId="0" borderId="5" xfId="9" applyBorder="1" applyAlignment="1" applyProtection="1">
      <alignment horizontal="center"/>
    </xf>
    <xf numFmtId="0" fontId="11" fillId="0" borderId="81" xfId="9" applyBorder="1" applyAlignment="1" applyProtection="1">
      <alignment horizontal="center"/>
    </xf>
    <xf numFmtId="0" fontId="11" fillId="0" borderId="4" xfId="9" applyBorder="1" applyAlignment="1" applyProtection="1">
      <alignment horizontal="center"/>
    </xf>
    <xf numFmtId="0" fontId="11" fillId="0" borderId="82" xfId="9" applyBorder="1" applyAlignment="1" applyProtection="1">
      <alignment horizontal="center"/>
    </xf>
    <xf numFmtId="0" fontId="53" fillId="0" borderId="78" xfId="9" applyFont="1" applyBorder="1" applyAlignment="1" applyProtection="1">
      <alignment horizontal="right" vertical="top"/>
    </xf>
    <xf numFmtId="0" fontId="53" fillId="0" borderId="5" xfId="9" applyFont="1" applyBorder="1" applyAlignment="1" applyProtection="1">
      <alignment horizontal="right" vertical="top"/>
    </xf>
    <xf numFmtId="0" fontId="53" fillId="0" borderId="81" xfId="9" applyFont="1" applyBorder="1" applyAlignment="1" applyProtection="1">
      <alignment horizontal="right" vertical="top"/>
    </xf>
    <xf numFmtId="0" fontId="53" fillId="0" borderId="76" xfId="9" applyFont="1" applyBorder="1" applyAlignment="1" applyProtection="1">
      <alignment horizontal="right" vertical="top"/>
    </xf>
    <xf numFmtId="0" fontId="53" fillId="0" borderId="4" xfId="9" applyFont="1" applyBorder="1" applyAlignment="1" applyProtection="1">
      <alignment horizontal="right" vertical="top"/>
    </xf>
    <xf numFmtId="0" fontId="54" fillId="0" borderId="6" xfId="9" applyFont="1" applyBorder="1" applyAlignment="1" applyProtection="1">
      <alignment horizontal="right" vertical="top"/>
    </xf>
    <xf numFmtId="0" fontId="54" fillId="0" borderId="3" xfId="9" applyFont="1" applyBorder="1" applyAlignment="1" applyProtection="1">
      <alignment horizontal="right" vertical="top"/>
    </xf>
    <xf numFmtId="0" fontId="54" fillId="0" borderId="82" xfId="9" applyFont="1" applyBorder="1" applyAlignment="1" applyProtection="1">
      <alignment horizontal="right" vertical="top"/>
    </xf>
    <xf numFmtId="0" fontId="11" fillId="0" borderId="73" xfId="9" applyBorder="1" applyAlignment="1" applyProtection="1">
      <alignment horizontal="center" vertical="center"/>
    </xf>
    <xf numFmtId="0" fontId="11" fillId="0" borderId="74" xfId="9" applyBorder="1" applyAlignment="1" applyProtection="1">
      <alignment horizontal="center" vertical="center"/>
    </xf>
    <xf numFmtId="0" fontId="11" fillId="0" borderId="75" xfId="9" applyBorder="1" applyAlignment="1" applyProtection="1">
      <alignment horizontal="center" vertical="center"/>
    </xf>
    <xf numFmtId="0" fontId="11" fillId="0" borderId="79" xfId="9" applyBorder="1" applyAlignment="1" applyProtection="1">
      <alignment horizontal="center"/>
    </xf>
    <xf numFmtId="0" fontId="11" fillId="0" borderId="80" xfId="9" applyBorder="1" applyAlignment="1" applyProtection="1">
      <alignment horizontal="center"/>
    </xf>
    <xf numFmtId="0" fontId="51" fillId="0" borderId="72" xfId="9" applyFont="1" applyBorder="1" applyAlignment="1" applyProtection="1">
      <alignment horizontal="center" vertical="center"/>
    </xf>
    <xf numFmtId="0" fontId="51" fillId="0" borderId="71" xfId="9" applyFont="1" applyBorder="1" applyAlignment="1" applyProtection="1">
      <alignment horizontal="center" vertical="center"/>
    </xf>
    <xf numFmtId="0" fontId="51" fillId="0" borderId="67" xfId="9" applyFont="1" applyBorder="1" applyAlignment="1" applyProtection="1">
      <alignment horizontal="center" vertical="center"/>
    </xf>
    <xf numFmtId="0" fontId="51" fillId="0" borderId="66" xfId="9" applyFont="1" applyBorder="1" applyAlignment="1" applyProtection="1">
      <alignment horizontal="center" vertical="center"/>
    </xf>
    <xf numFmtId="183" fontId="11" fillId="0" borderId="0" xfId="9" applyNumberFormat="1" applyAlignment="1" applyProtection="1">
      <alignment horizontal="center" shrinkToFit="1"/>
    </xf>
    <xf numFmtId="0" fontId="48" fillId="0" borderId="0" xfId="9" applyFont="1" applyAlignment="1" applyProtection="1">
      <alignment horizontal="center"/>
    </xf>
    <xf numFmtId="0" fontId="49" fillId="0" borderId="0" xfId="9" applyFont="1" applyAlignment="1" applyProtection="1">
      <alignment horizontal="center"/>
    </xf>
    <xf numFmtId="0" fontId="11" fillId="0" borderId="59" xfId="9" applyBorder="1" applyAlignment="1" applyProtection="1">
      <alignment horizontal="center" vertical="center"/>
    </xf>
    <xf numFmtId="0" fontId="11" fillId="0" borderId="60" xfId="9" applyBorder="1" applyAlignment="1" applyProtection="1">
      <alignment horizontal="center" vertical="center"/>
    </xf>
    <xf numFmtId="0" fontId="11" fillId="0" borderId="66" xfId="9" applyBorder="1" applyAlignment="1" applyProtection="1">
      <alignment horizontal="center" vertical="center"/>
    </xf>
    <xf numFmtId="0" fontId="11" fillId="0" borderId="67" xfId="9" applyBorder="1" applyAlignment="1" applyProtection="1">
      <alignment horizontal="center" vertical="center"/>
    </xf>
    <xf numFmtId="0" fontId="37" fillId="0" borderId="59" xfId="9" applyFont="1" applyBorder="1" applyAlignment="1" applyProtection="1">
      <alignment horizontal="right"/>
    </xf>
    <xf numFmtId="0" fontId="37" fillId="0" borderId="64" xfId="9" applyFont="1" applyBorder="1" applyAlignment="1" applyProtection="1">
      <alignment horizontal="right"/>
    </xf>
    <xf numFmtId="0" fontId="37" fillId="0" borderId="65" xfId="9" applyFont="1" applyBorder="1" applyAlignment="1" applyProtection="1">
      <alignment horizontal="right"/>
    </xf>
    <xf numFmtId="0" fontId="37" fillId="0" borderId="60" xfId="9" applyFont="1" applyBorder="1" applyAlignment="1" applyProtection="1">
      <alignment horizontal="right"/>
    </xf>
    <xf numFmtId="0" fontId="39" fillId="0" borderId="65" xfId="9" applyFont="1" applyBorder="1" applyAlignment="1" applyProtection="1">
      <alignment horizontal="right"/>
    </xf>
    <xf numFmtId="0" fontId="39" fillId="0" borderId="60" xfId="9" applyFont="1" applyBorder="1" applyAlignment="1" applyProtection="1">
      <alignment horizontal="right"/>
    </xf>
    <xf numFmtId="0" fontId="62" fillId="3" borderId="38" xfId="0" applyFont="1" applyFill="1" applyBorder="1" applyAlignment="1" applyProtection="1">
      <alignment vertical="center" wrapText="1"/>
      <protection locked="0"/>
    </xf>
    <xf numFmtId="0" fontId="72" fillId="3" borderId="38" xfId="0" applyFont="1" applyFill="1" applyBorder="1" applyAlignment="1" applyProtection="1">
      <alignment vertical="center" wrapText="1"/>
      <protection locked="0"/>
    </xf>
    <xf numFmtId="0" fontId="62" fillId="3" borderId="11" xfId="0" applyFont="1" applyFill="1" applyBorder="1" applyAlignment="1" applyProtection="1">
      <alignment vertical="center" wrapText="1"/>
      <protection locked="0"/>
    </xf>
  </cellXfs>
  <cellStyles count="11">
    <cellStyle name="桁区切り" xfId="4" builtinId="6"/>
    <cellStyle name="桁区切り 2" xfId="3"/>
    <cellStyle name="標準" xfId="0" builtinId="0"/>
    <cellStyle name="標準 2" xfId="1"/>
    <cellStyle name="標準 2 2" xfId="8"/>
    <cellStyle name="標準 2 2 3" xfId="10"/>
    <cellStyle name="標準 3" xfId="2"/>
    <cellStyle name="標準 4" xfId="7"/>
    <cellStyle name="標準 5" xfId="6"/>
    <cellStyle name="標準 6" xfId="9"/>
    <cellStyle name="標準_休日保育  様式2・4（予算決算報告）"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104775</xdr:colOff>
      <xdr:row>60</xdr:row>
      <xdr:rowOff>200025</xdr:rowOff>
    </xdr:from>
    <xdr:to>
      <xdr:col>11</xdr:col>
      <xdr:colOff>407194</xdr:colOff>
      <xdr:row>63</xdr:row>
      <xdr:rowOff>157163</xdr:rowOff>
    </xdr:to>
    <xdr:sp macro="" textlink="">
      <xdr:nvSpPr>
        <xdr:cNvPr id="2" name="角丸四角形 1"/>
        <xdr:cNvSpPr/>
      </xdr:nvSpPr>
      <xdr:spPr>
        <a:xfrm>
          <a:off x="1162050" y="14649450"/>
          <a:ext cx="4712494" cy="67151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行が足りない場合、「人数が多い施設用」様式を使用ください。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543175"/>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337705</xdr:colOff>
      <xdr:row>32</xdr:row>
      <xdr:rowOff>8659</xdr:rowOff>
    </xdr:from>
    <xdr:to>
      <xdr:col>6</xdr:col>
      <xdr:colOff>51955</xdr:colOff>
      <xdr:row>35</xdr:row>
      <xdr:rowOff>8660</xdr:rowOff>
    </xdr:to>
    <xdr:sp macro="" textlink="">
      <xdr:nvSpPr>
        <xdr:cNvPr id="3" name="右中かっこ 2"/>
        <xdr:cNvSpPr/>
      </xdr:nvSpPr>
      <xdr:spPr>
        <a:xfrm>
          <a:off x="2137930" y="8905009"/>
          <a:ext cx="114300" cy="6381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dpc053\&#32102;&#20184;&#20418;&#20849;&#26377;&#65318;\02_&#32102;&#20184;&#20418;&#21729;&#29992;\02_&#35036;&#21161;&#37329;&#12539;&#21161;&#25104;&#37329;&#38306;&#20418;\01_&#20445;&#32946;&#25152;\03_&#30149;&#21407;&#24615;&#22823;&#33144;&#33740;&#23550;&#31574;\R2\4&#12304;&#21407;&#26412;&#12305;&#30149;&#21407;&#24615;&#22823;&#33144;&#33740;&#23550;&#31574;%20&#35519;&#26360;&#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消耗品購入）"/>
      <sheetName val="別表２（検便費）"/>
    </sheetNames>
    <sheetDataSet>
      <sheetData sheetId="0"/>
      <sheetData sheetId="1">
        <row r="55">
          <cell r="O55" t="str">
            <v>　 ～45</v>
          </cell>
          <cell r="P55">
            <v>23000</v>
          </cell>
        </row>
        <row r="56">
          <cell r="O56" t="str">
            <v>46～60</v>
          </cell>
          <cell r="P56">
            <v>30000</v>
          </cell>
        </row>
        <row r="57">
          <cell r="O57" t="str">
            <v>61～90</v>
          </cell>
          <cell r="P57">
            <v>37000</v>
          </cell>
        </row>
        <row r="58">
          <cell r="O58" t="str">
            <v>91～120</v>
          </cell>
          <cell r="P58">
            <v>41000</v>
          </cell>
        </row>
        <row r="59">
          <cell r="O59" t="str">
            <v>121～150</v>
          </cell>
          <cell r="P59">
            <v>45000</v>
          </cell>
        </row>
        <row r="60">
          <cell r="O60" t="str">
            <v>151～180</v>
          </cell>
          <cell r="P60">
            <v>49000</v>
          </cell>
        </row>
        <row r="61">
          <cell r="O61" t="str">
            <v>181～</v>
          </cell>
          <cell r="P61">
            <v>53000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S160"/>
  <sheetViews>
    <sheetView tabSelected="1" showOutlineSymbols="0" view="pageBreakPreview" zoomScaleNormal="100" zoomScaleSheetLayoutView="100" workbookViewId="0">
      <selection activeCell="C1" sqref="C1"/>
    </sheetView>
  </sheetViews>
  <sheetFormatPr defaultRowHeight="13.5"/>
  <cols>
    <col min="1" max="2" width="0.875" style="3" customWidth="1"/>
    <col min="3" max="3" width="9" style="3"/>
    <col min="4" max="4" width="5.75" style="3" customWidth="1"/>
    <col min="5" max="5" width="16" style="3" customWidth="1"/>
    <col min="6" max="16" width="9" style="3"/>
    <col min="17" max="17" width="23" style="3" customWidth="1"/>
    <col min="18" max="16384" width="9" style="3"/>
  </cols>
  <sheetData>
    <row r="1" spans="2:17" ht="17.25">
      <c r="B1" s="2" t="s">
        <v>542</v>
      </c>
    </row>
    <row r="2" spans="2:17" ht="14.25" thickBot="1">
      <c r="C2" s="4"/>
    </row>
    <row r="3" spans="2:17" ht="14.25" thickTop="1">
      <c r="B3" s="194"/>
      <c r="C3" s="200"/>
      <c r="D3" s="201"/>
      <c r="E3" s="201"/>
      <c r="F3" s="201"/>
      <c r="G3" s="201"/>
      <c r="H3" s="201"/>
      <c r="I3" s="201"/>
      <c r="J3" s="201"/>
      <c r="K3" s="201"/>
      <c r="L3" s="201"/>
      <c r="M3" s="201"/>
      <c r="N3" s="201"/>
      <c r="O3" s="201"/>
      <c r="P3" s="201"/>
      <c r="Q3" s="202"/>
    </row>
    <row r="4" spans="2:17">
      <c r="B4" s="195"/>
      <c r="C4" s="203" t="s">
        <v>0</v>
      </c>
      <c r="D4" s="197"/>
      <c r="E4" s="197"/>
      <c r="F4" s="197"/>
      <c r="G4" s="197"/>
      <c r="H4" s="197"/>
      <c r="I4" s="197"/>
      <c r="J4" s="197"/>
      <c r="K4" s="197"/>
      <c r="L4" s="197"/>
      <c r="M4" s="197"/>
      <c r="N4" s="197"/>
      <c r="O4" s="197"/>
      <c r="P4" s="197"/>
      <c r="Q4" s="204"/>
    </row>
    <row r="5" spans="2:17">
      <c r="B5" s="195"/>
      <c r="C5" s="197"/>
      <c r="D5" s="197"/>
      <c r="E5" s="197"/>
      <c r="F5" s="197"/>
      <c r="G5" s="197"/>
      <c r="H5" s="197"/>
      <c r="I5" s="197"/>
      <c r="J5" s="197"/>
      <c r="K5" s="197"/>
      <c r="L5" s="197"/>
      <c r="M5" s="197"/>
      <c r="N5" s="197"/>
      <c r="O5" s="197"/>
      <c r="P5" s="197"/>
      <c r="Q5" s="204"/>
    </row>
    <row r="6" spans="2:17">
      <c r="B6" s="195"/>
      <c r="C6" s="205" t="s">
        <v>1</v>
      </c>
      <c r="D6" s="197" t="s">
        <v>2</v>
      </c>
      <c r="E6" s="197"/>
      <c r="F6" s="197"/>
      <c r="G6" s="197"/>
      <c r="H6" s="197"/>
      <c r="I6" s="197"/>
      <c r="J6" s="197"/>
      <c r="K6" s="197"/>
      <c r="L6" s="197"/>
      <c r="M6" s="197"/>
      <c r="N6" s="197"/>
      <c r="O6" s="197"/>
      <c r="P6" s="197"/>
      <c r="Q6" s="204"/>
    </row>
    <row r="7" spans="2:17" ht="14.25" thickBot="1">
      <c r="B7" s="195"/>
      <c r="C7" s="205"/>
      <c r="D7" s="197"/>
      <c r="E7" s="197"/>
      <c r="F7" s="197"/>
      <c r="G7" s="197"/>
      <c r="H7" s="197"/>
      <c r="I7" s="197"/>
      <c r="J7" s="197"/>
      <c r="K7" s="197"/>
      <c r="L7" s="197"/>
      <c r="M7" s="197"/>
      <c r="N7" s="197"/>
      <c r="O7" s="197"/>
      <c r="P7" s="197"/>
      <c r="Q7" s="204"/>
    </row>
    <row r="8" spans="2:17" ht="30" customHeight="1" thickTop="1" thickBot="1">
      <c r="B8" s="195"/>
      <c r="C8" s="205"/>
      <c r="D8" s="197"/>
      <c r="E8" s="1"/>
      <c r="F8" s="197"/>
      <c r="G8" s="197"/>
      <c r="H8" s="197"/>
      <c r="I8" s="197"/>
      <c r="J8" s="197"/>
      <c r="K8" s="197"/>
      <c r="L8" s="197"/>
      <c r="M8" s="197"/>
      <c r="N8" s="197"/>
      <c r="O8" s="197"/>
      <c r="P8" s="197"/>
      <c r="Q8" s="204"/>
    </row>
    <row r="9" spans="2:17" ht="14.25" thickTop="1">
      <c r="B9" s="195"/>
      <c r="C9" s="205"/>
      <c r="D9" s="197"/>
      <c r="E9" s="197"/>
      <c r="F9" s="197"/>
      <c r="G9" s="197"/>
      <c r="H9" s="197"/>
      <c r="I9" s="197"/>
      <c r="J9" s="197"/>
      <c r="K9" s="197"/>
      <c r="L9" s="197"/>
      <c r="M9" s="197"/>
      <c r="N9" s="197"/>
      <c r="O9" s="197"/>
      <c r="P9" s="197"/>
      <c r="Q9" s="204"/>
    </row>
    <row r="10" spans="2:17">
      <c r="B10" s="195"/>
      <c r="C10" s="205" t="s">
        <v>3</v>
      </c>
      <c r="D10" s="197" t="s">
        <v>4</v>
      </c>
      <c r="E10" s="197"/>
      <c r="F10" s="197"/>
      <c r="G10" s="197"/>
      <c r="H10" s="197"/>
      <c r="I10" s="197"/>
      <c r="J10" s="197"/>
      <c r="K10" s="197"/>
      <c r="L10" s="197"/>
      <c r="M10" s="197"/>
      <c r="N10" s="197"/>
      <c r="O10" s="197"/>
      <c r="P10" s="197"/>
      <c r="Q10" s="204"/>
    </row>
    <row r="11" spans="2:17" ht="14.25" thickBot="1">
      <c r="B11" s="195"/>
      <c r="C11" s="205"/>
      <c r="D11" s="197"/>
      <c r="E11" s="197"/>
      <c r="F11" s="197"/>
      <c r="G11" s="197"/>
      <c r="H11" s="197"/>
      <c r="I11" s="197"/>
      <c r="J11" s="197"/>
      <c r="K11" s="197"/>
      <c r="L11" s="197"/>
      <c r="M11" s="197"/>
      <c r="N11" s="197"/>
      <c r="O11" s="197"/>
      <c r="P11" s="197"/>
      <c r="Q11" s="204"/>
    </row>
    <row r="12" spans="2:17" ht="30" customHeight="1" thickTop="1" thickBot="1">
      <c r="B12" s="195"/>
      <c r="C12" s="205"/>
      <c r="D12" s="197"/>
      <c r="E12" s="1" t="s">
        <v>695</v>
      </c>
      <c r="F12" s="197"/>
      <c r="G12" s="197"/>
      <c r="H12" s="197"/>
      <c r="I12" s="197"/>
      <c r="J12" s="197"/>
      <c r="K12" s="197"/>
      <c r="L12" s="197"/>
      <c r="M12" s="197"/>
      <c r="N12" s="197"/>
      <c r="O12" s="197"/>
      <c r="P12" s="197"/>
      <c r="Q12" s="206"/>
    </row>
    <row r="13" spans="2:17" ht="14.25" thickTop="1">
      <c r="B13" s="195"/>
      <c r="C13" s="205"/>
      <c r="D13" s="197"/>
      <c r="E13" s="197"/>
      <c r="F13" s="197"/>
      <c r="G13" s="197"/>
      <c r="H13" s="197"/>
      <c r="I13" s="197"/>
      <c r="J13" s="197"/>
      <c r="K13" s="197"/>
      <c r="L13" s="197"/>
      <c r="M13" s="197"/>
      <c r="N13" s="197"/>
      <c r="O13" s="197"/>
      <c r="P13" s="197"/>
      <c r="Q13" s="206"/>
    </row>
    <row r="14" spans="2:17">
      <c r="B14" s="195"/>
      <c r="C14" s="205"/>
      <c r="D14" s="264" t="s">
        <v>564</v>
      </c>
      <c r="E14" s="264"/>
      <c r="F14" s="264"/>
      <c r="G14" s="264"/>
      <c r="H14" s="264"/>
      <c r="I14" s="264"/>
      <c r="J14" s="264"/>
      <c r="K14" s="264"/>
      <c r="L14" s="264"/>
      <c r="M14" s="264"/>
      <c r="N14" s="264"/>
      <c r="O14" s="264"/>
      <c r="P14" s="197"/>
      <c r="Q14" s="206"/>
    </row>
    <row r="15" spans="2:17">
      <c r="B15" s="195"/>
      <c r="C15" s="205"/>
      <c r="D15" s="264"/>
      <c r="E15" s="264"/>
      <c r="F15" s="264"/>
      <c r="G15" s="264"/>
      <c r="H15" s="264"/>
      <c r="I15" s="264"/>
      <c r="J15" s="264"/>
      <c r="K15" s="264"/>
      <c r="L15" s="264"/>
      <c r="M15" s="264"/>
      <c r="N15" s="264"/>
      <c r="O15" s="264"/>
      <c r="P15" s="197"/>
      <c r="Q15" s="206"/>
    </row>
    <row r="16" spans="2:17">
      <c r="B16" s="195"/>
      <c r="C16" s="205"/>
      <c r="D16" s="197"/>
      <c r="E16" s="197"/>
      <c r="F16" s="197"/>
      <c r="G16" s="197"/>
      <c r="H16" s="197"/>
      <c r="I16" s="197"/>
      <c r="J16" s="197"/>
      <c r="K16" s="197"/>
      <c r="L16" s="197"/>
      <c r="M16" s="197"/>
      <c r="N16" s="197"/>
      <c r="O16" s="197"/>
      <c r="P16" s="197"/>
      <c r="Q16" s="206"/>
    </row>
    <row r="17" spans="2:17" ht="39" customHeight="1">
      <c r="B17" s="195"/>
      <c r="C17" s="207" t="s">
        <v>5</v>
      </c>
      <c r="D17" s="265" t="s">
        <v>565</v>
      </c>
      <c r="E17" s="265"/>
      <c r="F17" s="265"/>
      <c r="G17" s="265"/>
      <c r="H17" s="265"/>
      <c r="I17" s="265"/>
      <c r="J17" s="265"/>
      <c r="K17" s="265"/>
      <c r="L17" s="265"/>
      <c r="M17" s="265"/>
      <c r="N17" s="265"/>
      <c r="O17" s="265"/>
      <c r="P17" s="197"/>
      <c r="Q17" s="206"/>
    </row>
    <row r="18" spans="2:17" ht="12" customHeight="1">
      <c r="B18" s="195"/>
      <c r="C18" s="205"/>
      <c r="D18" s="197"/>
      <c r="E18" s="197"/>
      <c r="F18" s="197"/>
      <c r="G18" s="197"/>
      <c r="H18" s="197"/>
      <c r="I18" s="197"/>
      <c r="J18" s="197"/>
      <c r="K18" s="197"/>
      <c r="L18" s="197"/>
      <c r="M18" s="197"/>
      <c r="N18" s="197"/>
      <c r="O18" s="197"/>
      <c r="P18" s="197"/>
      <c r="Q18" s="206"/>
    </row>
    <row r="19" spans="2:17">
      <c r="B19" s="195"/>
      <c r="C19" s="205" t="s">
        <v>6</v>
      </c>
      <c r="D19" s="197" t="s">
        <v>543</v>
      </c>
      <c r="E19" s="197"/>
      <c r="F19" s="197"/>
      <c r="G19" s="197"/>
      <c r="H19" s="197"/>
      <c r="I19" s="197"/>
      <c r="J19" s="197"/>
      <c r="K19" s="197"/>
      <c r="L19" s="197"/>
      <c r="M19" s="197"/>
      <c r="N19" s="197"/>
      <c r="O19" s="197"/>
      <c r="P19" s="197"/>
      <c r="Q19" s="206"/>
    </row>
    <row r="20" spans="2:17">
      <c r="B20" s="195"/>
      <c r="C20" s="208"/>
      <c r="D20" s="208" t="s">
        <v>7</v>
      </c>
      <c r="E20" s="197" t="s">
        <v>548</v>
      </c>
      <c r="F20" s="197"/>
      <c r="G20" s="197"/>
      <c r="H20" s="197"/>
      <c r="I20" s="197"/>
      <c r="J20" s="197"/>
      <c r="K20" s="197"/>
      <c r="L20" s="197"/>
      <c r="M20" s="197"/>
      <c r="N20" s="197"/>
      <c r="O20" s="197"/>
      <c r="P20" s="197"/>
      <c r="Q20" s="204"/>
    </row>
    <row r="21" spans="2:17" ht="13.5" customHeight="1">
      <c r="B21" s="195"/>
      <c r="C21" s="208"/>
      <c r="D21" s="208" t="s">
        <v>8</v>
      </c>
      <c r="E21" s="209" t="s">
        <v>547</v>
      </c>
      <c r="F21" s="210"/>
      <c r="G21" s="210"/>
      <c r="H21" s="210"/>
      <c r="I21" s="210"/>
      <c r="J21" s="210"/>
      <c r="K21" s="210"/>
      <c r="L21" s="210"/>
      <c r="M21" s="210"/>
      <c r="N21" s="210"/>
      <c r="O21" s="210"/>
      <c r="P21" s="197"/>
      <c r="Q21" s="204"/>
    </row>
    <row r="22" spans="2:17">
      <c r="B22" s="195"/>
      <c r="C22" s="208"/>
      <c r="D22" s="208" t="s">
        <v>58</v>
      </c>
      <c r="E22" s="209" t="s">
        <v>549</v>
      </c>
      <c r="F22" s="210"/>
      <c r="G22" s="210"/>
      <c r="H22" s="210"/>
      <c r="I22" s="210"/>
      <c r="J22" s="210"/>
      <c r="K22" s="210"/>
      <c r="L22" s="210"/>
      <c r="M22" s="210"/>
      <c r="N22" s="210"/>
      <c r="O22" s="210"/>
      <c r="P22" s="197"/>
      <c r="Q22" s="204"/>
    </row>
    <row r="23" spans="2:17">
      <c r="B23" s="195"/>
      <c r="C23" s="208"/>
      <c r="D23" s="208" t="s">
        <v>59</v>
      </c>
      <c r="E23" s="209" t="s">
        <v>566</v>
      </c>
      <c r="F23" s="210"/>
      <c r="G23" s="210"/>
      <c r="H23" s="210"/>
      <c r="I23" s="210"/>
      <c r="J23" s="210"/>
      <c r="K23" s="210"/>
      <c r="L23" s="210"/>
      <c r="M23" s="210"/>
      <c r="N23" s="210"/>
      <c r="O23" s="210"/>
      <c r="P23" s="197"/>
      <c r="Q23" s="204"/>
    </row>
    <row r="24" spans="2:17" ht="20.25" customHeight="1">
      <c r="B24" s="195"/>
      <c r="C24" s="205"/>
      <c r="D24" s="197"/>
      <c r="E24" s="197"/>
      <c r="F24" s="197"/>
      <c r="G24" s="197"/>
      <c r="H24" s="197"/>
      <c r="I24" s="197"/>
      <c r="J24" s="197"/>
      <c r="K24" s="197"/>
      <c r="L24" s="197"/>
      <c r="M24" s="197"/>
      <c r="N24" s="197"/>
      <c r="O24" s="197"/>
      <c r="P24" s="197"/>
      <c r="Q24" s="206"/>
    </row>
    <row r="25" spans="2:17">
      <c r="B25" s="195"/>
      <c r="C25" s="205" t="s">
        <v>9</v>
      </c>
      <c r="D25" s="197" t="s">
        <v>551</v>
      </c>
      <c r="E25" s="197"/>
      <c r="F25" s="197"/>
      <c r="G25" s="197"/>
      <c r="H25" s="197"/>
      <c r="I25" s="197"/>
      <c r="J25" s="197"/>
      <c r="K25" s="197"/>
      <c r="L25" s="197"/>
      <c r="M25" s="197"/>
      <c r="N25" s="197"/>
      <c r="O25" s="197"/>
      <c r="P25" s="197"/>
      <c r="Q25" s="206"/>
    </row>
    <row r="26" spans="2:17">
      <c r="B26" s="195"/>
      <c r="C26" s="208"/>
      <c r="D26" s="208" t="s">
        <v>7</v>
      </c>
      <c r="E26" s="197" t="s">
        <v>550</v>
      </c>
      <c r="F26" s="197"/>
      <c r="G26" s="197"/>
      <c r="H26" s="197"/>
      <c r="I26" s="197"/>
      <c r="J26" s="197"/>
      <c r="K26" s="197"/>
      <c r="L26" s="197"/>
      <c r="M26" s="197"/>
      <c r="N26" s="197"/>
      <c r="O26" s="197"/>
      <c r="P26" s="197"/>
      <c r="Q26" s="204"/>
    </row>
    <row r="27" spans="2:17">
      <c r="B27" s="195"/>
      <c r="C27" s="208"/>
      <c r="D27" s="208" t="s">
        <v>8</v>
      </c>
      <c r="E27" s="209" t="s">
        <v>567</v>
      </c>
      <c r="F27" s="210"/>
      <c r="G27" s="210"/>
      <c r="H27" s="210"/>
      <c r="I27" s="210"/>
      <c r="J27" s="210"/>
      <c r="K27" s="210"/>
      <c r="L27" s="210"/>
      <c r="M27" s="210"/>
      <c r="N27" s="210"/>
      <c r="O27" s="210"/>
      <c r="P27" s="197"/>
      <c r="Q27" s="204"/>
    </row>
    <row r="28" spans="2:17">
      <c r="B28" s="195"/>
      <c r="C28" s="208"/>
      <c r="D28" s="208"/>
      <c r="E28" s="209"/>
      <c r="F28" s="210"/>
      <c r="G28" s="210"/>
      <c r="H28" s="210"/>
      <c r="I28" s="210"/>
      <c r="J28" s="210"/>
      <c r="K28" s="210"/>
      <c r="L28" s="210"/>
      <c r="M28" s="210"/>
      <c r="N28" s="210"/>
      <c r="O28" s="210"/>
      <c r="P28" s="197"/>
      <c r="Q28" s="204"/>
    </row>
    <row r="29" spans="2:17" ht="24">
      <c r="B29" s="195"/>
      <c r="C29" s="205" t="s">
        <v>552</v>
      </c>
      <c r="D29" s="197" t="s">
        <v>689</v>
      </c>
      <c r="E29" s="197"/>
      <c r="F29" s="197"/>
      <c r="G29" s="197"/>
      <c r="H29" s="197"/>
      <c r="I29" s="197"/>
      <c r="J29" s="197"/>
      <c r="K29" s="197"/>
      <c r="L29" s="197"/>
      <c r="M29" s="197"/>
      <c r="N29" s="197"/>
      <c r="O29" s="197"/>
      <c r="P29" s="197"/>
      <c r="Q29" s="204"/>
    </row>
    <row r="30" spans="2:17">
      <c r="B30" s="195"/>
      <c r="C30" s="208"/>
      <c r="D30" s="208"/>
      <c r="E30" s="209"/>
      <c r="F30" s="210"/>
      <c r="G30" s="210"/>
      <c r="H30" s="210"/>
      <c r="I30" s="210"/>
      <c r="J30" s="210"/>
      <c r="K30" s="210"/>
      <c r="L30" s="210"/>
      <c r="M30" s="210"/>
      <c r="N30" s="210"/>
      <c r="O30" s="210"/>
      <c r="P30" s="197"/>
      <c r="Q30" s="204"/>
    </row>
    <row r="31" spans="2:17">
      <c r="B31" s="195"/>
      <c r="C31" s="205" t="s">
        <v>701</v>
      </c>
      <c r="D31" s="265" t="s">
        <v>699</v>
      </c>
      <c r="E31" s="265"/>
      <c r="F31" s="265"/>
      <c r="G31" s="265"/>
      <c r="H31" s="265"/>
      <c r="I31" s="265"/>
      <c r="J31" s="265"/>
      <c r="K31" s="265"/>
      <c r="L31" s="265"/>
      <c r="M31" s="265"/>
      <c r="N31" s="265"/>
      <c r="O31" s="265"/>
      <c r="P31" s="265"/>
      <c r="Q31" s="206"/>
    </row>
    <row r="32" spans="2:17" ht="39.950000000000003" customHeight="1">
      <c r="B32" s="195"/>
      <c r="C32" s="205"/>
      <c r="D32" s="265"/>
      <c r="E32" s="265"/>
      <c r="F32" s="265"/>
      <c r="G32" s="265"/>
      <c r="H32" s="265"/>
      <c r="I32" s="265"/>
      <c r="J32" s="265"/>
      <c r="K32" s="265"/>
      <c r="L32" s="265"/>
      <c r="M32" s="265"/>
      <c r="N32" s="265"/>
      <c r="O32" s="265"/>
      <c r="P32" s="265"/>
      <c r="Q32" s="206"/>
    </row>
    <row r="33" spans="1:19">
      <c r="B33" s="195"/>
      <c r="C33" s="205"/>
      <c r="D33" s="197"/>
      <c r="E33" s="197"/>
      <c r="F33" s="197"/>
      <c r="G33" s="197"/>
      <c r="H33" s="197"/>
      <c r="I33" s="197"/>
      <c r="J33" s="197"/>
      <c r="K33" s="197"/>
      <c r="L33" s="197"/>
      <c r="M33" s="197"/>
      <c r="N33" s="197"/>
      <c r="O33" s="197"/>
      <c r="P33" s="197"/>
      <c r="Q33" s="206"/>
    </row>
    <row r="34" spans="1:19">
      <c r="B34" s="195"/>
      <c r="C34" s="205"/>
      <c r="D34" s="211" t="s">
        <v>690</v>
      </c>
      <c r="E34" s="197"/>
      <c r="F34" s="197"/>
      <c r="G34" s="197"/>
      <c r="H34" s="197"/>
      <c r="I34" s="197"/>
      <c r="J34" s="197"/>
      <c r="K34" s="197"/>
      <c r="L34" s="197"/>
      <c r="M34" s="197"/>
      <c r="N34" s="197"/>
      <c r="O34" s="197"/>
      <c r="P34" s="197"/>
      <c r="Q34" s="204"/>
    </row>
    <row r="35" spans="1:19" ht="14.25" thickBot="1">
      <c r="A35" s="197"/>
      <c r="B35" s="196"/>
      <c r="C35" s="212"/>
      <c r="D35" s="213"/>
      <c r="E35" s="198"/>
      <c r="F35" s="198"/>
      <c r="G35" s="198"/>
      <c r="H35" s="198"/>
      <c r="I35" s="198"/>
      <c r="J35" s="198"/>
      <c r="K35" s="198"/>
      <c r="L35" s="198"/>
      <c r="M35" s="198"/>
      <c r="N35" s="198"/>
      <c r="O35" s="198"/>
      <c r="P35" s="198"/>
      <c r="Q35" s="214"/>
    </row>
    <row r="36" spans="1:19" ht="27.75" customHeight="1" thickTop="1">
      <c r="A36" s="197"/>
      <c r="B36" s="197"/>
      <c r="C36" s="5"/>
    </row>
    <row r="37" spans="1:19" ht="14.25">
      <c r="A37" s="197"/>
      <c r="B37" s="197"/>
      <c r="C37" s="266" t="s">
        <v>10</v>
      </c>
      <c r="D37" s="266"/>
      <c r="E37" s="266"/>
      <c r="F37" s="266"/>
      <c r="G37" s="266"/>
      <c r="H37" s="266"/>
      <c r="I37" s="266"/>
      <c r="J37" s="266"/>
      <c r="K37" s="266"/>
      <c r="L37" s="266"/>
      <c r="M37" s="266"/>
      <c r="N37" s="266"/>
      <c r="O37" s="266"/>
      <c r="P37" s="266"/>
      <c r="Q37" s="266"/>
      <c r="R37" s="266"/>
      <c r="S37" s="6"/>
    </row>
    <row r="38" spans="1:19">
      <c r="A38" s="197"/>
      <c r="B38" s="197"/>
      <c r="C38" s="267" t="s">
        <v>60</v>
      </c>
      <c r="D38" s="268"/>
      <c r="E38" s="268"/>
      <c r="F38" s="268"/>
      <c r="G38" s="268"/>
      <c r="H38" s="268"/>
      <c r="I38" s="268"/>
      <c r="J38" s="268"/>
      <c r="K38" s="268"/>
      <c r="L38" s="268"/>
      <c r="M38" s="268"/>
      <c r="N38" s="268"/>
      <c r="O38" s="268"/>
      <c r="P38" s="268"/>
      <c r="Q38" s="268"/>
      <c r="R38" s="268"/>
      <c r="S38" s="7"/>
    </row>
    <row r="39" spans="1:19">
      <c r="A39" s="197"/>
      <c r="B39" s="197"/>
      <c r="C39" s="269" t="s">
        <v>61</v>
      </c>
      <c r="D39" s="270"/>
      <c r="E39" s="270"/>
      <c r="F39" s="271"/>
      <c r="G39" s="269" t="s">
        <v>62</v>
      </c>
      <c r="H39" s="270"/>
      <c r="I39" s="270"/>
      <c r="J39" s="271"/>
      <c r="K39" s="241" t="s">
        <v>702</v>
      </c>
      <c r="L39" s="242"/>
      <c r="M39" s="242"/>
      <c r="N39" s="243"/>
      <c r="O39" s="216" t="s">
        <v>247</v>
      </c>
      <c r="P39" s="244" t="s">
        <v>248</v>
      </c>
      <c r="Q39" s="245"/>
      <c r="R39" s="246"/>
      <c r="S39" s="6"/>
    </row>
    <row r="40" spans="1:19">
      <c r="A40" s="197"/>
      <c r="B40" s="199"/>
      <c r="C40" s="217" t="s">
        <v>65</v>
      </c>
      <c r="D40" s="256" t="s">
        <v>66</v>
      </c>
      <c r="E40" s="257"/>
      <c r="F40" s="258"/>
      <c r="G40" s="217" t="s">
        <v>67</v>
      </c>
      <c r="H40" s="256" t="s">
        <v>68</v>
      </c>
      <c r="I40" s="257"/>
      <c r="J40" s="258"/>
      <c r="K40" s="216" t="s">
        <v>241</v>
      </c>
      <c r="L40" s="244" t="s">
        <v>242</v>
      </c>
      <c r="M40" s="245"/>
      <c r="N40" s="246"/>
      <c r="O40" s="216" t="s">
        <v>251</v>
      </c>
      <c r="P40" s="244" t="s">
        <v>703</v>
      </c>
      <c r="Q40" s="245"/>
      <c r="R40" s="246"/>
      <c r="S40" s="7"/>
    </row>
    <row r="41" spans="1:19">
      <c r="C41" s="133" t="s">
        <v>73</v>
      </c>
      <c r="D41" s="244" t="s">
        <v>74</v>
      </c>
      <c r="E41" s="245"/>
      <c r="F41" s="246"/>
      <c r="G41" s="133" t="s">
        <v>75</v>
      </c>
      <c r="H41" s="244" t="s">
        <v>76</v>
      </c>
      <c r="I41" s="245"/>
      <c r="J41" s="246"/>
      <c r="K41" s="216" t="s">
        <v>245</v>
      </c>
      <c r="L41" s="244" t="s">
        <v>246</v>
      </c>
      <c r="M41" s="245"/>
      <c r="N41" s="246"/>
      <c r="O41" s="216" t="s">
        <v>260</v>
      </c>
      <c r="P41" s="244" t="s">
        <v>261</v>
      </c>
      <c r="Q41" s="245"/>
      <c r="R41" s="246"/>
      <c r="S41" s="7"/>
    </row>
    <row r="42" spans="1:19">
      <c r="C42" s="133" t="s">
        <v>85</v>
      </c>
      <c r="D42" s="244" t="s">
        <v>86</v>
      </c>
      <c r="E42" s="245"/>
      <c r="F42" s="246"/>
      <c r="G42" s="133" t="s">
        <v>81</v>
      </c>
      <c r="H42" s="244" t="s">
        <v>82</v>
      </c>
      <c r="I42" s="245"/>
      <c r="J42" s="246"/>
      <c r="K42" s="216" t="s">
        <v>249</v>
      </c>
      <c r="L42" s="244" t="s">
        <v>250</v>
      </c>
      <c r="M42" s="245"/>
      <c r="N42" s="246"/>
      <c r="O42" s="216" t="s">
        <v>264</v>
      </c>
      <c r="P42" s="244" t="s">
        <v>265</v>
      </c>
      <c r="Q42" s="245"/>
      <c r="R42" s="246"/>
      <c r="S42" s="7"/>
    </row>
    <row r="43" spans="1:19">
      <c r="C43" s="133" t="s">
        <v>91</v>
      </c>
      <c r="D43" s="244" t="s">
        <v>92</v>
      </c>
      <c r="E43" s="245"/>
      <c r="F43" s="246"/>
      <c r="G43" s="133" t="s">
        <v>87</v>
      </c>
      <c r="H43" s="244" t="s">
        <v>88</v>
      </c>
      <c r="I43" s="245"/>
      <c r="J43" s="246"/>
      <c r="K43" s="216" t="s">
        <v>254</v>
      </c>
      <c r="L43" s="244" t="s">
        <v>255</v>
      </c>
      <c r="M43" s="245"/>
      <c r="N43" s="246"/>
      <c r="O43" s="216" t="s">
        <v>71</v>
      </c>
      <c r="P43" s="244" t="s">
        <v>72</v>
      </c>
      <c r="Q43" s="245"/>
      <c r="R43" s="246"/>
      <c r="S43" s="7"/>
    </row>
    <row r="44" spans="1:19">
      <c r="C44" s="133" t="s">
        <v>98</v>
      </c>
      <c r="D44" s="244" t="s">
        <v>99</v>
      </c>
      <c r="E44" s="245"/>
      <c r="F44" s="246"/>
      <c r="G44" s="133" t="s">
        <v>93</v>
      </c>
      <c r="H44" s="244" t="s">
        <v>94</v>
      </c>
      <c r="I44" s="245"/>
      <c r="J44" s="246"/>
      <c r="K44" s="216" t="s">
        <v>258</v>
      </c>
      <c r="L44" s="244" t="s">
        <v>259</v>
      </c>
      <c r="M44" s="245"/>
      <c r="N44" s="246"/>
      <c r="O44" s="216" t="s">
        <v>79</v>
      </c>
      <c r="P44" s="244" t="s">
        <v>80</v>
      </c>
      <c r="Q44" s="245"/>
      <c r="R44" s="246"/>
      <c r="S44" s="7"/>
    </row>
    <row r="45" spans="1:19">
      <c r="C45" s="133" t="s">
        <v>104</v>
      </c>
      <c r="D45" s="244" t="s">
        <v>105</v>
      </c>
      <c r="E45" s="245"/>
      <c r="F45" s="246"/>
      <c r="G45" s="133" t="s">
        <v>100</v>
      </c>
      <c r="H45" s="244" t="s">
        <v>101</v>
      </c>
      <c r="I45" s="245"/>
      <c r="J45" s="246"/>
      <c r="K45" s="216" t="s">
        <v>262</v>
      </c>
      <c r="L45" s="244" t="s">
        <v>263</v>
      </c>
      <c r="M45" s="245"/>
      <c r="N45" s="246"/>
      <c r="O45" s="216" t="s">
        <v>83</v>
      </c>
      <c r="P45" s="244" t="s">
        <v>84</v>
      </c>
      <c r="Q45" s="245"/>
      <c r="R45" s="246"/>
      <c r="S45" s="7"/>
    </row>
    <row r="46" spans="1:19">
      <c r="C46" s="133" t="s">
        <v>111</v>
      </c>
      <c r="D46" s="244" t="s">
        <v>112</v>
      </c>
      <c r="E46" s="245"/>
      <c r="F46" s="246"/>
      <c r="G46" s="133" t="s">
        <v>106</v>
      </c>
      <c r="H46" s="244" t="s">
        <v>107</v>
      </c>
      <c r="I46" s="245"/>
      <c r="J46" s="246"/>
      <c r="K46" s="216" t="s">
        <v>63</v>
      </c>
      <c r="L46" s="244" t="s">
        <v>64</v>
      </c>
      <c r="M46" s="245"/>
      <c r="N46" s="246"/>
      <c r="O46" s="218" t="s">
        <v>96</v>
      </c>
      <c r="P46" s="244" t="s">
        <v>97</v>
      </c>
      <c r="Q46" s="245"/>
      <c r="R46" s="246"/>
      <c r="S46" s="7"/>
    </row>
    <row r="47" spans="1:19">
      <c r="C47" s="133" t="s">
        <v>116</v>
      </c>
      <c r="D47" s="244" t="s">
        <v>117</v>
      </c>
      <c r="E47" s="245"/>
      <c r="F47" s="246"/>
      <c r="G47" s="133" t="s">
        <v>118</v>
      </c>
      <c r="H47" s="244" t="s">
        <v>119</v>
      </c>
      <c r="I47" s="245"/>
      <c r="J47" s="246"/>
      <c r="K47" s="216" t="s">
        <v>69</v>
      </c>
      <c r="L47" s="244" t="s">
        <v>70</v>
      </c>
      <c r="M47" s="245"/>
      <c r="N47" s="246"/>
      <c r="O47" s="218" t="s">
        <v>704</v>
      </c>
      <c r="P47" s="244" t="s">
        <v>705</v>
      </c>
      <c r="Q47" s="245"/>
      <c r="R47" s="246"/>
      <c r="S47" s="7"/>
    </row>
    <row r="48" spans="1:19">
      <c r="C48" s="133" t="s">
        <v>120</v>
      </c>
      <c r="D48" s="244" t="s">
        <v>121</v>
      </c>
      <c r="E48" s="245"/>
      <c r="F48" s="246"/>
      <c r="G48" s="133" t="s">
        <v>122</v>
      </c>
      <c r="H48" s="244" t="s">
        <v>123</v>
      </c>
      <c r="I48" s="245"/>
      <c r="J48" s="246"/>
      <c r="K48" s="216" t="s">
        <v>77</v>
      </c>
      <c r="L48" s="244" t="s">
        <v>78</v>
      </c>
      <c r="M48" s="245"/>
      <c r="N48" s="246"/>
      <c r="O48" s="218" t="s">
        <v>706</v>
      </c>
      <c r="P48" s="244" t="s">
        <v>707</v>
      </c>
      <c r="Q48" s="245"/>
      <c r="R48" s="246"/>
      <c r="S48" s="7"/>
    </row>
    <row r="49" spans="3:19">
      <c r="C49" s="133" t="s">
        <v>125</v>
      </c>
      <c r="D49" s="244" t="s">
        <v>126</v>
      </c>
      <c r="E49" s="245"/>
      <c r="F49" s="246"/>
      <c r="G49" s="133" t="s">
        <v>127</v>
      </c>
      <c r="H49" s="244" t="s">
        <v>128</v>
      </c>
      <c r="I49" s="245"/>
      <c r="J49" s="246"/>
      <c r="K49" s="216" t="s">
        <v>89</v>
      </c>
      <c r="L49" s="244" t="s">
        <v>90</v>
      </c>
      <c r="M49" s="245"/>
      <c r="N49" s="246"/>
      <c r="O49" s="241" t="s">
        <v>103</v>
      </c>
      <c r="P49" s="242"/>
      <c r="Q49" s="242"/>
      <c r="R49" s="243"/>
      <c r="S49" s="7"/>
    </row>
    <row r="50" spans="3:19">
      <c r="C50" s="133" t="s">
        <v>132</v>
      </c>
      <c r="D50" s="244" t="s">
        <v>133</v>
      </c>
      <c r="E50" s="245"/>
      <c r="F50" s="246"/>
      <c r="G50" s="133" t="s">
        <v>134</v>
      </c>
      <c r="H50" s="244" t="s">
        <v>135</v>
      </c>
      <c r="I50" s="245"/>
      <c r="J50" s="246"/>
      <c r="K50" s="216" t="s">
        <v>95</v>
      </c>
      <c r="L50" s="244" t="s">
        <v>377</v>
      </c>
      <c r="M50" s="245"/>
      <c r="N50" s="246"/>
      <c r="O50" s="219" t="s">
        <v>109</v>
      </c>
      <c r="P50" s="244" t="s">
        <v>110</v>
      </c>
      <c r="Q50" s="245"/>
      <c r="R50" s="246"/>
      <c r="S50" s="7"/>
    </row>
    <row r="51" spans="3:19">
      <c r="C51" s="133" t="s">
        <v>137</v>
      </c>
      <c r="D51" s="244" t="s">
        <v>138</v>
      </c>
      <c r="E51" s="245"/>
      <c r="F51" s="246"/>
      <c r="G51" s="133" t="s">
        <v>144</v>
      </c>
      <c r="H51" s="244" t="s">
        <v>145</v>
      </c>
      <c r="I51" s="245"/>
      <c r="J51" s="246"/>
      <c r="K51" s="216" t="s">
        <v>102</v>
      </c>
      <c r="L51" s="244" t="s">
        <v>380</v>
      </c>
      <c r="M51" s="245"/>
      <c r="N51" s="246"/>
      <c r="O51" s="216" t="s">
        <v>114</v>
      </c>
      <c r="P51" s="244" t="s">
        <v>115</v>
      </c>
      <c r="Q51" s="245"/>
      <c r="R51" s="246"/>
      <c r="S51" s="7"/>
    </row>
    <row r="52" spans="3:19">
      <c r="C52" s="133" t="s">
        <v>142</v>
      </c>
      <c r="D52" s="244" t="s">
        <v>143</v>
      </c>
      <c r="E52" s="245"/>
      <c r="F52" s="246"/>
      <c r="G52" s="133" t="s">
        <v>151</v>
      </c>
      <c r="H52" s="244" t="s">
        <v>152</v>
      </c>
      <c r="I52" s="245"/>
      <c r="J52" s="246"/>
      <c r="K52" s="216" t="s">
        <v>108</v>
      </c>
      <c r="L52" s="244" t="s">
        <v>381</v>
      </c>
      <c r="M52" s="245"/>
      <c r="N52" s="246"/>
      <c r="O52" s="216" t="s">
        <v>130</v>
      </c>
      <c r="P52" s="244" t="s">
        <v>131</v>
      </c>
      <c r="Q52" s="245"/>
      <c r="R52" s="246"/>
      <c r="S52" s="7"/>
    </row>
    <row r="53" spans="3:19">
      <c r="C53" s="133" t="s">
        <v>149</v>
      </c>
      <c r="D53" s="244" t="s">
        <v>150</v>
      </c>
      <c r="E53" s="245"/>
      <c r="F53" s="246"/>
      <c r="G53" s="133" t="s">
        <v>156</v>
      </c>
      <c r="H53" s="244" t="s">
        <v>157</v>
      </c>
      <c r="I53" s="245"/>
      <c r="J53" s="246"/>
      <c r="K53" s="216" t="s">
        <v>113</v>
      </c>
      <c r="L53" s="244" t="s">
        <v>382</v>
      </c>
      <c r="M53" s="245"/>
      <c r="N53" s="246"/>
      <c r="O53" s="216" t="s">
        <v>140</v>
      </c>
      <c r="P53" s="244" t="s">
        <v>141</v>
      </c>
      <c r="Q53" s="245"/>
      <c r="R53" s="246"/>
      <c r="S53" s="7"/>
    </row>
    <row r="54" spans="3:19">
      <c r="C54" s="133" t="s">
        <v>155</v>
      </c>
      <c r="D54" s="244" t="s">
        <v>708</v>
      </c>
      <c r="E54" s="245"/>
      <c r="F54" s="246"/>
      <c r="G54" s="133" t="s">
        <v>159</v>
      </c>
      <c r="H54" s="244" t="s">
        <v>160</v>
      </c>
      <c r="I54" s="245"/>
      <c r="J54" s="246"/>
      <c r="K54" s="216" t="s">
        <v>124</v>
      </c>
      <c r="L54" s="244" t="s">
        <v>384</v>
      </c>
      <c r="M54" s="245"/>
      <c r="N54" s="246"/>
      <c r="O54" s="216" t="s">
        <v>147</v>
      </c>
      <c r="P54" s="244" t="s">
        <v>148</v>
      </c>
      <c r="Q54" s="245"/>
      <c r="R54" s="246"/>
      <c r="S54" s="7"/>
    </row>
    <row r="55" spans="3:19">
      <c r="C55" s="133" t="s">
        <v>158</v>
      </c>
      <c r="D55" s="244" t="s">
        <v>709</v>
      </c>
      <c r="E55" s="245"/>
      <c r="F55" s="246"/>
      <c r="G55" s="133" t="s">
        <v>164</v>
      </c>
      <c r="H55" s="244" t="s">
        <v>165</v>
      </c>
      <c r="I55" s="245"/>
      <c r="J55" s="246"/>
      <c r="K55" s="216" t="s">
        <v>129</v>
      </c>
      <c r="L55" s="244" t="s">
        <v>710</v>
      </c>
      <c r="M55" s="245"/>
      <c r="N55" s="246"/>
      <c r="O55" s="216" t="s">
        <v>153</v>
      </c>
      <c r="P55" s="244" t="s">
        <v>154</v>
      </c>
      <c r="Q55" s="245"/>
      <c r="R55" s="246"/>
      <c r="S55" s="7"/>
    </row>
    <row r="56" spans="3:19">
      <c r="C56" s="133" t="s">
        <v>163</v>
      </c>
      <c r="D56" s="244" t="s">
        <v>711</v>
      </c>
      <c r="E56" s="245"/>
      <c r="F56" s="246"/>
      <c r="G56" s="133" t="s">
        <v>168</v>
      </c>
      <c r="H56" s="244" t="s">
        <v>169</v>
      </c>
      <c r="I56" s="245"/>
      <c r="J56" s="246"/>
      <c r="K56" s="216" t="s">
        <v>136</v>
      </c>
      <c r="L56" s="244" t="s">
        <v>712</v>
      </c>
      <c r="M56" s="245"/>
      <c r="N56" s="246"/>
      <c r="O56" s="216" t="s">
        <v>161</v>
      </c>
      <c r="P56" s="244" t="s">
        <v>162</v>
      </c>
      <c r="Q56" s="245"/>
      <c r="R56" s="246"/>
      <c r="S56" s="7"/>
    </row>
    <row r="57" spans="3:19">
      <c r="C57" s="133" t="s">
        <v>166</v>
      </c>
      <c r="D57" s="244" t="s">
        <v>167</v>
      </c>
      <c r="E57" s="245"/>
      <c r="F57" s="246"/>
      <c r="G57" s="133" t="s">
        <v>172</v>
      </c>
      <c r="H57" s="244" t="s">
        <v>173</v>
      </c>
      <c r="I57" s="245"/>
      <c r="J57" s="246"/>
      <c r="K57" s="216" t="s">
        <v>139</v>
      </c>
      <c r="L57" s="244" t="s">
        <v>713</v>
      </c>
      <c r="M57" s="245"/>
      <c r="N57" s="246"/>
      <c r="O57" s="216" t="s">
        <v>174</v>
      </c>
      <c r="P57" s="244" t="s">
        <v>714</v>
      </c>
      <c r="Q57" s="245"/>
      <c r="R57" s="246"/>
      <c r="S57" s="7"/>
    </row>
    <row r="58" spans="3:19">
      <c r="C58" s="133" t="s">
        <v>170</v>
      </c>
      <c r="D58" s="244" t="s">
        <v>171</v>
      </c>
      <c r="E58" s="245"/>
      <c r="F58" s="246"/>
      <c r="G58" s="133" t="s">
        <v>177</v>
      </c>
      <c r="H58" s="244" t="s">
        <v>715</v>
      </c>
      <c r="I58" s="245"/>
      <c r="J58" s="246"/>
      <c r="K58" s="216" t="s">
        <v>146</v>
      </c>
      <c r="L58" s="244" t="s">
        <v>716</v>
      </c>
      <c r="M58" s="245"/>
      <c r="N58" s="246"/>
      <c r="O58" s="216" t="s">
        <v>182</v>
      </c>
      <c r="P58" s="244" t="s">
        <v>183</v>
      </c>
      <c r="Q58" s="245"/>
      <c r="R58" s="246"/>
      <c r="S58" s="7"/>
    </row>
    <row r="59" spans="3:19">
      <c r="C59" s="133" t="s">
        <v>175</v>
      </c>
      <c r="D59" s="244" t="s">
        <v>176</v>
      </c>
      <c r="E59" s="245"/>
      <c r="F59" s="246"/>
      <c r="G59" s="133" t="s">
        <v>180</v>
      </c>
      <c r="H59" s="244" t="s">
        <v>717</v>
      </c>
      <c r="I59" s="245"/>
      <c r="J59" s="246"/>
      <c r="K59" s="216" t="s">
        <v>395</v>
      </c>
      <c r="L59" s="244" t="s">
        <v>396</v>
      </c>
      <c r="M59" s="245"/>
      <c r="N59" s="246"/>
      <c r="O59" s="216" t="s">
        <v>191</v>
      </c>
      <c r="P59" s="244" t="s">
        <v>718</v>
      </c>
      <c r="Q59" s="245"/>
      <c r="R59" s="246"/>
      <c r="S59" s="7"/>
    </row>
    <row r="60" spans="3:19">
      <c r="C60" s="133" t="s">
        <v>178</v>
      </c>
      <c r="D60" s="244" t="s">
        <v>179</v>
      </c>
      <c r="E60" s="245"/>
      <c r="F60" s="246"/>
      <c r="G60" s="133" t="s">
        <v>186</v>
      </c>
      <c r="H60" s="244" t="s">
        <v>719</v>
      </c>
      <c r="I60" s="245"/>
      <c r="J60" s="246"/>
      <c r="K60" s="216" t="s">
        <v>399</v>
      </c>
      <c r="L60" s="244" t="s">
        <v>400</v>
      </c>
      <c r="M60" s="245"/>
      <c r="N60" s="246"/>
      <c r="O60" s="216" t="s">
        <v>196</v>
      </c>
      <c r="P60" s="244" t="s">
        <v>197</v>
      </c>
      <c r="Q60" s="245"/>
      <c r="R60" s="246"/>
      <c r="S60" s="7"/>
    </row>
    <row r="61" spans="3:19">
      <c r="C61" s="133" t="s">
        <v>184</v>
      </c>
      <c r="D61" s="244" t="s">
        <v>185</v>
      </c>
      <c r="E61" s="245"/>
      <c r="F61" s="246"/>
      <c r="G61" s="133" t="s">
        <v>187</v>
      </c>
      <c r="H61" s="244" t="s">
        <v>188</v>
      </c>
      <c r="I61" s="245"/>
      <c r="J61" s="246"/>
      <c r="K61" s="216" t="s">
        <v>405</v>
      </c>
      <c r="L61" s="244" t="s">
        <v>406</v>
      </c>
      <c r="M61" s="245"/>
      <c r="N61" s="246"/>
      <c r="O61" s="216" t="s">
        <v>204</v>
      </c>
      <c r="P61" s="244" t="s">
        <v>205</v>
      </c>
      <c r="Q61" s="245"/>
      <c r="R61" s="246"/>
      <c r="S61" s="7"/>
    </row>
    <row r="62" spans="3:19">
      <c r="C62" s="133" t="s">
        <v>192</v>
      </c>
      <c r="D62" s="244" t="s">
        <v>720</v>
      </c>
      <c r="E62" s="245"/>
      <c r="F62" s="246"/>
      <c r="G62" s="133" t="s">
        <v>193</v>
      </c>
      <c r="H62" s="261" t="s">
        <v>721</v>
      </c>
      <c r="I62" s="262"/>
      <c r="J62" s="263"/>
      <c r="K62" s="220" t="s">
        <v>407</v>
      </c>
      <c r="L62" s="244" t="s">
        <v>408</v>
      </c>
      <c r="M62" s="245"/>
      <c r="N62" s="246"/>
      <c r="O62" s="216" t="s">
        <v>210</v>
      </c>
      <c r="P62" s="244" t="s">
        <v>211</v>
      </c>
      <c r="Q62" s="245"/>
      <c r="R62" s="246"/>
      <c r="S62" s="7"/>
    </row>
    <row r="63" spans="3:19">
      <c r="C63" s="133" t="s">
        <v>198</v>
      </c>
      <c r="D63" s="244" t="s">
        <v>199</v>
      </c>
      <c r="E63" s="245"/>
      <c r="F63" s="246"/>
      <c r="G63" s="133" t="s">
        <v>200</v>
      </c>
      <c r="H63" s="244" t="s">
        <v>201</v>
      </c>
      <c r="I63" s="245"/>
      <c r="J63" s="246"/>
      <c r="K63" s="216" t="s">
        <v>584</v>
      </c>
      <c r="L63" s="244" t="s">
        <v>722</v>
      </c>
      <c r="M63" s="245"/>
      <c r="N63" s="246"/>
      <c r="O63" s="216" t="s">
        <v>214</v>
      </c>
      <c r="P63" s="244" t="s">
        <v>215</v>
      </c>
      <c r="Q63" s="245"/>
      <c r="R63" s="246"/>
      <c r="S63" s="7"/>
    </row>
    <row r="64" spans="3:19">
      <c r="C64" s="133" t="s">
        <v>212</v>
      </c>
      <c r="D64" s="244" t="s">
        <v>723</v>
      </c>
      <c r="E64" s="245"/>
      <c r="F64" s="246"/>
      <c r="G64" s="221" t="s">
        <v>724</v>
      </c>
      <c r="H64" s="244" t="s">
        <v>725</v>
      </c>
      <c r="I64" s="245"/>
      <c r="J64" s="246"/>
      <c r="K64" s="241" t="s">
        <v>181</v>
      </c>
      <c r="L64" s="242"/>
      <c r="M64" s="242"/>
      <c r="N64" s="243"/>
      <c r="O64" s="216" t="s">
        <v>219</v>
      </c>
      <c r="P64" s="244" t="s">
        <v>726</v>
      </c>
      <c r="Q64" s="245"/>
      <c r="R64" s="246"/>
      <c r="S64" s="7"/>
    </row>
    <row r="65" spans="3:19">
      <c r="C65" s="222" t="s">
        <v>216</v>
      </c>
      <c r="D65" s="259" t="s">
        <v>727</v>
      </c>
      <c r="E65" s="255"/>
      <c r="F65" s="260"/>
      <c r="G65" s="223" t="s">
        <v>213</v>
      </c>
      <c r="H65" s="244" t="s">
        <v>728</v>
      </c>
      <c r="I65" s="245"/>
      <c r="J65" s="246"/>
      <c r="K65" s="218" t="s">
        <v>189</v>
      </c>
      <c r="L65" s="244" t="s">
        <v>190</v>
      </c>
      <c r="M65" s="245"/>
      <c r="N65" s="246"/>
      <c r="O65" s="216" t="s">
        <v>451</v>
      </c>
      <c r="P65" s="244" t="s">
        <v>452</v>
      </c>
      <c r="Q65" s="245"/>
      <c r="R65" s="246"/>
      <c r="S65" s="7"/>
    </row>
    <row r="66" spans="3:19">
      <c r="C66" s="222" t="s">
        <v>729</v>
      </c>
      <c r="D66" s="244" t="s">
        <v>730</v>
      </c>
      <c r="E66" s="245"/>
      <c r="F66" s="246"/>
      <c r="G66" s="133" t="s">
        <v>221</v>
      </c>
      <c r="H66" s="244" t="s">
        <v>731</v>
      </c>
      <c r="I66" s="245"/>
      <c r="J66" s="246"/>
      <c r="K66" s="218" t="s">
        <v>194</v>
      </c>
      <c r="L66" s="244" t="s">
        <v>195</v>
      </c>
      <c r="M66" s="245"/>
      <c r="N66" s="246"/>
      <c r="O66" s="216" t="s">
        <v>455</v>
      </c>
      <c r="P66" s="244" t="s">
        <v>456</v>
      </c>
      <c r="Q66" s="245"/>
      <c r="R66" s="246"/>
      <c r="S66" s="7"/>
    </row>
    <row r="67" spans="3:19">
      <c r="C67" s="241" t="s">
        <v>220</v>
      </c>
      <c r="D67" s="242"/>
      <c r="E67" s="242"/>
      <c r="F67" s="243"/>
      <c r="G67" s="133" t="s">
        <v>226</v>
      </c>
      <c r="H67" s="244" t="s">
        <v>227</v>
      </c>
      <c r="I67" s="245"/>
      <c r="J67" s="246"/>
      <c r="K67" s="218" t="s">
        <v>202</v>
      </c>
      <c r="L67" s="244" t="s">
        <v>203</v>
      </c>
      <c r="M67" s="245"/>
      <c r="N67" s="246"/>
      <c r="O67" s="216" t="s">
        <v>732</v>
      </c>
      <c r="P67" s="244" t="s">
        <v>733</v>
      </c>
      <c r="Q67" s="245"/>
      <c r="R67" s="246"/>
      <c r="S67" s="7"/>
    </row>
    <row r="68" spans="3:19">
      <c r="C68" s="217" t="s">
        <v>224</v>
      </c>
      <c r="D68" s="244" t="s">
        <v>225</v>
      </c>
      <c r="E68" s="245"/>
      <c r="F68" s="246"/>
      <c r="G68" s="222" t="s">
        <v>230</v>
      </c>
      <c r="H68" s="244" t="s">
        <v>734</v>
      </c>
      <c r="I68" s="245"/>
      <c r="J68" s="246"/>
      <c r="K68" s="218" t="s">
        <v>208</v>
      </c>
      <c r="L68" s="244" t="s">
        <v>209</v>
      </c>
      <c r="M68" s="245"/>
      <c r="N68" s="246"/>
      <c r="O68" s="224"/>
      <c r="P68" s="255"/>
      <c r="Q68" s="255"/>
      <c r="R68" s="255"/>
      <c r="S68" s="7"/>
    </row>
    <row r="69" spans="3:19">
      <c r="C69" s="133" t="s">
        <v>233</v>
      </c>
      <c r="D69" s="244" t="s">
        <v>234</v>
      </c>
      <c r="E69" s="245"/>
      <c r="F69" s="246"/>
      <c r="G69" s="225" t="s">
        <v>735</v>
      </c>
      <c r="H69" s="244" t="s">
        <v>368</v>
      </c>
      <c r="I69" s="245"/>
      <c r="J69" s="246"/>
      <c r="K69" s="218" t="s">
        <v>217</v>
      </c>
      <c r="L69" s="244" t="s">
        <v>736</v>
      </c>
      <c r="M69" s="245"/>
      <c r="N69" s="246"/>
      <c r="O69" s="226"/>
      <c r="P69" s="254"/>
      <c r="Q69" s="254"/>
      <c r="R69" s="254"/>
      <c r="S69" s="7"/>
    </row>
    <row r="70" spans="3:19">
      <c r="C70" s="133" t="s">
        <v>237</v>
      </c>
      <c r="D70" s="256" t="s">
        <v>238</v>
      </c>
      <c r="E70" s="257"/>
      <c r="F70" s="258"/>
      <c r="G70" s="225" t="s">
        <v>737</v>
      </c>
      <c r="H70" s="244" t="s">
        <v>738</v>
      </c>
      <c r="I70" s="245"/>
      <c r="J70" s="246"/>
      <c r="K70" s="218" t="s">
        <v>222</v>
      </c>
      <c r="L70" s="244" t="s">
        <v>739</v>
      </c>
      <c r="M70" s="245"/>
      <c r="N70" s="246"/>
      <c r="O70" s="226"/>
      <c r="P70" s="254"/>
      <c r="Q70" s="254"/>
      <c r="R70" s="254"/>
      <c r="S70" s="7"/>
    </row>
    <row r="71" spans="3:19">
      <c r="C71" s="133" t="s">
        <v>243</v>
      </c>
      <c r="D71" s="244" t="s">
        <v>244</v>
      </c>
      <c r="E71" s="245"/>
      <c r="F71" s="246"/>
      <c r="G71" s="225" t="s">
        <v>740</v>
      </c>
      <c r="H71" s="244" t="s">
        <v>741</v>
      </c>
      <c r="I71" s="245"/>
      <c r="J71" s="246"/>
      <c r="K71" s="218" t="s">
        <v>228</v>
      </c>
      <c r="L71" s="244" t="s">
        <v>742</v>
      </c>
      <c r="M71" s="245"/>
      <c r="N71" s="246"/>
      <c r="O71" s="226"/>
      <c r="P71" s="254"/>
      <c r="Q71" s="254"/>
      <c r="R71" s="254"/>
      <c r="S71" s="7"/>
    </row>
    <row r="72" spans="3:19">
      <c r="C72" s="133" t="s">
        <v>252</v>
      </c>
      <c r="D72" s="244" t="s">
        <v>253</v>
      </c>
      <c r="E72" s="245"/>
      <c r="F72" s="246"/>
      <c r="G72" s="225" t="s">
        <v>743</v>
      </c>
      <c r="H72" s="244" t="s">
        <v>744</v>
      </c>
      <c r="I72" s="245"/>
      <c r="J72" s="246"/>
      <c r="K72" s="218" t="s">
        <v>231</v>
      </c>
      <c r="L72" s="244" t="s">
        <v>745</v>
      </c>
      <c r="M72" s="245"/>
      <c r="N72" s="246"/>
      <c r="O72" s="226"/>
      <c r="P72" s="254"/>
      <c r="Q72" s="254"/>
      <c r="R72" s="254"/>
      <c r="S72" s="7"/>
    </row>
    <row r="73" spans="3:19">
      <c r="C73" s="133" t="s">
        <v>256</v>
      </c>
      <c r="D73" s="244" t="s">
        <v>257</v>
      </c>
      <c r="E73" s="245"/>
      <c r="F73" s="245"/>
      <c r="G73" s="225" t="s">
        <v>746</v>
      </c>
      <c r="H73" s="244" t="s">
        <v>747</v>
      </c>
      <c r="I73" s="245"/>
      <c r="J73" s="246"/>
      <c r="K73" s="218" t="s">
        <v>235</v>
      </c>
      <c r="L73" s="244" t="s">
        <v>748</v>
      </c>
      <c r="M73" s="245"/>
      <c r="N73" s="246"/>
      <c r="O73" s="226"/>
      <c r="P73" s="254"/>
      <c r="Q73" s="254"/>
      <c r="R73" s="254"/>
      <c r="S73" s="7"/>
    </row>
    <row r="74" spans="3:19">
      <c r="C74" s="133" t="s">
        <v>461</v>
      </c>
      <c r="D74" s="244" t="s">
        <v>462</v>
      </c>
      <c r="E74" s="245"/>
      <c r="F74" s="246"/>
      <c r="G74" s="225" t="s">
        <v>749</v>
      </c>
      <c r="H74" s="244" t="s">
        <v>750</v>
      </c>
      <c r="I74" s="245"/>
      <c r="J74" s="246"/>
      <c r="K74" s="218" t="s">
        <v>239</v>
      </c>
      <c r="L74" s="244" t="s">
        <v>751</v>
      </c>
      <c r="M74" s="245"/>
      <c r="N74" s="246"/>
      <c r="O74" s="226"/>
      <c r="P74" s="254"/>
      <c r="Q74" s="254"/>
      <c r="R74" s="254"/>
      <c r="S74" s="7"/>
    </row>
    <row r="75" spans="3:19">
      <c r="C75" s="221" t="s">
        <v>752</v>
      </c>
      <c r="D75" s="244" t="s">
        <v>753</v>
      </c>
      <c r="E75" s="245"/>
      <c r="F75" s="246"/>
      <c r="G75" s="134"/>
      <c r="H75" s="247"/>
      <c r="I75" s="247"/>
      <c r="J75" s="247"/>
      <c r="K75" s="227"/>
      <c r="L75" s="247"/>
      <c r="M75" s="247"/>
      <c r="N75" s="247"/>
      <c r="O75" s="228"/>
      <c r="P75" s="254"/>
      <c r="Q75" s="254"/>
      <c r="R75" s="254"/>
      <c r="S75" s="7"/>
    </row>
    <row r="76" spans="3:19">
      <c r="C76" s="135"/>
      <c r="D76" s="135"/>
      <c r="E76" s="135"/>
      <c r="F76" s="135"/>
      <c r="G76" s="135"/>
      <c r="H76" s="135"/>
      <c r="I76" s="135"/>
      <c r="J76" s="135"/>
      <c r="K76" s="135"/>
      <c r="L76" s="135"/>
      <c r="M76" s="135"/>
      <c r="N76" s="135"/>
      <c r="O76" s="135"/>
      <c r="P76" s="135"/>
      <c r="Q76" s="135"/>
      <c r="R76" s="135"/>
      <c r="S76" s="7"/>
    </row>
    <row r="77" spans="3:19">
      <c r="C77" s="252" t="s">
        <v>11</v>
      </c>
      <c r="D77" s="253"/>
      <c r="E77" s="253"/>
      <c r="F77" s="193"/>
      <c r="G77" s="193"/>
      <c r="H77" s="193"/>
      <c r="I77" s="193"/>
      <c r="J77" s="193"/>
      <c r="K77" s="193"/>
      <c r="L77" s="136"/>
      <c r="M77" s="137"/>
      <c r="N77" s="137"/>
      <c r="O77" s="137"/>
      <c r="P77" s="137"/>
      <c r="Q77" s="137"/>
      <c r="R77" s="137"/>
      <c r="S77" s="8"/>
    </row>
    <row r="78" spans="3:19">
      <c r="C78" s="248" t="s">
        <v>598</v>
      </c>
      <c r="D78" s="248"/>
      <c r="E78" s="248"/>
      <c r="F78" s="240">
        <v>71101</v>
      </c>
      <c r="G78" s="249" t="s">
        <v>599</v>
      </c>
      <c r="H78" s="250"/>
      <c r="I78" s="250"/>
      <c r="J78" s="250"/>
      <c r="K78" s="250"/>
      <c r="L78" s="251"/>
      <c r="M78" s="137"/>
      <c r="N78" s="137"/>
      <c r="O78" s="137"/>
      <c r="P78" s="137"/>
      <c r="Q78" s="137"/>
      <c r="R78" s="137"/>
      <c r="S78" s="7"/>
    </row>
    <row r="79" spans="3:19">
      <c r="C79" s="248" t="s">
        <v>598</v>
      </c>
      <c r="D79" s="248"/>
      <c r="E79" s="248"/>
      <c r="F79" s="240">
        <v>71102</v>
      </c>
      <c r="G79" s="249" t="s">
        <v>600</v>
      </c>
      <c r="H79" s="250"/>
      <c r="I79" s="250"/>
      <c r="J79" s="250"/>
      <c r="K79" s="250"/>
      <c r="L79" s="251"/>
      <c r="M79" s="137"/>
      <c r="N79" s="137"/>
      <c r="O79" s="137"/>
      <c r="P79" s="137"/>
      <c r="Q79" s="137"/>
      <c r="R79" s="137"/>
      <c r="S79" s="6"/>
    </row>
    <row r="80" spans="3:19">
      <c r="C80" s="248" t="s">
        <v>598</v>
      </c>
      <c r="D80" s="248"/>
      <c r="E80" s="248"/>
      <c r="F80" s="240">
        <v>71103</v>
      </c>
      <c r="G80" s="249" t="s">
        <v>601</v>
      </c>
      <c r="H80" s="250"/>
      <c r="I80" s="250"/>
      <c r="J80" s="250"/>
      <c r="K80" s="250"/>
      <c r="L80" s="251"/>
      <c r="M80" s="137"/>
      <c r="N80" s="137"/>
      <c r="O80" s="137"/>
      <c r="P80" s="137"/>
      <c r="Q80" s="137"/>
      <c r="R80" s="137"/>
      <c r="S80" s="6"/>
    </row>
    <row r="81" spans="3:19">
      <c r="C81" s="248" t="s">
        <v>598</v>
      </c>
      <c r="D81" s="248"/>
      <c r="E81" s="248"/>
      <c r="F81" s="240">
        <v>71104</v>
      </c>
      <c r="G81" s="249" t="s">
        <v>1015</v>
      </c>
      <c r="H81" s="250"/>
      <c r="I81" s="250"/>
      <c r="J81" s="250"/>
      <c r="K81" s="250"/>
      <c r="L81" s="251"/>
      <c r="M81" s="137"/>
      <c r="N81" s="137"/>
      <c r="O81" s="137"/>
      <c r="P81" s="137"/>
      <c r="Q81" s="137"/>
      <c r="R81" s="137"/>
      <c r="S81" s="6"/>
    </row>
    <row r="82" spans="3:19">
      <c r="C82" s="248" t="s">
        <v>598</v>
      </c>
      <c r="D82" s="248"/>
      <c r="E82" s="248"/>
      <c r="F82" s="240">
        <v>71105</v>
      </c>
      <c r="G82" s="249" t="s">
        <v>602</v>
      </c>
      <c r="H82" s="250"/>
      <c r="I82" s="250"/>
      <c r="J82" s="250"/>
      <c r="K82" s="250"/>
      <c r="L82" s="251"/>
      <c r="M82" s="137"/>
      <c r="N82" s="137"/>
      <c r="O82" s="137"/>
      <c r="P82" s="137"/>
      <c r="Q82" s="137"/>
      <c r="R82" s="137"/>
      <c r="S82" s="6"/>
    </row>
    <row r="83" spans="3:19">
      <c r="C83" s="248" t="s">
        <v>598</v>
      </c>
      <c r="D83" s="248"/>
      <c r="E83" s="248"/>
      <c r="F83" s="240">
        <v>71107</v>
      </c>
      <c r="G83" s="249" t="s">
        <v>603</v>
      </c>
      <c r="H83" s="250"/>
      <c r="I83" s="250"/>
      <c r="J83" s="250"/>
      <c r="K83" s="250"/>
      <c r="L83" s="251"/>
      <c r="M83" s="137"/>
      <c r="N83" s="137"/>
      <c r="O83" s="137"/>
      <c r="P83" s="137"/>
      <c r="Q83" s="137"/>
      <c r="R83" s="137"/>
      <c r="S83" s="6"/>
    </row>
    <row r="84" spans="3:19">
      <c r="C84" s="248" t="s">
        <v>598</v>
      </c>
      <c r="D84" s="248"/>
      <c r="E84" s="248"/>
      <c r="F84" s="240">
        <v>71108</v>
      </c>
      <c r="G84" s="249" t="s">
        <v>1016</v>
      </c>
      <c r="H84" s="250"/>
      <c r="I84" s="250"/>
      <c r="J84" s="250"/>
      <c r="K84" s="250"/>
      <c r="L84" s="251"/>
      <c r="M84" s="137"/>
      <c r="N84" s="137"/>
      <c r="O84" s="137"/>
      <c r="P84" s="137"/>
      <c r="Q84" s="137"/>
      <c r="R84" s="137"/>
      <c r="S84" s="6"/>
    </row>
    <row r="85" spans="3:19">
      <c r="C85" s="248" t="s">
        <v>598</v>
      </c>
      <c r="D85" s="248"/>
      <c r="E85" s="248"/>
      <c r="F85" s="240" t="s">
        <v>1017</v>
      </c>
      <c r="G85" s="249" t="s">
        <v>1018</v>
      </c>
      <c r="H85" s="250"/>
      <c r="I85" s="250"/>
      <c r="J85" s="250"/>
      <c r="K85" s="250"/>
      <c r="L85" s="251"/>
      <c r="M85" s="137"/>
      <c r="N85" s="137"/>
      <c r="O85" s="137"/>
      <c r="P85" s="137"/>
      <c r="Q85" s="137"/>
      <c r="R85" s="137"/>
      <c r="S85" s="6"/>
    </row>
    <row r="86" spans="3:19">
      <c r="C86" s="248" t="s">
        <v>598</v>
      </c>
      <c r="D86" s="248"/>
      <c r="E86" s="248"/>
      <c r="F86" s="240" t="s">
        <v>1019</v>
      </c>
      <c r="G86" s="249" t="s">
        <v>1020</v>
      </c>
      <c r="H86" s="250"/>
      <c r="I86" s="250"/>
      <c r="J86" s="250"/>
      <c r="K86" s="250"/>
      <c r="L86" s="251"/>
      <c r="M86" s="137"/>
      <c r="N86" s="137"/>
      <c r="O86" s="137"/>
      <c r="P86" s="137"/>
      <c r="Q86" s="137"/>
      <c r="R86" s="137"/>
      <c r="S86" s="6"/>
    </row>
    <row r="87" spans="3:19">
      <c r="C87" s="248" t="s">
        <v>598</v>
      </c>
      <c r="D87" s="248"/>
      <c r="E87" s="248"/>
      <c r="F87" s="240">
        <v>71201</v>
      </c>
      <c r="G87" s="249" t="s">
        <v>604</v>
      </c>
      <c r="H87" s="250"/>
      <c r="I87" s="250"/>
      <c r="J87" s="250"/>
      <c r="K87" s="250"/>
      <c r="L87" s="251"/>
      <c r="M87" s="137"/>
      <c r="N87" s="137"/>
      <c r="O87" s="137"/>
      <c r="P87" s="137"/>
      <c r="Q87" s="137"/>
      <c r="R87" s="137"/>
      <c r="S87" s="6"/>
    </row>
    <row r="88" spans="3:19">
      <c r="C88" s="248" t="s">
        <v>598</v>
      </c>
      <c r="D88" s="248"/>
      <c r="E88" s="248"/>
      <c r="F88" s="240">
        <v>71202</v>
      </c>
      <c r="G88" s="249" t="s">
        <v>605</v>
      </c>
      <c r="H88" s="250"/>
      <c r="I88" s="250"/>
      <c r="J88" s="250"/>
      <c r="K88" s="250"/>
      <c r="L88" s="251"/>
      <c r="M88" s="137"/>
      <c r="N88" s="137"/>
      <c r="O88" s="137"/>
      <c r="P88" s="137"/>
      <c r="Q88" s="137"/>
      <c r="R88" s="137"/>
      <c r="S88" s="6"/>
    </row>
    <row r="89" spans="3:19">
      <c r="C89" s="248" t="s">
        <v>598</v>
      </c>
      <c r="D89" s="248"/>
      <c r="E89" s="248"/>
      <c r="F89" s="240">
        <v>71203</v>
      </c>
      <c r="G89" s="249" t="s">
        <v>606</v>
      </c>
      <c r="H89" s="250"/>
      <c r="I89" s="250"/>
      <c r="J89" s="250"/>
      <c r="K89" s="250"/>
      <c r="L89" s="251"/>
      <c r="M89" s="137"/>
      <c r="N89" s="137"/>
      <c r="O89" s="137"/>
      <c r="P89" s="137"/>
      <c r="Q89" s="137"/>
      <c r="R89" s="137"/>
      <c r="S89" s="6"/>
    </row>
    <row r="90" spans="3:19">
      <c r="C90" s="248" t="s">
        <v>598</v>
      </c>
      <c r="D90" s="248"/>
      <c r="E90" s="248"/>
      <c r="F90" s="240">
        <v>71204</v>
      </c>
      <c r="G90" s="249" t="s">
        <v>607</v>
      </c>
      <c r="H90" s="250"/>
      <c r="I90" s="250"/>
      <c r="J90" s="250"/>
      <c r="K90" s="250"/>
      <c r="L90" s="251"/>
      <c r="M90" s="137"/>
      <c r="N90" s="137"/>
      <c r="O90" s="137"/>
      <c r="P90" s="137"/>
      <c r="Q90" s="137"/>
      <c r="R90" s="137"/>
      <c r="S90" s="6"/>
    </row>
    <row r="91" spans="3:19">
      <c r="C91" s="248" t="s">
        <v>598</v>
      </c>
      <c r="D91" s="248"/>
      <c r="E91" s="248"/>
      <c r="F91" s="240">
        <v>71205</v>
      </c>
      <c r="G91" s="249" t="s">
        <v>608</v>
      </c>
      <c r="H91" s="250"/>
      <c r="I91" s="250"/>
      <c r="J91" s="250"/>
      <c r="K91" s="250"/>
      <c r="L91" s="251"/>
      <c r="M91" s="137"/>
      <c r="N91" s="137"/>
      <c r="O91" s="137"/>
      <c r="P91" s="137"/>
      <c r="Q91" s="137"/>
      <c r="R91" s="137"/>
      <c r="S91" s="6"/>
    </row>
    <row r="92" spans="3:19">
      <c r="C92" s="248" t="s">
        <v>598</v>
      </c>
      <c r="D92" s="248"/>
      <c r="E92" s="248"/>
      <c r="F92" s="240">
        <v>71206</v>
      </c>
      <c r="G92" s="249" t="s">
        <v>609</v>
      </c>
      <c r="H92" s="250"/>
      <c r="I92" s="250"/>
      <c r="J92" s="250"/>
      <c r="K92" s="250"/>
      <c r="L92" s="251"/>
      <c r="M92" s="137"/>
      <c r="N92" s="137"/>
      <c r="O92" s="137"/>
      <c r="P92" s="137"/>
      <c r="Q92" s="137"/>
      <c r="R92" s="137"/>
      <c r="S92" s="6"/>
    </row>
    <row r="93" spans="3:19">
      <c r="C93" s="248" t="s">
        <v>598</v>
      </c>
      <c r="D93" s="248"/>
      <c r="E93" s="248"/>
      <c r="F93" s="240">
        <v>71207</v>
      </c>
      <c r="G93" s="249" t="s">
        <v>579</v>
      </c>
      <c r="H93" s="250"/>
      <c r="I93" s="250"/>
      <c r="J93" s="250"/>
      <c r="K93" s="250"/>
      <c r="L93" s="251"/>
      <c r="M93" s="137"/>
      <c r="N93" s="137"/>
      <c r="O93" s="137"/>
      <c r="P93" s="137"/>
      <c r="Q93" s="137"/>
      <c r="R93" s="137"/>
      <c r="S93" s="6"/>
    </row>
    <row r="94" spans="3:19">
      <c r="C94" s="248" t="s">
        <v>598</v>
      </c>
      <c r="D94" s="248"/>
      <c r="E94" s="248"/>
      <c r="F94" s="240">
        <v>71208</v>
      </c>
      <c r="G94" s="249" t="s">
        <v>610</v>
      </c>
      <c r="H94" s="250"/>
      <c r="I94" s="250"/>
      <c r="J94" s="250"/>
      <c r="K94" s="250"/>
      <c r="L94" s="251"/>
      <c r="M94" s="137"/>
      <c r="N94" s="137"/>
      <c r="O94" s="137"/>
      <c r="P94" s="137"/>
      <c r="Q94" s="137"/>
      <c r="R94" s="137"/>
      <c r="S94" s="6"/>
    </row>
    <row r="95" spans="3:19">
      <c r="C95" s="248" t="s">
        <v>598</v>
      </c>
      <c r="D95" s="248"/>
      <c r="E95" s="248"/>
      <c r="F95" s="240">
        <v>71209</v>
      </c>
      <c r="G95" s="249" t="s">
        <v>611</v>
      </c>
      <c r="H95" s="250"/>
      <c r="I95" s="250"/>
      <c r="J95" s="250"/>
      <c r="K95" s="250"/>
      <c r="L95" s="251"/>
      <c r="M95" s="137"/>
      <c r="N95" s="137"/>
      <c r="O95" s="137"/>
      <c r="P95" s="137"/>
      <c r="Q95" s="137"/>
      <c r="R95" s="137"/>
      <c r="S95" s="6"/>
    </row>
    <row r="96" spans="3:19">
      <c r="C96" s="248" t="s">
        <v>598</v>
      </c>
      <c r="D96" s="248"/>
      <c r="E96" s="248"/>
      <c r="F96" s="240" t="s">
        <v>1021</v>
      </c>
      <c r="G96" s="249" t="s">
        <v>1022</v>
      </c>
      <c r="H96" s="250"/>
      <c r="I96" s="250"/>
      <c r="J96" s="250"/>
      <c r="K96" s="250"/>
      <c r="L96" s="251"/>
      <c r="M96" s="137"/>
      <c r="N96" s="137"/>
      <c r="O96" s="137"/>
      <c r="P96" s="137"/>
      <c r="Q96" s="137"/>
      <c r="R96" s="137"/>
      <c r="S96" s="6"/>
    </row>
    <row r="97" spans="3:19">
      <c r="C97" s="248" t="s">
        <v>598</v>
      </c>
      <c r="D97" s="248"/>
      <c r="E97" s="248"/>
      <c r="F97" s="240" t="s">
        <v>1023</v>
      </c>
      <c r="G97" s="249" t="s">
        <v>1024</v>
      </c>
      <c r="H97" s="250"/>
      <c r="I97" s="250"/>
      <c r="J97" s="250"/>
      <c r="K97" s="250"/>
      <c r="L97" s="251"/>
      <c r="M97" s="137"/>
      <c r="N97" s="137"/>
      <c r="O97" s="137"/>
      <c r="P97" s="137"/>
      <c r="Q97" s="137"/>
      <c r="R97" s="137"/>
      <c r="S97" s="6"/>
    </row>
    <row r="98" spans="3:19">
      <c r="C98" s="248" t="s">
        <v>598</v>
      </c>
      <c r="D98" s="248"/>
      <c r="E98" s="248"/>
      <c r="F98" s="240">
        <v>71301</v>
      </c>
      <c r="G98" s="249" t="s">
        <v>612</v>
      </c>
      <c r="H98" s="250"/>
      <c r="I98" s="250"/>
      <c r="J98" s="250"/>
      <c r="K98" s="250"/>
      <c r="L98" s="251"/>
      <c r="M98" s="137"/>
      <c r="N98" s="137"/>
      <c r="O98" s="137"/>
      <c r="P98" s="137"/>
      <c r="Q98" s="137"/>
      <c r="R98" s="137"/>
      <c r="S98" s="6"/>
    </row>
    <row r="99" spans="3:19">
      <c r="C99" s="248" t="s">
        <v>598</v>
      </c>
      <c r="D99" s="248"/>
      <c r="E99" s="248"/>
      <c r="F99" s="240">
        <v>71302</v>
      </c>
      <c r="G99" s="249" t="s">
        <v>613</v>
      </c>
      <c r="H99" s="250"/>
      <c r="I99" s="250"/>
      <c r="J99" s="250"/>
      <c r="K99" s="250"/>
      <c r="L99" s="251"/>
      <c r="M99" s="137"/>
      <c r="N99" s="137"/>
      <c r="O99" s="137"/>
      <c r="P99" s="137"/>
      <c r="Q99" s="137"/>
      <c r="R99" s="137"/>
      <c r="S99" s="6"/>
    </row>
    <row r="100" spans="3:19">
      <c r="C100" s="248" t="s">
        <v>598</v>
      </c>
      <c r="D100" s="248"/>
      <c r="E100" s="248"/>
      <c r="F100" s="240">
        <v>71303</v>
      </c>
      <c r="G100" s="249" t="s">
        <v>614</v>
      </c>
      <c r="H100" s="250"/>
      <c r="I100" s="250"/>
      <c r="J100" s="250"/>
      <c r="K100" s="250"/>
      <c r="L100" s="251"/>
      <c r="M100" s="137"/>
      <c r="N100" s="137"/>
      <c r="O100" s="137"/>
      <c r="P100" s="137"/>
      <c r="Q100" s="137"/>
      <c r="R100" s="137"/>
      <c r="S100" s="6"/>
    </row>
    <row r="101" spans="3:19">
      <c r="C101" s="248" t="s">
        <v>598</v>
      </c>
      <c r="D101" s="248"/>
      <c r="E101" s="248"/>
      <c r="F101" s="240">
        <v>71304</v>
      </c>
      <c r="G101" s="249" t="s">
        <v>615</v>
      </c>
      <c r="H101" s="250"/>
      <c r="I101" s="250"/>
      <c r="J101" s="250"/>
      <c r="K101" s="250"/>
      <c r="L101" s="251"/>
      <c r="M101" s="137"/>
      <c r="N101" s="137"/>
      <c r="O101" s="137"/>
      <c r="P101" s="137"/>
      <c r="Q101" s="137"/>
      <c r="R101" s="137"/>
      <c r="S101" s="6"/>
    </row>
    <row r="102" spans="3:19">
      <c r="C102" s="248" t="s">
        <v>598</v>
      </c>
      <c r="D102" s="248"/>
      <c r="E102" s="248"/>
      <c r="F102" s="240">
        <v>71305</v>
      </c>
      <c r="G102" s="249" t="s">
        <v>692</v>
      </c>
      <c r="H102" s="250"/>
      <c r="I102" s="250"/>
      <c r="J102" s="250"/>
      <c r="K102" s="250"/>
      <c r="L102" s="251"/>
      <c r="M102" s="137"/>
      <c r="N102" s="137"/>
      <c r="O102" s="137"/>
      <c r="P102" s="137"/>
      <c r="Q102" s="137"/>
      <c r="R102" s="137"/>
      <c r="S102" s="6"/>
    </row>
    <row r="103" spans="3:19">
      <c r="C103" s="248" t="s">
        <v>598</v>
      </c>
      <c r="D103" s="248"/>
      <c r="E103" s="248"/>
      <c r="F103" s="240" t="s">
        <v>1025</v>
      </c>
      <c r="G103" s="249" t="s">
        <v>1026</v>
      </c>
      <c r="H103" s="250"/>
      <c r="I103" s="250"/>
      <c r="J103" s="250"/>
      <c r="K103" s="250"/>
      <c r="L103" s="251"/>
      <c r="M103" s="137"/>
      <c r="N103" s="137"/>
      <c r="O103" s="137"/>
      <c r="P103" s="137"/>
      <c r="Q103" s="137"/>
      <c r="R103" s="137"/>
      <c r="S103" s="6"/>
    </row>
    <row r="104" spans="3:19">
      <c r="C104" s="248" t="s">
        <v>598</v>
      </c>
      <c r="D104" s="248"/>
      <c r="E104" s="248"/>
      <c r="F104" s="240">
        <v>71401</v>
      </c>
      <c r="G104" s="249" t="s">
        <v>1027</v>
      </c>
      <c r="H104" s="250"/>
      <c r="I104" s="250"/>
      <c r="J104" s="250"/>
      <c r="K104" s="250"/>
      <c r="L104" s="251"/>
      <c r="M104" s="137"/>
      <c r="N104" s="137"/>
      <c r="O104" s="137"/>
      <c r="P104" s="137"/>
      <c r="Q104" s="137"/>
      <c r="R104" s="137"/>
      <c r="S104" s="6"/>
    </row>
    <row r="105" spans="3:19">
      <c r="C105" s="248" t="s">
        <v>598</v>
      </c>
      <c r="D105" s="248"/>
      <c r="E105" s="248"/>
      <c r="F105" s="240">
        <v>71402</v>
      </c>
      <c r="G105" s="249" t="s">
        <v>616</v>
      </c>
      <c r="H105" s="250"/>
      <c r="I105" s="250"/>
      <c r="J105" s="250"/>
      <c r="K105" s="250"/>
      <c r="L105" s="251"/>
      <c r="M105" s="137"/>
      <c r="N105" s="137"/>
      <c r="O105" s="137"/>
      <c r="P105" s="137"/>
      <c r="Q105" s="137"/>
      <c r="R105" s="137"/>
      <c r="S105" s="6"/>
    </row>
    <row r="106" spans="3:19">
      <c r="C106" s="248" t="s">
        <v>598</v>
      </c>
      <c r="D106" s="248"/>
      <c r="E106" s="248"/>
      <c r="F106" s="240">
        <v>71403</v>
      </c>
      <c r="G106" s="249" t="s">
        <v>617</v>
      </c>
      <c r="H106" s="250"/>
      <c r="I106" s="250"/>
      <c r="J106" s="250"/>
      <c r="K106" s="250"/>
      <c r="L106" s="251"/>
      <c r="M106" s="137"/>
      <c r="N106" s="137"/>
      <c r="O106" s="137"/>
      <c r="P106" s="137"/>
      <c r="Q106" s="137"/>
      <c r="R106" s="137"/>
      <c r="S106" s="6"/>
    </row>
    <row r="107" spans="3:19">
      <c r="C107" s="248" t="s">
        <v>598</v>
      </c>
      <c r="D107" s="248"/>
      <c r="E107" s="248"/>
      <c r="F107" s="240">
        <v>71404</v>
      </c>
      <c r="G107" s="249" t="s">
        <v>618</v>
      </c>
      <c r="H107" s="250"/>
      <c r="I107" s="250"/>
      <c r="J107" s="250"/>
      <c r="K107" s="250"/>
      <c r="L107" s="251"/>
      <c r="M107" s="137"/>
      <c r="N107" s="137"/>
      <c r="O107" s="137"/>
      <c r="P107" s="137"/>
      <c r="Q107" s="137"/>
      <c r="R107" s="137"/>
      <c r="S107" s="6"/>
    </row>
    <row r="108" spans="3:19">
      <c r="C108" s="248" t="s">
        <v>598</v>
      </c>
      <c r="D108" s="248"/>
      <c r="E108" s="248"/>
      <c r="F108" s="240">
        <v>71405</v>
      </c>
      <c r="G108" s="249" t="s">
        <v>619</v>
      </c>
      <c r="H108" s="250"/>
      <c r="I108" s="250"/>
      <c r="J108" s="250"/>
      <c r="K108" s="250"/>
      <c r="L108" s="251"/>
      <c r="M108" s="137"/>
      <c r="N108" s="137"/>
      <c r="O108" s="137"/>
      <c r="P108" s="137"/>
      <c r="Q108" s="137"/>
      <c r="R108" s="137"/>
      <c r="S108" s="6"/>
    </row>
    <row r="109" spans="3:19">
      <c r="C109" s="248" t="s">
        <v>598</v>
      </c>
      <c r="D109" s="248"/>
      <c r="E109" s="248"/>
      <c r="F109" s="240">
        <v>71406</v>
      </c>
      <c r="G109" s="249" t="s">
        <v>620</v>
      </c>
      <c r="H109" s="250"/>
      <c r="I109" s="250"/>
      <c r="J109" s="250"/>
      <c r="K109" s="250"/>
      <c r="L109" s="251"/>
      <c r="M109" s="137"/>
      <c r="N109" s="137"/>
      <c r="O109" s="137"/>
      <c r="P109" s="137"/>
      <c r="Q109" s="137"/>
      <c r="R109" s="137"/>
      <c r="S109" s="6"/>
    </row>
    <row r="110" spans="3:19">
      <c r="C110" s="248" t="s">
        <v>598</v>
      </c>
      <c r="D110" s="248"/>
      <c r="E110" s="248"/>
      <c r="F110" s="240">
        <v>71407</v>
      </c>
      <c r="G110" s="249" t="s">
        <v>621</v>
      </c>
      <c r="H110" s="250"/>
      <c r="I110" s="250"/>
      <c r="J110" s="250"/>
      <c r="K110" s="250"/>
      <c r="L110" s="251"/>
      <c r="M110" s="137"/>
      <c r="N110" s="137"/>
      <c r="O110" s="137"/>
      <c r="P110" s="137"/>
      <c r="Q110" s="137"/>
      <c r="R110" s="137"/>
      <c r="S110" s="6"/>
    </row>
    <row r="111" spans="3:19">
      <c r="C111" s="248" t="s">
        <v>598</v>
      </c>
      <c r="D111" s="248"/>
      <c r="E111" s="248"/>
      <c r="F111" s="240">
        <v>71408</v>
      </c>
      <c r="G111" s="249" t="s">
        <v>622</v>
      </c>
      <c r="H111" s="250"/>
      <c r="I111" s="250"/>
      <c r="J111" s="250"/>
      <c r="K111" s="250"/>
      <c r="L111" s="251"/>
      <c r="M111" s="137"/>
      <c r="N111" s="137"/>
      <c r="O111" s="137"/>
      <c r="P111" s="137"/>
      <c r="Q111" s="137"/>
      <c r="R111" s="137"/>
      <c r="S111" s="9"/>
    </row>
    <row r="112" spans="3:19">
      <c r="C112" s="248" t="s">
        <v>598</v>
      </c>
      <c r="D112" s="248"/>
      <c r="E112" s="248"/>
      <c r="F112" s="240">
        <v>71501</v>
      </c>
      <c r="G112" s="249" t="s">
        <v>623</v>
      </c>
      <c r="H112" s="250"/>
      <c r="I112" s="250"/>
      <c r="J112" s="250"/>
      <c r="K112" s="250"/>
      <c r="L112" s="251"/>
      <c r="M112" s="137"/>
      <c r="N112" s="137"/>
      <c r="O112" s="137"/>
      <c r="P112" s="137"/>
      <c r="Q112" s="137"/>
      <c r="R112" s="137"/>
    </row>
    <row r="113" spans="3:18">
      <c r="C113" s="248" t="s">
        <v>598</v>
      </c>
      <c r="D113" s="248"/>
      <c r="E113" s="248"/>
      <c r="F113" s="240">
        <v>71502</v>
      </c>
      <c r="G113" s="249" t="s">
        <v>624</v>
      </c>
      <c r="H113" s="250"/>
      <c r="I113" s="250"/>
      <c r="J113" s="250"/>
      <c r="K113" s="250"/>
      <c r="L113" s="251"/>
      <c r="M113" s="137"/>
      <c r="N113" s="137"/>
      <c r="O113" s="137"/>
      <c r="P113" s="137"/>
      <c r="Q113" s="137"/>
      <c r="R113" s="137"/>
    </row>
    <row r="114" spans="3:18">
      <c r="C114" s="248" t="s">
        <v>598</v>
      </c>
      <c r="D114" s="248"/>
      <c r="E114" s="248"/>
      <c r="F114" s="240">
        <v>71503</v>
      </c>
      <c r="G114" s="249" t="s">
        <v>625</v>
      </c>
      <c r="H114" s="250"/>
      <c r="I114" s="250"/>
      <c r="J114" s="250"/>
      <c r="K114" s="250"/>
      <c r="L114" s="251"/>
      <c r="M114" s="137"/>
      <c r="N114" s="137"/>
      <c r="O114" s="137"/>
      <c r="P114" s="137"/>
      <c r="Q114" s="137"/>
      <c r="R114" s="137"/>
    </row>
    <row r="115" spans="3:18">
      <c r="C115" s="248" t="s">
        <v>598</v>
      </c>
      <c r="D115" s="248"/>
      <c r="E115" s="248"/>
      <c r="F115" s="240">
        <v>71504</v>
      </c>
      <c r="G115" s="249" t="s">
        <v>626</v>
      </c>
      <c r="H115" s="250"/>
      <c r="I115" s="250"/>
      <c r="J115" s="250"/>
      <c r="K115" s="250"/>
      <c r="L115" s="251"/>
      <c r="M115" s="137"/>
      <c r="N115" s="137"/>
      <c r="O115" s="137"/>
      <c r="P115" s="137"/>
      <c r="Q115" s="137"/>
      <c r="R115" s="137"/>
    </row>
    <row r="116" spans="3:18">
      <c r="C116" s="248" t="s">
        <v>598</v>
      </c>
      <c r="D116" s="248"/>
      <c r="E116" s="248"/>
      <c r="F116" s="240">
        <v>71505</v>
      </c>
      <c r="G116" s="249" t="s">
        <v>627</v>
      </c>
      <c r="H116" s="250"/>
      <c r="I116" s="250"/>
      <c r="J116" s="250"/>
      <c r="K116" s="250"/>
      <c r="L116" s="251"/>
      <c r="M116" s="137"/>
      <c r="N116" s="137"/>
      <c r="O116" s="137"/>
      <c r="P116" s="137"/>
      <c r="Q116" s="137"/>
      <c r="R116" s="137"/>
    </row>
    <row r="117" spans="3:18">
      <c r="C117" s="248" t="s">
        <v>598</v>
      </c>
      <c r="D117" s="248"/>
      <c r="E117" s="248"/>
      <c r="F117" s="240">
        <v>71506</v>
      </c>
      <c r="G117" s="249" t="s">
        <v>628</v>
      </c>
      <c r="H117" s="250"/>
      <c r="I117" s="250"/>
      <c r="J117" s="250"/>
      <c r="K117" s="250"/>
      <c r="L117" s="251"/>
      <c r="M117" s="137"/>
      <c r="N117" s="137"/>
      <c r="O117" s="137"/>
      <c r="P117" s="137"/>
      <c r="Q117" s="137"/>
      <c r="R117" s="137"/>
    </row>
    <row r="118" spans="3:18">
      <c r="C118" s="248" t="s">
        <v>598</v>
      </c>
      <c r="D118" s="248"/>
      <c r="E118" s="248"/>
      <c r="F118" s="240">
        <v>71507</v>
      </c>
      <c r="G118" s="249" t="s">
        <v>1028</v>
      </c>
      <c r="H118" s="250"/>
      <c r="I118" s="250"/>
      <c r="J118" s="250"/>
      <c r="K118" s="250"/>
      <c r="L118" s="251"/>
      <c r="M118" s="137"/>
      <c r="N118" s="137"/>
      <c r="O118" s="137"/>
      <c r="P118" s="137"/>
      <c r="Q118" s="137"/>
      <c r="R118" s="137"/>
    </row>
    <row r="119" spans="3:18">
      <c r="C119" s="248" t="s">
        <v>598</v>
      </c>
      <c r="D119" s="248"/>
      <c r="E119" s="248"/>
      <c r="F119" s="240">
        <v>71508</v>
      </c>
      <c r="G119" s="249" t="s">
        <v>1029</v>
      </c>
      <c r="H119" s="250"/>
      <c r="I119" s="250"/>
      <c r="J119" s="250"/>
      <c r="K119" s="250"/>
      <c r="L119" s="251"/>
      <c r="M119" s="137"/>
      <c r="N119" s="137"/>
      <c r="O119" s="137"/>
      <c r="P119" s="137"/>
      <c r="Q119" s="137"/>
      <c r="R119" s="137"/>
    </row>
    <row r="120" spans="3:18">
      <c r="C120" s="248" t="s">
        <v>598</v>
      </c>
      <c r="D120" s="248"/>
      <c r="E120" s="248"/>
      <c r="F120" s="240" t="s">
        <v>1030</v>
      </c>
      <c r="G120" s="249" t="s">
        <v>1031</v>
      </c>
      <c r="H120" s="250"/>
      <c r="I120" s="250"/>
      <c r="J120" s="250"/>
      <c r="K120" s="250"/>
      <c r="L120" s="251"/>
      <c r="M120" s="137"/>
      <c r="N120" s="137"/>
      <c r="O120" s="137"/>
      <c r="P120" s="137"/>
      <c r="Q120" s="137"/>
      <c r="R120" s="137"/>
    </row>
    <row r="121" spans="3:18">
      <c r="C121" s="248" t="s">
        <v>598</v>
      </c>
      <c r="D121" s="248"/>
      <c r="E121" s="248"/>
      <c r="F121" s="240" t="s">
        <v>1032</v>
      </c>
      <c r="G121" s="249" t="s">
        <v>1033</v>
      </c>
      <c r="H121" s="250"/>
      <c r="I121" s="250"/>
      <c r="J121" s="250"/>
      <c r="K121" s="250"/>
      <c r="L121" s="251"/>
      <c r="M121" s="137"/>
      <c r="N121" s="137"/>
      <c r="O121" s="137"/>
      <c r="P121" s="137"/>
      <c r="Q121" s="137"/>
      <c r="R121" s="137"/>
    </row>
    <row r="122" spans="3:18">
      <c r="C122" s="248" t="s">
        <v>598</v>
      </c>
      <c r="D122" s="248"/>
      <c r="E122" s="248"/>
      <c r="F122" s="240" t="s">
        <v>1034</v>
      </c>
      <c r="G122" s="249" t="s">
        <v>1035</v>
      </c>
      <c r="H122" s="250"/>
      <c r="I122" s="250"/>
      <c r="J122" s="250"/>
      <c r="K122" s="250"/>
      <c r="L122" s="251"/>
      <c r="M122" s="137"/>
      <c r="N122" s="137"/>
      <c r="O122" s="137"/>
      <c r="P122" s="137"/>
      <c r="Q122" s="137"/>
      <c r="R122" s="137"/>
    </row>
    <row r="123" spans="3:18">
      <c r="C123" s="248" t="s">
        <v>598</v>
      </c>
      <c r="D123" s="248"/>
      <c r="E123" s="248"/>
      <c r="F123" s="240" t="s">
        <v>1036</v>
      </c>
      <c r="G123" s="249" t="s">
        <v>1037</v>
      </c>
      <c r="H123" s="250"/>
      <c r="I123" s="250"/>
      <c r="J123" s="250"/>
      <c r="K123" s="250"/>
      <c r="L123" s="251"/>
      <c r="M123" s="137"/>
      <c r="N123" s="137"/>
      <c r="O123" s="137"/>
      <c r="P123" s="137"/>
      <c r="Q123" s="137"/>
      <c r="R123" s="137"/>
    </row>
    <row r="124" spans="3:18">
      <c r="C124" s="248" t="s">
        <v>598</v>
      </c>
      <c r="D124" s="248"/>
      <c r="E124" s="248"/>
      <c r="F124" s="240" t="s">
        <v>1038</v>
      </c>
      <c r="G124" s="249" t="s">
        <v>1039</v>
      </c>
      <c r="H124" s="250"/>
      <c r="I124" s="250"/>
      <c r="J124" s="250"/>
      <c r="K124" s="250"/>
      <c r="L124" s="251"/>
      <c r="M124" s="137"/>
      <c r="N124" s="137"/>
      <c r="O124" s="137"/>
      <c r="P124" s="137"/>
      <c r="Q124" s="137"/>
      <c r="R124" s="137"/>
    </row>
    <row r="125" spans="3:18">
      <c r="C125" s="248" t="s">
        <v>598</v>
      </c>
      <c r="D125" s="248"/>
      <c r="E125" s="248"/>
      <c r="F125" s="240">
        <v>71614</v>
      </c>
      <c r="G125" s="249" t="s">
        <v>629</v>
      </c>
      <c r="H125" s="250"/>
      <c r="I125" s="250"/>
      <c r="J125" s="250"/>
      <c r="K125" s="250"/>
      <c r="L125" s="251"/>
      <c r="M125" s="137"/>
      <c r="N125" s="137"/>
      <c r="O125" s="137"/>
      <c r="P125" s="137"/>
      <c r="Q125" s="137"/>
      <c r="R125" s="137"/>
    </row>
    <row r="126" spans="3:18">
      <c r="C126" s="248" t="s">
        <v>598</v>
      </c>
      <c r="D126" s="248"/>
      <c r="E126" s="248"/>
      <c r="F126" s="240" t="s">
        <v>1040</v>
      </c>
      <c r="G126" s="249" t="s">
        <v>1041</v>
      </c>
      <c r="H126" s="250"/>
      <c r="I126" s="250"/>
      <c r="J126" s="250"/>
      <c r="K126" s="250"/>
      <c r="L126" s="251"/>
      <c r="M126" s="137"/>
      <c r="N126" s="137"/>
      <c r="O126" s="137"/>
      <c r="P126" s="137"/>
      <c r="Q126" s="137"/>
      <c r="R126" s="137"/>
    </row>
    <row r="127" spans="3:18">
      <c r="C127" s="248" t="s">
        <v>598</v>
      </c>
      <c r="D127" s="248"/>
      <c r="E127" s="248"/>
      <c r="F127" s="240" t="s">
        <v>1042</v>
      </c>
      <c r="G127" s="249" t="s">
        <v>1043</v>
      </c>
      <c r="H127" s="250"/>
      <c r="I127" s="250"/>
      <c r="J127" s="250"/>
      <c r="K127" s="250"/>
      <c r="L127" s="251"/>
      <c r="M127" s="137"/>
      <c r="N127" s="137"/>
      <c r="O127" s="137"/>
      <c r="P127" s="137"/>
      <c r="Q127" s="137"/>
      <c r="R127" s="137"/>
    </row>
    <row r="128" spans="3:18">
      <c r="C128" s="248" t="s">
        <v>630</v>
      </c>
      <c r="D128" s="248"/>
      <c r="E128" s="248"/>
      <c r="F128" s="240">
        <v>72101</v>
      </c>
      <c r="G128" s="249" t="s">
        <v>631</v>
      </c>
      <c r="H128" s="250"/>
      <c r="I128" s="250"/>
      <c r="J128" s="250"/>
      <c r="K128" s="250"/>
      <c r="L128" s="251"/>
      <c r="M128" s="137"/>
      <c r="N128" s="137"/>
      <c r="O128" s="137"/>
      <c r="P128" s="137"/>
      <c r="Q128" s="137"/>
      <c r="R128" s="137"/>
    </row>
    <row r="129" spans="3:18">
      <c r="C129" s="248" t="s">
        <v>630</v>
      </c>
      <c r="D129" s="248"/>
      <c r="E129" s="248"/>
      <c r="F129" s="240">
        <v>72104</v>
      </c>
      <c r="G129" s="249" t="s">
        <v>632</v>
      </c>
      <c r="H129" s="250"/>
      <c r="I129" s="250"/>
      <c r="J129" s="250"/>
      <c r="K129" s="250"/>
      <c r="L129" s="251"/>
      <c r="M129" s="137"/>
      <c r="N129" s="137"/>
      <c r="O129" s="137"/>
      <c r="P129" s="137"/>
      <c r="Q129" s="137"/>
      <c r="R129" s="137"/>
    </row>
    <row r="130" spans="3:18">
      <c r="C130" s="248" t="s">
        <v>630</v>
      </c>
      <c r="D130" s="248"/>
      <c r="E130" s="248"/>
      <c r="F130" s="240">
        <v>72201</v>
      </c>
      <c r="G130" s="249" t="s">
        <v>633</v>
      </c>
      <c r="H130" s="250"/>
      <c r="I130" s="250"/>
      <c r="J130" s="250"/>
      <c r="K130" s="250"/>
      <c r="L130" s="251"/>
    </row>
    <row r="131" spans="3:18">
      <c r="C131" s="248" t="s">
        <v>630</v>
      </c>
      <c r="D131" s="248"/>
      <c r="E131" s="248"/>
      <c r="F131" s="240">
        <v>72301</v>
      </c>
      <c r="G131" s="249" t="s">
        <v>634</v>
      </c>
      <c r="H131" s="250"/>
      <c r="I131" s="250"/>
      <c r="J131" s="250"/>
      <c r="K131" s="250"/>
      <c r="L131" s="251"/>
    </row>
    <row r="132" spans="3:18">
      <c r="C132" s="248" t="s">
        <v>630</v>
      </c>
      <c r="D132" s="248"/>
      <c r="E132" s="248"/>
      <c r="F132" s="240">
        <v>72401</v>
      </c>
      <c r="G132" s="249" t="s">
        <v>635</v>
      </c>
      <c r="H132" s="250"/>
      <c r="I132" s="250"/>
      <c r="J132" s="250"/>
      <c r="K132" s="250"/>
      <c r="L132" s="251"/>
    </row>
    <row r="133" spans="3:18">
      <c r="C133" s="248" t="s">
        <v>630</v>
      </c>
      <c r="D133" s="248"/>
      <c r="E133" s="248"/>
      <c r="F133" s="240">
        <v>72501</v>
      </c>
      <c r="G133" s="249" t="s">
        <v>636</v>
      </c>
      <c r="H133" s="250"/>
      <c r="I133" s="250"/>
      <c r="J133" s="250"/>
      <c r="K133" s="250"/>
      <c r="L133" s="251"/>
    </row>
    <row r="134" spans="3:18">
      <c r="C134" s="248" t="s">
        <v>630</v>
      </c>
      <c r="D134" s="248"/>
      <c r="E134" s="248"/>
      <c r="F134" s="240">
        <v>72502</v>
      </c>
      <c r="G134" s="249" t="s">
        <v>693</v>
      </c>
      <c r="H134" s="250"/>
      <c r="I134" s="250"/>
      <c r="J134" s="250"/>
      <c r="K134" s="250"/>
      <c r="L134" s="251"/>
    </row>
    <row r="135" spans="3:18">
      <c r="C135" s="248" t="s">
        <v>630</v>
      </c>
      <c r="D135" s="248"/>
      <c r="E135" s="248"/>
      <c r="F135" s="240" t="s">
        <v>1044</v>
      </c>
      <c r="G135" s="249" t="s">
        <v>1045</v>
      </c>
      <c r="H135" s="250"/>
      <c r="I135" s="250"/>
      <c r="J135" s="250"/>
      <c r="K135" s="250"/>
      <c r="L135" s="251"/>
    </row>
    <row r="136" spans="3:18">
      <c r="C136" s="248" t="s">
        <v>630</v>
      </c>
      <c r="D136" s="248"/>
      <c r="E136" s="248"/>
      <c r="F136" s="240" t="s">
        <v>1046</v>
      </c>
      <c r="G136" s="249" t="s">
        <v>1047</v>
      </c>
      <c r="H136" s="250"/>
      <c r="I136" s="250"/>
      <c r="J136" s="250"/>
      <c r="K136" s="250"/>
      <c r="L136" s="251"/>
    </row>
    <row r="137" spans="3:18">
      <c r="C137" s="248" t="s">
        <v>630</v>
      </c>
      <c r="D137" s="248"/>
      <c r="E137" s="248"/>
      <c r="F137" s="240" t="s">
        <v>931</v>
      </c>
      <c r="G137" s="249" t="s">
        <v>1048</v>
      </c>
      <c r="H137" s="250"/>
      <c r="I137" s="250"/>
      <c r="J137" s="250"/>
      <c r="K137" s="250"/>
      <c r="L137" s="251"/>
    </row>
    <row r="138" spans="3:18">
      <c r="C138" s="248" t="s">
        <v>630</v>
      </c>
      <c r="D138" s="248"/>
      <c r="E138" s="248"/>
      <c r="F138" s="240" t="s">
        <v>935</v>
      </c>
      <c r="G138" s="249" t="s">
        <v>1049</v>
      </c>
      <c r="H138" s="250"/>
      <c r="I138" s="250"/>
      <c r="J138" s="250"/>
      <c r="K138" s="250"/>
      <c r="L138" s="251"/>
    </row>
    <row r="139" spans="3:18">
      <c r="C139" s="248" t="s">
        <v>630</v>
      </c>
      <c r="D139" s="248"/>
      <c r="E139" s="248"/>
      <c r="F139" s="240" t="s">
        <v>939</v>
      </c>
      <c r="G139" s="249" t="s">
        <v>1050</v>
      </c>
      <c r="H139" s="250"/>
      <c r="I139" s="250"/>
      <c r="J139" s="250"/>
      <c r="K139" s="250"/>
      <c r="L139" s="251"/>
    </row>
    <row r="140" spans="3:18">
      <c r="C140" s="248" t="s">
        <v>630</v>
      </c>
      <c r="D140" s="248"/>
      <c r="E140" s="248"/>
      <c r="F140" s="240">
        <v>72605</v>
      </c>
      <c r="G140" s="249" t="s">
        <v>637</v>
      </c>
      <c r="H140" s="250"/>
      <c r="I140" s="250"/>
      <c r="J140" s="250"/>
      <c r="K140" s="250"/>
      <c r="L140" s="251"/>
    </row>
    <row r="141" spans="3:18">
      <c r="C141" s="248" t="s">
        <v>638</v>
      </c>
      <c r="D141" s="248"/>
      <c r="E141" s="248"/>
      <c r="F141" s="240" t="s">
        <v>1051</v>
      </c>
      <c r="G141" s="249" t="s">
        <v>1052</v>
      </c>
      <c r="H141" s="250"/>
      <c r="I141" s="250"/>
      <c r="J141" s="250"/>
      <c r="K141" s="250"/>
      <c r="L141" s="251"/>
    </row>
    <row r="142" spans="3:18">
      <c r="C142" s="248" t="s">
        <v>638</v>
      </c>
      <c r="D142" s="248"/>
      <c r="E142" s="248"/>
      <c r="F142" s="240">
        <v>73201</v>
      </c>
      <c r="G142" s="249" t="s">
        <v>639</v>
      </c>
      <c r="H142" s="250"/>
      <c r="I142" s="250"/>
      <c r="J142" s="250"/>
      <c r="K142" s="250"/>
      <c r="L142" s="251"/>
    </row>
    <row r="143" spans="3:18">
      <c r="C143" s="248" t="s">
        <v>638</v>
      </c>
      <c r="D143" s="248"/>
      <c r="E143" s="248"/>
      <c r="F143" s="240">
        <v>73202</v>
      </c>
      <c r="G143" s="249" t="s">
        <v>640</v>
      </c>
      <c r="H143" s="250"/>
      <c r="I143" s="250"/>
      <c r="J143" s="250"/>
      <c r="K143" s="250"/>
      <c r="L143" s="251"/>
    </row>
    <row r="144" spans="3:18">
      <c r="C144" s="248" t="s">
        <v>638</v>
      </c>
      <c r="D144" s="248"/>
      <c r="E144" s="248"/>
      <c r="F144" s="240" t="s">
        <v>1053</v>
      </c>
      <c r="G144" s="249" t="s">
        <v>1054</v>
      </c>
      <c r="H144" s="250"/>
      <c r="I144" s="250"/>
      <c r="J144" s="250"/>
      <c r="K144" s="250"/>
      <c r="L144" s="251"/>
    </row>
    <row r="145" spans="3:12">
      <c r="C145" s="248" t="s">
        <v>638</v>
      </c>
      <c r="D145" s="248"/>
      <c r="E145" s="248"/>
      <c r="F145" s="240" t="s">
        <v>1055</v>
      </c>
      <c r="G145" s="249" t="s">
        <v>1056</v>
      </c>
      <c r="H145" s="250"/>
      <c r="I145" s="250"/>
      <c r="J145" s="250"/>
      <c r="K145" s="250"/>
      <c r="L145" s="251"/>
    </row>
    <row r="146" spans="3:12">
      <c r="C146" s="248" t="s">
        <v>638</v>
      </c>
      <c r="D146" s="248"/>
      <c r="E146" s="248"/>
      <c r="F146" s="240" t="s">
        <v>1057</v>
      </c>
      <c r="G146" s="249" t="s">
        <v>1058</v>
      </c>
      <c r="H146" s="250"/>
      <c r="I146" s="250"/>
      <c r="J146" s="250"/>
      <c r="K146" s="250"/>
      <c r="L146" s="251"/>
    </row>
    <row r="147" spans="3:12">
      <c r="C147" s="248" t="s">
        <v>638</v>
      </c>
      <c r="D147" s="248"/>
      <c r="E147" s="248"/>
      <c r="F147" s="240">
        <v>73301</v>
      </c>
      <c r="G147" s="249" t="s">
        <v>641</v>
      </c>
      <c r="H147" s="250"/>
      <c r="I147" s="250"/>
      <c r="J147" s="250"/>
      <c r="K147" s="250"/>
      <c r="L147" s="251"/>
    </row>
    <row r="148" spans="3:12">
      <c r="C148" s="248" t="s">
        <v>638</v>
      </c>
      <c r="D148" s="248"/>
      <c r="E148" s="248"/>
      <c r="F148" s="240">
        <v>73302</v>
      </c>
      <c r="G148" s="249" t="s">
        <v>642</v>
      </c>
      <c r="H148" s="250"/>
      <c r="I148" s="250"/>
      <c r="J148" s="250"/>
      <c r="K148" s="250"/>
      <c r="L148" s="251"/>
    </row>
    <row r="149" spans="3:12">
      <c r="C149" s="248" t="s">
        <v>638</v>
      </c>
      <c r="D149" s="248"/>
      <c r="E149" s="248"/>
      <c r="F149" s="240" t="s">
        <v>1059</v>
      </c>
      <c r="G149" s="249" t="s">
        <v>1060</v>
      </c>
      <c r="H149" s="250"/>
      <c r="I149" s="250"/>
      <c r="J149" s="250"/>
      <c r="K149" s="250"/>
      <c r="L149" s="251"/>
    </row>
    <row r="150" spans="3:12">
      <c r="C150" s="248" t="s">
        <v>638</v>
      </c>
      <c r="D150" s="248"/>
      <c r="E150" s="248"/>
      <c r="F150" s="240" t="s">
        <v>978</v>
      </c>
      <c r="G150" s="249" t="s">
        <v>1061</v>
      </c>
      <c r="H150" s="250"/>
      <c r="I150" s="250"/>
      <c r="J150" s="250"/>
      <c r="K150" s="250"/>
      <c r="L150" s="251"/>
    </row>
    <row r="151" spans="3:12">
      <c r="C151" s="248" t="s">
        <v>638</v>
      </c>
      <c r="D151" s="248"/>
      <c r="E151" s="248"/>
      <c r="F151" s="240" t="s">
        <v>982</v>
      </c>
      <c r="G151" s="249" t="s">
        <v>1062</v>
      </c>
      <c r="H151" s="250"/>
      <c r="I151" s="250"/>
      <c r="J151" s="250"/>
      <c r="K151" s="250"/>
      <c r="L151" s="251"/>
    </row>
    <row r="152" spans="3:12">
      <c r="C152" s="248" t="s">
        <v>638</v>
      </c>
      <c r="D152" s="248"/>
      <c r="E152" s="248"/>
      <c r="F152" s="240" t="s">
        <v>984</v>
      </c>
      <c r="G152" s="249" t="s">
        <v>1063</v>
      </c>
      <c r="H152" s="250"/>
      <c r="I152" s="250"/>
      <c r="J152" s="250"/>
      <c r="K152" s="250"/>
      <c r="L152" s="251"/>
    </row>
    <row r="153" spans="3:12">
      <c r="C153" s="248" t="s">
        <v>638</v>
      </c>
      <c r="D153" s="248"/>
      <c r="E153" s="248"/>
      <c r="F153" s="240" t="s">
        <v>986</v>
      </c>
      <c r="G153" s="249" t="s">
        <v>1064</v>
      </c>
      <c r="H153" s="250"/>
      <c r="I153" s="250"/>
      <c r="J153" s="250"/>
      <c r="K153" s="250"/>
      <c r="L153" s="251"/>
    </row>
    <row r="154" spans="3:12">
      <c r="C154" s="248" t="s">
        <v>638</v>
      </c>
      <c r="D154" s="248"/>
      <c r="E154" s="248"/>
      <c r="F154" s="240" t="s">
        <v>1065</v>
      </c>
      <c r="G154" s="249" t="s">
        <v>1066</v>
      </c>
      <c r="H154" s="250"/>
      <c r="I154" s="250"/>
      <c r="J154" s="250"/>
      <c r="K154" s="250"/>
      <c r="L154" s="251"/>
    </row>
    <row r="155" spans="3:12">
      <c r="C155" s="248" t="s">
        <v>638</v>
      </c>
      <c r="D155" s="248"/>
      <c r="E155" s="248"/>
      <c r="F155" s="240" t="s">
        <v>993</v>
      </c>
      <c r="G155" s="249" t="s">
        <v>1067</v>
      </c>
      <c r="H155" s="250"/>
      <c r="I155" s="250"/>
      <c r="J155" s="250"/>
      <c r="K155" s="250"/>
      <c r="L155" s="251"/>
    </row>
    <row r="156" spans="3:12">
      <c r="C156" s="248" t="s">
        <v>638</v>
      </c>
      <c r="D156" s="248"/>
      <c r="E156" s="248"/>
      <c r="F156" s="240" t="s">
        <v>997</v>
      </c>
      <c r="G156" s="249" t="s">
        <v>1068</v>
      </c>
      <c r="H156" s="250"/>
      <c r="I156" s="250"/>
      <c r="J156" s="250"/>
      <c r="K156" s="250"/>
      <c r="L156" s="251"/>
    </row>
    <row r="157" spans="3:12">
      <c r="C157" s="248" t="s">
        <v>638</v>
      </c>
      <c r="D157" s="248"/>
      <c r="E157" s="248"/>
      <c r="F157" s="240">
        <v>73501</v>
      </c>
      <c r="G157" s="249" t="s">
        <v>694</v>
      </c>
      <c r="H157" s="250"/>
      <c r="I157" s="250"/>
      <c r="J157" s="250"/>
      <c r="K157" s="250"/>
      <c r="L157" s="251"/>
    </row>
    <row r="158" spans="3:12">
      <c r="C158" s="248" t="s">
        <v>638</v>
      </c>
      <c r="D158" s="248"/>
      <c r="E158" s="248"/>
      <c r="F158" s="240" t="s">
        <v>1069</v>
      </c>
      <c r="G158" s="249" t="s">
        <v>1070</v>
      </c>
      <c r="H158" s="250"/>
      <c r="I158" s="250"/>
      <c r="J158" s="250"/>
      <c r="K158" s="250"/>
      <c r="L158" s="251"/>
    </row>
    <row r="159" spans="3:12">
      <c r="C159" s="248" t="s">
        <v>638</v>
      </c>
      <c r="D159" s="248"/>
      <c r="E159" s="248"/>
      <c r="F159" s="240" t="s">
        <v>1071</v>
      </c>
      <c r="G159" s="249" t="s">
        <v>1072</v>
      </c>
      <c r="H159" s="250"/>
      <c r="I159" s="250"/>
      <c r="J159" s="250"/>
      <c r="K159" s="250"/>
      <c r="L159" s="251"/>
    </row>
    <row r="160" spans="3:12">
      <c r="C160" s="248" t="s">
        <v>638</v>
      </c>
      <c r="D160" s="248"/>
      <c r="E160" s="248"/>
      <c r="F160" s="240" t="s">
        <v>1073</v>
      </c>
      <c r="G160" s="249" t="s">
        <v>1074</v>
      </c>
      <c r="H160" s="250"/>
      <c r="I160" s="250"/>
      <c r="J160" s="250"/>
      <c r="K160" s="250"/>
      <c r="L160" s="251"/>
    </row>
  </sheetData>
  <sheetProtection algorithmName="SHA-512" hashValue="mq22iXKyA+6kY6qjhEDhJb/QhyE3RqGNg4nooMmkCTj7Eun8FpWacRIPNWJzRZNWFZzF+HAKGPMULLxloKxERg==" saltValue="mpDiqr7D++qvl/AUVMrL7w==" spinCount="100000" sheet="1" objects="1" scenarios="1"/>
  <mergeCells count="320">
    <mergeCell ref="C159:E159"/>
    <mergeCell ref="G159:L159"/>
    <mergeCell ref="C160:E160"/>
    <mergeCell ref="G160:L160"/>
    <mergeCell ref="C154:E154"/>
    <mergeCell ref="G154:L154"/>
    <mergeCell ref="C155:E155"/>
    <mergeCell ref="G155:L155"/>
    <mergeCell ref="C156:E156"/>
    <mergeCell ref="G156:L156"/>
    <mergeCell ref="C157:E157"/>
    <mergeCell ref="G157:L157"/>
    <mergeCell ref="C158:E158"/>
    <mergeCell ref="G158:L158"/>
    <mergeCell ref="C149:E149"/>
    <mergeCell ref="G149:L149"/>
    <mergeCell ref="C150:E150"/>
    <mergeCell ref="G150:L150"/>
    <mergeCell ref="C151:E151"/>
    <mergeCell ref="G151:L151"/>
    <mergeCell ref="C152:E152"/>
    <mergeCell ref="G152:L152"/>
    <mergeCell ref="C153:E153"/>
    <mergeCell ref="G153:L153"/>
    <mergeCell ref="C144:E144"/>
    <mergeCell ref="G144:L144"/>
    <mergeCell ref="C145:E145"/>
    <mergeCell ref="G145:L145"/>
    <mergeCell ref="C146:E146"/>
    <mergeCell ref="G146:L146"/>
    <mergeCell ref="C147:E147"/>
    <mergeCell ref="G147:L147"/>
    <mergeCell ref="C148:E148"/>
    <mergeCell ref="G148:L148"/>
    <mergeCell ref="C139:E139"/>
    <mergeCell ref="G139:L139"/>
    <mergeCell ref="C140:E140"/>
    <mergeCell ref="G140:L140"/>
    <mergeCell ref="C141:E141"/>
    <mergeCell ref="G141:L141"/>
    <mergeCell ref="C142:E142"/>
    <mergeCell ref="G142:L142"/>
    <mergeCell ref="C143:E143"/>
    <mergeCell ref="G143:L143"/>
    <mergeCell ref="C134:E134"/>
    <mergeCell ref="G134:L134"/>
    <mergeCell ref="C135:E135"/>
    <mergeCell ref="G135:L135"/>
    <mergeCell ref="C136:E136"/>
    <mergeCell ref="G136:L136"/>
    <mergeCell ref="C137:E137"/>
    <mergeCell ref="G137:L137"/>
    <mergeCell ref="C138:E138"/>
    <mergeCell ref="G138:L138"/>
    <mergeCell ref="C129:E129"/>
    <mergeCell ref="G129:L129"/>
    <mergeCell ref="C130:E130"/>
    <mergeCell ref="G130:L130"/>
    <mergeCell ref="C131:E131"/>
    <mergeCell ref="G131:L131"/>
    <mergeCell ref="C132:E132"/>
    <mergeCell ref="G132:L132"/>
    <mergeCell ref="C133:E133"/>
    <mergeCell ref="G133:L133"/>
    <mergeCell ref="D72:F72"/>
    <mergeCell ref="H72:J72"/>
    <mergeCell ref="L72:N72"/>
    <mergeCell ref="D73:F73"/>
    <mergeCell ref="H73:J73"/>
    <mergeCell ref="L73:N73"/>
    <mergeCell ref="D74:F74"/>
    <mergeCell ref="L74:N74"/>
    <mergeCell ref="D14:O15"/>
    <mergeCell ref="D17:O17"/>
    <mergeCell ref="C37:R37"/>
    <mergeCell ref="C38:R38"/>
    <mergeCell ref="C39:F39"/>
    <mergeCell ref="G39:J39"/>
    <mergeCell ref="P39:R39"/>
    <mergeCell ref="D31:P32"/>
    <mergeCell ref="P42:R42"/>
    <mergeCell ref="D43:F43"/>
    <mergeCell ref="H43:J43"/>
    <mergeCell ref="L43:N43"/>
    <mergeCell ref="P43:R43"/>
    <mergeCell ref="P40:R40"/>
    <mergeCell ref="D41:F41"/>
    <mergeCell ref="H41:J41"/>
    <mergeCell ref="L41:N41"/>
    <mergeCell ref="P41:R41"/>
    <mergeCell ref="D40:F40"/>
    <mergeCell ref="H40:J40"/>
    <mergeCell ref="L40:N40"/>
    <mergeCell ref="D42:F42"/>
    <mergeCell ref="H42:J42"/>
    <mergeCell ref="L42:N42"/>
    <mergeCell ref="D47:F47"/>
    <mergeCell ref="H47:J47"/>
    <mergeCell ref="L47:N47"/>
    <mergeCell ref="P47:R47"/>
    <mergeCell ref="P44:R44"/>
    <mergeCell ref="D45:F45"/>
    <mergeCell ref="H45:J45"/>
    <mergeCell ref="L45:N45"/>
    <mergeCell ref="D44:F44"/>
    <mergeCell ref="H44:J44"/>
    <mergeCell ref="L44:N44"/>
    <mergeCell ref="D46:F46"/>
    <mergeCell ref="H46:J46"/>
    <mergeCell ref="L46:N46"/>
    <mergeCell ref="P45:R45"/>
    <mergeCell ref="P50:R50"/>
    <mergeCell ref="D51:F51"/>
    <mergeCell ref="H51:J51"/>
    <mergeCell ref="L51:N51"/>
    <mergeCell ref="P51:R51"/>
    <mergeCell ref="P48:R48"/>
    <mergeCell ref="D49:F49"/>
    <mergeCell ref="H49:J49"/>
    <mergeCell ref="L49:N49"/>
    <mergeCell ref="D48:F48"/>
    <mergeCell ref="H48:J48"/>
    <mergeCell ref="L48:N48"/>
    <mergeCell ref="D50:F50"/>
    <mergeCell ref="H50:J50"/>
    <mergeCell ref="L50:N50"/>
    <mergeCell ref="P54:R54"/>
    <mergeCell ref="D55:F55"/>
    <mergeCell ref="H55:J55"/>
    <mergeCell ref="L55:N55"/>
    <mergeCell ref="P55:R55"/>
    <mergeCell ref="P52:R52"/>
    <mergeCell ref="D53:F53"/>
    <mergeCell ref="H53:J53"/>
    <mergeCell ref="L53:N53"/>
    <mergeCell ref="P53:R53"/>
    <mergeCell ref="D52:F52"/>
    <mergeCell ref="H52:J52"/>
    <mergeCell ref="L52:N52"/>
    <mergeCell ref="D54:F54"/>
    <mergeCell ref="H54:J54"/>
    <mergeCell ref="L54:N54"/>
    <mergeCell ref="P58:R58"/>
    <mergeCell ref="D59:F59"/>
    <mergeCell ref="H59:J59"/>
    <mergeCell ref="L59:N59"/>
    <mergeCell ref="P59:R59"/>
    <mergeCell ref="P56:R56"/>
    <mergeCell ref="D57:F57"/>
    <mergeCell ref="H57:J57"/>
    <mergeCell ref="L57:N57"/>
    <mergeCell ref="P57:R57"/>
    <mergeCell ref="D56:F56"/>
    <mergeCell ref="H56:J56"/>
    <mergeCell ref="L56:N56"/>
    <mergeCell ref="D58:F58"/>
    <mergeCell ref="H58:J58"/>
    <mergeCell ref="L58:N58"/>
    <mergeCell ref="P62:R62"/>
    <mergeCell ref="D63:F63"/>
    <mergeCell ref="H63:J63"/>
    <mergeCell ref="P63:R63"/>
    <mergeCell ref="P60:R60"/>
    <mergeCell ref="D61:F61"/>
    <mergeCell ref="H61:J61"/>
    <mergeCell ref="P61:R61"/>
    <mergeCell ref="D60:F60"/>
    <mergeCell ref="H60:J60"/>
    <mergeCell ref="L60:N60"/>
    <mergeCell ref="D62:F62"/>
    <mergeCell ref="H62:J62"/>
    <mergeCell ref="L62:N62"/>
    <mergeCell ref="L61:N61"/>
    <mergeCell ref="P66:R66"/>
    <mergeCell ref="H67:J67"/>
    <mergeCell ref="L67:N67"/>
    <mergeCell ref="P67:R67"/>
    <mergeCell ref="P64:R64"/>
    <mergeCell ref="D65:F65"/>
    <mergeCell ref="H65:J65"/>
    <mergeCell ref="L65:N65"/>
    <mergeCell ref="P65:R65"/>
    <mergeCell ref="D64:F64"/>
    <mergeCell ref="H64:J64"/>
    <mergeCell ref="D66:F66"/>
    <mergeCell ref="H66:J66"/>
    <mergeCell ref="L66:N66"/>
    <mergeCell ref="P70:R70"/>
    <mergeCell ref="D71:F71"/>
    <mergeCell ref="H71:J71"/>
    <mergeCell ref="L71:N71"/>
    <mergeCell ref="P71:R71"/>
    <mergeCell ref="P68:R68"/>
    <mergeCell ref="H69:J69"/>
    <mergeCell ref="L69:N69"/>
    <mergeCell ref="P69:R69"/>
    <mergeCell ref="D68:F68"/>
    <mergeCell ref="H68:J68"/>
    <mergeCell ref="L68:N68"/>
    <mergeCell ref="H70:J70"/>
    <mergeCell ref="L70:N70"/>
    <mergeCell ref="D70:F70"/>
    <mergeCell ref="C80:E80"/>
    <mergeCell ref="G80:L80"/>
    <mergeCell ref="C81:E81"/>
    <mergeCell ref="G81:L81"/>
    <mergeCell ref="C82:E82"/>
    <mergeCell ref="G82:L82"/>
    <mergeCell ref="C79:E79"/>
    <mergeCell ref="G79:L79"/>
    <mergeCell ref="L75:N75"/>
    <mergeCell ref="D75:F75"/>
    <mergeCell ref="G87:L87"/>
    <mergeCell ref="C88:E88"/>
    <mergeCell ref="G88:L88"/>
    <mergeCell ref="C83:E83"/>
    <mergeCell ref="G83:L83"/>
    <mergeCell ref="C84:E84"/>
    <mergeCell ref="G84:L84"/>
    <mergeCell ref="C85:E85"/>
    <mergeCell ref="G85:L85"/>
    <mergeCell ref="C103:E103"/>
    <mergeCell ref="G103:L103"/>
    <mergeCell ref="C98:E98"/>
    <mergeCell ref="G98:L98"/>
    <mergeCell ref="C99:E99"/>
    <mergeCell ref="G99:L99"/>
    <mergeCell ref="C100:E100"/>
    <mergeCell ref="G100:L100"/>
    <mergeCell ref="C95:E95"/>
    <mergeCell ref="G95:L95"/>
    <mergeCell ref="C96:E96"/>
    <mergeCell ref="G96:L96"/>
    <mergeCell ref="C97:E97"/>
    <mergeCell ref="G97:L97"/>
    <mergeCell ref="P72:R72"/>
    <mergeCell ref="P73:R73"/>
    <mergeCell ref="H74:J74"/>
    <mergeCell ref="P74:R74"/>
    <mergeCell ref="P75:R75"/>
    <mergeCell ref="C101:E101"/>
    <mergeCell ref="G101:L101"/>
    <mergeCell ref="C102:E102"/>
    <mergeCell ref="G102:L102"/>
    <mergeCell ref="C92:E92"/>
    <mergeCell ref="G92:L92"/>
    <mergeCell ref="C93:E93"/>
    <mergeCell ref="G93:L93"/>
    <mergeCell ref="C94:E94"/>
    <mergeCell ref="G94:L94"/>
    <mergeCell ref="C89:E89"/>
    <mergeCell ref="G89:L89"/>
    <mergeCell ref="C90:E90"/>
    <mergeCell ref="G90:L90"/>
    <mergeCell ref="C91:E91"/>
    <mergeCell ref="G91:L91"/>
    <mergeCell ref="C86:E86"/>
    <mergeCell ref="G86:L86"/>
    <mergeCell ref="C87:E87"/>
    <mergeCell ref="G111:L111"/>
    <mergeCell ref="C112:E112"/>
    <mergeCell ref="G112:L112"/>
    <mergeCell ref="C113:E113"/>
    <mergeCell ref="G113:L113"/>
    <mergeCell ref="C107:E107"/>
    <mergeCell ref="G107:L107"/>
    <mergeCell ref="C104:E104"/>
    <mergeCell ref="G104:L104"/>
    <mergeCell ref="C105:E105"/>
    <mergeCell ref="G105:L105"/>
    <mergeCell ref="C106:E106"/>
    <mergeCell ref="G106:L106"/>
    <mergeCell ref="C110:E110"/>
    <mergeCell ref="G110:L110"/>
    <mergeCell ref="C108:E108"/>
    <mergeCell ref="G108:L108"/>
    <mergeCell ref="C109:E109"/>
    <mergeCell ref="G109:L109"/>
    <mergeCell ref="C125:E125"/>
    <mergeCell ref="G125:L125"/>
    <mergeCell ref="C126:E126"/>
    <mergeCell ref="G126:L126"/>
    <mergeCell ref="C127:E127"/>
    <mergeCell ref="G127:L127"/>
    <mergeCell ref="C128:E128"/>
    <mergeCell ref="G128:L128"/>
    <mergeCell ref="C119:E119"/>
    <mergeCell ref="G119:L119"/>
    <mergeCell ref="C120:E120"/>
    <mergeCell ref="G120:L120"/>
    <mergeCell ref="C121:E121"/>
    <mergeCell ref="G121:L121"/>
    <mergeCell ref="C122:E122"/>
    <mergeCell ref="G122:L122"/>
    <mergeCell ref="C123:E123"/>
    <mergeCell ref="G123:L123"/>
    <mergeCell ref="K39:N39"/>
    <mergeCell ref="P46:R46"/>
    <mergeCell ref="O49:R49"/>
    <mergeCell ref="L63:N63"/>
    <mergeCell ref="K64:N64"/>
    <mergeCell ref="C67:F67"/>
    <mergeCell ref="D69:F69"/>
    <mergeCell ref="H75:J75"/>
    <mergeCell ref="C124:E124"/>
    <mergeCell ref="G124:L124"/>
    <mergeCell ref="C114:E114"/>
    <mergeCell ref="G114:L114"/>
    <mergeCell ref="C115:E115"/>
    <mergeCell ref="G115:L115"/>
    <mergeCell ref="C116:E116"/>
    <mergeCell ref="G116:L116"/>
    <mergeCell ref="C117:E117"/>
    <mergeCell ref="G117:L117"/>
    <mergeCell ref="C118:E118"/>
    <mergeCell ref="G118:L118"/>
    <mergeCell ref="C77:E77"/>
    <mergeCell ref="C78:E78"/>
    <mergeCell ref="G78:L78"/>
    <mergeCell ref="C111:E111"/>
  </mergeCells>
  <phoneticPr fontId="5"/>
  <pageMargins left="0.70866141732283472" right="0.70866141732283472" top="0.74803149606299213" bottom="0.74803149606299213" header="0.31496062992125984" footer="0.31496062992125984"/>
  <pageSetup paperSize="9" scale="55" fitToHeight="0" orientation="portrait" r:id="rId1"/>
  <rowBreaks count="1" manualBreakCount="1">
    <brk id="7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5"/>
  <sheetViews>
    <sheetView showZeros="0" view="pageBreakPreview" zoomScaleNormal="85" zoomScaleSheetLayoutView="100" workbookViewId="0"/>
  </sheetViews>
  <sheetFormatPr defaultRowHeight="18.75"/>
  <cols>
    <col min="1" max="1" width="4.125" style="24" customWidth="1"/>
    <col min="2" max="2" width="6.25" style="25" customWidth="1"/>
    <col min="3" max="3" width="5.5" style="25" customWidth="1"/>
    <col min="4" max="4" width="6.25" style="25" customWidth="1"/>
    <col min="5" max="5" width="5" style="25" customWidth="1"/>
    <col min="6" max="10" width="6.25" style="25" customWidth="1"/>
    <col min="11" max="12" width="4.875" style="25" customWidth="1"/>
    <col min="13" max="13" width="6.625" style="25" customWidth="1"/>
    <col min="14" max="14" width="7" style="25" customWidth="1"/>
    <col min="15" max="15" width="7.25" style="25" customWidth="1"/>
    <col min="16" max="18" width="7.625" style="25" customWidth="1"/>
    <col min="19" max="19" width="8.75" style="25" customWidth="1"/>
    <col min="20" max="20" width="7.5" style="25" customWidth="1"/>
    <col min="21" max="29" width="3.75" style="25" customWidth="1"/>
    <col min="30" max="16384" width="9" style="25"/>
  </cols>
  <sheetData>
    <row r="1" spans="1:19" s="21" customFormat="1" ht="24.75" customHeight="1">
      <c r="A1" s="20"/>
      <c r="J1" s="22"/>
      <c r="K1" s="22"/>
      <c r="L1" s="22"/>
      <c r="R1" s="273">
        <f>IFERROR(一番最初に入力!$E$8,"")</f>
        <v>0</v>
      </c>
      <c r="S1" s="273"/>
    </row>
    <row r="2" spans="1:19" s="23" customFormat="1" ht="24.75" customHeight="1">
      <c r="A2" s="274" t="s">
        <v>39</v>
      </c>
      <c r="B2" s="274"/>
      <c r="C2" s="274"/>
      <c r="D2" s="274"/>
      <c r="E2" s="274"/>
      <c r="F2" s="274"/>
      <c r="G2" s="274"/>
      <c r="H2" s="274"/>
      <c r="I2" s="274"/>
      <c r="J2" s="274"/>
      <c r="K2" s="274"/>
      <c r="L2" s="274"/>
      <c r="M2" s="274"/>
      <c r="N2" s="274"/>
      <c r="O2" s="274"/>
      <c r="P2" s="274"/>
      <c r="Q2" s="274"/>
      <c r="R2" s="274"/>
      <c r="S2" s="274"/>
    </row>
    <row r="3" spans="1:19" s="21" customFormat="1" ht="24.75" customHeight="1">
      <c r="A3" s="23" t="s">
        <v>643</v>
      </c>
      <c r="B3" s="23"/>
    </row>
    <row r="4" spans="1:19" ht="38.1" customHeight="1"/>
    <row r="5" spans="1:19" s="21" customFormat="1" ht="24.75" customHeight="1">
      <c r="A5" s="20"/>
      <c r="M5" s="26" t="s">
        <v>40</v>
      </c>
      <c r="N5" s="129">
        <v>5</v>
      </c>
      <c r="O5" s="23" t="s">
        <v>37</v>
      </c>
      <c r="P5" s="129"/>
      <c r="Q5" s="27" t="s">
        <v>41</v>
      </c>
      <c r="R5" s="129"/>
      <c r="S5" s="27" t="s">
        <v>42</v>
      </c>
    </row>
    <row r="6" spans="1:19" s="21" customFormat="1" ht="24.75" customHeight="1">
      <c r="A6" s="20"/>
      <c r="B6" s="21" t="s">
        <v>43</v>
      </c>
    </row>
    <row r="7" spans="1:19" s="21" customFormat="1" ht="24.75" customHeight="1">
      <c r="A7" s="20"/>
      <c r="E7" s="23"/>
      <c r="F7" s="23"/>
      <c r="G7" s="23"/>
      <c r="H7" s="275" t="s">
        <v>44</v>
      </c>
      <c r="I7" s="275"/>
      <c r="J7" s="275"/>
      <c r="K7" s="276" t="str">
        <f>IFERROR(VLOOKUP(一番最初に入力!E8,【適宜更新してください】法人情報!$A:$E,2,0),"")</f>
        <v/>
      </c>
      <c r="L7" s="276"/>
      <c r="M7" s="276"/>
      <c r="N7" s="276"/>
      <c r="O7" s="276"/>
      <c r="P7" s="276"/>
      <c r="Q7" s="276"/>
      <c r="R7" s="276"/>
      <c r="S7" s="23" t="s">
        <v>45</v>
      </c>
    </row>
    <row r="8" spans="1:19" s="21" customFormat="1" ht="24.75" customHeight="1">
      <c r="A8" s="20"/>
      <c r="E8" s="23"/>
      <c r="F8" s="23"/>
      <c r="G8" s="23"/>
      <c r="H8" s="277" t="s">
        <v>523</v>
      </c>
      <c r="I8" s="277"/>
      <c r="J8" s="277"/>
      <c r="K8" s="276" t="str">
        <f>IFERROR(VLOOKUP(一番最初に入力!E8,【適宜更新してください】法人情報!$A:$E,3,0),"")</f>
        <v/>
      </c>
      <c r="L8" s="276"/>
      <c r="M8" s="276"/>
      <c r="N8" s="276"/>
      <c r="O8" s="276"/>
      <c r="P8" s="276"/>
      <c r="Q8" s="276"/>
      <c r="R8" s="276"/>
      <c r="S8" s="23" t="s">
        <v>45</v>
      </c>
    </row>
    <row r="9" spans="1:19" s="21" customFormat="1" ht="24.75" customHeight="1">
      <c r="A9" s="20"/>
      <c r="E9" s="278" t="s">
        <v>46</v>
      </c>
      <c r="F9" s="278"/>
      <c r="G9" s="278"/>
      <c r="H9" s="278"/>
      <c r="I9" s="278"/>
      <c r="J9" s="278"/>
      <c r="K9" s="278"/>
      <c r="L9" s="278"/>
      <c r="M9" s="279" t="str">
        <f>IFERROR(VLOOKUP(一番最初に入力!E8,【適宜更新してください】法人情報!$A:$E,4,0),"")</f>
        <v/>
      </c>
      <c r="N9" s="279"/>
      <c r="O9" s="279"/>
      <c r="P9" s="279"/>
      <c r="Q9" s="279"/>
      <c r="R9" s="279"/>
      <c r="S9" s="279"/>
    </row>
    <row r="10" spans="1:19" s="21" customFormat="1" ht="24.75" customHeight="1">
      <c r="A10" s="20"/>
      <c r="E10" s="28"/>
      <c r="F10" s="28"/>
      <c r="G10" s="28"/>
      <c r="H10" s="28"/>
      <c r="I10" s="278" t="s">
        <v>47</v>
      </c>
      <c r="J10" s="278"/>
      <c r="K10" s="278"/>
      <c r="L10" s="278"/>
      <c r="M10" s="279" t="str">
        <f>IFERROR(VLOOKUP(一番最初に入力!E8,【適宜更新してください】法人情報!$A:$E,5,0),"")</f>
        <v/>
      </c>
      <c r="N10" s="279"/>
      <c r="O10" s="279"/>
      <c r="P10" s="279"/>
      <c r="Q10" s="279"/>
      <c r="R10" s="279"/>
      <c r="S10" s="279"/>
    </row>
    <row r="11" spans="1:19" s="21" customFormat="1" ht="24.75" customHeight="1">
      <c r="A11" s="20"/>
      <c r="E11" s="28"/>
      <c r="F11" s="28"/>
      <c r="G11" s="28"/>
      <c r="H11" s="28"/>
      <c r="I11" s="28"/>
      <c r="J11" s="278" t="s">
        <v>276</v>
      </c>
      <c r="K11" s="278"/>
      <c r="L11" s="278"/>
      <c r="M11" s="280"/>
      <c r="N11" s="280"/>
      <c r="O11" s="280"/>
      <c r="P11" s="280"/>
      <c r="Q11" s="280"/>
      <c r="R11" s="29" t="s">
        <v>48</v>
      </c>
      <c r="S11" s="30"/>
    </row>
    <row r="12" spans="1:19" ht="25.5" customHeight="1">
      <c r="E12" s="28"/>
      <c r="F12" s="28"/>
      <c r="G12" s="28"/>
      <c r="H12" s="28"/>
      <c r="I12" s="28"/>
      <c r="J12" s="272" t="s">
        <v>49</v>
      </c>
      <c r="K12" s="272"/>
      <c r="L12" s="272"/>
      <c r="M12" s="28"/>
      <c r="N12" s="28"/>
      <c r="O12" s="28"/>
      <c r="P12" s="28"/>
      <c r="Q12" s="28"/>
      <c r="R12" s="28"/>
      <c r="S12" s="28"/>
    </row>
    <row r="13" spans="1:19" ht="25.5" customHeight="1"/>
    <row r="14" spans="1:19" s="32" customFormat="1" ht="24.95" customHeight="1">
      <c r="A14" s="282" t="s">
        <v>40</v>
      </c>
      <c r="B14" s="282"/>
      <c r="C14" s="31" t="str">
        <f>一番最初に入力!E12</f>
        <v>4</v>
      </c>
      <c r="D14" s="283" t="s">
        <v>524</v>
      </c>
      <c r="E14" s="283"/>
      <c r="F14" s="283"/>
      <c r="G14" s="283"/>
      <c r="H14" s="283"/>
      <c r="I14" s="283"/>
      <c r="J14" s="283"/>
      <c r="K14" s="283"/>
      <c r="L14" s="283"/>
      <c r="M14" s="283"/>
      <c r="N14" s="283"/>
      <c r="O14" s="283"/>
      <c r="P14" s="283"/>
      <c r="Q14" s="283"/>
      <c r="R14" s="283"/>
      <c r="S14" s="283"/>
    </row>
    <row r="15" spans="1:19" ht="24.95" customHeight="1"/>
    <row r="16" spans="1:19" ht="24.95" customHeight="1"/>
    <row r="17" spans="1:29" s="21" customFormat="1" ht="24.95" customHeight="1">
      <c r="A17" s="20"/>
      <c r="B17" s="33"/>
      <c r="C17" s="284" t="s">
        <v>525</v>
      </c>
      <c r="D17" s="284"/>
      <c r="E17" s="284"/>
      <c r="F17" s="284"/>
      <c r="G17" s="284"/>
      <c r="H17" s="284"/>
      <c r="I17" s="284"/>
      <c r="J17" s="284"/>
      <c r="K17" s="284"/>
      <c r="L17" s="284"/>
      <c r="M17" s="284"/>
      <c r="N17" s="284"/>
      <c r="O17" s="284"/>
      <c r="P17" s="284"/>
      <c r="Q17" s="284"/>
      <c r="R17" s="284"/>
      <c r="S17" s="34"/>
    </row>
    <row r="18" spans="1:29" s="21" customFormat="1" ht="24.95" customHeight="1">
      <c r="A18" s="20"/>
      <c r="B18" s="35"/>
      <c r="C18" s="285" t="s">
        <v>526</v>
      </c>
      <c r="D18" s="285"/>
      <c r="E18" s="285"/>
      <c r="F18" s="285"/>
      <c r="G18" s="285"/>
      <c r="H18" s="285"/>
      <c r="I18" s="285"/>
      <c r="J18" s="285"/>
      <c r="K18" s="285"/>
      <c r="L18" s="285"/>
      <c r="M18" s="285"/>
      <c r="N18" s="285"/>
      <c r="O18" s="285"/>
      <c r="P18" s="285"/>
      <c r="Q18" s="285"/>
      <c r="R18" s="285"/>
    </row>
    <row r="19" spans="1:29" s="21" customFormat="1" ht="24.95" customHeight="1">
      <c r="A19" s="20"/>
      <c r="B19" s="35"/>
      <c r="C19" s="35"/>
      <c r="D19" s="35"/>
      <c r="E19" s="35"/>
      <c r="F19" s="35"/>
      <c r="G19" s="35"/>
      <c r="H19" s="35"/>
      <c r="I19" s="35"/>
      <c r="J19" s="35"/>
      <c r="K19" s="35"/>
      <c r="L19" s="35"/>
      <c r="M19" s="35"/>
      <c r="N19" s="35"/>
      <c r="O19" s="35"/>
      <c r="P19" s="35"/>
      <c r="Q19" s="35"/>
      <c r="R19" s="35"/>
    </row>
    <row r="20" spans="1:29" s="21" customFormat="1" ht="24.95" customHeight="1">
      <c r="A20" s="20"/>
      <c r="B20" s="36"/>
      <c r="U20" s="186" t="s">
        <v>691</v>
      </c>
      <c r="V20" s="187"/>
      <c r="W20" s="188"/>
      <c r="X20" s="188"/>
      <c r="Y20" s="188"/>
      <c r="Z20" s="188"/>
      <c r="AA20" s="188"/>
      <c r="AB20" s="188"/>
      <c r="AC20" s="188"/>
    </row>
    <row r="21" spans="1:29" s="21" customFormat="1" ht="24.95" customHeight="1">
      <c r="A21" s="20"/>
      <c r="C21" s="37">
        <v>1</v>
      </c>
      <c r="D21" s="287" t="s">
        <v>527</v>
      </c>
      <c r="E21" s="287"/>
      <c r="F21" s="287"/>
      <c r="H21" s="38" t="s">
        <v>50</v>
      </c>
      <c r="I21" s="288">
        <f>IFERROR(N23+N24," ")</f>
        <v>0</v>
      </c>
      <c r="J21" s="288"/>
      <c r="K21" s="288"/>
      <c r="L21" s="288"/>
      <c r="M21" s="288"/>
      <c r="N21" s="288"/>
      <c r="O21" s="38" t="s">
        <v>38</v>
      </c>
      <c r="U21" s="189" t="str">
        <f>IF(OR(V21="",V21="￥"),"",IF(I21&lt;100000000,"￥",LEFT(RIGHT(I21,9),1)))</f>
        <v/>
      </c>
      <c r="V21" s="189" t="str">
        <f>IF(OR(W21="",W21="￥"),"",IF(I21&lt;10000000,"￥",LEFT(RIGHT(I21,8),1)))</f>
        <v/>
      </c>
      <c r="W21" s="189" t="str">
        <f>IF(OR(X21="",X21="￥"),"",IF(I21&lt;1000000,"￥",LEFT(RIGHT(I21,7),1)))</f>
        <v/>
      </c>
      <c r="X21" s="189" t="str">
        <f>IF(OR(Y21="",Y21="￥"),"",IF(I21&lt;100000,"￥",LEFT(RIGHT(I21,6),1)))</f>
        <v/>
      </c>
      <c r="Y21" s="189" t="str">
        <f>IF(OR(Z21="",Z21="￥"),"",IF(I21&lt;10000,"￥",LEFT(RIGHT(I21,5),1)))</f>
        <v/>
      </c>
      <c r="Z21" s="189" t="str">
        <f>IF(OR(AA21="",AA21="￥"),"",IF(I21&lt;1000,"￥",LEFT(RIGHT(I21,4),1)))</f>
        <v/>
      </c>
      <c r="AA21" s="189" t="str">
        <f>IF(OR(AB21="",AB21="￥"),"",IF(I21&lt;100,"￥",LEFT(RIGHT(I21,3),1)))</f>
        <v/>
      </c>
      <c r="AB21" s="189" t="str">
        <f>IF(OR(AC21="",AC21="￥"),"",IF(I21&lt;10,"￥",LEFT(RIGHT(I21,2),1)))</f>
        <v/>
      </c>
      <c r="AC21" s="189" t="str">
        <f>IF(I21=0,"￥",RIGHT(I21,1))</f>
        <v>￥</v>
      </c>
    </row>
    <row r="22" spans="1:29" s="21" customFormat="1" ht="24.95" customHeight="1">
      <c r="A22" s="20"/>
      <c r="C22" s="39"/>
      <c r="D22" s="40"/>
      <c r="E22" s="40"/>
      <c r="F22" s="40"/>
      <c r="H22" s="38"/>
      <c r="I22" s="41"/>
      <c r="J22" s="41"/>
      <c r="K22" s="41"/>
      <c r="L22" s="41"/>
      <c r="M22" s="41"/>
      <c r="N22" s="41"/>
      <c r="O22" s="38"/>
      <c r="U22" s="190"/>
      <c r="V22" s="191"/>
      <c r="W22" s="192"/>
      <c r="X22" s="192"/>
      <c r="Y22" s="192"/>
      <c r="Z22" s="192"/>
      <c r="AA22" s="192"/>
      <c r="AB22" s="192"/>
      <c r="AC22" s="192"/>
    </row>
    <row r="23" spans="1:29" s="21" customFormat="1" ht="24.95" customHeight="1">
      <c r="A23" s="20"/>
      <c r="C23" s="39"/>
      <c r="D23" s="286" t="s">
        <v>528</v>
      </c>
      <c r="E23" s="286"/>
      <c r="F23" s="281" t="s">
        <v>529</v>
      </c>
      <c r="G23" s="281"/>
      <c r="H23" s="281"/>
      <c r="I23" s="281"/>
      <c r="J23" s="281"/>
      <c r="K23" s="281"/>
      <c r="L23" s="281"/>
      <c r="M23" s="22" t="s">
        <v>530</v>
      </c>
      <c r="N23" s="289">
        <f>'別表１（消耗品購入）'!E39</f>
        <v>0</v>
      </c>
      <c r="O23" s="289"/>
      <c r="P23" s="281" t="s">
        <v>531</v>
      </c>
      <c r="Q23" s="281"/>
      <c r="R23" s="281"/>
      <c r="S23" s="128"/>
    </row>
    <row r="24" spans="1:29" s="21" customFormat="1" ht="24.95" customHeight="1">
      <c r="A24" s="20"/>
      <c r="C24" s="39"/>
      <c r="D24" s="42"/>
      <c r="E24" s="43"/>
      <c r="F24" s="281" t="s">
        <v>532</v>
      </c>
      <c r="G24" s="281"/>
      <c r="H24" s="281"/>
      <c r="I24" s="281"/>
      <c r="J24" s="281"/>
      <c r="K24" s="281"/>
      <c r="L24" s="281"/>
      <c r="M24" s="22" t="s">
        <v>530</v>
      </c>
      <c r="N24" s="290">
        <f>'別表２（検便費）'!L60</f>
        <v>0</v>
      </c>
      <c r="O24" s="290"/>
      <c r="P24" s="281" t="s">
        <v>533</v>
      </c>
      <c r="Q24" s="281"/>
      <c r="R24" s="281"/>
      <c r="S24" s="128"/>
    </row>
    <row r="25" spans="1:29" s="21" customFormat="1" ht="24.95" customHeight="1">
      <c r="A25" s="20"/>
      <c r="C25" s="39"/>
      <c r="D25" s="23"/>
      <c r="E25" s="23"/>
    </row>
    <row r="26" spans="1:29" s="21" customFormat="1" ht="24.95" customHeight="1">
      <c r="A26" s="20"/>
      <c r="C26" s="37">
        <v>2</v>
      </c>
      <c r="D26" s="44" t="s">
        <v>534</v>
      </c>
      <c r="E26" s="45"/>
      <c r="F26" s="44"/>
      <c r="G26" s="46"/>
      <c r="H26" s="46"/>
      <c r="I26" s="46"/>
      <c r="J26" s="46"/>
      <c r="K26" s="46"/>
      <c r="L26" s="46"/>
      <c r="M26" s="46"/>
    </row>
    <row r="27" spans="1:29" s="21" customFormat="1" ht="24.95" customHeight="1">
      <c r="A27" s="20"/>
      <c r="C27" s="127" t="s">
        <v>535</v>
      </c>
      <c r="D27" s="47" t="s">
        <v>40</v>
      </c>
      <c r="E27" s="48" t="str">
        <f>一番最初に入力!E12</f>
        <v>4</v>
      </c>
      <c r="F27" s="40" t="s">
        <v>536</v>
      </c>
    </row>
    <row r="28" spans="1:29" s="21" customFormat="1" ht="24.95" customHeight="1">
      <c r="A28" s="20"/>
      <c r="C28" s="47" t="s">
        <v>535</v>
      </c>
      <c r="D28" s="40" t="s">
        <v>537</v>
      </c>
      <c r="E28" s="48"/>
      <c r="F28" s="23"/>
    </row>
    <row r="29" spans="1:29" s="21" customFormat="1" ht="24.95" customHeight="1">
      <c r="A29" s="20"/>
      <c r="C29" s="49"/>
      <c r="D29" s="47"/>
      <c r="E29" s="48"/>
      <c r="F29" s="23"/>
    </row>
    <row r="30" spans="1:29" s="21" customFormat="1" ht="24.75" customHeight="1">
      <c r="A30" s="20"/>
    </row>
    <row r="31" spans="1:29" s="21" customFormat="1" ht="24.95" customHeight="1">
      <c r="A31" s="20"/>
      <c r="C31" s="37">
        <v>3</v>
      </c>
      <c r="D31" s="44" t="s">
        <v>538</v>
      </c>
      <c r="E31" s="48"/>
      <c r="F31" s="40"/>
    </row>
    <row r="32" spans="1:29" s="21" customFormat="1" ht="24.95" customHeight="1">
      <c r="A32" s="20"/>
      <c r="C32" s="127" t="s">
        <v>535</v>
      </c>
      <c r="D32" s="47" t="s">
        <v>40</v>
      </c>
      <c r="E32" s="48" t="str">
        <f>一番最初に入力!E12</f>
        <v>4</v>
      </c>
      <c r="F32" s="40" t="s">
        <v>539</v>
      </c>
    </row>
    <row r="33" spans="1:6" s="21" customFormat="1" ht="24.95" customHeight="1">
      <c r="A33" s="20"/>
      <c r="C33" s="47" t="s">
        <v>535</v>
      </c>
      <c r="D33" s="40" t="s">
        <v>540</v>
      </c>
      <c r="E33" s="48"/>
      <c r="F33" s="23"/>
    </row>
    <row r="34" spans="1:6" s="21" customFormat="1" ht="24.95" customHeight="1">
      <c r="A34" s="20"/>
      <c r="C34" s="49"/>
      <c r="D34" s="40" t="s">
        <v>541</v>
      </c>
      <c r="E34" s="48"/>
      <c r="F34" s="23"/>
    </row>
    <row r="35" spans="1:6" ht="30.75" customHeight="1"/>
  </sheetData>
  <sheetProtection algorithmName="SHA-512" hashValue="+pAVjp+lUUQ0rA7ZoO1bSM+Hbr/pTw+bDoYtGGX5ezzcM881ga5/Bzmp6dUh8g0PhBH9fNbrZA7PwE3xUTBH0w==" saltValue="AAKR4Tx38MxXM5QUBxFsaQ==" spinCount="100000" sheet="1" formatCells="0"/>
  <mergeCells count="26">
    <mergeCell ref="F24:L24"/>
    <mergeCell ref="P24:R24"/>
    <mergeCell ref="A14:B14"/>
    <mergeCell ref="D14:S14"/>
    <mergeCell ref="C17:R17"/>
    <mergeCell ref="C18:R18"/>
    <mergeCell ref="D23:E23"/>
    <mergeCell ref="F23:L23"/>
    <mergeCell ref="P23:R23"/>
    <mergeCell ref="D21:F21"/>
    <mergeCell ref="I21:N21"/>
    <mergeCell ref="N23:O23"/>
    <mergeCell ref="N24:O24"/>
    <mergeCell ref="J12:L12"/>
    <mergeCell ref="R1:S1"/>
    <mergeCell ref="A2:S2"/>
    <mergeCell ref="H7:J7"/>
    <mergeCell ref="K7:R7"/>
    <mergeCell ref="H8:J8"/>
    <mergeCell ref="K8:R8"/>
    <mergeCell ref="E9:L9"/>
    <mergeCell ref="M9:S9"/>
    <mergeCell ref="I10:L10"/>
    <mergeCell ref="M10:S10"/>
    <mergeCell ref="J11:L11"/>
    <mergeCell ref="M11:Q11"/>
  </mergeCells>
  <phoneticPr fontId="5"/>
  <pageMargins left="0.70866141732283472" right="0.70866141732283472" top="0.74803149606299213" bottom="0.74803149606299213" header="0.31496062992125984" footer="0.31496062992125984"/>
  <pageSetup paperSize="9" scale="74"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39"/>
  <sheetViews>
    <sheetView showZeros="0" view="pageBreakPreview" zoomScale="90" zoomScaleNormal="100" zoomScaleSheetLayoutView="90" workbookViewId="0">
      <selection sqref="A1:L1"/>
    </sheetView>
  </sheetViews>
  <sheetFormatPr defaultRowHeight="18.75"/>
  <cols>
    <col min="1" max="1" width="1" style="51" customWidth="1"/>
    <col min="2" max="13" width="8.625" style="51" customWidth="1"/>
    <col min="14" max="16384" width="9" style="51"/>
  </cols>
  <sheetData>
    <row r="1" spans="1:15" ht="35.25" customHeight="1">
      <c r="A1" s="291" t="s">
        <v>644</v>
      </c>
      <c r="B1" s="291"/>
      <c r="C1" s="291"/>
      <c r="D1" s="291"/>
      <c r="E1" s="291"/>
      <c r="F1" s="291"/>
      <c r="G1" s="291"/>
      <c r="H1" s="291"/>
      <c r="I1" s="291"/>
      <c r="J1" s="291"/>
      <c r="K1" s="291"/>
      <c r="L1" s="291"/>
    </row>
    <row r="2" spans="1:15" ht="22.5" customHeight="1">
      <c r="A2" s="54"/>
      <c r="B2" s="54"/>
      <c r="C2" s="54"/>
      <c r="D2" s="54"/>
      <c r="E2" s="54"/>
      <c r="F2" s="54"/>
      <c r="G2" s="54"/>
      <c r="H2" s="54"/>
      <c r="I2" s="54"/>
      <c r="J2" s="54"/>
      <c r="K2" s="54"/>
      <c r="L2" s="54"/>
    </row>
    <row r="3" spans="1:15" ht="21" customHeight="1">
      <c r="A3" s="54"/>
      <c r="D3" s="54"/>
      <c r="E3" s="324" t="s">
        <v>33</v>
      </c>
      <c r="F3" s="325"/>
      <c r="G3" s="326"/>
      <c r="H3" s="327" t="str">
        <f>IFERROR(様式第４号!K7,"")</f>
        <v/>
      </c>
      <c r="I3" s="328"/>
      <c r="J3" s="328"/>
      <c r="K3" s="328"/>
      <c r="L3" s="328"/>
      <c r="M3" s="329"/>
    </row>
    <row r="4" spans="1:15" ht="21" customHeight="1">
      <c r="A4" s="54"/>
      <c r="D4" s="54"/>
      <c r="E4" s="324" t="s">
        <v>34</v>
      </c>
      <c r="F4" s="325"/>
      <c r="G4" s="326"/>
      <c r="H4" s="330" t="str">
        <f>IFERROR(様式第４号!K8," ")</f>
        <v/>
      </c>
      <c r="I4" s="330"/>
      <c r="J4" s="330"/>
      <c r="K4" s="330"/>
      <c r="L4" s="330"/>
      <c r="M4" s="330"/>
    </row>
    <row r="5" spans="1:15" ht="21" customHeight="1">
      <c r="A5" s="54"/>
      <c r="D5" s="54"/>
      <c r="E5" s="331" t="s">
        <v>35</v>
      </c>
      <c r="F5" s="332"/>
      <c r="G5" s="333"/>
      <c r="H5" s="334" t="s">
        <v>36</v>
      </c>
      <c r="I5" s="335"/>
      <c r="J5" s="335"/>
      <c r="K5" s="335"/>
      <c r="L5" s="335"/>
      <c r="M5" s="336"/>
    </row>
    <row r="6" spans="1:15" ht="6.75" customHeight="1"/>
    <row r="7" spans="1:15" ht="18.75" customHeight="1">
      <c r="B7" s="55" t="s">
        <v>463</v>
      </c>
      <c r="C7" s="56"/>
      <c r="D7" s="56"/>
      <c r="E7" s="56"/>
      <c r="O7" s="65" t="s">
        <v>544</v>
      </c>
    </row>
    <row r="8" spans="1:15" ht="15.75" customHeight="1">
      <c r="B8" s="57" t="s">
        <v>464</v>
      </c>
      <c r="C8" s="57" t="s">
        <v>465</v>
      </c>
      <c r="D8" s="57" t="s">
        <v>466</v>
      </c>
      <c r="E8" s="57" t="s">
        <v>467</v>
      </c>
      <c r="F8" s="57" t="s">
        <v>468</v>
      </c>
      <c r="G8" s="57" t="s">
        <v>469</v>
      </c>
      <c r="H8" s="57" t="s">
        <v>470</v>
      </c>
      <c r="I8" s="57" t="s">
        <v>471</v>
      </c>
      <c r="J8" s="57" t="s">
        <v>472</v>
      </c>
      <c r="K8" s="57" t="s">
        <v>473</v>
      </c>
      <c r="L8" s="57" t="s">
        <v>474</v>
      </c>
      <c r="M8" s="57" t="s">
        <v>475</v>
      </c>
      <c r="O8" s="65"/>
    </row>
    <row r="9" spans="1:15" ht="31.5" customHeight="1">
      <c r="B9" s="58"/>
      <c r="C9" s="58"/>
      <c r="D9" s="58"/>
      <c r="E9" s="58"/>
      <c r="F9" s="58"/>
      <c r="G9" s="58"/>
      <c r="H9" s="58"/>
      <c r="I9" s="58"/>
      <c r="J9" s="58"/>
      <c r="K9" s="58"/>
      <c r="L9" s="58"/>
      <c r="M9" s="58"/>
      <c r="O9" s="65" t="s">
        <v>545</v>
      </c>
    </row>
    <row r="10" spans="1:15" ht="13.5" customHeight="1"/>
    <row r="11" spans="1:15" ht="18.75" customHeight="1">
      <c r="B11" s="51" t="s">
        <v>476</v>
      </c>
    </row>
    <row r="12" spans="1:15" ht="25.5" customHeight="1">
      <c r="B12" s="292" t="s">
        <v>477</v>
      </c>
      <c r="C12" s="293"/>
      <c r="D12" s="293"/>
      <c r="E12" s="294"/>
      <c r="F12" s="292" t="s">
        <v>478</v>
      </c>
      <c r="G12" s="293"/>
      <c r="H12" s="293"/>
      <c r="I12" s="293"/>
      <c r="J12" s="293"/>
      <c r="K12" s="294"/>
      <c r="L12" s="292" t="s">
        <v>479</v>
      </c>
      <c r="M12" s="295"/>
    </row>
    <row r="13" spans="1:15" s="126" customFormat="1" ht="17.25" customHeight="1">
      <c r="B13" s="296"/>
      <c r="C13" s="297"/>
      <c r="D13" s="297"/>
      <c r="E13" s="298"/>
      <c r="F13" s="299"/>
      <c r="G13" s="300"/>
      <c r="H13" s="300"/>
      <c r="I13" s="300"/>
      <c r="J13" s="300"/>
      <c r="K13" s="301"/>
      <c r="L13" s="302"/>
      <c r="M13" s="303"/>
    </row>
    <row r="14" spans="1:15" s="126" customFormat="1" ht="17.25" customHeight="1">
      <c r="B14" s="296"/>
      <c r="C14" s="297"/>
      <c r="D14" s="297"/>
      <c r="E14" s="298"/>
      <c r="F14" s="296"/>
      <c r="G14" s="297"/>
      <c r="H14" s="297"/>
      <c r="I14" s="297"/>
      <c r="J14" s="297"/>
      <c r="K14" s="298"/>
      <c r="L14" s="302"/>
      <c r="M14" s="303"/>
    </row>
    <row r="15" spans="1:15" s="126" customFormat="1" ht="17.25" customHeight="1">
      <c r="B15" s="296"/>
      <c r="C15" s="297"/>
      <c r="D15" s="297"/>
      <c r="E15" s="298"/>
      <c r="F15" s="296"/>
      <c r="G15" s="297"/>
      <c r="H15" s="297"/>
      <c r="I15" s="297"/>
      <c r="J15" s="297"/>
      <c r="K15" s="298"/>
      <c r="L15" s="302"/>
      <c r="M15" s="303"/>
    </row>
    <row r="16" spans="1:15" s="126" customFormat="1" ht="17.25" customHeight="1">
      <c r="B16" s="296"/>
      <c r="C16" s="297"/>
      <c r="D16" s="297"/>
      <c r="E16" s="298"/>
      <c r="F16" s="296"/>
      <c r="G16" s="297"/>
      <c r="H16" s="297"/>
      <c r="I16" s="297"/>
      <c r="J16" s="297"/>
      <c r="K16" s="298"/>
      <c r="L16" s="302"/>
      <c r="M16" s="303"/>
    </row>
    <row r="17" spans="2:13" s="126" customFormat="1" ht="17.25" customHeight="1">
      <c r="B17" s="296"/>
      <c r="C17" s="297"/>
      <c r="D17" s="297"/>
      <c r="E17" s="298"/>
      <c r="F17" s="296"/>
      <c r="G17" s="297"/>
      <c r="H17" s="297"/>
      <c r="I17" s="297"/>
      <c r="J17" s="297"/>
      <c r="K17" s="298"/>
      <c r="L17" s="302"/>
      <c r="M17" s="303"/>
    </row>
    <row r="18" spans="2:13" s="126" customFormat="1" ht="17.25" customHeight="1">
      <c r="B18" s="296"/>
      <c r="C18" s="297"/>
      <c r="D18" s="297"/>
      <c r="E18" s="298"/>
      <c r="F18" s="296"/>
      <c r="G18" s="297"/>
      <c r="H18" s="297"/>
      <c r="I18" s="297"/>
      <c r="J18" s="297"/>
      <c r="K18" s="298"/>
      <c r="L18" s="302"/>
      <c r="M18" s="303"/>
    </row>
    <row r="19" spans="2:13" s="126" customFormat="1" ht="17.25" customHeight="1">
      <c r="B19" s="296"/>
      <c r="C19" s="297"/>
      <c r="D19" s="297"/>
      <c r="E19" s="298"/>
      <c r="F19" s="296"/>
      <c r="G19" s="297"/>
      <c r="H19" s="297"/>
      <c r="I19" s="297"/>
      <c r="J19" s="297"/>
      <c r="K19" s="298"/>
      <c r="L19" s="302"/>
      <c r="M19" s="303"/>
    </row>
    <row r="20" spans="2:13" s="126" customFormat="1" ht="17.25" customHeight="1">
      <c r="B20" s="296"/>
      <c r="C20" s="297"/>
      <c r="D20" s="297"/>
      <c r="E20" s="298"/>
      <c r="F20" s="296"/>
      <c r="G20" s="297"/>
      <c r="H20" s="297"/>
      <c r="I20" s="297"/>
      <c r="J20" s="297"/>
      <c r="K20" s="298"/>
      <c r="L20" s="302"/>
      <c r="M20" s="303"/>
    </row>
    <row r="21" spans="2:13" s="126" customFormat="1" ht="17.25" customHeight="1">
      <c r="B21" s="296"/>
      <c r="C21" s="297"/>
      <c r="D21" s="297"/>
      <c r="E21" s="298"/>
      <c r="F21" s="296"/>
      <c r="G21" s="297"/>
      <c r="H21" s="297"/>
      <c r="I21" s="297"/>
      <c r="J21" s="297"/>
      <c r="K21" s="298"/>
      <c r="L21" s="302"/>
      <c r="M21" s="303"/>
    </row>
    <row r="22" spans="2:13" s="126" customFormat="1" ht="17.25" customHeight="1">
      <c r="B22" s="296"/>
      <c r="C22" s="297"/>
      <c r="D22" s="297"/>
      <c r="E22" s="298"/>
      <c r="F22" s="296"/>
      <c r="G22" s="297"/>
      <c r="H22" s="297"/>
      <c r="I22" s="297"/>
      <c r="J22" s="297"/>
      <c r="K22" s="298"/>
      <c r="L22" s="302"/>
      <c r="M22" s="303"/>
    </row>
    <row r="23" spans="2:13" s="126" customFormat="1" ht="17.25" customHeight="1">
      <c r="B23" s="296"/>
      <c r="C23" s="297"/>
      <c r="D23" s="297"/>
      <c r="E23" s="298"/>
      <c r="F23" s="296"/>
      <c r="G23" s="297"/>
      <c r="H23" s="297"/>
      <c r="I23" s="297"/>
      <c r="J23" s="297"/>
      <c r="K23" s="298"/>
      <c r="L23" s="302"/>
      <c r="M23" s="303"/>
    </row>
    <row r="24" spans="2:13" s="126" customFormat="1" ht="17.25" customHeight="1">
      <c r="B24" s="296"/>
      <c r="C24" s="297"/>
      <c r="D24" s="297"/>
      <c r="E24" s="298"/>
      <c r="F24" s="296"/>
      <c r="G24" s="297"/>
      <c r="H24" s="297"/>
      <c r="I24" s="297"/>
      <c r="J24" s="297"/>
      <c r="K24" s="298"/>
      <c r="L24" s="302"/>
      <c r="M24" s="303"/>
    </row>
    <row r="25" spans="2:13" s="126" customFormat="1" ht="17.25" customHeight="1">
      <c r="B25" s="296"/>
      <c r="C25" s="297"/>
      <c r="D25" s="297"/>
      <c r="E25" s="298"/>
      <c r="F25" s="296"/>
      <c r="G25" s="297"/>
      <c r="H25" s="297"/>
      <c r="I25" s="297"/>
      <c r="J25" s="297"/>
      <c r="K25" s="298"/>
      <c r="L25" s="302"/>
      <c r="M25" s="303"/>
    </row>
    <row r="26" spans="2:13" s="126" customFormat="1" ht="17.25" customHeight="1" thickBot="1">
      <c r="B26" s="296"/>
      <c r="C26" s="297"/>
      <c r="D26" s="297"/>
      <c r="E26" s="298"/>
      <c r="F26" s="296"/>
      <c r="G26" s="297"/>
      <c r="H26" s="297"/>
      <c r="I26" s="297"/>
      <c r="J26" s="297"/>
      <c r="K26" s="298"/>
      <c r="L26" s="302"/>
      <c r="M26" s="303"/>
    </row>
    <row r="27" spans="2:13" ht="26.25" customHeight="1" thickTop="1">
      <c r="B27" s="304" t="s">
        <v>480</v>
      </c>
      <c r="C27" s="305"/>
      <c r="D27" s="305"/>
      <c r="E27" s="305"/>
      <c r="F27" s="305"/>
      <c r="G27" s="305"/>
      <c r="H27" s="305"/>
      <c r="I27" s="305"/>
      <c r="J27" s="305"/>
      <c r="K27" s="306"/>
      <c r="L27" s="307">
        <f>SUM(L13:M26)</f>
        <v>0</v>
      </c>
      <c r="M27" s="308"/>
    </row>
    <row r="28" spans="2:13" ht="26.25" customHeight="1">
      <c r="B28" s="309" t="s">
        <v>481</v>
      </c>
      <c r="C28" s="310"/>
      <c r="D28" s="310"/>
      <c r="E28" s="310"/>
      <c r="F28" s="310"/>
      <c r="G28" s="310"/>
      <c r="H28" s="310"/>
      <c r="I28" s="310"/>
      <c r="J28" s="310"/>
      <c r="K28" s="311"/>
      <c r="L28" s="312">
        <f>ROUNDDOWN(L27,-2)</f>
        <v>0</v>
      </c>
      <c r="M28" s="313"/>
    </row>
    <row r="29" spans="2:13">
      <c r="B29" s="59"/>
      <c r="C29" s="60"/>
      <c r="D29" s="60"/>
      <c r="E29" s="60"/>
      <c r="F29" s="60"/>
      <c r="G29" s="60"/>
      <c r="H29" s="60"/>
      <c r="I29" s="60"/>
      <c r="J29" s="60"/>
      <c r="K29" s="60"/>
      <c r="L29" s="60"/>
      <c r="M29" s="60"/>
    </row>
    <row r="30" spans="2:13">
      <c r="B30" s="59"/>
      <c r="C30" s="60"/>
      <c r="D30" s="60"/>
      <c r="E30" s="60"/>
      <c r="F30" s="60"/>
      <c r="G30" s="60"/>
      <c r="H30" s="60"/>
      <c r="I30" s="60"/>
      <c r="J30" s="60"/>
      <c r="K30" s="60"/>
      <c r="L30" s="60"/>
      <c r="M30" s="60"/>
    </row>
    <row r="31" spans="2:13" ht="18.75" customHeight="1">
      <c r="B31" s="61" t="s">
        <v>482</v>
      </c>
      <c r="C31" s="60"/>
      <c r="D31" s="60"/>
      <c r="E31" s="60"/>
      <c r="F31" s="62"/>
    </row>
    <row r="32" spans="2:13" ht="7.5" customHeight="1">
      <c r="B32" s="59"/>
      <c r="C32" s="60"/>
      <c r="D32" s="60"/>
      <c r="E32" s="60"/>
      <c r="F32" s="60"/>
      <c r="G32" s="60"/>
      <c r="H32" s="60"/>
      <c r="I32" s="60"/>
      <c r="J32" s="60"/>
      <c r="K32" s="60"/>
      <c r="L32" s="60"/>
      <c r="M32" s="60"/>
    </row>
    <row r="33" spans="2:10" ht="18" customHeight="1" thickBot="1">
      <c r="B33" s="314" t="s">
        <v>483</v>
      </c>
      <c r="C33" s="314"/>
      <c r="D33" s="63"/>
      <c r="E33" s="337" t="s">
        <v>484</v>
      </c>
      <c r="F33" s="337"/>
      <c r="H33" s="314" t="s">
        <v>485</v>
      </c>
      <c r="I33" s="314"/>
    </row>
    <row r="34" spans="2:10" ht="30" customHeight="1" thickBot="1">
      <c r="B34" s="315">
        <f>SUM(B9:M9)</f>
        <v>0</v>
      </c>
      <c r="C34" s="316"/>
      <c r="D34" s="64" t="s">
        <v>486</v>
      </c>
      <c r="E34" s="317">
        <f>12</f>
        <v>12</v>
      </c>
      <c r="F34" s="318"/>
      <c r="G34" s="64" t="s">
        <v>487</v>
      </c>
      <c r="H34" s="315">
        <f>IFERROR(ROUND(B34/E34,0),"")</f>
        <v>0</v>
      </c>
      <c r="I34" s="316"/>
      <c r="J34" s="60" t="s">
        <v>488</v>
      </c>
    </row>
    <row r="35" spans="2:10" ht="18" customHeight="1"/>
    <row r="36" spans="2:10" ht="18" customHeight="1" thickBot="1">
      <c r="B36" s="314" t="s">
        <v>485</v>
      </c>
      <c r="C36" s="314"/>
      <c r="D36" s="63"/>
      <c r="E36" s="314" t="s">
        <v>489</v>
      </c>
      <c r="F36" s="314"/>
      <c r="H36" s="337" t="s">
        <v>490</v>
      </c>
      <c r="I36" s="337"/>
    </row>
    <row r="37" spans="2:10" ht="30" customHeight="1" thickBot="1">
      <c r="B37" s="315">
        <f>H34</f>
        <v>0</v>
      </c>
      <c r="C37" s="316"/>
      <c r="D37" s="64" t="s">
        <v>491</v>
      </c>
      <c r="E37" s="338">
        <v>930</v>
      </c>
      <c r="F37" s="339"/>
      <c r="G37" s="64" t="s">
        <v>487</v>
      </c>
      <c r="H37" s="340">
        <f>B37*E37</f>
        <v>0</v>
      </c>
      <c r="I37" s="341"/>
      <c r="J37" s="62" t="s">
        <v>492</v>
      </c>
    </row>
    <row r="38" spans="2:10" ht="18" customHeight="1" thickBot="1"/>
    <row r="39" spans="2:10" ht="35.25" customHeight="1" thickBot="1">
      <c r="B39" s="319" t="s">
        <v>493</v>
      </c>
      <c r="C39" s="320"/>
      <c r="D39" s="321"/>
      <c r="E39" s="322">
        <f>MIN(L28,H37)</f>
        <v>0</v>
      </c>
      <c r="F39" s="323"/>
      <c r="G39" s="62" t="s">
        <v>494</v>
      </c>
    </row>
  </sheetData>
  <sheetProtection algorithmName="SHA-512" hashValue="sQ98zE8HcLUJ/2tcDSjEoXmbrYYI42QU1uHnc/7AeLoru/kLl7p5K3sB+P+9FNcB5Vr6ItmWj1nJMRX2viFyAg==" saltValue="4uVVzDrp1xfv6WCb78hQww==" spinCount="100000" sheet="1" formatCells="0" insertRows="0"/>
  <mergeCells count="70">
    <mergeCell ref="B39:D39"/>
    <mergeCell ref="E39:F39"/>
    <mergeCell ref="E3:G3"/>
    <mergeCell ref="H3:M3"/>
    <mergeCell ref="E4:G4"/>
    <mergeCell ref="H4:M4"/>
    <mergeCell ref="E5:G5"/>
    <mergeCell ref="H5:M5"/>
    <mergeCell ref="B36:C36"/>
    <mergeCell ref="E36:F36"/>
    <mergeCell ref="H36:I36"/>
    <mergeCell ref="B37:C37"/>
    <mergeCell ref="E37:F37"/>
    <mergeCell ref="H37:I37"/>
    <mergeCell ref="B33:C33"/>
    <mergeCell ref="E33:F33"/>
    <mergeCell ref="H33:I33"/>
    <mergeCell ref="B34:C34"/>
    <mergeCell ref="E34:F34"/>
    <mergeCell ref="H34:I34"/>
    <mergeCell ref="B26:E26"/>
    <mergeCell ref="F26:K26"/>
    <mergeCell ref="L26:M26"/>
    <mergeCell ref="B27:K27"/>
    <mergeCell ref="L27:M27"/>
    <mergeCell ref="B28:K28"/>
    <mergeCell ref="L28:M28"/>
    <mergeCell ref="B24:E24"/>
    <mergeCell ref="F24:K24"/>
    <mergeCell ref="L24:M24"/>
    <mergeCell ref="B25:E25"/>
    <mergeCell ref="F25:K25"/>
    <mergeCell ref="L25:M25"/>
    <mergeCell ref="B22:E22"/>
    <mergeCell ref="F22:K22"/>
    <mergeCell ref="L22:M22"/>
    <mergeCell ref="B23:E23"/>
    <mergeCell ref="F23:K23"/>
    <mergeCell ref="L23:M23"/>
    <mergeCell ref="B20:E20"/>
    <mergeCell ref="F20:K20"/>
    <mergeCell ref="L20:M20"/>
    <mergeCell ref="B21:E21"/>
    <mergeCell ref="F21:K21"/>
    <mergeCell ref="L21:M21"/>
    <mergeCell ref="B18:E18"/>
    <mergeCell ref="F18:K18"/>
    <mergeCell ref="L18:M18"/>
    <mergeCell ref="B19:E19"/>
    <mergeCell ref="F19:K19"/>
    <mergeCell ref="L19:M19"/>
    <mergeCell ref="B16:E16"/>
    <mergeCell ref="F16:K16"/>
    <mergeCell ref="L16:M16"/>
    <mergeCell ref="B17:E17"/>
    <mergeCell ref="F17:K17"/>
    <mergeCell ref="L17:M17"/>
    <mergeCell ref="B14:E14"/>
    <mergeCell ref="F14:K14"/>
    <mergeCell ref="L14:M14"/>
    <mergeCell ref="B15:E15"/>
    <mergeCell ref="F15:K15"/>
    <mergeCell ref="L15:M15"/>
    <mergeCell ref="A1:L1"/>
    <mergeCell ref="B12:E12"/>
    <mergeCell ref="F12:K12"/>
    <mergeCell ref="L12:M12"/>
    <mergeCell ref="B13:E13"/>
    <mergeCell ref="F13:K13"/>
    <mergeCell ref="L13:M13"/>
  </mergeCells>
  <phoneticPr fontId="5"/>
  <dataValidations count="2">
    <dataValidation type="whole" imeMode="halfAlpha" operator="greaterThanOrEqual" allowBlank="1" showInputMessage="1" showErrorMessage="1" sqref="L13:M28">
      <formula1>0</formula1>
    </dataValidation>
    <dataValidation imeMode="halfAlpha" allowBlank="1" showInputMessage="1" showErrorMessage="1" sqref="B9:M9"/>
  </dataValidations>
  <pageMargins left="0.70866141732283472" right="0.70866141732283472" top="0.74803149606299213" bottom="0.74803149606299213" header="0.31496062992125984" footer="0.31496062992125984"/>
  <pageSetup paperSize="9" scale="8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64"/>
  <sheetViews>
    <sheetView showZeros="0" view="pageBreakPreview" zoomScaleNormal="100" zoomScaleSheetLayoutView="100" workbookViewId="0">
      <pane xSplit="1" ySplit="6" topLeftCell="B7" activePane="bottomRight" state="frozen"/>
      <selection activeCell="C8" sqref="C8"/>
      <selection pane="topRight" activeCell="C8" sqref="C8"/>
      <selection pane="bottomLeft" activeCell="C8" sqref="C8"/>
      <selection pane="bottomRight" activeCell="C7" sqref="C7:D7"/>
    </sheetView>
  </sheetViews>
  <sheetFormatPr defaultRowHeight="18.75"/>
  <cols>
    <col min="1" max="1" width="4.25" style="52" customWidth="1"/>
    <col min="2" max="2" width="3.875" style="52" customWidth="1"/>
    <col min="3" max="3" width="5.75" style="52" customWidth="1"/>
    <col min="4" max="4" width="8.125" style="52" customWidth="1"/>
    <col min="5" max="6" width="7.75" style="52" customWidth="1"/>
    <col min="7" max="7" width="7.125" style="52" customWidth="1"/>
    <col min="8" max="8" width="4.25" style="52" customWidth="1"/>
    <col min="9" max="10" width="9.625" style="52" customWidth="1"/>
    <col min="11" max="11" width="3.625" style="52" customWidth="1"/>
    <col min="12" max="12" width="11.5" style="52" customWidth="1"/>
    <col min="13" max="13" width="10.625" style="52" customWidth="1"/>
    <col min="14" max="14" width="8.625" style="52" customWidth="1"/>
    <col min="15" max="16384" width="9" style="52"/>
  </cols>
  <sheetData>
    <row r="1" spans="1:16" ht="35.25" customHeight="1">
      <c r="A1" s="346" t="s">
        <v>645</v>
      </c>
      <c r="B1" s="346"/>
      <c r="C1" s="346"/>
      <c r="D1" s="346"/>
      <c r="E1" s="346"/>
      <c r="F1" s="346"/>
      <c r="G1" s="346"/>
      <c r="H1" s="346"/>
      <c r="I1" s="346"/>
      <c r="J1" s="346"/>
      <c r="K1" s="346"/>
      <c r="L1" s="346"/>
    </row>
    <row r="2" spans="1:16" ht="18.75" customHeight="1">
      <c r="A2" s="50"/>
      <c r="D2" s="50"/>
      <c r="E2" s="390" t="s">
        <v>33</v>
      </c>
      <c r="F2" s="391"/>
      <c r="G2" s="392"/>
      <c r="H2" s="393" t="str">
        <f>IFERROR('別表１（消耗品購入）'!H3,"")</f>
        <v/>
      </c>
      <c r="I2" s="394"/>
      <c r="J2" s="394"/>
      <c r="K2" s="394"/>
      <c r="L2" s="394"/>
      <c r="M2" s="394"/>
      <c r="N2" s="395"/>
      <c r="P2" s="122" t="s">
        <v>544</v>
      </c>
    </row>
    <row r="3" spans="1:16" ht="18.75" customHeight="1">
      <c r="A3" s="50"/>
      <c r="D3" s="50"/>
      <c r="E3" s="390" t="s">
        <v>34</v>
      </c>
      <c r="F3" s="391"/>
      <c r="G3" s="392"/>
      <c r="H3" s="396" t="str">
        <f>IFERROR('別表１（消耗品購入）'!H4," ")</f>
        <v/>
      </c>
      <c r="I3" s="396"/>
      <c r="J3" s="396"/>
      <c r="K3" s="396"/>
      <c r="L3" s="396"/>
      <c r="M3" s="396"/>
      <c r="N3" s="396"/>
      <c r="P3" s="122" t="s">
        <v>545</v>
      </c>
    </row>
    <row r="4" spans="1:16" ht="18.75" customHeight="1">
      <c r="A4" s="50"/>
      <c r="D4" s="50"/>
      <c r="E4" s="397" t="s">
        <v>35</v>
      </c>
      <c r="F4" s="398"/>
      <c r="G4" s="399"/>
      <c r="H4" s="393" t="str">
        <f>'別表１（消耗品購入）'!H5</f>
        <v xml:space="preserve">                          　（                 ） </v>
      </c>
      <c r="I4" s="394"/>
      <c r="J4" s="394"/>
      <c r="K4" s="394"/>
      <c r="L4" s="394"/>
      <c r="M4" s="394"/>
      <c r="N4" s="395"/>
    </row>
    <row r="5" spans="1:16" ht="6.75" customHeight="1"/>
    <row r="6" spans="1:16" ht="18.75" customHeight="1">
      <c r="A6" s="347" t="s">
        <v>495</v>
      </c>
      <c r="B6" s="348"/>
      <c r="C6" s="349"/>
      <c r="D6" s="350"/>
      <c r="E6" s="67" t="s">
        <v>496</v>
      </c>
      <c r="F6" s="53" t="s">
        <v>497</v>
      </c>
      <c r="G6" s="351" t="s">
        <v>498</v>
      </c>
      <c r="H6" s="352"/>
      <c r="I6" s="68" t="s">
        <v>558</v>
      </c>
      <c r="J6" s="68" t="s">
        <v>499</v>
      </c>
      <c r="K6" s="347" t="s">
        <v>500</v>
      </c>
      <c r="L6" s="348"/>
      <c r="M6" s="348"/>
      <c r="N6" s="352"/>
      <c r="O6" s="52" t="s">
        <v>700</v>
      </c>
    </row>
    <row r="7" spans="1:16">
      <c r="A7" s="353" t="s">
        <v>501</v>
      </c>
      <c r="B7" s="69">
        <v>1</v>
      </c>
      <c r="C7" s="356"/>
      <c r="D7" s="357"/>
      <c r="E7" s="70"/>
      <c r="F7" s="71"/>
      <c r="G7" s="358">
        <v>12</v>
      </c>
      <c r="H7" s="359"/>
      <c r="I7" s="215"/>
      <c r="J7" s="370"/>
      <c r="K7" s="72"/>
      <c r="L7" s="73"/>
      <c r="M7" s="73"/>
      <c r="N7" s="74"/>
      <c r="O7" s="52" t="str">
        <f>IF(AND(C7&lt;&gt;"",E7&lt;&gt;"",F7&lt;&gt;""),"OK",IF(C7="","","×"))</f>
        <v/>
      </c>
    </row>
    <row r="8" spans="1:16" ht="19.5" thickBot="1">
      <c r="A8" s="354"/>
      <c r="B8" s="75">
        <v>2</v>
      </c>
      <c r="C8" s="342"/>
      <c r="D8" s="343"/>
      <c r="E8" s="76"/>
      <c r="F8" s="77"/>
      <c r="G8" s="360"/>
      <c r="H8" s="361"/>
      <c r="I8" s="516"/>
      <c r="J8" s="370"/>
      <c r="K8" s="72"/>
      <c r="L8" s="73" t="s">
        <v>502</v>
      </c>
      <c r="M8" s="78">
        <f>COUNTA(C7:D18)</f>
        <v>0</v>
      </c>
      <c r="N8" s="74"/>
      <c r="O8" s="52" t="str">
        <f t="shared" ref="O8:O56" si="0">IF(AND(C8&lt;&gt;"",E8&lt;&gt;"",F8&lt;&gt;""),"OK",IF(C8="","","×"))</f>
        <v/>
      </c>
    </row>
    <row r="9" spans="1:16">
      <c r="A9" s="354"/>
      <c r="B9" s="75">
        <v>3</v>
      </c>
      <c r="C9" s="342"/>
      <c r="D9" s="343"/>
      <c r="E9" s="76"/>
      <c r="F9" s="77"/>
      <c r="G9" s="360"/>
      <c r="H9" s="361"/>
      <c r="I9" s="516"/>
      <c r="J9" s="370"/>
      <c r="K9" s="72"/>
      <c r="L9" s="73"/>
      <c r="M9" s="73"/>
      <c r="N9" s="74"/>
      <c r="O9" s="52" t="str">
        <f t="shared" si="0"/>
        <v/>
      </c>
    </row>
    <row r="10" spans="1:16">
      <c r="A10" s="354"/>
      <c r="B10" s="75">
        <v>4</v>
      </c>
      <c r="C10" s="342"/>
      <c r="D10" s="343"/>
      <c r="E10" s="76"/>
      <c r="F10" s="77"/>
      <c r="G10" s="360"/>
      <c r="H10" s="361"/>
      <c r="I10" s="516"/>
      <c r="J10" s="370"/>
      <c r="K10" s="72"/>
      <c r="L10" s="73" t="s">
        <v>503</v>
      </c>
      <c r="M10" s="345">
        <v>12</v>
      </c>
      <c r="N10" s="74"/>
      <c r="O10" s="52" t="str">
        <f t="shared" si="0"/>
        <v/>
      </c>
    </row>
    <row r="11" spans="1:16">
      <c r="A11" s="354"/>
      <c r="B11" s="75">
        <v>5</v>
      </c>
      <c r="C11" s="342"/>
      <c r="D11" s="343"/>
      <c r="E11" s="76"/>
      <c r="F11" s="77"/>
      <c r="G11" s="360"/>
      <c r="H11" s="361"/>
      <c r="I11" s="516"/>
      <c r="J11" s="370"/>
      <c r="K11" s="72"/>
      <c r="L11" s="73" t="s">
        <v>498</v>
      </c>
      <c r="M11" s="345"/>
      <c r="N11" s="74"/>
      <c r="O11" s="52" t="str">
        <f t="shared" si="0"/>
        <v/>
      </c>
    </row>
    <row r="12" spans="1:16">
      <c r="A12" s="354"/>
      <c r="B12" s="75">
        <v>6</v>
      </c>
      <c r="C12" s="342"/>
      <c r="D12" s="343"/>
      <c r="E12" s="76"/>
      <c r="F12" s="77"/>
      <c r="G12" s="360"/>
      <c r="H12" s="361"/>
      <c r="I12" s="516"/>
      <c r="J12" s="370"/>
      <c r="K12" s="72"/>
      <c r="L12" s="73"/>
      <c r="M12" s="73"/>
      <c r="N12" s="74"/>
      <c r="O12" s="52" t="str">
        <f t="shared" si="0"/>
        <v/>
      </c>
    </row>
    <row r="13" spans="1:16">
      <c r="A13" s="354"/>
      <c r="B13" s="75">
        <v>7</v>
      </c>
      <c r="C13" s="342"/>
      <c r="D13" s="343"/>
      <c r="E13" s="76"/>
      <c r="F13" s="77"/>
      <c r="G13" s="360"/>
      <c r="H13" s="361"/>
      <c r="I13" s="516"/>
      <c r="J13" s="370"/>
      <c r="K13" s="72"/>
      <c r="L13" s="73" t="s">
        <v>504</v>
      </c>
      <c r="M13" s="344">
        <v>200</v>
      </c>
      <c r="N13" s="74"/>
      <c r="O13" s="52" t="str">
        <f t="shared" si="0"/>
        <v/>
      </c>
    </row>
    <row r="14" spans="1:16">
      <c r="A14" s="354"/>
      <c r="B14" s="75">
        <v>8</v>
      </c>
      <c r="C14" s="342"/>
      <c r="D14" s="343"/>
      <c r="E14" s="76"/>
      <c r="F14" s="77"/>
      <c r="G14" s="360"/>
      <c r="H14" s="361"/>
      <c r="I14" s="516"/>
      <c r="J14" s="370"/>
      <c r="K14" s="72"/>
      <c r="L14" s="73" t="s">
        <v>505</v>
      </c>
      <c r="M14" s="344"/>
      <c r="N14" s="74"/>
      <c r="O14" s="52" t="str">
        <f t="shared" si="0"/>
        <v/>
      </c>
    </row>
    <row r="15" spans="1:16">
      <c r="A15" s="354"/>
      <c r="B15" s="75">
        <v>9</v>
      </c>
      <c r="C15" s="342"/>
      <c r="D15" s="343"/>
      <c r="E15" s="76"/>
      <c r="F15" s="77"/>
      <c r="G15" s="360"/>
      <c r="H15" s="361"/>
      <c r="I15" s="516"/>
      <c r="J15" s="370"/>
      <c r="K15" s="72"/>
      <c r="L15" s="73"/>
      <c r="M15" s="73"/>
      <c r="N15" s="74"/>
      <c r="O15" s="52" t="str">
        <f t="shared" si="0"/>
        <v/>
      </c>
    </row>
    <row r="16" spans="1:16">
      <c r="A16" s="354"/>
      <c r="B16" s="75">
        <v>10</v>
      </c>
      <c r="C16" s="342"/>
      <c r="D16" s="343"/>
      <c r="E16" s="76"/>
      <c r="F16" s="77"/>
      <c r="G16" s="360"/>
      <c r="H16" s="361"/>
      <c r="I16" s="516"/>
      <c r="J16" s="370"/>
      <c r="K16" s="72"/>
      <c r="L16" s="73" t="s">
        <v>500</v>
      </c>
      <c r="M16" s="79">
        <f>M8*M10*M13</f>
        <v>0</v>
      </c>
      <c r="N16" s="74" t="s">
        <v>506</v>
      </c>
      <c r="O16" s="52" t="str">
        <f t="shared" si="0"/>
        <v/>
      </c>
    </row>
    <row r="17" spans="1:15">
      <c r="A17" s="354"/>
      <c r="B17" s="75">
        <v>11</v>
      </c>
      <c r="C17" s="342"/>
      <c r="D17" s="343"/>
      <c r="E17" s="76"/>
      <c r="F17" s="77"/>
      <c r="G17" s="360"/>
      <c r="H17" s="361"/>
      <c r="I17" s="516"/>
      <c r="J17" s="370"/>
      <c r="K17" s="72"/>
      <c r="L17" s="369"/>
      <c r="M17" s="369"/>
      <c r="N17" s="80"/>
      <c r="O17" s="52" t="str">
        <f t="shared" si="0"/>
        <v/>
      </c>
    </row>
    <row r="18" spans="1:15">
      <c r="A18" s="354"/>
      <c r="B18" s="81">
        <v>12</v>
      </c>
      <c r="C18" s="372"/>
      <c r="D18" s="373"/>
      <c r="E18" s="82"/>
      <c r="F18" s="83"/>
      <c r="G18" s="362"/>
      <c r="H18" s="363"/>
      <c r="I18" s="516"/>
      <c r="J18" s="370"/>
      <c r="K18" s="72"/>
      <c r="L18" s="73"/>
      <c r="M18" s="73"/>
      <c r="N18" s="74"/>
      <c r="O18" s="52" t="str">
        <f t="shared" si="0"/>
        <v/>
      </c>
    </row>
    <row r="19" spans="1:15" ht="17.25" customHeight="1">
      <c r="A19" s="354"/>
      <c r="B19" s="364" t="s">
        <v>507</v>
      </c>
      <c r="C19" s="365"/>
      <c r="D19" s="365"/>
      <c r="E19" s="365"/>
      <c r="F19" s="365"/>
      <c r="G19" s="365"/>
      <c r="H19" s="366"/>
      <c r="I19" s="516"/>
      <c r="J19" s="370"/>
      <c r="K19" s="84"/>
      <c r="L19" s="85"/>
      <c r="M19" s="85"/>
      <c r="N19" s="86"/>
    </row>
    <row r="20" spans="1:15" ht="19.5" thickBot="1">
      <c r="A20" s="354"/>
      <c r="B20" s="87">
        <v>1</v>
      </c>
      <c r="C20" s="374"/>
      <c r="D20" s="375"/>
      <c r="E20" s="88"/>
      <c r="F20" s="88"/>
      <c r="G20" s="89"/>
      <c r="H20" s="90" t="s">
        <v>508</v>
      </c>
      <c r="I20" s="517"/>
      <c r="J20" s="370"/>
      <c r="K20" s="72"/>
      <c r="L20" s="73" t="s">
        <v>498</v>
      </c>
      <c r="M20" s="91">
        <f>SUM(G20:G31)</f>
        <v>0</v>
      </c>
      <c r="N20" s="74"/>
      <c r="O20" s="52" t="str">
        <f t="shared" si="0"/>
        <v/>
      </c>
    </row>
    <row r="21" spans="1:15">
      <c r="A21" s="354"/>
      <c r="B21" s="87">
        <v>2</v>
      </c>
      <c r="C21" s="342"/>
      <c r="D21" s="343"/>
      <c r="E21" s="76"/>
      <c r="F21" s="77"/>
      <c r="G21" s="92"/>
      <c r="H21" s="93" t="s">
        <v>508</v>
      </c>
      <c r="I21" s="517"/>
      <c r="J21" s="370"/>
      <c r="K21" s="72"/>
      <c r="L21" s="73"/>
      <c r="M21" s="73"/>
      <c r="N21" s="74"/>
      <c r="O21" s="52" t="str">
        <f t="shared" si="0"/>
        <v/>
      </c>
    </row>
    <row r="22" spans="1:15">
      <c r="A22" s="354"/>
      <c r="B22" s="87">
        <v>3</v>
      </c>
      <c r="C22" s="342"/>
      <c r="D22" s="343"/>
      <c r="E22" s="76"/>
      <c r="F22" s="77"/>
      <c r="G22" s="94"/>
      <c r="H22" s="93" t="s">
        <v>508</v>
      </c>
      <c r="I22" s="516"/>
      <c r="J22" s="370"/>
      <c r="K22" s="72"/>
      <c r="L22" s="73" t="s">
        <v>504</v>
      </c>
      <c r="M22" s="344">
        <v>200</v>
      </c>
      <c r="N22" s="74"/>
      <c r="O22" s="52" t="str">
        <f t="shared" si="0"/>
        <v/>
      </c>
    </row>
    <row r="23" spans="1:15">
      <c r="A23" s="354"/>
      <c r="B23" s="87">
        <v>4</v>
      </c>
      <c r="C23" s="342"/>
      <c r="D23" s="343"/>
      <c r="E23" s="76"/>
      <c r="F23" s="77"/>
      <c r="G23" s="95"/>
      <c r="H23" s="93" t="s">
        <v>508</v>
      </c>
      <c r="I23" s="516"/>
      <c r="J23" s="370"/>
      <c r="K23" s="72"/>
      <c r="L23" s="73" t="s">
        <v>505</v>
      </c>
      <c r="M23" s="344"/>
      <c r="N23" s="74"/>
      <c r="O23" s="52" t="str">
        <f t="shared" si="0"/>
        <v/>
      </c>
    </row>
    <row r="24" spans="1:15">
      <c r="A24" s="354"/>
      <c r="B24" s="87">
        <v>5</v>
      </c>
      <c r="C24" s="342"/>
      <c r="D24" s="343"/>
      <c r="E24" s="76"/>
      <c r="F24" s="77"/>
      <c r="G24" s="92"/>
      <c r="H24" s="93" t="s">
        <v>508</v>
      </c>
      <c r="I24" s="516"/>
      <c r="J24" s="370"/>
      <c r="K24" s="72"/>
      <c r="L24" s="73"/>
      <c r="M24" s="73"/>
      <c r="N24" s="74"/>
      <c r="O24" s="52" t="str">
        <f t="shared" si="0"/>
        <v/>
      </c>
    </row>
    <row r="25" spans="1:15">
      <c r="A25" s="354"/>
      <c r="B25" s="87">
        <v>6</v>
      </c>
      <c r="C25" s="342"/>
      <c r="D25" s="343"/>
      <c r="E25" s="76"/>
      <c r="F25" s="77"/>
      <c r="G25" s="94"/>
      <c r="H25" s="93" t="s">
        <v>508</v>
      </c>
      <c r="I25" s="516"/>
      <c r="J25" s="370"/>
      <c r="K25" s="72"/>
      <c r="L25" s="73" t="s">
        <v>500</v>
      </c>
      <c r="M25" s="79">
        <f>M20*M22</f>
        <v>0</v>
      </c>
      <c r="N25" s="74" t="s">
        <v>509</v>
      </c>
      <c r="O25" s="52" t="str">
        <f t="shared" si="0"/>
        <v/>
      </c>
    </row>
    <row r="26" spans="1:15">
      <c r="A26" s="354"/>
      <c r="B26" s="87">
        <v>7</v>
      </c>
      <c r="C26" s="342"/>
      <c r="D26" s="343"/>
      <c r="E26" s="76"/>
      <c r="F26" s="77"/>
      <c r="G26" s="92"/>
      <c r="H26" s="93" t="s">
        <v>508</v>
      </c>
      <c r="I26" s="516"/>
      <c r="J26" s="370"/>
      <c r="K26" s="72"/>
      <c r="L26" s="73"/>
      <c r="M26" s="73"/>
      <c r="N26" s="74"/>
      <c r="O26" s="52" t="str">
        <f t="shared" si="0"/>
        <v/>
      </c>
    </row>
    <row r="27" spans="1:15">
      <c r="A27" s="354"/>
      <c r="B27" s="87">
        <v>8</v>
      </c>
      <c r="C27" s="342"/>
      <c r="D27" s="343"/>
      <c r="E27" s="76"/>
      <c r="F27" s="77"/>
      <c r="G27" s="92"/>
      <c r="H27" s="93" t="s">
        <v>508</v>
      </c>
      <c r="I27" s="516"/>
      <c r="J27" s="370"/>
      <c r="K27" s="72"/>
      <c r="L27" s="73"/>
      <c r="M27" s="73"/>
      <c r="N27" s="74"/>
      <c r="O27" s="52" t="str">
        <f t="shared" si="0"/>
        <v/>
      </c>
    </row>
    <row r="28" spans="1:15" ht="19.5" thickBot="1">
      <c r="A28" s="354"/>
      <c r="B28" s="87">
        <v>9</v>
      </c>
      <c r="C28" s="342"/>
      <c r="D28" s="343"/>
      <c r="E28" s="76"/>
      <c r="F28" s="77"/>
      <c r="G28" s="92"/>
      <c r="H28" s="93" t="s">
        <v>508</v>
      </c>
      <c r="I28" s="516"/>
      <c r="J28" s="370"/>
      <c r="K28" s="72"/>
      <c r="L28" s="96" t="s">
        <v>510</v>
      </c>
      <c r="M28" s="97">
        <f>M16+M25</f>
        <v>0</v>
      </c>
      <c r="N28" s="74" t="s">
        <v>511</v>
      </c>
      <c r="O28" s="52" t="str">
        <f t="shared" si="0"/>
        <v/>
      </c>
    </row>
    <row r="29" spans="1:15">
      <c r="A29" s="354"/>
      <c r="B29" s="87">
        <v>10</v>
      </c>
      <c r="C29" s="342"/>
      <c r="D29" s="343"/>
      <c r="E29" s="76"/>
      <c r="F29" s="77"/>
      <c r="G29" s="92"/>
      <c r="H29" s="93" t="s">
        <v>508</v>
      </c>
      <c r="I29" s="516"/>
      <c r="J29" s="370"/>
      <c r="K29" s="72"/>
      <c r="L29" s="73"/>
      <c r="M29" s="73"/>
      <c r="N29" s="74"/>
      <c r="O29" s="52" t="str">
        <f t="shared" si="0"/>
        <v/>
      </c>
    </row>
    <row r="30" spans="1:15">
      <c r="A30" s="354"/>
      <c r="B30" s="87">
        <v>11</v>
      </c>
      <c r="C30" s="342"/>
      <c r="D30" s="343"/>
      <c r="E30" s="76"/>
      <c r="F30" s="77"/>
      <c r="G30" s="92"/>
      <c r="H30" s="93" t="s">
        <v>508</v>
      </c>
      <c r="I30" s="516"/>
      <c r="J30" s="370"/>
      <c r="K30" s="72"/>
      <c r="L30" s="73"/>
      <c r="M30" s="73"/>
      <c r="N30" s="74"/>
      <c r="O30" s="52" t="str">
        <f t="shared" si="0"/>
        <v/>
      </c>
    </row>
    <row r="31" spans="1:15" ht="19.5" thickBot="1">
      <c r="A31" s="355"/>
      <c r="B31" s="98">
        <v>12</v>
      </c>
      <c r="C31" s="367"/>
      <c r="D31" s="368"/>
      <c r="E31" s="99"/>
      <c r="F31" s="99"/>
      <c r="G31" s="100"/>
      <c r="H31" s="93" t="s">
        <v>508</v>
      </c>
      <c r="I31" s="516"/>
      <c r="J31" s="370"/>
      <c r="K31" s="101"/>
      <c r="L31" s="102"/>
      <c r="M31" s="102"/>
      <c r="N31" s="103"/>
      <c r="O31" s="52" t="str">
        <f t="shared" si="0"/>
        <v/>
      </c>
    </row>
    <row r="32" spans="1:15" ht="19.5" thickTop="1">
      <c r="A32" s="376" t="s">
        <v>512</v>
      </c>
      <c r="B32" s="87">
        <v>1</v>
      </c>
      <c r="C32" s="342"/>
      <c r="D32" s="343"/>
      <c r="E32" s="76"/>
      <c r="F32" s="104"/>
      <c r="G32" s="382">
        <v>4</v>
      </c>
      <c r="H32" s="383"/>
      <c r="I32" s="516"/>
      <c r="J32" s="370"/>
      <c r="K32" s="72"/>
      <c r="L32" s="73"/>
      <c r="M32" s="73"/>
      <c r="N32" s="74"/>
      <c r="O32" s="52" t="str">
        <f t="shared" si="0"/>
        <v/>
      </c>
    </row>
    <row r="33" spans="1:15" ht="19.5" thickBot="1">
      <c r="A33" s="354"/>
      <c r="B33" s="87">
        <v>2</v>
      </c>
      <c r="C33" s="342"/>
      <c r="D33" s="343"/>
      <c r="E33" s="76"/>
      <c r="F33" s="77"/>
      <c r="G33" s="360"/>
      <c r="H33" s="361"/>
      <c r="I33" s="516"/>
      <c r="J33" s="370"/>
      <c r="K33" s="72"/>
      <c r="L33" s="73" t="s">
        <v>502</v>
      </c>
      <c r="M33" s="78">
        <f>COUNTA(C32:D43)</f>
        <v>0</v>
      </c>
      <c r="N33" s="74"/>
      <c r="O33" s="52" t="str">
        <f t="shared" si="0"/>
        <v/>
      </c>
    </row>
    <row r="34" spans="1:15">
      <c r="A34" s="354"/>
      <c r="B34" s="87">
        <v>3</v>
      </c>
      <c r="C34" s="342"/>
      <c r="D34" s="343"/>
      <c r="E34" s="76"/>
      <c r="F34" s="77"/>
      <c r="G34" s="360"/>
      <c r="H34" s="361"/>
      <c r="I34" s="516"/>
      <c r="J34" s="370"/>
      <c r="K34" s="72"/>
      <c r="L34" s="73"/>
      <c r="M34" s="73"/>
      <c r="N34" s="74"/>
      <c r="O34" s="52" t="str">
        <f t="shared" si="0"/>
        <v/>
      </c>
    </row>
    <row r="35" spans="1:15">
      <c r="A35" s="354"/>
      <c r="B35" s="87">
        <v>4</v>
      </c>
      <c r="C35" s="342"/>
      <c r="D35" s="343"/>
      <c r="E35" s="76"/>
      <c r="F35" s="77"/>
      <c r="G35" s="360"/>
      <c r="H35" s="361"/>
      <c r="I35" s="516"/>
      <c r="J35" s="370"/>
      <c r="K35" s="72"/>
      <c r="L35" s="73" t="s">
        <v>503</v>
      </c>
      <c r="M35" s="345">
        <v>4</v>
      </c>
      <c r="N35" s="74"/>
      <c r="O35" s="52" t="str">
        <f t="shared" si="0"/>
        <v/>
      </c>
    </row>
    <row r="36" spans="1:15">
      <c r="A36" s="354"/>
      <c r="B36" s="87">
        <v>5</v>
      </c>
      <c r="C36" s="342"/>
      <c r="D36" s="343"/>
      <c r="E36" s="76"/>
      <c r="F36" s="77"/>
      <c r="G36" s="360"/>
      <c r="H36" s="361"/>
      <c r="I36" s="516"/>
      <c r="J36" s="370"/>
      <c r="K36" s="72"/>
      <c r="L36" s="73" t="s">
        <v>498</v>
      </c>
      <c r="M36" s="345"/>
      <c r="N36" s="74"/>
      <c r="O36" s="52" t="str">
        <f t="shared" si="0"/>
        <v/>
      </c>
    </row>
    <row r="37" spans="1:15">
      <c r="A37" s="354"/>
      <c r="B37" s="87">
        <v>6</v>
      </c>
      <c r="C37" s="342"/>
      <c r="D37" s="343"/>
      <c r="E37" s="76"/>
      <c r="F37" s="77"/>
      <c r="G37" s="360"/>
      <c r="H37" s="361"/>
      <c r="I37" s="516"/>
      <c r="J37" s="370"/>
      <c r="K37" s="72"/>
      <c r="L37" s="73"/>
      <c r="M37" s="73"/>
      <c r="N37" s="74"/>
      <c r="O37" s="52" t="str">
        <f t="shared" si="0"/>
        <v/>
      </c>
    </row>
    <row r="38" spans="1:15">
      <c r="A38" s="354"/>
      <c r="B38" s="87">
        <v>7</v>
      </c>
      <c r="C38" s="342"/>
      <c r="D38" s="343"/>
      <c r="E38" s="76"/>
      <c r="F38" s="77"/>
      <c r="G38" s="360"/>
      <c r="H38" s="361"/>
      <c r="I38" s="516"/>
      <c r="J38" s="370"/>
      <c r="K38" s="72"/>
      <c r="L38" s="73" t="s">
        <v>504</v>
      </c>
      <c r="M38" s="344">
        <v>200</v>
      </c>
      <c r="N38" s="74"/>
      <c r="O38" s="52" t="str">
        <f t="shared" si="0"/>
        <v/>
      </c>
    </row>
    <row r="39" spans="1:15">
      <c r="A39" s="354"/>
      <c r="B39" s="87">
        <v>8</v>
      </c>
      <c r="C39" s="342"/>
      <c r="D39" s="343"/>
      <c r="E39" s="76"/>
      <c r="F39" s="77"/>
      <c r="G39" s="360"/>
      <c r="H39" s="361"/>
      <c r="I39" s="516"/>
      <c r="J39" s="370"/>
      <c r="K39" s="72"/>
      <c r="L39" s="73" t="s">
        <v>505</v>
      </c>
      <c r="M39" s="344"/>
      <c r="N39" s="74"/>
      <c r="O39" s="52" t="str">
        <f t="shared" si="0"/>
        <v/>
      </c>
    </row>
    <row r="40" spans="1:15">
      <c r="A40" s="354"/>
      <c r="B40" s="87">
        <v>9</v>
      </c>
      <c r="C40" s="342"/>
      <c r="D40" s="343"/>
      <c r="E40" s="76"/>
      <c r="F40" s="77"/>
      <c r="G40" s="360"/>
      <c r="H40" s="361"/>
      <c r="I40" s="516"/>
      <c r="J40" s="370"/>
      <c r="K40" s="72"/>
      <c r="L40" s="73"/>
      <c r="M40" s="73"/>
      <c r="N40" s="74"/>
      <c r="O40" s="52" t="str">
        <f t="shared" si="0"/>
        <v/>
      </c>
    </row>
    <row r="41" spans="1:15">
      <c r="A41" s="354"/>
      <c r="B41" s="87">
        <v>10</v>
      </c>
      <c r="C41" s="342"/>
      <c r="D41" s="343"/>
      <c r="E41" s="76"/>
      <c r="F41" s="77"/>
      <c r="G41" s="360"/>
      <c r="H41" s="361"/>
      <c r="I41" s="516"/>
      <c r="J41" s="370"/>
      <c r="K41" s="72"/>
      <c r="L41" s="73" t="s">
        <v>500</v>
      </c>
      <c r="M41" s="79">
        <f>M33*M35*M38</f>
        <v>0</v>
      </c>
      <c r="N41" s="74" t="s">
        <v>513</v>
      </c>
      <c r="O41" s="52" t="str">
        <f t="shared" si="0"/>
        <v/>
      </c>
    </row>
    <row r="42" spans="1:15">
      <c r="A42" s="354"/>
      <c r="B42" s="87">
        <v>11</v>
      </c>
      <c r="C42" s="342"/>
      <c r="D42" s="343"/>
      <c r="E42" s="76"/>
      <c r="F42" s="77"/>
      <c r="G42" s="360"/>
      <c r="H42" s="361"/>
      <c r="I42" s="516"/>
      <c r="J42" s="370"/>
      <c r="K42" s="72"/>
      <c r="L42" s="73"/>
      <c r="M42" s="73"/>
      <c r="N42" s="74"/>
      <c r="O42" s="52" t="str">
        <f t="shared" si="0"/>
        <v/>
      </c>
    </row>
    <row r="43" spans="1:15">
      <c r="A43" s="354"/>
      <c r="B43" s="105">
        <v>12</v>
      </c>
      <c r="C43" s="372"/>
      <c r="D43" s="373"/>
      <c r="E43" s="82"/>
      <c r="F43" s="83"/>
      <c r="G43" s="362"/>
      <c r="H43" s="363"/>
      <c r="I43" s="516"/>
      <c r="J43" s="370"/>
      <c r="K43" s="106"/>
      <c r="L43" s="107"/>
      <c r="M43" s="107"/>
      <c r="N43" s="108"/>
      <c r="O43" s="52" t="str">
        <f t="shared" si="0"/>
        <v/>
      </c>
    </row>
    <row r="44" spans="1:15" ht="17.25" customHeight="1">
      <c r="A44" s="354"/>
      <c r="B44" s="364" t="s">
        <v>514</v>
      </c>
      <c r="C44" s="365"/>
      <c r="D44" s="365"/>
      <c r="E44" s="365"/>
      <c r="F44" s="365"/>
      <c r="G44" s="365"/>
      <c r="H44" s="366"/>
      <c r="I44" s="516"/>
      <c r="J44" s="370"/>
      <c r="K44" s="72"/>
      <c r="L44" s="73"/>
      <c r="M44" s="73"/>
      <c r="N44" s="74"/>
    </row>
    <row r="45" spans="1:15" ht="19.5" thickBot="1">
      <c r="A45" s="354"/>
      <c r="B45" s="87">
        <v>1</v>
      </c>
      <c r="C45" s="380"/>
      <c r="D45" s="381"/>
      <c r="E45" s="88"/>
      <c r="F45" s="88"/>
      <c r="G45" s="109"/>
      <c r="H45" s="90" t="s">
        <v>508</v>
      </c>
      <c r="I45" s="516"/>
      <c r="J45" s="370"/>
      <c r="K45" s="72"/>
      <c r="L45" s="73" t="s">
        <v>498</v>
      </c>
      <c r="M45" s="91">
        <f>SUM(G45:G56)</f>
        <v>0</v>
      </c>
      <c r="N45" s="74"/>
      <c r="O45" s="52" t="str">
        <f t="shared" si="0"/>
        <v/>
      </c>
    </row>
    <row r="46" spans="1:15">
      <c r="A46" s="354"/>
      <c r="B46" s="87">
        <v>2</v>
      </c>
      <c r="C46" s="378"/>
      <c r="D46" s="379"/>
      <c r="E46" s="76"/>
      <c r="F46" s="77"/>
      <c r="G46" s="110"/>
      <c r="H46" s="93" t="s">
        <v>508</v>
      </c>
      <c r="I46" s="516"/>
      <c r="J46" s="370"/>
      <c r="K46" s="72"/>
      <c r="L46" s="73"/>
      <c r="M46" s="73"/>
      <c r="N46" s="74"/>
      <c r="O46" s="52" t="str">
        <f t="shared" si="0"/>
        <v/>
      </c>
    </row>
    <row r="47" spans="1:15">
      <c r="A47" s="354"/>
      <c r="B47" s="87">
        <v>3</v>
      </c>
      <c r="C47" s="378"/>
      <c r="D47" s="379"/>
      <c r="E47" s="76"/>
      <c r="F47" s="77"/>
      <c r="G47" s="110"/>
      <c r="H47" s="93" t="s">
        <v>508</v>
      </c>
      <c r="I47" s="516"/>
      <c r="J47" s="370"/>
      <c r="K47" s="72"/>
      <c r="L47" s="73" t="s">
        <v>504</v>
      </c>
      <c r="M47" s="344">
        <v>200</v>
      </c>
      <c r="N47" s="74"/>
      <c r="O47" s="52" t="str">
        <f t="shared" si="0"/>
        <v/>
      </c>
    </row>
    <row r="48" spans="1:15">
      <c r="A48" s="354"/>
      <c r="B48" s="87">
        <v>4</v>
      </c>
      <c r="C48" s="378"/>
      <c r="D48" s="379"/>
      <c r="E48" s="76"/>
      <c r="F48" s="77"/>
      <c r="G48" s="110"/>
      <c r="H48" s="93" t="s">
        <v>508</v>
      </c>
      <c r="I48" s="516"/>
      <c r="J48" s="370"/>
      <c r="K48" s="72"/>
      <c r="L48" s="73" t="s">
        <v>505</v>
      </c>
      <c r="M48" s="344"/>
      <c r="N48" s="74"/>
      <c r="O48" s="52" t="str">
        <f t="shared" si="0"/>
        <v/>
      </c>
    </row>
    <row r="49" spans="1:17">
      <c r="A49" s="354"/>
      <c r="B49" s="87">
        <v>5</v>
      </c>
      <c r="C49" s="378"/>
      <c r="D49" s="379"/>
      <c r="E49" s="76"/>
      <c r="F49" s="77"/>
      <c r="G49" s="111"/>
      <c r="H49" s="93" t="s">
        <v>508</v>
      </c>
      <c r="I49" s="516"/>
      <c r="J49" s="370"/>
      <c r="K49" s="72"/>
      <c r="L49" s="73"/>
      <c r="M49" s="73"/>
      <c r="N49" s="74"/>
      <c r="O49" s="52" t="str">
        <f t="shared" si="0"/>
        <v/>
      </c>
    </row>
    <row r="50" spans="1:17">
      <c r="A50" s="354"/>
      <c r="B50" s="87">
        <v>6</v>
      </c>
      <c r="C50" s="378"/>
      <c r="D50" s="379"/>
      <c r="E50" s="76"/>
      <c r="F50" s="77"/>
      <c r="G50" s="110"/>
      <c r="H50" s="93" t="s">
        <v>508</v>
      </c>
      <c r="I50" s="516"/>
      <c r="J50" s="370"/>
      <c r="K50" s="72"/>
      <c r="L50" s="73" t="s">
        <v>500</v>
      </c>
      <c r="M50" s="79">
        <f>M45*M47</f>
        <v>0</v>
      </c>
      <c r="N50" s="74" t="s">
        <v>515</v>
      </c>
      <c r="O50" s="52" t="str">
        <f t="shared" si="0"/>
        <v/>
      </c>
    </row>
    <row r="51" spans="1:17">
      <c r="A51" s="354"/>
      <c r="B51" s="87">
        <v>7</v>
      </c>
      <c r="C51" s="378"/>
      <c r="D51" s="379"/>
      <c r="E51" s="76"/>
      <c r="F51" s="77"/>
      <c r="G51" s="110"/>
      <c r="H51" s="93" t="s">
        <v>508</v>
      </c>
      <c r="I51" s="516"/>
      <c r="J51" s="370"/>
      <c r="K51" s="72"/>
      <c r="L51" s="73"/>
      <c r="M51" s="73"/>
      <c r="N51" s="74"/>
      <c r="O51" s="52" t="str">
        <f t="shared" si="0"/>
        <v/>
      </c>
    </row>
    <row r="52" spans="1:17">
      <c r="A52" s="354"/>
      <c r="B52" s="87">
        <v>8</v>
      </c>
      <c r="C52" s="378"/>
      <c r="D52" s="379"/>
      <c r="E52" s="76"/>
      <c r="F52" s="77"/>
      <c r="G52" s="110"/>
      <c r="H52" s="93" t="s">
        <v>508</v>
      </c>
      <c r="I52" s="516"/>
      <c r="J52" s="370"/>
      <c r="K52" s="72"/>
      <c r="L52" s="73"/>
      <c r="M52" s="73"/>
      <c r="N52" s="74"/>
      <c r="O52" s="52" t="str">
        <f t="shared" si="0"/>
        <v/>
      </c>
    </row>
    <row r="53" spans="1:17" ht="19.5" thickBot="1">
      <c r="A53" s="354"/>
      <c r="B53" s="87">
        <v>9</v>
      </c>
      <c r="C53" s="378"/>
      <c r="D53" s="379"/>
      <c r="E53" s="76"/>
      <c r="F53" s="77"/>
      <c r="G53" s="110"/>
      <c r="H53" s="93" t="s">
        <v>508</v>
      </c>
      <c r="I53" s="516"/>
      <c r="J53" s="370"/>
      <c r="K53" s="72"/>
      <c r="L53" s="96" t="s">
        <v>516</v>
      </c>
      <c r="M53" s="97">
        <f>M41+M50</f>
        <v>0</v>
      </c>
      <c r="N53" s="74" t="s">
        <v>492</v>
      </c>
      <c r="O53" s="52" t="str">
        <f t="shared" si="0"/>
        <v/>
      </c>
    </row>
    <row r="54" spans="1:17">
      <c r="A54" s="354"/>
      <c r="B54" s="87">
        <v>10</v>
      </c>
      <c r="C54" s="378"/>
      <c r="D54" s="379"/>
      <c r="E54" s="76"/>
      <c r="F54" s="77"/>
      <c r="G54" s="110"/>
      <c r="H54" s="93" t="s">
        <v>508</v>
      </c>
      <c r="I54" s="516"/>
      <c r="J54" s="370"/>
      <c r="K54" s="72"/>
      <c r="L54" s="73"/>
      <c r="M54" s="73"/>
      <c r="N54" s="74"/>
      <c r="O54" s="52" t="str">
        <f t="shared" si="0"/>
        <v/>
      </c>
    </row>
    <row r="55" spans="1:17">
      <c r="A55" s="354"/>
      <c r="B55" s="87">
        <v>11</v>
      </c>
      <c r="C55" s="378"/>
      <c r="D55" s="379"/>
      <c r="E55" s="76"/>
      <c r="F55" s="77"/>
      <c r="G55" s="110"/>
      <c r="H55" s="93" t="s">
        <v>508</v>
      </c>
      <c r="I55" s="516"/>
      <c r="J55" s="370"/>
      <c r="K55" s="72"/>
      <c r="L55" s="112"/>
      <c r="M55" s="112"/>
      <c r="N55" s="113"/>
      <c r="O55" s="52" t="str">
        <f t="shared" si="0"/>
        <v/>
      </c>
    </row>
    <row r="56" spans="1:17">
      <c r="A56" s="377"/>
      <c r="B56" s="114">
        <v>12</v>
      </c>
      <c r="C56" s="385"/>
      <c r="D56" s="386"/>
      <c r="E56" s="115"/>
      <c r="F56" s="115"/>
      <c r="G56" s="116"/>
      <c r="H56" s="117" t="s">
        <v>508</v>
      </c>
      <c r="I56" s="518"/>
      <c r="J56" s="371"/>
      <c r="K56" s="118"/>
      <c r="L56" s="119"/>
      <c r="M56" s="119"/>
      <c r="N56" s="120"/>
      <c r="O56" s="52" t="str">
        <f t="shared" si="0"/>
        <v/>
      </c>
    </row>
    <row r="57" spans="1:17" ht="15" customHeight="1"/>
    <row r="58" spans="1:17" ht="21.75" customHeight="1">
      <c r="C58" s="52" t="s">
        <v>517</v>
      </c>
      <c r="L58" s="387">
        <f>M28+M53</f>
        <v>0</v>
      </c>
      <c r="M58" s="387"/>
      <c r="N58" s="52" t="s">
        <v>494</v>
      </c>
      <c r="O58" s="123">
        <v>1</v>
      </c>
      <c r="P58" s="123">
        <v>45</v>
      </c>
      <c r="Q58" s="123">
        <v>23000</v>
      </c>
    </row>
    <row r="59" spans="1:17" ht="21.75" customHeight="1">
      <c r="C59" s="121" t="s">
        <v>518</v>
      </c>
      <c r="G59" s="124"/>
      <c r="H59" s="125"/>
      <c r="I59" s="130" t="s">
        <v>519</v>
      </c>
      <c r="J59" s="124" t="str">
        <f>IFERROR(VLOOKUP(一番最初に入力!E8,【適宜更新してください】法人情報!$A:$F,6,FALSE),"")</f>
        <v/>
      </c>
      <c r="K59" s="52" t="s">
        <v>520</v>
      </c>
      <c r="L59" s="387" t="str">
        <f>IFERROR(VLOOKUP(J59,O58:Q64,3,TRUE),"")</f>
        <v/>
      </c>
      <c r="M59" s="387"/>
      <c r="N59" s="52" t="s">
        <v>521</v>
      </c>
      <c r="O59" s="123">
        <v>46</v>
      </c>
      <c r="P59" s="123">
        <v>60</v>
      </c>
      <c r="Q59" s="123">
        <v>30000</v>
      </c>
    </row>
    <row r="60" spans="1:17" ht="21.75" customHeight="1">
      <c r="C60" s="388" t="s">
        <v>559</v>
      </c>
      <c r="D60" s="389"/>
      <c r="E60" s="389"/>
      <c r="F60" s="389"/>
      <c r="G60" s="389"/>
      <c r="H60" s="389"/>
      <c r="L60" s="384">
        <f>MIN(L58,L59)</f>
        <v>0</v>
      </c>
      <c r="M60" s="384"/>
      <c r="N60" s="52" t="s">
        <v>522</v>
      </c>
      <c r="O60" s="123">
        <v>61</v>
      </c>
      <c r="P60" s="123">
        <v>90</v>
      </c>
      <c r="Q60" s="123">
        <v>37000</v>
      </c>
    </row>
    <row r="61" spans="1:17">
      <c r="O61" s="123">
        <v>91</v>
      </c>
      <c r="P61" s="123">
        <v>120</v>
      </c>
      <c r="Q61" s="123">
        <v>41000</v>
      </c>
    </row>
    <row r="62" spans="1:17">
      <c r="O62" s="123">
        <v>121</v>
      </c>
      <c r="P62" s="123">
        <v>150</v>
      </c>
      <c r="Q62" s="123">
        <v>45000</v>
      </c>
    </row>
    <row r="63" spans="1:17">
      <c r="O63" s="123">
        <v>151</v>
      </c>
      <c r="P63" s="123">
        <v>180</v>
      </c>
      <c r="Q63" s="123">
        <v>49000</v>
      </c>
    </row>
    <row r="64" spans="1:17">
      <c r="O64" s="123">
        <v>181</v>
      </c>
      <c r="P64" s="123">
        <v>500</v>
      </c>
      <c r="Q64" s="123">
        <v>53000</v>
      </c>
    </row>
  </sheetData>
  <sheetProtection password="C016" sheet="1" formatCells="0"/>
  <mergeCells count="76">
    <mergeCell ref="M38:M39"/>
    <mergeCell ref="C39:D39"/>
    <mergeCell ref="C43:D43"/>
    <mergeCell ref="E2:G2"/>
    <mergeCell ref="H2:N2"/>
    <mergeCell ref="E3:G3"/>
    <mergeCell ref="H3:N3"/>
    <mergeCell ref="E4:G4"/>
    <mergeCell ref="H4:N4"/>
    <mergeCell ref="C25:D25"/>
    <mergeCell ref="C26:D26"/>
    <mergeCell ref="C14:D14"/>
    <mergeCell ref="C15:D15"/>
    <mergeCell ref="C16:D16"/>
    <mergeCell ref="C17:D17"/>
    <mergeCell ref="C24:D24"/>
    <mergeCell ref="L60:M60"/>
    <mergeCell ref="C49:D49"/>
    <mergeCell ref="C50:D50"/>
    <mergeCell ref="C51:D51"/>
    <mergeCell ref="C52:D52"/>
    <mergeCell ref="C53:D53"/>
    <mergeCell ref="C54:D54"/>
    <mergeCell ref="C55:D55"/>
    <mergeCell ref="C56:D56"/>
    <mergeCell ref="L58:M58"/>
    <mergeCell ref="L59:M59"/>
    <mergeCell ref="C60:H60"/>
    <mergeCell ref="M47:M48"/>
    <mergeCell ref="B44:H44"/>
    <mergeCell ref="A32:A56"/>
    <mergeCell ref="C32:D32"/>
    <mergeCell ref="C40:D40"/>
    <mergeCell ref="C41:D41"/>
    <mergeCell ref="C42:D42"/>
    <mergeCell ref="C48:D48"/>
    <mergeCell ref="C36:D36"/>
    <mergeCell ref="C45:D45"/>
    <mergeCell ref="C46:D46"/>
    <mergeCell ref="C47:D47"/>
    <mergeCell ref="G32:H43"/>
    <mergeCell ref="C33:D33"/>
    <mergeCell ref="C38:D38"/>
    <mergeCell ref="C35:D35"/>
    <mergeCell ref="C11:D11"/>
    <mergeCell ref="C12:D12"/>
    <mergeCell ref="C31:D31"/>
    <mergeCell ref="C34:D34"/>
    <mergeCell ref="L17:M17"/>
    <mergeCell ref="J7:J56"/>
    <mergeCell ref="C18:D18"/>
    <mergeCell ref="C30:D30"/>
    <mergeCell ref="C20:D20"/>
    <mergeCell ref="C21:D21"/>
    <mergeCell ref="C22:D22"/>
    <mergeCell ref="C27:D27"/>
    <mergeCell ref="C28:D28"/>
    <mergeCell ref="C29:D29"/>
    <mergeCell ref="M22:M23"/>
    <mergeCell ref="C23:D23"/>
    <mergeCell ref="C13:D13"/>
    <mergeCell ref="M13:M14"/>
    <mergeCell ref="M35:M36"/>
    <mergeCell ref="C37:D37"/>
    <mergeCell ref="A1:L1"/>
    <mergeCell ref="A6:D6"/>
    <mergeCell ref="G6:H6"/>
    <mergeCell ref="K6:N6"/>
    <mergeCell ref="A7:A31"/>
    <mergeCell ref="C7:D7"/>
    <mergeCell ref="G7:H18"/>
    <mergeCell ref="C8:D8"/>
    <mergeCell ref="C9:D9"/>
    <mergeCell ref="C10:D10"/>
    <mergeCell ref="B19:H19"/>
    <mergeCell ref="M10:M11"/>
  </mergeCells>
  <phoneticPr fontId="5"/>
  <conditionalFormatting sqref="M16">
    <cfRule type="expression" dxfId="3" priority="4">
      <formula>COUNTIF($O$7:$O$18,"×")</formula>
    </cfRule>
  </conditionalFormatting>
  <conditionalFormatting sqref="M25">
    <cfRule type="expression" dxfId="2" priority="3">
      <formula>COUNTIF($O$20:$O$31,"×")</formula>
    </cfRule>
  </conditionalFormatting>
  <conditionalFormatting sqref="M41">
    <cfRule type="expression" dxfId="1" priority="2">
      <formula>COUNTIF($O$32:$O$43,"×")</formula>
    </cfRule>
  </conditionalFormatting>
  <conditionalFormatting sqref="M50">
    <cfRule type="expression" dxfId="0" priority="1">
      <formula>COUNTIF($O$45:$O$56,"×")</formula>
    </cfRule>
  </conditionalFormatting>
  <dataValidations count="3">
    <dataValidation type="whole" allowBlank="1" showInputMessage="1" showErrorMessage="1" sqref="G45:G56">
      <formula1>1</formula1>
      <formula2>3</formula2>
    </dataValidation>
    <dataValidation type="whole" allowBlank="1" showInputMessage="1" showErrorMessage="1" sqref="G20:G31">
      <formula1>1</formula1>
      <formula2>11</formula2>
    </dataValidation>
    <dataValidation type="list" allowBlank="1" showInputMessage="1" showErrorMessage="1" sqref="E7:E18 E20:E43 E45:E56">
      <formula1>"保育士,教諭,保育教諭,補助者,家庭的保育者,家庭的保育補助者,保育従事者,調理員,管理栄養士,栄養士,看護師,准看護師,その他"</formula1>
    </dataValidation>
  </dataValidations>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C43"/>
  <sheetViews>
    <sheetView view="pageBreakPreview" zoomScale="110" zoomScaleNormal="100" zoomScaleSheetLayoutView="110" workbookViewId="0">
      <selection activeCell="B2" sqref="B2:AA2"/>
    </sheetView>
  </sheetViews>
  <sheetFormatPr defaultRowHeight="18.75"/>
  <cols>
    <col min="1" max="1" width="1.5" style="138" customWidth="1"/>
    <col min="2" max="2" width="2.625" style="138" customWidth="1"/>
    <col min="3" max="3" width="9" style="138"/>
    <col min="4" max="11" width="5.25" style="138" customWidth="1"/>
    <col min="12" max="27" width="3" style="138" customWidth="1"/>
    <col min="28" max="28" width="4.625" style="138" customWidth="1"/>
    <col min="29" max="16384" width="9" style="138"/>
  </cols>
  <sheetData>
    <row r="1" spans="1:28" ht="17.25" customHeight="1">
      <c r="W1" s="503">
        <f>一番最初に入力!E8</f>
        <v>0</v>
      </c>
      <c r="X1" s="503"/>
      <c r="Y1" s="503"/>
      <c r="Z1" s="503"/>
      <c r="AA1" s="503"/>
    </row>
    <row r="2" spans="1:28" ht="42" customHeight="1">
      <c r="B2" s="504" t="s">
        <v>646</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row>
    <row r="3" spans="1:28" ht="19.5" thickBot="1"/>
    <row r="4" spans="1:28" ht="17.100000000000001" customHeight="1">
      <c r="D4" s="506" t="s">
        <v>647</v>
      </c>
      <c r="E4" s="507"/>
      <c r="F4" s="139" t="s">
        <v>648</v>
      </c>
      <c r="G4" s="140" t="s">
        <v>649</v>
      </c>
      <c r="H4" s="141" t="s">
        <v>650</v>
      </c>
      <c r="I4" s="142" t="s">
        <v>651</v>
      </c>
      <c r="J4" s="140" t="s">
        <v>648</v>
      </c>
      <c r="K4" s="141" t="s">
        <v>649</v>
      </c>
      <c r="L4" s="510" t="s">
        <v>650</v>
      </c>
      <c r="M4" s="511"/>
      <c r="N4" s="512" t="s">
        <v>652</v>
      </c>
      <c r="O4" s="511"/>
      <c r="P4" s="512" t="s">
        <v>648</v>
      </c>
      <c r="Q4" s="513"/>
      <c r="R4" s="510" t="s">
        <v>649</v>
      </c>
      <c r="S4" s="511"/>
      <c r="T4" s="512" t="s">
        <v>650</v>
      </c>
      <c r="U4" s="511"/>
      <c r="V4" s="514" t="s">
        <v>653</v>
      </c>
      <c r="W4" s="515"/>
    </row>
    <row r="5" spans="1:28" ht="48" customHeight="1" thickBot="1">
      <c r="D5" s="508"/>
      <c r="E5" s="509"/>
      <c r="F5" s="143"/>
      <c r="G5" s="144"/>
      <c r="H5" s="145"/>
      <c r="I5" s="143"/>
      <c r="J5" s="144" t="str">
        <f>様式第４号!V21</f>
        <v/>
      </c>
      <c r="K5" s="145" t="str">
        <f>様式第４号!W21</f>
        <v/>
      </c>
      <c r="L5" s="502" t="str">
        <f>様式第４号!X21</f>
        <v/>
      </c>
      <c r="M5" s="500"/>
      <c r="N5" s="499" t="str">
        <f>様式第４号!Y21</f>
        <v/>
      </c>
      <c r="O5" s="500"/>
      <c r="P5" s="499" t="str">
        <f>様式第４号!Z21</f>
        <v/>
      </c>
      <c r="Q5" s="501"/>
      <c r="R5" s="502" t="str">
        <f>様式第４号!AA21</f>
        <v/>
      </c>
      <c r="S5" s="500"/>
      <c r="T5" s="499" t="str">
        <f>様式第４号!AB21</f>
        <v/>
      </c>
      <c r="U5" s="500"/>
      <c r="V5" s="499" t="str">
        <f>様式第４号!AC21</f>
        <v>￥</v>
      </c>
      <c r="W5" s="501"/>
    </row>
    <row r="6" spans="1:28" ht="17.25" customHeight="1"/>
    <row r="7" spans="1:28">
      <c r="A7" s="406" t="s">
        <v>696</v>
      </c>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row>
    <row r="8" spans="1:28" ht="19.5" thickBot="1"/>
    <row r="9" spans="1:28" ht="28.5" customHeight="1">
      <c r="B9" s="494" t="s">
        <v>654</v>
      </c>
      <c r="C9" s="495"/>
      <c r="D9" s="495"/>
      <c r="E9" s="495"/>
      <c r="F9" s="495"/>
      <c r="G9" s="495"/>
      <c r="H9" s="495"/>
      <c r="I9" s="495"/>
      <c r="J9" s="495"/>
      <c r="K9" s="495"/>
      <c r="L9" s="495"/>
      <c r="M9" s="495"/>
      <c r="N9" s="495"/>
      <c r="O9" s="495"/>
      <c r="P9" s="495"/>
      <c r="Q9" s="495"/>
      <c r="R9" s="495"/>
      <c r="S9" s="495"/>
      <c r="T9" s="495"/>
      <c r="U9" s="495"/>
      <c r="V9" s="495"/>
      <c r="W9" s="495"/>
      <c r="X9" s="495"/>
      <c r="Y9" s="495"/>
      <c r="Z9" s="495"/>
      <c r="AA9" s="496"/>
    </row>
    <row r="10" spans="1:28" ht="20.25" customHeight="1">
      <c r="B10" s="477" t="s">
        <v>655</v>
      </c>
      <c r="C10" s="478"/>
      <c r="D10" s="479"/>
      <c r="E10" s="480" t="s">
        <v>656</v>
      </c>
      <c r="F10" s="480"/>
      <c r="G10" s="480"/>
      <c r="H10" s="480" t="s">
        <v>657</v>
      </c>
      <c r="I10" s="480"/>
      <c r="J10" s="480" t="s">
        <v>658</v>
      </c>
      <c r="K10" s="480"/>
      <c r="L10" s="481" t="s">
        <v>659</v>
      </c>
      <c r="M10" s="482"/>
      <c r="N10" s="482"/>
      <c r="O10" s="482"/>
      <c r="P10" s="482"/>
      <c r="Q10" s="482"/>
      <c r="R10" s="497"/>
      <c r="S10" s="477" t="s">
        <v>647</v>
      </c>
      <c r="T10" s="484"/>
      <c r="U10" s="478"/>
      <c r="V10" s="478"/>
      <c r="W10" s="478"/>
      <c r="X10" s="478"/>
      <c r="Y10" s="478"/>
      <c r="Z10" s="479"/>
      <c r="AA10" s="498"/>
    </row>
    <row r="11" spans="1:28" ht="18.75" customHeight="1">
      <c r="B11" s="477"/>
      <c r="C11" s="478"/>
      <c r="D11" s="479"/>
      <c r="E11" s="480"/>
      <c r="F11" s="480"/>
      <c r="G11" s="480"/>
      <c r="H11" s="480"/>
      <c r="I11" s="480"/>
      <c r="J11" s="480"/>
      <c r="K11" s="480"/>
      <c r="L11" s="486" t="s">
        <v>653</v>
      </c>
      <c r="M11" s="487"/>
      <c r="N11" s="487"/>
      <c r="O11" s="487"/>
      <c r="P11" s="488"/>
      <c r="Q11" s="146"/>
      <c r="R11" s="146"/>
      <c r="S11" s="489" t="s">
        <v>653</v>
      </c>
      <c r="T11" s="490"/>
      <c r="U11" s="491"/>
      <c r="V11" s="491"/>
      <c r="W11" s="491"/>
      <c r="X11" s="492"/>
      <c r="Y11" s="493"/>
      <c r="Z11" s="147"/>
      <c r="AA11" s="148"/>
    </row>
    <row r="12" spans="1:28" ht="18.75" customHeight="1">
      <c r="B12" s="477"/>
      <c r="C12" s="478"/>
      <c r="D12" s="479"/>
      <c r="E12" s="480"/>
      <c r="F12" s="480"/>
      <c r="G12" s="480"/>
      <c r="H12" s="480"/>
      <c r="I12" s="480"/>
      <c r="J12" s="480"/>
      <c r="K12" s="480"/>
      <c r="L12" s="481"/>
      <c r="M12" s="482"/>
      <c r="N12" s="482"/>
      <c r="O12" s="482"/>
      <c r="P12" s="483"/>
      <c r="Q12" s="146"/>
      <c r="R12" s="146"/>
      <c r="S12" s="477"/>
      <c r="T12" s="484"/>
      <c r="U12" s="478"/>
      <c r="V12" s="478"/>
      <c r="W12" s="478"/>
      <c r="X12" s="479"/>
      <c r="Y12" s="485"/>
      <c r="Z12" s="149"/>
      <c r="AA12" s="148"/>
    </row>
    <row r="13" spans="1:28" ht="18.75" customHeight="1">
      <c r="B13" s="477"/>
      <c r="C13" s="478"/>
      <c r="D13" s="479"/>
      <c r="E13" s="480"/>
      <c r="F13" s="480"/>
      <c r="G13" s="480"/>
      <c r="H13" s="480"/>
      <c r="I13" s="480"/>
      <c r="J13" s="480"/>
      <c r="K13" s="480"/>
      <c r="L13" s="481"/>
      <c r="M13" s="482"/>
      <c r="N13" s="482"/>
      <c r="O13" s="482"/>
      <c r="P13" s="483"/>
      <c r="Q13" s="146"/>
      <c r="R13" s="146"/>
      <c r="S13" s="477"/>
      <c r="T13" s="484"/>
      <c r="U13" s="478"/>
      <c r="V13" s="478"/>
      <c r="W13" s="478"/>
      <c r="X13" s="479"/>
      <c r="Y13" s="485"/>
      <c r="Z13" s="149"/>
      <c r="AA13" s="148"/>
    </row>
    <row r="14" spans="1:28" ht="18.75" customHeight="1">
      <c r="B14" s="477"/>
      <c r="C14" s="478"/>
      <c r="D14" s="479"/>
      <c r="E14" s="480"/>
      <c r="F14" s="480"/>
      <c r="G14" s="480"/>
      <c r="H14" s="480"/>
      <c r="I14" s="480"/>
      <c r="J14" s="480"/>
      <c r="K14" s="480"/>
      <c r="L14" s="481"/>
      <c r="M14" s="482"/>
      <c r="N14" s="482"/>
      <c r="O14" s="482"/>
      <c r="P14" s="483"/>
      <c r="Q14" s="146"/>
      <c r="R14" s="146"/>
      <c r="S14" s="477"/>
      <c r="T14" s="484"/>
      <c r="U14" s="478"/>
      <c r="V14" s="478"/>
      <c r="W14" s="478"/>
      <c r="X14" s="479"/>
      <c r="Y14" s="485"/>
      <c r="Z14" s="149"/>
      <c r="AA14" s="148"/>
    </row>
    <row r="15" spans="1:28" ht="18.75" customHeight="1">
      <c r="B15" s="477"/>
      <c r="C15" s="478"/>
      <c r="D15" s="479"/>
      <c r="E15" s="480"/>
      <c r="F15" s="480"/>
      <c r="G15" s="480"/>
      <c r="H15" s="480"/>
      <c r="I15" s="480"/>
      <c r="J15" s="480"/>
      <c r="K15" s="480"/>
      <c r="L15" s="481"/>
      <c r="M15" s="482"/>
      <c r="N15" s="482"/>
      <c r="O15" s="482"/>
      <c r="P15" s="483"/>
      <c r="Q15" s="146"/>
      <c r="R15" s="146"/>
      <c r="S15" s="477"/>
      <c r="T15" s="484"/>
      <c r="U15" s="478"/>
      <c r="V15" s="478"/>
      <c r="W15" s="478"/>
      <c r="X15" s="479"/>
      <c r="Y15" s="485"/>
      <c r="Z15" s="149"/>
      <c r="AA15" s="148"/>
    </row>
    <row r="16" spans="1:28" ht="18.75" customHeight="1">
      <c r="B16" s="477"/>
      <c r="C16" s="478"/>
      <c r="D16" s="479"/>
      <c r="E16" s="480"/>
      <c r="F16" s="480"/>
      <c r="G16" s="480"/>
      <c r="H16" s="480"/>
      <c r="I16" s="480"/>
      <c r="J16" s="480"/>
      <c r="K16" s="480"/>
      <c r="L16" s="481"/>
      <c r="M16" s="482"/>
      <c r="N16" s="482"/>
      <c r="O16" s="482"/>
      <c r="P16" s="483"/>
      <c r="Q16" s="146"/>
      <c r="R16" s="146"/>
      <c r="S16" s="477"/>
      <c r="T16" s="484"/>
      <c r="U16" s="478"/>
      <c r="V16" s="478"/>
      <c r="W16" s="478"/>
      <c r="X16" s="479"/>
      <c r="Y16" s="485"/>
      <c r="Z16" s="149"/>
      <c r="AA16" s="148"/>
    </row>
    <row r="17" spans="2:29" ht="18.75" customHeight="1">
      <c r="B17" s="477"/>
      <c r="C17" s="478"/>
      <c r="D17" s="479"/>
      <c r="E17" s="480"/>
      <c r="F17" s="480"/>
      <c r="G17" s="480"/>
      <c r="H17" s="480"/>
      <c r="I17" s="480"/>
      <c r="J17" s="480"/>
      <c r="K17" s="480"/>
      <c r="L17" s="481"/>
      <c r="M17" s="482"/>
      <c r="N17" s="482"/>
      <c r="O17" s="482"/>
      <c r="P17" s="483"/>
      <c r="Q17" s="146"/>
      <c r="R17" s="146"/>
      <c r="S17" s="477"/>
      <c r="T17" s="484"/>
      <c r="U17" s="478"/>
      <c r="V17" s="478"/>
      <c r="W17" s="478"/>
      <c r="X17" s="479"/>
      <c r="Y17" s="485"/>
      <c r="Z17" s="149"/>
      <c r="AA17" s="148"/>
    </row>
    <row r="18" spans="2:29" ht="18.75" customHeight="1">
      <c r="B18" s="477"/>
      <c r="C18" s="478"/>
      <c r="D18" s="479"/>
      <c r="E18" s="480"/>
      <c r="F18" s="480"/>
      <c r="G18" s="480"/>
      <c r="H18" s="480"/>
      <c r="I18" s="480"/>
      <c r="J18" s="480"/>
      <c r="K18" s="480"/>
      <c r="L18" s="481"/>
      <c r="M18" s="482"/>
      <c r="N18" s="482"/>
      <c r="O18" s="482"/>
      <c r="P18" s="483"/>
      <c r="Q18" s="146"/>
      <c r="R18" s="146"/>
      <c r="S18" s="477"/>
      <c r="T18" s="484"/>
      <c r="U18" s="478"/>
      <c r="V18" s="478"/>
      <c r="W18" s="478"/>
      <c r="X18" s="479"/>
      <c r="Y18" s="485"/>
      <c r="Z18" s="149"/>
      <c r="AA18" s="148"/>
    </row>
    <row r="19" spans="2:29" ht="18.75" customHeight="1">
      <c r="B19" s="477"/>
      <c r="C19" s="478"/>
      <c r="D19" s="479"/>
      <c r="E19" s="480"/>
      <c r="F19" s="480"/>
      <c r="G19" s="480"/>
      <c r="H19" s="480"/>
      <c r="I19" s="480"/>
      <c r="J19" s="480"/>
      <c r="K19" s="480"/>
      <c r="L19" s="481"/>
      <c r="M19" s="482"/>
      <c r="N19" s="482"/>
      <c r="O19" s="482"/>
      <c r="P19" s="483"/>
      <c r="Q19" s="146"/>
      <c r="R19" s="146"/>
      <c r="S19" s="477"/>
      <c r="T19" s="484"/>
      <c r="U19" s="478"/>
      <c r="V19" s="478"/>
      <c r="W19" s="478"/>
      <c r="X19" s="479"/>
      <c r="Y19" s="485"/>
      <c r="Z19" s="149"/>
      <c r="AA19" s="148"/>
    </row>
    <row r="20" spans="2:29" ht="18.75" customHeight="1" thickBot="1">
      <c r="B20" s="468"/>
      <c r="C20" s="469"/>
      <c r="D20" s="470"/>
      <c r="E20" s="471"/>
      <c r="F20" s="471"/>
      <c r="G20" s="471"/>
      <c r="H20" s="471"/>
      <c r="I20" s="471"/>
      <c r="J20" s="471"/>
      <c r="K20" s="471"/>
      <c r="L20" s="472"/>
      <c r="M20" s="473"/>
      <c r="N20" s="473"/>
      <c r="O20" s="473"/>
      <c r="P20" s="474"/>
      <c r="Q20" s="150"/>
      <c r="R20" s="150"/>
      <c r="S20" s="468"/>
      <c r="T20" s="475"/>
      <c r="U20" s="469"/>
      <c r="V20" s="469"/>
      <c r="W20" s="469"/>
      <c r="X20" s="470"/>
      <c r="Y20" s="476"/>
      <c r="Z20" s="151"/>
      <c r="AA20" s="152"/>
    </row>
    <row r="21" spans="2:29" s="156" customFormat="1" ht="21" customHeight="1" thickTop="1">
      <c r="B21" s="153" t="s">
        <v>660</v>
      </c>
      <c r="C21" s="154"/>
      <c r="D21" s="154"/>
      <c r="E21" s="154"/>
      <c r="F21" s="154"/>
      <c r="G21" s="154"/>
      <c r="H21" s="154"/>
      <c r="I21" s="154"/>
      <c r="J21" s="154"/>
      <c r="K21" s="154"/>
      <c r="L21" s="154"/>
      <c r="M21" s="154"/>
      <c r="N21" s="154"/>
      <c r="O21" s="154"/>
      <c r="P21" s="154"/>
      <c r="Q21" s="154"/>
      <c r="R21" s="154"/>
      <c r="S21" s="153"/>
      <c r="T21" s="154"/>
      <c r="U21" s="154"/>
      <c r="V21" s="154"/>
      <c r="W21" s="154"/>
      <c r="X21" s="154"/>
      <c r="Y21" s="154"/>
      <c r="Z21" s="154"/>
      <c r="AA21" s="155"/>
    </row>
    <row r="22" spans="2:29" s="156" customFormat="1" ht="21" customHeight="1">
      <c r="B22" s="157" t="s">
        <v>661</v>
      </c>
      <c r="C22" s="158"/>
      <c r="D22" s="158"/>
      <c r="E22" s="158"/>
      <c r="F22" s="158"/>
      <c r="G22" s="158"/>
      <c r="H22" s="158"/>
      <c r="I22" s="158"/>
      <c r="J22" s="158"/>
      <c r="K22" s="158"/>
      <c r="L22" s="158"/>
      <c r="M22" s="158"/>
      <c r="N22" s="158"/>
      <c r="O22" s="158"/>
      <c r="P22" s="158"/>
      <c r="Q22" s="158"/>
      <c r="R22" s="158"/>
      <c r="S22" s="157"/>
      <c r="T22" s="158"/>
      <c r="U22" s="158"/>
      <c r="V22" s="158"/>
      <c r="W22" s="158"/>
      <c r="X22" s="158"/>
      <c r="Y22" s="158"/>
      <c r="Z22" s="158"/>
      <c r="AA22" s="159"/>
    </row>
    <row r="23" spans="2:29" s="156" customFormat="1" ht="21" customHeight="1" thickBot="1">
      <c r="B23" s="160" t="s">
        <v>662</v>
      </c>
      <c r="C23" s="161"/>
      <c r="D23" s="161"/>
      <c r="E23" s="161"/>
      <c r="F23" s="161"/>
      <c r="G23" s="161"/>
      <c r="H23" s="161"/>
      <c r="I23" s="161"/>
      <c r="J23" s="161"/>
      <c r="K23" s="161"/>
      <c r="L23" s="161"/>
      <c r="M23" s="161"/>
      <c r="N23" s="161"/>
      <c r="O23" s="161"/>
      <c r="P23" s="161"/>
      <c r="Q23" s="161"/>
      <c r="R23" s="161"/>
      <c r="S23" s="160"/>
      <c r="T23" s="161"/>
      <c r="U23" s="161"/>
      <c r="V23" s="161"/>
      <c r="W23" s="161"/>
      <c r="X23" s="161"/>
      <c r="Y23" s="161"/>
      <c r="Z23" s="161"/>
      <c r="AA23" s="162"/>
    </row>
    <row r="24" spans="2:29" s="156" customFormat="1" ht="21" customHeight="1" thickTop="1" thickBot="1">
      <c r="B24" s="465" t="s">
        <v>697</v>
      </c>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7"/>
    </row>
    <row r="25" spans="2:29" ht="26.25" customHeight="1" thickTop="1">
      <c r="B25" s="163" t="s">
        <v>663</v>
      </c>
      <c r="D25" s="164"/>
      <c r="E25" s="164"/>
      <c r="F25" s="164"/>
      <c r="G25" s="164"/>
      <c r="H25" s="164"/>
      <c r="I25" s="164"/>
      <c r="J25" s="164"/>
      <c r="K25" s="164"/>
      <c r="L25" s="164"/>
      <c r="M25" s="164"/>
      <c r="N25" s="164"/>
      <c r="O25" s="164"/>
      <c r="P25" s="164"/>
      <c r="Q25" s="164"/>
      <c r="R25" s="164"/>
      <c r="S25" s="164"/>
      <c r="T25" s="164"/>
      <c r="U25" s="431" t="s">
        <v>698</v>
      </c>
      <c r="V25" s="431"/>
      <c r="W25" s="431"/>
      <c r="X25" s="431"/>
      <c r="Y25" s="431"/>
      <c r="Z25" s="431"/>
      <c r="AA25" s="437"/>
    </row>
    <row r="26" spans="2:29" ht="24.75" customHeight="1">
      <c r="B26" s="165" t="s">
        <v>664</v>
      </c>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6"/>
    </row>
    <row r="27" spans="2:29" ht="22.5" customHeight="1">
      <c r="B27" s="163"/>
      <c r="C27" s="164"/>
      <c r="D27" s="164"/>
      <c r="E27" s="164"/>
      <c r="F27" s="164"/>
      <c r="G27" s="164"/>
      <c r="H27" s="164"/>
      <c r="I27" s="164"/>
      <c r="J27" s="453" t="s">
        <v>665</v>
      </c>
      <c r="K27" s="453"/>
      <c r="L27" s="454" t="str">
        <f>様式第４号!K8</f>
        <v/>
      </c>
      <c r="M27" s="454"/>
      <c r="N27" s="454"/>
      <c r="O27" s="454"/>
      <c r="P27" s="454"/>
      <c r="Q27" s="454"/>
      <c r="R27" s="454"/>
      <c r="S27" s="454"/>
      <c r="T27" s="454"/>
      <c r="U27" s="454"/>
      <c r="V27" s="454"/>
      <c r="W27" s="454"/>
      <c r="X27" s="454"/>
      <c r="Y27" s="454"/>
      <c r="Z27" s="454"/>
      <c r="AA27" s="455"/>
      <c r="AB27" s="164"/>
      <c r="AC27" s="164"/>
    </row>
    <row r="28" spans="2:29" ht="22.5" customHeight="1" thickBot="1">
      <c r="B28" s="163"/>
      <c r="C28" s="164"/>
      <c r="D28" s="164"/>
      <c r="E28" s="164"/>
      <c r="F28" s="164"/>
      <c r="G28" s="164"/>
      <c r="H28" s="164"/>
      <c r="I28" s="164"/>
      <c r="J28" s="453" t="s">
        <v>666</v>
      </c>
      <c r="K28" s="453"/>
      <c r="L28" s="454" t="str">
        <f>様式第４号!M9</f>
        <v/>
      </c>
      <c r="M28" s="454"/>
      <c r="N28" s="454"/>
      <c r="O28" s="454"/>
      <c r="P28" s="454"/>
      <c r="Q28" s="454"/>
      <c r="R28" s="454"/>
      <c r="S28" s="454"/>
      <c r="T28" s="454"/>
      <c r="U28" s="454"/>
      <c r="V28" s="454"/>
      <c r="W28" s="454"/>
      <c r="X28" s="454"/>
      <c r="Y28" s="454"/>
      <c r="Z28" s="454"/>
      <c r="AA28" s="455"/>
      <c r="AB28" s="164"/>
      <c r="AC28" s="164"/>
    </row>
    <row r="29" spans="2:29" ht="29.25" customHeight="1">
      <c r="B29" s="167" t="s">
        <v>667</v>
      </c>
      <c r="C29" s="450" t="s">
        <v>668</v>
      </c>
      <c r="D29" s="450"/>
      <c r="E29" s="450"/>
      <c r="F29" s="450"/>
      <c r="G29" s="450"/>
      <c r="H29" s="450"/>
      <c r="I29" s="451"/>
      <c r="J29" s="452" t="s">
        <v>669</v>
      </c>
      <c r="K29" s="453"/>
      <c r="L29" s="454" t="str">
        <f>様式第４号!M10</f>
        <v/>
      </c>
      <c r="M29" s="454"/>
      <c r="N29" s="454"/>
      <c r="O29" s="454"/>
      <c r="P29" s="454"/>
      <c r="Q29" s="454"/>
      <c r="R29" s="454"/>
      <c r="S29" s="454"/>
      <c r="T29" s="454"/>
      <c r="U29" s="454"/>
      <c r="V29" s="454"/>
      <c r="W29" s="454"/>
      <c r="X29" s="454"/>
      <c r="Y29" s="454"/>
      <c r="Z29" s="454"/>
      <c r="AA29" s="455"/>
      <c r="AB29" s="164"/>
      <c r="AC29" s="164"/>
    </row>
    <row r="30" spans="2:29" ht="6.75" customHeight="1">
      <c r="B30" s="163"/>
      <c r="C30" s="164"/>
      <c r="D30" s="164"/>
      <c r="E30" s="164"/>
      <c r="F30" s="456"/>
      <c r="G30" s="456"/>
      <c r="H30" s="456"/>
      <c r="I30" s="458"/>
      <c r="J30" s="452"/>
      <c r="K30" s="453"/>
      <c r="L30" s="454"/>
      <c r="M30" s="454"/>
      <c r="N30" s="454"/>
      <c r="O30" s="454"/>
      <c r="P30" s="454"/>
      <c r="Q30" s="454"/>
      <c r="R30" s="454"/>
      <c r="S30" s="454"/>
      <c r="T30" s="454"/>
      <c r="U30" s="454"/>
      <c r="V30" s="454"/>
      <c r="W30" s="454"/>
      <c r="X30" s="454"/>
      <c r="Y30" s="454"/>
      <c r="Z30" s="454"/>
      <c r="AA30" s="455"/>
      <c r="AB30" s="164"/>
      <c r="AC30" s="164"/>
    </row>
    <row r="31" spans="2:29" ht="33.75" customHeight="1" thickBot="1">
      <c r="B31" s="168"/>
      <c r="C31" s="169" t="s">
        <v>670</v>
      </c>
      <c r="D31" s="170"/>
      <c r="E31" s="170"/>
      <c r="F31" s="457"/>
      <c r="G31" s="457"/>
      <c r="H31" s="457"/>
      <c r="I31" s="459"/>
      <c r="J31" s="460" t="s">
        <v>671</v>
      </c>
      <c r="K31" s="461"/>
      <c r="L31" s="462" t="str">
        <f>様式第４号!M11&amp;""</f>
        <v/>
      </c>
      <c r="M31" s="462"/>
      <c r="N31" s="462"/>
      <c r="O31" s="462"/>
      <c r="P31" s="462"/>
      <c r="Q31" s="462"/>
      <c r="R31" s="462"/>
      <c r="S31" s="462"/>
      <c r="T31" s="462"/>
      <c r="U31" s="462"/>
      <c r="V31" s="462"/>
      <c r="W31" s="462"/>
      <c r="X31" s="171"/>
      <c r="Y31" s="463"/>
      <c r="Z31" s="463"/>
      <c r="AA31" s="464"/>
      <c r="AB31" s="164"/>
      <c r="AC31" s="164"/>
    </row>
    <row r="32" spans="2:29">
      <c r="B32" s="172"/>
      <c r="C32" s="173"/>
      <c r="D32" s="173"/>
      <c r="E32" s="173"/>
      <c r="F32" s="173"/>
      <c r="G32" s="173"/>
      <c r="H32" s="174"/>
      <c r="I32" s="423" t="s">
        <v>672</v>
      </c>
      <c r="J32" s="424"/>
      <c r="K32" s="425"/>
      <c r="L32" s="425"/>
      <c r="M32" s="425"/>
      <c r="N32" s="425"/>
      <c r="O32" s="425"/>
      <c r="P32" s="425"/>
      <c r="Q32" s="425"/>
      <c r="R32" s="430" t="s">
        <v>673</v>
      </c>
      <c r="S32" s="430"/>
      <c r="T32" s="433"/>
      <c r="U32" s="433"/>
      <c r="V32" s="433"/>
      <c r="W32" s="433"/>
      <c r="X32" s="433"/>
      <c r="Y32" s="433"/>
      <c r="Z32" s="430" t="s">
        <v>674</v>
      </c>
      <c r="AA32" s="436"/>
    </row>
    <row r="33" spans="2:27" ht="20.25" customHeight="1">
      <c r="B33" s="175" t="s">
        <v>667</v>
      </c>
      <c r="C33" s="176" t="s">
        <v>675</v>
      </c>
      <c r="D33" s="164"/>
      <c r="E33" s="164"/>
      <c r="F33" s="164"/>
      <c r="G33" s="439" t="s">
        <v>676</v>
      </c>
      <c r="H33" s="440"/>
      <c r="I33" s="415"/>
      <c r="J33" s="426"/>
      <c r="K33" s="427"/>
      <c r="L33" s="427"/>
      <c r="M33" s="427"/>
      <c r="N33" s="427"/>
      <c r="O33" s="427"/>
      <c r="P33" s="427"/>
      <c r="Q33" s="427"/>
      <c r="R33" s="431"/>
      <c r="S33" s="431"/>
      <c r="T33" s="434"/>
      <c r="U33" s="434"/>
      <c r="V33" s="434"/>
      <c r="W33" s="434"/>
      <c r="X33" s="434"/>
      <c r="Y33" s="434"/>
      <c r="Z33" s="431"/>
      <c r="AA33" s="437"/>
    </row>
    <row r="34" spans="2:27" ht="7.5" customHeight="1">
      <c r="B34" s="163"/>
      <c r="C34" s="164"/>
      <c r="D34" s="164"/>
      <c r="E34" s="164"/>
      <c r="F34" s="164"/>
      <c r="G34" s="441"/>
      <c r="H34" s="440"/>
      <c r="I34" s="415"/>
      <c r="J34" s="428"/>
      <c r="K34" s="429"/>
      <c r="L34" s="429"/>
      <c r="M34" s="429"/>
      <c r="N34" s="429"/>
      <c r="O34" s="429"/>
      <c r="P34" s="429"/>
      <c r="Q34" s="429"/>
      <c r="R34" s="432"/>
      <c r="S34" s="432"/>
      <c r="T34" s="435"/>
      <c r="U34" s="435"/>
      <c r="V34" s="435"/>
      <c r="W34" s="435"/>
      <c r="X34" s="435"/>
      <c r="Y34" s="435"/>
      <c r="Z34" s="432"/>
      <c r="AA34" s="438"/>
    </row>
    <row r="35" spans="2:27" ht="22.5" customHeight="1">
      <c r="B35" s="175" t="s">
        <v>677</v>
      </c>
      <c r="C35" s="176" t="s">
        <v>678</v>
      </c>
      <c r="D35" s="164"/>
      <c r="E35" s="164"/>
      <c r="F35" s="164"/>
      <c r="G35" s="441"/>
      <c r="H35" s="440"/>
      <c r="I35" s="415"/>
      <c r="J35" s="177">
        <v>1</v>
      </c>
      <c r="K35" s="178" t="s">
        <v>679</v>
      </c>
      <c r="L35" s="442" t="s">
        <v>680</v>
      </c>
      <c r="M35" s="443"/>
      <c r="N35" s="446"/>
      <c r="O35" s="447"/>
      <c r="P35" s="408"/>
      <c r="Q35" s="409"/>
      <c r="R35" s="408"/>
      <c r="S35" s="409"/>
      <c r="T35" s="408"/>
      <c r="U35" s="409"/>
      <c r="V35" s="408"/>
      <c r="W35" s="409"/>
      <c r="X35" s="408"/>
      <c r="Y35" s="409"/>
      <c r="Z35" s="408"/>
      <c r="AA35" s="412"/>
    </row>
    <row r="36" spans="2:27" ht="22.5" customHeight="1">
      <c r="B36" s="179" t="s">
        <v>681</v>
      </c>
      <c r="C36" s="164"/>
      <c r="D36" s="164"/>
      <c r="E36" s="164"/>
      <c r="F36" s="164"/>
      <c r="G36" s="164"/>
      <c r="H36" s="166"/>
      <c r="I36" s="415"/>
      <c r="J36" s="177">
        <v>2</v>
      </c>
      <c r="K36" s="180" t="s">
        <v>682</v>
      </c>
      <c r="L36" s="444"/>
      <c r="M36" s="445"/>
      <c r="N36" s="448"/>
      <c r="O36" s="449"/>
      <c r="P36" s="410"/>
      <c r="Q36" s="411"/>
      <c r="R36" s="410"/>
      <c r="S36" s="411"/>
      <c r="T36" s="410"/>
      <c r="U36" s="411"/>
      <c r="V36" s="410"/>
      <c r="W36" s="411"/>
      <c r="X36" s="410"/>
      <c r="Y36" s="411"/>
      <c r="Z36" s="410"/>
      <c r="AA36" s="413"/>
    </row>
    <row r="37" spans="2:27" ht="22.5" customHeight="1" thickBot="1">
      <c r="B37" s="168"/>
      <c r="C37" s="170"/>
      <c r="D37" s="170"/>
      <c r="E37" s="170"/>
      <c r="F37" s="170"/>
      <c r="G37" s="170"/>
      <c r="H37" s="181"/>
      <c r="I37" s="414" t="s">
        <v>683</v>
      </c>
      <c r="J37" s="417" t="s">
        <v>684</v>
      </c>
      <c r="K37" s="418"/>
      <c r="L37" s="419"/>
      <c r="M37" s="182"/>
      <c r="N37" s="182"/>
      <c r="O37" s="183"/>
      <c r="P37" s="183"/>
      <c r="Q37" s="183"/>
      <c r="R37" s="183"/>
      <c r="S37" s="183"/>
      <c r="T37" s="183"/>
      <c r="U37" s="183"/>
      <c r="V37" s="183"/>
      <c r="W37" s="183"/>
      <c r="X37" s="183"/>
      <c r="Y37" s="183"/>
      <c r="Z37" s="184"/>
      <c r="AA37" s="185"/>
    </row>
    <row r="38" spans="2:27" ht="22.5" customHeight="1">
      <c r="B38" s="138" t="s">
        <v>685</v>
      </c>
      <c r="I38" s="415"/>
      <c r="J38" s="420"/>
      <c r="K38" s="421"/>
      <c r="L38" s="422"/>
      <c r="M38" s="182"/>
      <c r="N38" s="182"/>
      <c r="O38" s="183"/>
      <c r="P38" s="183"/>
      <c r="Q38" s="183"/>
      <c r="R38" s="183"/>
      <c r="S38" s="183"/>
      <c r="T38" s="183"/>
      <c r="U38" s="183"/>
      <c r="V38" s="183"/>
      <c r="W38" s="183"/>
      <c r="X38" s="183"/>
      <c r="Y38" s="183"/>
      <c r="Z38" s="184"/>
      <c r="AA38" s="185"/>
    </row>
    <row r="39" spans="2:27">
      <c r="B39" s="400" t="s">
        <v>686</v>
      </c>
      <c r="C39" s="400"/>
      <c r="D39" s="400"/>
      <c r="E39" s="400"/>
      <c r="F39" s="400"/>
      <c r="G39" s="400"/>
      <c r="H39" s="400"/>
      <c r="I39" s="415"/>
      <c r="J39" s="401"/>
      <c r="K39" s="402"/>
      <c r="L39" s="402"/>
      <c r="M39" s="402"/>
      <c r="N39" s="402"/>
      <c r="O39" s="402"/>
      <c r="P39" s="402"/>
      <c r="Q39" s="402"/>
      <c r="R39" s="402"/>
      <c r="S39" s="402"/>
      <c r="T39" s="402"/>
      <c r="U39" s="402"/>
      <c r="V39" s="402"/>
      <c r="W39" s="402"/>
      <c r="X39" s="402"/>
      <c r="Y39" s="402"/>
      <c r="Z39" s="402"/>
      <c r="AA39" s="403"/>
    </row>
    <row r="40" spans="2:27">
      <c r="B40" s="400" t="s">
        <v>687</v>
      </c>
      <c r="C40" s="400"/>
      <c r="D40" s="400"/>
      <c r="E40" s="400"/>
      <c r="F40" s="400"/>
      <c r="G40" s="400"/>
      <c r="H40" s="400"/>
      <c r="I40" s="415"/>
      <c r="J40" s="402"/>
      <c r="K40" s="402"/>
      <c r="L40" s="402"/>
      <c r="M40" s="402"/>
      <c r="N40" s="402"/>
      <c r="O40" s="402"/>
      <c r="P40" s="402"/>
      <c r="Q40" s="402"/>
      <c r="R40" s="402"/>
      <c r="S40" s="402"/>
      <c r="T40" s="402"/>
      <c r="U40" s="402"/>
      <c r="V40" s="402"/>
      <c r="W40" s="402"/>
      <c r="X40" s="402"/>
      <c r="Y40" s="402"/>
      <c r="Z40" s="402"/>
      <c r="AA40" s="403"/>
    </row>
    <row r="41" spans="2:27">
      <c r="B41" s="400" t="s">
        <v>688</v>
      </c>
      <c r="C41" s="400"/>
      <c r="D41" s="400"/>
      <c r="E41" s="400"/>
      <c r="F41" s="400"/>
      <c r="G41" s="400"/>
      <c r="H41" s="400"/>
      <c r="I41" s="415"/>
      <c r="J41" s="402"/>
      <c r="K41" s="402"/>
      <c r="L41" s="402"/>
      <c r="M41" s="402"/>
      <c r="N41" s="402"/>
      <c r="O41" s="402"/>
      <c r="P41" s="402"/>
      <c r="Q41" s="402"/>
      <c r="R41" s="402"/>
      <c r="S41" s="402"/>
      <c r="T41" s="402"/>
      <c r="U41" s="402"/>
      <c r="V41" s="402"/>
      <c r="W41" s="402"/>
      <c r="X41" s="402"/>
      <c r="Y41" s="402"/>
      <c r="Z41" s="402"/>
      <c r="AA41" s="403"/>
    </row>
    <row r="42" spans="2:27" ht="19.5" thickBot="1">
      <c r="I42" s="416"/>
      <c r="J42" s="404"/>
      <c r="K42" s="404"/>
      <c r="L42" s="404"/>
      <c r="M42" s="404"/>
      <c r="N42" s="404"/>
      <c r="O42" s="404"/>
      <c r="P42" s="404"/>
      <c r="Q42" s="404"/>
      <c r="R42" s="404"/>
      <c r="S42" s="404"/>
      <c r="T42" s="404"/>
      <c r="U42" s="404"/>
      <c r="V42" s="404"/>
      <c r="W42" s="404"/>
      <c r="X42" s="404"/>
      <c r="Y42" s="404"/>
      <c r="Z42" s="404"/>
      <c r="AA42" s="405"/>
    </row>
    <row r="43" spans="2:27" ht="51" customHeight="1"/>
  </sheetData>
  <sheetProtection password="C016" sheet="1" objects="1" scenarios="1"/>
  <mergeCells count="119">
    <mergeCell ref="W1:AA1"/>
    <mergeCell ref="B2:AA2"/>
    <mergeCell ref="D4:E5"/>
    <mergeCell ref="L4:M4"/>
    <mergeCell ref="N4:O4"/>
    <mergeCell ref="P4:Q4"/>
    <mergeCell ref="R4:S4"/>
    <mergeCell ref="T4:U4"/>
    <mergeCell ref="V4:W4"/>
    <mergeCell ref="L5:M5"/>
    <mergeCell ref="B9:AA9"/>
    <mergeCell ref="B10:D10"/>
    <mergeCell ref="E10:G10"/>
    <mergeCell ref="H10:I10"/>
    <mergeCell ref="J10:K10"/>
    <mergeCell ref="L10:R10"/>
    <mergeCell ref="S10:AA10"/>
    <mergeCell ref="N5:O5"/>
    <mergeCell ref="P5:Q5"/>
    <mergeCell ref="R5:S5"/>
    <mergeCell ref="T5:U5"/>
    <mergeCell ref="V5:W5"/>
    <mergeCell ref="B12:D12"/>
    <mergeCell ref="E12:G12"/>
    <mergeCell ref="H12:I12"/>
    <mergeCell ref="J12:K12"/>
    <mergeCell ref="L12:P12"/>
    <mergeCell ref="S12:Y12"/>
    <mergeCell ref="B11:D11"/>
    <mergeCell ref="E11:G11"/>
    <mergeCell ref="H11:I11"/>
    <mergeCell ref="J11:K11"/>
    <mergeCell ref="L11:P11"/>
    <mergeCell ref="S11:Y11"/>
    <mergeCell ref="B14:D14"/>
    <mergeCell ref="E14:G14"/>
    <mergeCell ref="H14:I14"/>
    <mergeCell ref="J14:K14"/>
    <mergeCell ref="L14:P14"/>
    <mergeCell ref="S14:Y14"/>
    <mergeCell ref="B13:D13"/>
    <mergeCell ref="E13:G13"/>
    <mergeCell ref="H13:I13"/>
    <mergeCell ref="J13:K13"/>
    <mergeCell ref="L13:P13"/>
    <mergeCell ref="S13:Y13"/>
    <mergeCell ref="B16:D16"/>
    <mergeCell ref="E16:G16"/>
    <mergeCell ref="H16:I16"/>
    <mergeCell ref="J16:K16"/>
    <mergeCell ref="L16:P16"/>
    <mergeCell ref="S16:Y16"/>
    <mergeCell ref="B15:D15"/>
    <mergeCell ref="E15:G15"/>
    <mergeCell ref="H15:I15"/>
    <mergeCell ref="J15:K15"/>
    <mergeCell ref="L15:P15"/>
    <mergeCell ref="S15:Y15"/>
    <mergeCell ref="B18:D18"/>
    <mergeCell ref="E18:G18"/>
    <mergeCell ref="H18:I18"/>
    <mergeCell ref="J18:K18"/>
    <mergeCell ref="L18:P18"/>
    <mergeCell ref="S18:Y18"/>
    <mergeCell ref="B17:D17"/>
    <mergeCell ref="E17:G17"/>
    <mergeCell ref="H17:I17"/>
    <mergeCell ref="J17:K17"/>
    <mergeCell ref="L17:P17"/>
    <mergeCell ref="S17:Y17"/>
    <mergeCell ref="B20:D20"/>
    <mergeCell ref="E20:G20"/>
    <mergeCell ref="H20:I20"/>
    <mergeCell ref="J20:K20"/>
    <mergeCell ref="L20:P20"/>
    <mergeCell ref="S20:Y20"/>
    <mergeCell ref="B19:D19"/>
    <mergeCell ref="E19:G19"/>
    <mergeCell ref="H19:I19"/>
    <mergeCell ref="J19:K19"/>
    <mergeCell ref="L19:P19"/>
    <mergeCell ref="S19:Y19"/>
    <mergeCell ref="F30:F31"/>
    <mergeCell ref="G30:G31"/>
    <mergeCell ref="H30:H31"/>
    <mergeCell ref="I30:I31"/>
    <mergeCell ref="J31:K31"/>
    <mergeCell ref="L31:W31"/>
    <mergeCell ref="Y31:AA31"/>
    <mergeCell ref="B24:AA24"/>
    <mergeCell ref="U25:AA25"/>
    <mergeCell ref="J27:K27"/>
    <mergeCell ref="L27:AA27"/>
    <mergeCell ref="J28:K28"/>
    <mergeCell ref="L28:AA28"/>
    <mergeCell ref="B39:H39"/>
    <mergeCell ref="J39:AA42"/>
    <mergeCell ref="B40:H40"/>
    <mergeCell ref="B41:H41"/>
    <mergeCell ref="A7:AB7"/>
    <mergeCell ref="T35:U36"/>
    <mergeCell ref="V35:W36"/>
    <mergeCell ref="X35:Y36"/>
    <mergeCell ref="Z35:AA36"/>
    <mergeCell ref="I37:I42"/>
    <mergeCell ref="J37:L38"/>
    <mergeCell ref="I32:I36"/>
    <mergeCell ref="J32:Q34"/>
    <mergeCell ref="R32:S34"/>
    <mergeCell ref="T32:Y34"/>
    <mergeCell ref="Z32:AA34"/>
    <mergeCell ref="G33:H35"/>
    <mergeCell ref="L35:M36"/>
    <mergeCell ref="N35:O36"/>
    <mergeCell ref="P35:Q36"/>
    <mergeCell ref="R35:S36"/>
    <mergeCell ref="C29:I29"/>
    <mergeCell ref="J29:K30"/>
    <mergeCell ref="L29:AA30"/>
  </mergeCells>
  <phoneticPr fontId="5"/>
  <dataValidations count="3">
    <dataValidation type="list" allowBlank="1" showInputMessage="1" showErrorMessage="1" sqref="B29 B33 B35">
      <formula1>"　,□,☑"</formula1>
    </dataValidation>
    <dataValidation type="list" allowBlank="1" showInputMessage="1" showErrorMessage="1" sqref="J35">
      <formula1>"　,1,①"</formula1>
    </dataValidation>
    <dataValidation type="list" allowBlank="1" showInputMessage="1" showErrorMessage="1" sqref="J36">
      <formula1>"　,2,②"</formula1>
    </dataValidation>
  </dataValidations>
  <pageMargins left="0.70866141732283472" right="0.70866141732283472" top="0.74803149606299213" bottom="0.74803149606299213" header="0.31496062992125984" footer="0.31496062992125984"/>
  <pageSetup paperSize="9" scale="83"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7"/>
  <sheetViews>
    <sheetView workbookViewId="0">
      <pane xSplit="3" ySplit="1" topLeftCell="E2" activePane="bottomRight" state="frozen"/>
      <selection pane="topRight" activeCell="D1" sqref="D1"/>
      <selection pane="bottomLeft" activeCell="A2" sqref="A2"/>
      <selection pane="bottomRight" activeCell="G2" sqref="G2"/>
    </sheetView>
  </sheetViews>
  <sheetFormatPr defaultRowHeight="18.75"/>
  <cols>
    <col min="1" max="1" width="11.875" style="11" hidden="1" customWidth="1"/>
    <col min="2" max="2" width="22.875" style="10" hidden="1" customWidth="1"/>
    <col min="3" max="3" width="49.375" style="10" hidden="1" customWidth="1"/>
    <col min="4" max="4" width="42.125" style="10" hidden="1" customWidth="1"/>
    <col min="5" max="5" width="37.75" style="10" hidden="1" customWidth="1"/>
    <col min="6" max="6" width="13.875" style="10" hidden="1" customWidth="1"/>
    <col min="7" max="16384" width="9" style="10"/>
  </cols>
  <sheetData>
    <row r="1" spans="1:6" ht="21.75" customHeight="1">
      <c r="A1" s="14" t="s">
        <v>51</v>
      </c>
      <c r="B1" s="15" t="s">
        <v>52</v>
      </c>
      <c r="C1" s="15" t="s">
        <v>53</v>
      </c>
      <c r="D1" s="15" t="s">
        <v>54</v>
      </c>
      <c r="E1" s="15" t="s">
        <v>55</v>
      </c>
      <c r="F1" s="66" t="s">
        <v>546</v>
      </c>
    </row>
    <row r="2" spans="1:6">
      <c r="A2" s="229" t="s">
        <v>65</v>
      </c>
      <c r="B2" s="230" t="s">
        <v>776</v>
      </c>
      <c r="C2" s="231" t="s">
        <v>66</v>
      </c>
      <c r="D2" s="232" t="s">
        <v>277</v>
      </c>
      <c r="E2" s="232" t="s">
        <v>278</v>
      </c>
      <c r="F2" s="233">
        <v>60</v>
      </c>
    </row>
    <row r="3" spans="1:6">
      <c r="A3" s="234" t="s">
        <v>73</v>
      </c>
      <c r="B3" s="235" t="s">
        <v>776</v>
      </c>
      <c r="C3" s="236" t="s">
        <v>74</v>
      </c>
      <c r="D3" s="237" t="s">
        <v>279</v>
      </c>
      <c r="E3" s="237" t="s">
        <v>280</v>
      </c>
      <c r="F3" s="237">
        <v>90</v>
      </c>
    </row>
    <row r="4" spans="1:6">
      <c r="A4" s="234" t="s">
        <v>85</v>
      </c>
      <c r="B4" s="235" t="s">
        <v>776</v>
      </c>
      <c r="C4" s="236" t="s">
        <v>86</v>
      </c>
      <c r="D4" s="237" t="s">
        <v>283</v>
      </c>
      <c r="E4" s="237" t="s">
        <v>284</v>
      </c>
      <c r="F4" s="237">
        <v>120</v>
      </c>
    </row>
    <row r="5" spans="1:6">
      <c r="A5" s="234" t="s">
        <v>91</v>
      </c>
      <c r="B5" s="235" t="s">
        <v>776</v>
      </c>
      <c r="C5" s="236" t="s">
        <v>92</v>
      </c>
      <c r="D5" s="237" t="s">
        <v>285</v>
      </c>
      <c r="E5" s="237" t="s">
        <v>286</v>
      </c>
      <c r="F5" s="237">
        <v>120</v>
      </c>
    </row>
    <row r="6" spans="1:6">
      <c r="A6" s="234" t="s">
        <v>98</v>
      </c>
      <c r="B6" s="235" t="s">
        <v>776</v>
      </c>
      <c r="C6" s="236" t="s">
        <v>99</v>
      </c>
      <c r="D6" s="237" t="s">
        <v>285</v>
      </c>
      <c r="E6" s="237" t="s">
        <v>286</v>
      </c>
      <c r="F6" s="237">
        <v>100</v>
      </c>
    </row>
    <row r="7" spans="1:6">
      <c r="A7" s="234" t="s">
        <v>104</v>
      </c>
      <c r="B7" s="235" t="s">
        <v>776</v>
      </c>
      <c r="C7" s="236" t="s">
        <v>105</v>
      </c>
      <c r="D7" s="237" t="s">
        <v>277</v>
      </c>
      <c r="E7" s="237" t="s">
        <v>278</v>
      </c>
      <c r="F7" s="237">
        <v>90</v>
      </c>
    </row>
    <row r="8" spans="1:6">
      <c r="A8" s="234" t="s">
        <v>111</v>
      </c>
      <c r="B8" s="235" t="s">
        <v>776</v>
      </c>
      <c r="C8" s="236" t="s">
        <v>112</v>
      </c>
      <c r="D8" s="237" t="s">
        <v>287</v>
      </c>
      <c r="E8" s="237" t="s">
        <v>288</v>
      </c>
      <c r="F8" s="237">
        <v>110</v>
      </c>
    </row>
    <row r="9" spans="1:6">
      <c r="A9" s="234" t="s">
        <v>116</v>
      </c>
      <c r="B9" s="235" t="s">
        <v>776</v>
      </c>
      <c r="C9" s="236" t="s">
        <v>117</v>
      </c>
      <c r="D9" s="237" t="s">
        <v>289</v>
      </c>
      <c r="E9" s="237" t="s">
        <v>562</v>
      </c>
      <c r="F9" s="237">
        <v>70</v>
      </c>
    </row>
    <row r="10" spans="1:6">
      <c r="A10" s="234" t="s">
        <v>120</v>
      </c>
      <c r="B10" s="235" t="s">
        <v>776</v>
      </c>
      <c r="C10" s="236" t="s">
        <v>121</v>
      </c>
      <c r="D10" s="237" t="s">
        <v>285</v>
      </c>
      <c r="E10" s="237" t="s">
        <v>286</v>
      </c>
      <c r="F10" s="237">
        <v>120</v>
      </c>
    </row>
    <row r="11" spans="1:6">
      <c r="A11" s="234" t="s">
        <v>125</v>
      </c>
      <c r="B11" s="235" t="s">
        <v>776</v>
      </c>
      <c r="C11" s="236" t="s">
        <v>126</v>
      </c>
      <c r="D11" s="237" t="s">
        <v>291</v>
      </c>
      <c r="E11" s="237" t="s">
        <v>292</v>
      </c>
      <c r="F11" s="237">
        <v>90</v>
      </c>
    </row>
    <row r="12" spans="1:6">
      <c r="A12" s="234" t="s">
        <v>132</v>
      </c>
      <c r="B12" s="235" t="s">
        <v>776</v>
      </c>
      <c r="C12" s="236" t="s">
        <v>133</v>
      </c>
      <c r="D12" s="237" t="s">
        <v>293</v>
      </c>
      <c r="E12" s="237" t="s">
        <v>294</v>
      </c>
      <c r="F12" s="237">
        <v>60</v>
      </c>
    </row>
    <row r="13" spans="1:6">
      <c r="A13" s="234" t="s">
        <v>137</v>
      </c>
      <c r="B13" s="235" t="s">
        <v>776</v>
      </c>
      <c r="C13" s="236" t="s">
        <v>138</v>
      </c>
      <c r="D13" s="237" t="s">
        <v>295</v>
      </c>
      <c r="E13" s="237" t="s">
        <v>296</v>
      </c>
      <c r="F13" s="237">
        <v>60</v>
      </c>
    </row>
    <row r="14" spans="1:6">
      <c r="A14" s="234" t="s">
        <v>142</v>
      </c>
      <c r="B14" s="235" t="s">
        <v>776</v>
      </c>
      <c r="C14" s="236" t="s">
        <v>143</v>
      </c>
      <c r="D14" s="237" t="s">
        <v>297</v>
      </c>
      <c r="E14" s="237" t="s">
        <v>298</v>
      </c>
      <c r="F14" s="237">
        <v>60</v>
      </c>
    </row>
    <row r="15" spans="1:6">
      <c r="A15" s="234" t="s">
        <v>149</v>
      </c>
      <c r="B15" s="235" t="s">
        <v>776</v>
      </c>
      <c r="C15" s="236" t="s">
        <v>150</v>
      </c>
      <c r="D15" s="237" t="s">
        <v>299</v>
      </c>
      <c r="E15" s="237" t="s">
        <v>300</v>
      </c>
      <c r="F15" s="237">
        <v>135</v>
      </c>
    </row>
    <row r="16" spans="1:6">
      <c r="A16" s="234" t="s">
        <v>155</v>
      </c>
      <c r="B16" s="235" t="s">
        <v>776</v>
      </c>
      <c r="C16" s="236" t="s">
        <v>301</v>
      </c>
      <c r="D16" s="237" t="s">
        <v>302</v>
      </c>
      <c r="E16" s="237" t="s">
        <v>303</v>
      </c>
      <c r="F16" s="237">
        <v>30</v>
      </c>
    </row>
    <row r="17" spans="1:6">
      <c r="A17" s="234" t="s">
        <v>158</v>
      </c>
      <c r="B17" s="235" t="s">
        <v>776</v>
      </c>
      <c r="C17" s="236" t="s">
        <v>304</v>
      </c>
      <c r="D17" s="237" t="s">
        <v>305</v>
      </c>
      <c r="E17" s="237" t="s">
        <v>306</v>
      </c>
      <c r="F17" s="237">
        <v>90</v>
      </c>
    </row>
    <row r="18" spans="1:6">
      <c r="A18" s="234" t="s">
        <v>163</v>
      </c>
      <c r="B18" s="235" t="s">
        <v>776</v>
      </c>
      <c r="C18" s="236" t="s">
        <v>307</v>
      </c>
      <c r="D18" s="237" t="s">
        <v>308</v>
      </c>
      <c r="E18" s="237" t="s">
        <v>309</v>
      </c>
      <c r="F18" s="237">
        <v>70</v>
      </c>
    </row>
    <row r="19" spans="1:6">
      <c r="A19" s="234" t="s">
        <v>166</v>
      </c>
      <c r="B19" s="235" t="s">
        <v>776</v>
      </c>
      <c r="C19" s="236" t="s">
        <v>167</v>
      </c>
      <c r="D19" s="237" t="s">
        <v>310</v>
      </c>
      <c r="E19" s="237" t="s">
        <v>311</v>
      </c>
      <c r="F19" s="237">
        <v>90</v>
      </c>
    </row>
    <row r="20" spans="1:6">
      <c r="A20" s="234" t="s">
        <v>170</v>
      </c>
      <c r="B20" s="235" t="s">
        <v>776</v>
      </c>
      <c r="C20" s="236" t="s">
        <v>171</v>
      </c>
      <c r="D20" s="237" t="s">
        <v>312</v>
      </c>
      <c r="E20" s="237" t="s">
        <v>313</v>
      </c>
      <c r="F20" s="237">
        <v>60</v>
      </c>
    </row>
    <row r="21" spans="1:6">
      <c r="A21" s="234" t="s">
        <v>175</v>
      </c>
      <c r="B21" s="235" t="s">
        <v>776</v>
      </c>
      <c r="C21" s="236" t="s">
        <v>176</v>
      </c>
      <c r="D21" s="237" t="s">
        <v>314</v>
      </c>
      <c r="E21" s="237" t="s">
        <v>315</v>
      </c>
      <c r="F21" s="237">
        <v>46</v>
      </c>
    </row>
    <row r="22" spans="1:6">
      <c r="A22" s="234" t="s">
        <v>178</v>
      </c>
      <c r="B22" s="235" t="s">
        <v>776</v>
      </c>
      <c r="C22" s="236" t="s">
        <v>179</v>
      </c>
      <c r="D22" s="237" t="s">
        <v>316</v>
      </c>
      <c r="E22" s="237" t="s">
        <v>563</v>
      </c>
      <c r="F22" s="237">
        <v>38</v>
      </c>
    </row>
    <row r="23" spans="1:6">
      <c r="A23" s="234" t="s">
        <v>184</v>
      </c>
      <c r="B23" s="235" t="s">
        <v>776</v>
      </c>
      <c r="C23" s="236" t="s">
        <v>185</v>
      </c>
      <c r="D23" s="237" t="s">
        <v>317</v>
      </c>
      <c r="E23" s="237" t="s">
        <v>318</v>
      </c>
      <c r="F23" s="237">
        <v>50</v>
      </c>
    </row>
    <row r="24" spans="1:6">
      <c r="A24" s="234" t="s">
        <v>192</v>
      </c>
      <c r="B24" s="235" t="s">
        <v>776</v>
      </c>
      <c r="C24" s="236" t="s">
        <v>319</v>
      </c>
      <c r="D24" s="237" t="s">
        <v>320</v>
      </c>
      <c r="E24" s="237" t="s">
        <v>315</v>
      </c>
      <c r="F24" s="237">
        <v>59</v>
      </c>
    </row>
    <row r="25" spans="1:6">
      <c r="A25" s="234" t="s">
        <v>198</v>
      </c>
      <c r="B25" s="235" t="s">
        <v>776</v>
      </c>
      <c r="C25" s="236" t="s">
        <v>199</v>
      </c>
      <c r="D25" s="237" t="s">
        <v>321</v>
      </c>
      <c r="E25" s="237" t="s">
        <v>322</v>
      </c>
      <c r="F25" s="237">
        <v>90</v>
      </c>
    </row>
    <row r="26" spans="1:6">
      <c r="A26" s="234" t="s">
        <v>212</v>
      </c>
      <c r="B26" s="235" t="s">
        <v>776</v>
      </c>
      <c r="C26" s="236" t="s">
        <v>323</v>
      </c>
      <c r="D26" s="237" t="s">
        <v>324</v>
      </c>
      <c r="E26" s="237" t="s">
        <v>325</v>
      </c>
      <c r="F26" s="237">
        <v>78</v>
      </c>
    </row>
    <row r="27" spans="1:6">
      <c r="A27" s="234" t="s">
        <v>216</v>
      </c>
      <c r="B27" s="235" t="s">
        <v>776</v>
      </c>
      <c r="C27" s="236" t="s">
        <v>326</v>
      </c>
      <c r="D27" s="237" t="s">
        <v>327</v>
      </c>
      <c r="E27" s="237" t="s">
        <v>284</v>
      </c>
      <c r="F27" s="237">
        <v>70</v>
      </c>
    </row>
    <row r="28" spans="1:6">
      <c r="A28" s="234" t="s">
        <v>729</v>
      </c>
      <c r="B28" s="235" t="s">
        <v>776</v>
      </c>
      <c r="C28" s="236" t="s">
        <v>754</v>
      </c>
      <c r="D28" s="237" t="s">
        <v>755</v>
      </c>
      <c r="E28" s="237" t="s">
        <v>756</v>
      </c>
      <c r="F28" s="237">
        <v>33</v>
      </c>
    </row>
    <row r="29" spans="1:6">
      <c r="A29" s="234" t="s">
        <v>67</v>
      </c>
      <c r="B29" s="235" t="s">
        <v>776</v>
      </c>
      <c r="C29" s="236" t="s">
        <v>68</v>
      </c>
      <c r="D29" s="237" t="s">
        <v>568</v>
      </c>
      <c r="E29" s="237" t="s">
        <v>328</v>
      </c>
      <c r="F29" s="237">
        <v>90</v>
      </c>
    </row>
    <row r="30" spans="1:6">
      <c r="A30" s="234" t="s">
        <v>75</v>
      </c>
      <c r="B30" s="235" t="s">
        <v>776</v>
      </c>
      <c r="C30" s="236" t="s">
        <v>76</v>
      </c>
      <c r="D30" s="237" t="s">
        <v>329</v>
      </c>
      <c r="E30" s="237" t="s">
        <v>330</v>
      </c>
      <c r="F30" s="237">
        <v>90</v>
      </c>
    </row>
    <row r="31" spans="1:6">
      <c r="A31" s="234" t="s">
        <v>81</v>
      </c>
      <c r="B31" s="235" t="s">
        <v>776</v>
      </c>
      <c r="C31" s="236" t="s">
        <v>82</v>
      </c>
      <c r="D31" s="237" t="s">
        <v>283</v>
      </c>
      <c r="E31" s="237" t="s">
        <v>284</v>
      </c>
      <c r="F31" s="237">
        <v>60</v>
      </c>
    </row>
    <row r="32" spans="1:6">
      <c r="A32" s="234" t="s">
        <v>87</v>
      </c>
      <c r="B32" s="235" t="s">
        <v>776</v>
      </c>
      <c r="C32" s="236" t="s">
        <v>88</v>
      </c>
      <c r="D32" s="237" t="s">
        <v>331</v>
      </c>
      <c r="E32" s="237" t="s">
        <v>369</v>
      </c>
      <c r="F32" s="237">
        <v>90</v>
      </c>
    </row>
    <row r="33" spans="1:6">
      <c r="A33" s="234" t="s">
        <v>93</v>
      </c>
      <c r="B33" s="235" t="s">
        <v>776</v>
      </c>
      <c r="C33" s="236" t="s">
        <v>94</v>
      </c>
      <c r="D33" s="237" t="s">
        <v>332</v>
      </c>
      <c r="E33" s="237" t="s">
        <v>333</v>
      </c>
      <c r="F33" s="237">
        <v>130</v>
      </c>
    </row>
    <row r="34" spans="1:6">
      <c r="A34" s="234" t="s">
        <v>100</v>
      </c>
      <c r="B34" s="235" t="s">
        <v>776</v>
      </c>
      <c r="C34" s="236" t="s">
        <v>101</v>
      </c>
      <c r="D34" s="237" t="s">
        <v>334</v>
      </c>
      <c r="E34" s="237" t="s">
        <v>335</v>
      </c>
      <c r="F34" s="237">
        <v>30</v>
      </c>
    </row>
    <row r="35" spans="1:6">
      <c r="A35" s="234" t="s">
        <v>106</v>
      </c>
      <c r="B35" s="235" t="s">
        <v>776</v>
      </c>
      <c r="C35" s="236" t="s">
        <v>107</v>
      </c>
      <c r="D35" s="237" t="s">
        <v>331</v>
      </c>
      <c r="E35" s="237" t="s">
        <v>369</v>
      </c>
      <c r="F35" s="237">
        <v>120</v>
      </c>
    </row>
    <row r="36" spans="1:6">
      <c r="A36" s="234" t="s">
        <v>118</v>
      </c>
      <c r="B36" s="235" t="s">
        <v>776</v>
      </c>
      <c r="C36" s="236" t="s">
        <v>119</v>
      </c>
      <c r="D36" s="237" t="s">
        <v>336</v>
      </c>
      <c r="E36" s="237" t="s">
        <v>337</v>
      </c>
      <c r="F36" s="237">
        <v>120</v>
      </c>
    </row>
    <row r="37" spans="1:6">
      <c r="A37" s="234" t="s">
        <v>122</v>
      </c>
      <c r="B37" s="235" t="s">
        <v>776</v>
      </c>
      <c r="C37" s="236" t="s">
        <v>123</v>
      </c>
      <c r="D37" s="237" t="s">
        <v>338</v>
      </c>
      <c r="E37" s="237" t="s">
        <v>339</v>
      </c>
      <c r="F37" s="237">
        <v>60</v>
      </c>
    </row>
    <row r="38" spans="1:6">
      <c r="A38" s="234" t="s">
        <v>127</v>
      </c>
      <c r="B38" s="235" t="s">
        <v>776</v>
      </c>
      <c r="C38" s="236" t="s">
        <v>128</v>
      </c>
      <c r="D38" s="237" t="s">
        <v>340</v>
      </c>
      <c r="E38" s="237" t="s">
        <v>341</v>
      </c>
      <c r="F38" s="237">
        <v>90</v>
      </c>
    </row>
    <row r="39" spans="1:6">
      <c r="A39" s="234" t="s">
        <v>134</v>
      </c>
      <c r="B39" s="235" t="s">
        <v>776</v>
      </c>
      <c r="C39" s="236" t="s">
        <v>135</v>
      </c>
      <c r="D39" s="237" t="s">
        <v>342</v>
      </c>
      <c r="E39" s="237" t="s">
        <v>343</v>
      </c>
      <c r="F39" s="237">
        <v>60</v>
      </c>
    </row>
    <row r="40" spans="1:6">
      <c r="A40" s="234" t="s">
        <v>144</v>
      </c>
      <c r="B40" s="235" t="s">
        <v>776</v>
      </c>
      <c r="C40" s="236" t="s">
        <v>145</v>
      </c>
      <c r="D40" s="237" t="s">
        <v>560</v>
      </c>
      <c r="E40" s="237" t="s">
        <v>345</v>
      </c>
      <c r="F40" s="237">
        <v>90</v>
      </c>
    </row>
    <row r="41" spans="1:6">
      <c r="A41" s="234" t="s">
        <v>151</v>
      </c>
      <c r="B41" s="235" t="s">
        <v>776</v>
      </c>
      <c r="C41" s="236" t="s">
        <v>152</v>
      </c>
      <c r="D41" s="237" t="s">
        <v>346</v>
      </c>
      <c r="E41" s="237" t="s">
        <v>347</v>
      </c>
      <c r="F41" s="237">
        <v>120</v>
      </c>
    </row>
    <row r="42" spans="1:6">
      <c r="A42" s="234" t="s">
        <v>156</v>
      </c>
      <c r="B42" s="235" t="s">
        <v>776</v>
      </c>
      <c r="C42" s="236" t="s">
        <v>157</v>
      </c>
      <c r="D42" s="237" t="s">
        <v>561</v>
      </c>
      <c r="E42" s="237" t="s">
        <v>348</v>
      </c>
      <c r="F42" s="237">
        <v>90</v>
      </c>
    </row>
    <row r="43" spans="1:6">
      <c r="A43" s="234" t="s">
        <v>159</v>
      </c>
      <c r="B43" s="235" t="s">
        <v>776</v>
      </c>
      <c r="C43" s="236" t="s">
        <v>160</v>
      </c>
      <c r="D43" s="237" t="s">
        <v>302</v>
      </c>
      <c r="E43" s="237" t="s">
        <v>303</v>
      </c>
      <c r="F43" s="237">
        <v>110</v>
      </c>
    </row>
    <row r="44" spans="1:6">
      <c r="A44" s="234" t="s">
        <v>164</v>
      </c>
      <c r="B44" s="235" t="s">
        <v>776</v>
      </c>
      <c r="C44" s="236" t="s">
        <v>165</v>
      </c>
      <c r="D44" s="237" t="s">
        <v>560</v>
      </c>
      <c r="E44" s="237" t="s">
        <v>345</v>
      </c>
      <c r="F44" s="237">
        <v>100</v>
      </c>
    </row>
    <row r="45" spans="1:6">
      <c r="A45" s="234" t="s">
        <v>168</v>
      </c>
      <c r="B45" s="235" t="s">
        <v>776</v>
      </c>
      <c r="C45" s="236" t="s">
        <v>169</v>
      </c>
      <c r="D45" s="237" t="s">
        <v>560</v>
      </c>
      <c r="E45" s="237" t="s">
        <v>345</v>
      </c>
      <c r="F45" s="237">
        <v>80</v>
      </c>
    </row>
    <row r="46" spans="1:6">
      <c r="A46" s="234" t="s">
        <v>172</v>
      </c>
      <c r="B46" s="235" t="s">
        <v>776</v>
      </c>
      <c r="C46" s="236" t="s">
        <v>173</v>
      </c>
      <c r="D46" s="237" t="s">
        <v>349</v>
      </c>
      <c r="E46" s="237" t="s">
        <v>350</v>
      </c>
      <c r="F46" s="237">
        <v>90</v>
      </c>
    </row>
    <row r="47" spans="1:6">
      <c r="A47" s="234" t="s">
        <v>177</v>
      </c>
      <c r="B47" s="235" t="s">
        <v>776</v>
      </c>
      <c r="C47" s="236" t="s">
        <v>351</v>
      </c>
      <c r="D47" s="237" t="s">
        <v>352</v>
      </c>
      <c r="E47" s="237" t="s">
        <v>353</v>
      </c>
      <c r="F47" s="237">
        <v>60</v>
      </c>
    </row>
    <row r="48" spans="1:6">
      <c r="A48" s="234" t="s">
        <v>180</v>
      </c>
      <c r="B48" s="235" t="s">
        <v>776</v>
      </c>
      <c r="C48" s="236" t="s">
        <v>354</v>
      </c>
      <c r="D48" s="237" t="s">
        <v>281</v>
      </c>
      <c r="E48" s="237" t="s">
        <v>282</v>
      </c>
      <c r="F48" s="237">
        <v>90</v>
      </c>
    </row>
    <row r="49" spans="1:6">
      <c r="A49" s="234" t="s">
        <v>186</v>
      </c>
      <c r="B49" s="235" t="s">
        <v>776</v>
      </c>
      <c r="C49" s="236" t="s">
        <v>355</v>
      </c>
      <c r="D49" s="237" t="s">
        <v>560</v>
      </c>
      <c r="E49" s="237" t="s">
        <v>345</v>
      </c>
      <c r="F49" s="237">
        <v>80</v>
      </c>
    </row>
    <row r="50" spans="1:6">
      <c r="A50" s="234" t="s">
        <v>187</v>
      </c>
      <c r="B50" s="235" t="s">
        <v>776</v>
      </c>
      <c r="C50" s="236" t="s">
        <v>188</v>
      </c>
      <c r="D50" s="237" t="s">
        <v>332</v>
      </c>
      <c r="E50" s="237" t="s">
        <v>333</v>
      </c>
      <c r="F50" s="237">
        <v>70</v>
      </c>
    </row>
    <row r="51" spans="1:6">
      <c r="A51" s="234" t="s">
        <v>193</v>
      </c>
      <c r="B51" s="235" t="s">
        <v>776</v>
      </c>
      <c r="C51" s="236" t="s">
        <v>757</v>
      </c>
      <c r="D51" s="237" t="s">
        <v>569</v>
      </c>
      <c r="E51" s="237" t="s">
        <v>356</v>
      </c>
      <c r="F51" s="237">
        <v>90</v>
      </c>
    </row>
    <row r="52" spans="1:6">
      <c r="A52" s="234" t="s">
        <v>200</v>
      </c>
      <c r="B52" s="235" t="s">
        <v>776</v>
      </c>
      <c r="C52" s="236" t="s">
        <v>201</v>
      </c>
      <c r="D52" s="237" t="s">
        <v>349</v>
      </c>
      <c r="E52" s="237" t="s">
        <v>350</v>
      </c>
      <c r="F52" s="237">
        <v>90</v>
      </c>
    </row>
    <row r="53" spans="1:6">
      <c r="A53" s="234" t="s">
        <v>206</v>
      </c>
      <c r="B53" s="235" t="s">
        <v>776</v>
      </c>
      <c r="C53" s="236" t="s">
        <v>207</v>
      </c>
      <c r="D53" s="237" t="s">
        <v>758</v>
      </c>
      <c r="E53" s="237" t="s">
        <v>357</v>
      </c>
      <c r="F53" s="237">
        <v>60</v>
      </c>
    </row>
    <row r="54" spans="1:6">
      <c r="A54" s="234" t="s">
        <v>213</v>
      </c>
      <c r="B54" s="235" t="s">
        <v>776</v>
      </c>
      <c r="C54" s="236" t="s">
        <v>358</v>
      </c>
      <c r="D54" s="237" t="s">
        <v>320</v>
      </c>
      <c r="E54" s="237" t="s">
        <v>315</v>
      </c>
      <c r="F54" s="237">
        <v>60</v>
      </c>
    </row>
    <row r="55" spans="1:6">
      <c r="A55" s="234" t="s">
        <v>221</v>
      </c>
      <c r="B55" s="235" t="s">
        <v>776</v>
      </c>
      <c r="C55" s="236" t="s">
        <v>359</v>
      </c>
      <c r="D55" s="237" t="s">
        <v>360</v>
      </c>
      <c r="E55" s="237" t="s">
        <v>361</v>
      </c>
      <c r="F55" s="237">
        <v>90</v>
      </c>
    </row>
    <row r="56" spans="1:6">
      <c r="A56" s="234" t="s">
        <v>226</v>
      </c>
      <c r="B56" s="235" t="s">
        <v>776</v>
      </c>
      <c r="C56" s="236" t="s">
        <v>227</v>
      </c>
      <c r="D56" s="237" t="s">
        <v>362</v>
      </c>
      <c r="E56" s="237" t="s">
        <v>363</v>
      </c>
      <c r="F56" s="237">
        <v>120</v>
      </c>
    </row>
    <row r="57" spans="1:6">
      <c r="A57" s="234" t="s">
        <v>230</v>
      </c>
      <c r="B57" s="235" t="s">
        <v>776</v>
      </c>
      <c r="C57" s="236" t="s">
        <v>364</v>
      </c>
      <c r="D57" s="237" t="s">
        <v>365</v>
      </c>
      <c r="E57" s="237" t="s">
        <v>366</v>
      </c>
      <c r="F57" s="237">
        <v>42</v>
      </c>
    </row>
    <row r="58" spans="1:6">
      <c r="A58" s="234" t="s">
        <v>367</v>
      </c>
      <c r="B58" s="235" t="s">
        <v>776</v>
      </c>
      <c r="C58" s="236" t="s">
        <v>368</v>
      </c>
      <c r="D58" s="237" t="s">
        <v>331</v>
      </c>
      <c r="E58" s="237" t="s">
        <v>369</v>
      </c>
      <c r="F58" s="237">
        <v>90</v>
      </c>
    </row>
    <row r="59" spans="1:6">
      <c r="A59" s="234" t="s">
        <v>582</v>
      </c>
      <c r="B59" s="235" t="s">
        <v>776</v>
      </c>
      <c r="C59" s="236" t="s">
        <v>570</v>
      </c>
      <c r="D59" s="237" t="s">
        <v>571</v>
      </c>
      <c r="E59" s="237" t="s">
        <v>572</v>
      </c>
      <c r="F59" s="237">
        <v>100</v>
      </c>
    </row>
    <row r="60" spans="1:6">
      <c r="A60" s="234" t="s">
        <v>583</v>
      </c>
      <c r="B60" s="235" t="s">
        <v>776</v>
      </c>
      <c r="C60" s="236" t="s">
        <v>573</v>
      </c>
      <c r="D60" s="237" t="s">
        <v>574</v>
      </c>
      <c r="E60" s="237" t="s">
        <v>575</v>
      </c>
      <c r="F60" s="237">
        <v>60</v>
      </c>
    </row>
    <row r="61" spans="1:6">
      <c r="A61" s="234" t="s">
        <v>743</v>
      </c>
      <c r="B61" s="235" t="s">
        <v>776</v>
      </c>
      <c r="C61" s="236" t="s">
        <v>759</v>
      </c>
      <c r="D61" s="237" t="s">
        <v>760</v>
      </c>
      <c r="E61" s="237" t="s">
        <v>761</v>
      </c>
      <c r="F61" s="237">
        <v>60</v>
      </c>
    </row>
    <row r="62" spans="1:6">
      <c r="A62" s="234" t="s">
        <v>746</v>
      </c>
      <c r="B62" s="235" t="s">
        <v>776</v>
      </c>
      <c r="C62" s="236" t="s">
        <v>762</v>
      </c>
      <c r="D62" s="237" t="s">
        <v>574</v>
      </c>
      <c r="E62" s="237" t="s">
        <v>575</v>
      </c>
      <c r="F62" s="237">
        <v>60</v>
      </c>
    </row>
    <row r="63" spans="1:6">
      <c r="A63" s="234" t="s">
        <v>749</v>
      </c>
      <c r="B63" s="235" t="s">
        <v>776</v>
      </c>
      <c r="C63" s="236" t="s">
        <v>763</v>
      </c>
      <c r="D63" s="237" t="s">
        <v>764</v>
      </c>
      <c r="E63" s="237" t="s">
        <v>765</v>
      </c>
      <c r="F63" s="237">
        <v>60</v>
      </c>
    </row>
    <row r="64" spans="1:6">
      <c r="A64" s="234" t="s">
        <v>241</v>
      </c>
      <c r="B64" s="235" t="s">
        <v>776</v>
      </c>
      <c r="C64" s="236" t="s">
        <v>242</v>
      </c>
      <c r="D64" s="237" t="s">
        <v>370</v>
      </c>
      <c r="E64" s="237" t="s">
        <v>371</v>
      </c>
      <c r="F64" s="237">
        <v>90</v>
      </c>
    </row>
    <row r="65" spans="1:6">
      <c r="A65" s="234" t="s">
        <v>245</v>
      </c>
      <c r="B65" s="235" t="s">
        <v>776</v>
      </c>
      <c r="C65" s="236" t="s">
        <v>246</v>
      </c>
      <c r="D65" s="237" t="s">
        <v>277</v>
      </c>
      <c r="E65" s="237" t="s">
        <v>278</v>
      </c>
      <c r="F65" s="237">
        <v>60</v>
      </c>
    </row>
    <row r="66" spans="1:6">
      <c r="A66" s="234" t="s">
        <v>249</v>
      </c>
      <c r="B66" s="235" t="s">
        <v>776</v>
      </c>
      <c r="C66" s="236" t="s">
        <v>250</v>
      </c>
      <c r="D66" s="237" t="s">
        <v>336</v>
      </c>
      <c r="E66" s="237" t="s">
        <v>337</v>
      </c>
      <c r="F66" s="237">
        <v>120</v>
      </c>
    </row>
    <row r="67" spans="1:6">
      <c r="A67" s="234" t="s">
        <v>254</v>
      </c>
      <c r="B67" s="235" t="s">
        <v>776</v>
      </c>
      <c r="C67" s="236" t="s">
        <v>255</v>
      </c>
      <c r="D67" s="237" t="s">
        <v>287</v>
      </c>
      <c r="E67" s="237" t="s">
        <v>288</v>
      </c>
      <c r="F67" s="237">
        <v>110</v>
      </c>
    </row>
    <row r="68" spans="1:6">
      <c r="A68" s="234" t="s">
        <v>258</v>
      </c>
      <c r="B68" s="235" t="s">
        <v>776</v>
      </c>
      <c r="C68" s="236" t="s">
        <v>259</v>
      </c>
      <c r="D68" s="237" t="s">
        <v>372</v>
      </c>
      <c r="E68" s="237" t="s">
        <v>373</v>
      </c>
      <c r="F68" s="237">
        <v>120</v>
      </c>
    </row>
    <row r="69" spans="1:6">
      <c r="A69" s="234" t="s">
        <v>262</v>
      </c>
      <c r="B69" s="235" t="s">
        <v>776</v>
      </c>
      <c r="C69" s="236" t="s">
        <v>263</v>
      </c>
      <c r="D69" s="237" t="s">
        <v>372</v>
      </c>
      <c r="E69" s="237" t="s">
        <v>373</v>
      </c>
      <c r="F69" s="237">
        <v>100</v>
      </c>
    </row>
    <row r="70" spans="1:6">
      <c r="A70" s="234" t="s">
        <v>63</v>
      </c>
      <c r="B70" s="235" t="s">
        <v>776</v>
      </c>
      <c r="C70" s="236" t="s">
        <v>64</v>
      </c>
      <c r="D70" s="237" t="s">
        <v>372</v>
      </c>
      <c r="E70" s="237" t="s">
        <v>373</v>
      </c>
      <c r="F70" s="237">
        <v>110</v>
      </c>
    </row>
    <row r="71" spans="1:6">
      <c r="A71" s="234" t="s">
        <v>69</v>
      </c>
      <c r="B71" s="235" t="s">
        <v>776</v>
      </c>
      <c r="C71" s="236" t="s">
        <v>70</v>
      </c>
      <c r="D71" s="237" t="s">
        <v>302</v>
      </c>
      <c r="E71" s="237" t="s">
        <v>303</v>
      </c>
      <c r="F71" s="237">
        <v>90</v>
      </c>
    </row>
    <row r="72" spans="1:6">
      <c r="A72" s="234" t="s">
        <v>77</v>
      </c>
      <c r="B72" s="235" t="s">
        <v>776</v>
      </c>
      <c r="C72" s="236" t="s">
        <v>78</v>
      </c>
      <c r="D72" s="237" t="s">
        <v>374</v>
      </c>
      <c r="E72" s="237" t="s">
        <v>375</v>
      </c>
      <c r="F72" s="237">
        <v>80</v>
      </c>
    </row>
    <row r="73" spans="1:6">
      <c r="A73" s="234" t="s">
        <v>89</v>
      </c>
      <c r="B73" s="235" t="s">
        <v>776</v>
      </c>
      <c r="C73" s="236" t="s">
        <v>90</v>
      </c>
      <c r="D73" s="237" t="s">
        <v>376</v>
      </c>
      <c r="E73" s="237" t="s">
        <v>300</v>
      </c>
      <c r="F73" s="237">
        <v>120</v>
      </c>
    </row>
    <row r="74" spans="1:6">
      <c r="A74" s="234" t="s">
        <v>95</v>
      </c>
      <c r="B74" s="235" t="s">
        <v>776</v>
      </c>
      <c r="C74" s="236" t="s">
        <v>377</v>
      </c>
      <c r="D74" s="237" t="s">
        <v>378</v>
      </c>
      <c r="E74" s="237" t="s">
        <v>379</v>
      </c>
      <c r="F74" s="237">
        <v>60</v>
      </c>
    </row>
    <row r="75" spans="1:6">
      <c r="A75" s="234" t="s">
        <v>102</v>
      </c>
      <c r="B75" s="235" t="s">
        <v>776</v>
      </c>
      <c r="C75" s="236" t="s">
        <v>380</v>
      </c>
      <c r="D75" s="237" t="s">
        <v>346</v>
      </c>
      <c r="E75" s="237" t="s">
        <v>347</v>
      </c>
      <c r="F75" s="237">
        <v>120</v>
      </c>
    </row>
    <row r="76" spans="1:6">
      <c r="A76" s="234" t="s">
        <v>108</v>
      </c>
      <c r="B76" s="235" t="s">
        <v>776</v>
      </c>
      <c r="C76" s="236" t="s">
        <v>381</v>
      </c>
      <c r="D76" s="237" t="s">
        <v>560</v>
      </c>
      <c r="E76" s="237" t="s">
        <v>345</v>
      </c>
      <c r="F76" s="237">
        <v>60</v>
      </c>
    </row>
    <row r="77" spans="1:6">
      <c r="A77" s="234" t="s">
        <v>113</v>
      </c>
      <c r="B77" s="235" t="s">
        <v>776</v>
      </c>
      <c r="C77" s="236" t="s">
        <v>382</v>
      </c>
      <c r="D77" s="237" t="s">
        <v>766</v>
      </c>
      <c r="E77" s="237" t="s">
        <v>383</v>
      </c>
      <c r="F77" s="237">
        <v>90</v>
      </c>
    </row>
    <row r="78" spans="1:6">
      <c r="A78" s="234" t="s">
        <v>124</v>
      </c>
      <c r="B78" s="235" t="s">
        <v>776</v>
      </c>
      <c r="C78" s="236" t="s">
        <v>384</v>
      </c>
      <c r="D78" s="237" t="s">
        <v>385</v>
      </c>
      <c r="E78" s="237" t="s">
        <v>386</v>
      </c>
      <c r="F78" s="237">
        <v>60</v>
      </c>
    </row>
    <row r="79" spans="1:6">
      <c r="A79" s="234" t="s">
        <v>129</v>
      </c>
      <c r="B79" s="235" t="s">
        <v>776</v>
      </c>
      <c r="C79" s="236" t="s">
        <v>387</v>
      </c>
      <c r="D79" s="237" t="s">
        <v>388</v>
      </c>
      <c r="E79" s="237" t="s">
        <v>389</v>
      </c>
      <c r="F79" s="237">
        <v>70</v>
      </c>
    </row>
    <row r="80" spans="1:6">
      <c r="A80" s="234" t="s">
        <v>136</v>
      </c>
      <c r="B80" s="235" t="s">
        <v>776</v>
      </c>
      <c r="C80" s="236" t="s">
        <v>390</v>
      </c>
      <c r="D80" s="237" t="s">
        <v>305</v>
      </c>
      <c r="E80" s="237" t="s">
        <v>306</v>
      </c>
      <c r="F80" s="237">
        <v>108</v>
      </c>
    </row>
    <row r="81" spans="1:6">
      <c r="A81" s="234" t="s">
        <v>139</v>
      </c>
      <c r="B81" s="235" t="s">
        <v>776</v>
      </c>
      <c r="C81" s="236" t="s">
        <v>391</v>
      </c>
      <c r="D81" s="237" t="s">
        <v>392</v>
      </c>
      <c r="E81" s="237" t="s">
        <v>393</v>
      </c>
      <c r="F81" s="237">
        <v>80</v>
      </c>
    </row>
    <row r="82" spans="1:6">
      <c r="A82" s="234" t="s">
        <v>146</v>
      </c>
      <c r="B82" s="235" t="s">
        <v>776</v>
      </c>
      <c r="C82" s="236" t="s">
        <v>394</v>
      </c>
      <c r="D82" s="237" t="s">
        <v>336</v>
      </c>
      <c r="E82" s="237" t="s">
        <v>337</v>
      </c>
      <c r="F82" s="237">
        <v>90</v>
      </c>
    </row>
    <row r="83" spans="1:6">
      <c r="A83" s="234" t="s">
        <v>395</v>
      </c>
      <c r="B83" s="235" t="s">
        <v>776</v>
      </c>
      <c r="C83" s="236" t="s">
        <v>396</v>
      </c>
      <c r="D83" s="237" t="s">
        <v>397</v>
      </c>
      <c r="E83" s="237" t="s">
        <v>398</v>
      </c>
      <c r="F83" s="237">
        <v>60</v>
      </c>
    </row>
    <row r="84" spans="1:6">
      <c r="A84" s="234" t="s">
        <v>399</v>
      </c>
      <c r="B84" s="235" t="s">
        <v>776</v>
      </c>
      <c r="C84" s="236" t="s">
        <v>400</v>
      </c>
      <c r="D84" s="237" t="s">
        <v>401</v>
      </c>
      <c r="E84" s="237" t="s">
        <v>402</v>
      </c>
      <c r="F84" s="237">
        <v>60</v>
      </c>
    </row>
    <row r="85" spans="1:6">
      <c r="A85" s="234" t="s">
        <v>405</v>
      </c>
      <c r="B85" s="235" t="s">
        <v>776</v>
      </c>
      <c r="C85" s="236" t="s">
        <v>406</v>
      </c>
      <c r="D85" s="237" t="s">
        <v>403</v>
      </c>
      <c r="E85" s="237" t="s">
        <v>404</v>
      </c>
      <c r="F85" s="237">
        <v>60</v>
      </c>
    </row>
    <row r="86" spans="1:6">
      <c r="A86" s="234" t="s">
        <v>407</v>
      </c>
      <c r="B86" s="235" t="s">
        <v>776</v>
      </c>
      <c r="C86" s="236" t="s">
        <v>408</v>
      </c>
      <c r="D86" s="237" t="s">
        <v>349</v>
      </c>
      <c r="E86" s="237" t="s">
        <v>350</v>
      </c>
      <c r="F86" s="237">
        <v>56</v>
      </c>
    </row>
    <row r="87" spans="1:6">
      <c r="A87" s="234" t="s">
        <v>584</v>
      </c>
      <c r="B87" s="235" t="s">
        <v>776</v>
      </c>
      <c r="C87" s="236" t="s">
        <v>576</v>
      </c>
      <c r="D87" s="237" t="s">
        <v>459</v>
      </c>
      <c r="E87" s="237" t="s">
        <v>460</v>
      </c>
      <c r="F87" s="237">
        <v>120</v>
      </c>
    </row>
    <row r="88" spans="1:6">
      <c r="A88" s="234" t="s">
        <v>189</v>
      </c>
      <c r="B88" s="235" t="s">
        <v>776</v>
      </c>
      <c r="C88" s="236" t="s">
        <v>190</v>
      </c>
      <c r="D88" s="237" t="s">
        <v>409</v>
      </c>
      <c r="E88" s="237" t="s">
        <v>410</v>
      </c>
      <c r="F88" s="237">
        <v>60</v>
      </c>
    </row>
    <row r="89" spans="1:6">
      <c r="A89" s="234" t="s">
        <v>194</v>
      </c>
      <c r="B89" s="235" t="s">
        <v>776</v>
      </c>
      <c r="C89" s="236" t="s">
        <v>195</v>
      </c>
      <c r="D89" s="237" t="s">
        <v>56</v>
      </c>
      <c r="E89" s="237" t="s">
        <v>411</v>
      </c>
      <c r="F89" s="237">
        <v>90</v>
      </c>
    </row>
    <row r="90" spans="1:6">
      <c r="A90" s="234" t="s">
        <v>202</v>
      </c>
      <c r="B90" s="235" t="s">
        <v>776</v>
      </c>
      <c r="C90" s="236" t="s">
        <v>203</v>
      </c>
      <c r="D90" s="237" t="s">
        <v>412</v>
      </c>
      <c r="E90" s="237" t="s">
        <v>413</v>
      </c>
      <c r="F90" s="237">
        <v>90</v>
      </c>
    </row>
    <row r="91" spans="1:6">
      <c r="A91" s="234" t="s">
        <v>208</v>
      </c>
      <c r="B91" s="235" t="s">
        <v>776</v>
      </c>
      <c r="C91" s="236" t="s">
        <v>209</v>
      </c>
      <c r="D91" s="237" t="s">
        <v>281</v>
      </c>
      <c r="E91" s="237" t="s">
        <v>282</v>
      </c>
      <c r="F91" s="237">
        <v>120</v>
      </c>
    </row>
    <row r="92" spans="1:6">
      <c r="A92" s="234" t="s">
        <v>217</v>
      </c>
      <c r="B92" s="235" t="s">
        <v>776</v>
      </c>
      <c r="C92" s="236" t="s">
        <v>218</v>
      </c>
      <c r="D92" s="237" t="s">
        <v>414</v>
      </c>
      <c r="E92" s="237" t="s">
        <v>577</v>
      </c>
      <c r="F92" s="237">
        <v>30</v>
      </c>
    </row>
    <row r="93" spans="1:6">
      <c r="A93" s="234" t="s">
        <v>222</v>
      </c>
      <c r="B93" s="235" t="s">
        <v>776</v>
      </c>
      <c r="C93" s="236" t="s">
        <v>223</v>
      </c>
      <c r="D93" s="237" t="s">
        <v>415</v>
      </c>
      <c r="E93" s="237" t="s">
        <v>416</v>
      </c>
      <c r="F93" s="237">
        <v>90</v>
      </c>
    </row>
    <row r="94" spans="1:6">
      <c r="A94" s="234" t="s">
        <v>228</v>
      </c>
      <c r="B94" s="235" t="s">
        <v>776</v>
      </c>
      <c r="C94" s="236" t="s">
        <v>229</v>
      </c>
      <c r="D94" s="237" t="s">
        <v>334</v>
      </c>
      <c r="E94" s="237" t="s">
        <v>417</v>
      </c>
      <c r="F94" s="237">
        <v>90</v>
      </c>
    </row>
    <row r="95" spans="1:6">
      <c r="A95" s="234" t="s">
        <v>231</v>
      </c>
      <c r="B95" s="235" t="s">
        <v>776</v>
      </c>
      <c r="C95" s="236" t="s">
        <v>232</v>
      </c>
      <c r="D95" s="237" t="s">
        <v>418</v>
      </c>
      <c r="E95" s="237" t="s">
        <v>419</v>
      </c>
      <c r="F95" s="237">
        <v>90</v>
      </c>
    </row>
    <row r="96" spans="1:6">
      <c r="A96" s="234" t="s">
        <v>235</v>
      </c>
      <c r="B96" s="235" t="s">
        <v>776</v>
      </c>
      <c r="C96" s="236" t="s">
        <v>236</v>
      </c>
      <c r="D96" s="237" t="s">
        <v>289</v>
      </c>
      <c r="E96" s="237" t="s">
        <v>290</v>
      </c>
      <c r="F96" s="237">
        <v>70</v>
      </c>
    </row>
    <row r="97" spans="1:6">
      <c r="A97" s="234" t="s">
        <v>239</v>
      </c>
      <c r="B97" s="235" t="s">
        <v>776</v>
      </c>
      <c r="C97" s="236" t="s">
        <v>240</v>
      </c>
      <c r="D97" s="237" t="s">
        <v>560</v>
      </c>
      <c r="E97" s="237" t="s">
        <v>345</v>
      </c>
      <c r="F97" s="237">
        <v>80</v>
      </c>
    </row>
    <row r="98" spans="1:6">
      <c r="A98" s="234" t="s">
        <v>247</v>
      </c>
      <c r="B98" s="235" t="s">
        <v>776</v>
      </c>
      <c r="C98" s="236" t="s">
        <v>248</v>
      </c>
      <c r="D98" s="237" t="s">
        <v>766</v>
      </c>
      <c r="E98" s="237" t="s">
        <v>383</v>
      </c>
      <c r="F98" s="237">
        <v>60</v>
      </c>
    </row>
    <row r="99" spans="1:6">
      <c r="A99" s="234" t="s">
        <v>251</v>
      </c>
      <c r="B99" s="235" t="s">
        <v>776</v>
      </c>
      <c r="C99" s="236" t="s">
        <v>420</v>
      </c>
      <c r="D99" s="237" t="s">
        <v>421</v>
      </c>
      <c r="E99" s="237" t="s">
        <v>422</v>
      </c>
      <c r="F99" s="237">
        <v>60</v>
      </c>
    </row>
    <row r="100" spans="1:6">
      <c r="A100" s="234" t="s">
        <v>260</v>
      </c>
      <c r="B100" s="235" t="s">
        <v>776</v>
      </c>
      <c r="C100" s="236" t="s">
        <v>261</v>
      </c>
      <c r="D100" s="237" t="s">
        <v>423</v>
      </c>
      <c r="E100" s="237" t="s">
        <v>306</v>
      </c>
      <c r="F100" s="237">
        <v>105</v>
      </c>
    </row>
    <row r="101" spans="1:6">
      <c r="A101" s="234" t="s">
        <v>264</v>
      </c>
      <c r="B101" s="235" t="s">
        <v>776</v>
      </c>
      <c r="C101" s="236" t="s">
        <v>265</v>
      </c>
      <c r="D101" s="237" t="s">
        <v>424</v>
      </c>
      <c r="E101" s="237" t="s">
        <v>425</v>
      </c>
      <c r="F101" s="237">
        <v>60</v>
      </c>
    </row>
    <row r="102" spans="1:6">
      <c r="A102" s="234" t="s">
        <v>71</v>
      </c>
      <c r="B102" s="235" t="s">
        <v>776</v>
      </c>
      <c r="C102" s="236" t="s">
        <v>72</v>
      </c>
      <c r="D102" s="237" t="s">
        <v>426</v>
      </c>
      <c r="E102" s="237" t="s">
        <v>425</v>
      </c>
      <c r="F102" s="237">
        <v>60</v>
      </c>
    </row>
    <row r="103" spans="1:6">
      <c r="A103" s="234" t="s">
        <v>79</v>
      </c>
      <c r="B103" s="235" t="s">
        <v>776</v>
      </c>
      <c r="C103" s="236" t="s">
        <v>80</v>
      </c>
      <c r="D103" s="237" t="s">
        <v>427</v>
      </c>
      <c r="E103" s="237" t="s">
        <v>428</v>
      </c>
      <c r="F103" s="237">
        <v>60</v>
      </c>
    </row>
    <row r="104" spans="1:6">
      <c r="A104" s="234" t="s">
        <v>83</v>
      </c>
      <c r="B104" s="235" t="s">
        <v>776</v>
      </c>
      <c r="C104" s="236" t="s">
        <v>84</v>
      </c>
      <c r="D104" s="237" t="s">
        <v>429</v>
      </c>
      <c r="E104" s="237" t="s">
        <v>767</v>
      </c>
      <c r="F104" s="237">
        <v>100</v>
      </c>
    </row>
    <row r="105" spans="1:6">
      <c r="A105" s="234" t="s">
        <v>96</v>
      </c>
      <c r="B105" s="235" t="s">
        <v>776</v>
      </c>
      <c r="C105" s="236" t="s">
        <v>97</v>
      </c>
      <c r="D105" s="237" t="s">
        <v>430</v>
      </c>
      <c r="E105" s="237" t="s">
        <v>431</v>
      </c>
      <c r="F105" s="237">
        <v>40</v>
      </c>
    </row>
    <row r="106" spans="1:6">
      <c r="A106" s="234" t="s">
        <v>704</v>
      </c>
      <c r="B106" s="235" t="s">
        <v>776</v>
      </c>
      <c r="C106" s="236" t="s">
        <v>768</v>
      </c>
      <c r="D106" s="237" t="s">
        <v>365</v>
      </c>
      <c r="E106" s="237" t="s">
        <v>769</v>
      </c>
      <c r="F106" s="237">
        <v>60</v>
      </c>
    </row>
    <row r="107" spans="1:6">
      <c r="A107" s="234" t="s">
        <v>706</v>
      </c>
      <c r="B107" s="235" t="s">
        <v>776</v>
      </c>
      <c r="C107" s="236" t="s">
        <v>770</v>
      </c>
      <c r="D107" s="237" t="s">
        <v>771</v>
      </c>
      <c r="E107" s="237" t="s">
        <v>772</v>
      </c>
      <c r="F107" s="237">
        <v>50</v>
      </c>
    </row>
    <row r="108" spans="1:6">
      <c r="A108" s="234" t="s">
        <v>109</v>
      </c>
      <c r="B108" s="235" t="s">
        <v>776</v>
      </c>
      <c r="C108" s="236" t="s">
        <v>110</v>
      </c>
      <c r="D108" s="237" t="s">
        <v>277</v>
      </c>
      <c r="E108" s="237" t="s">
        <v>278</v>
      </c>
      <c r="F108" s="237">
        <v>60</v>
      </c>
    </row>
    <row r="109" spans="1:6">
      <c r="A109" s="234" t="s">
        <v>114</v>
      </c>
      <c r="B109" s="235" t="s">
        <v>776</v>
      </c>
      <c r="C109" s="236" t="s">
        <v>115</v>
      </c>
      <c r="D109" s="237" t="s">
        <v>432</v>
      </c>
      <c r="E109" s="237" t="s">
        <v>433</v>
      </c>
      <c r="F109" s="237">
        <v>130</v>
      </c>
    </row>
    <row r="110" spans="1:6">
      <c r="A110" s="234" t="s">
        <v>130</v>
      </c>
      <c r="B110" s="235" t="s">
        <v>776</v>
      </c>
      <c r="C110" s="236" t="s">
        <v>131</v>
      </c>
      <c r="D110" s="237" t="s">
        <v>434</v>
      </c>
      <c r="E110" s="237" t="s">
        <v>435</v>
      </c>
      <c r="F110" s="237">
        <v>90</v>
      </c>
    </row>
    <row r="111" spans="1:6">
      <c r="A111" s="234" t="s">
        <v>140</v>
      </c>
      <c r="B111" s="235" t="s">
        <v>776</v>
      </c>
      <c r="C111" s="236" t="s">
        <v>141</v>
      </c>
      <c r="D111" s="237" t="s">
        <v>436</v>
      </c>
      <c r="E111" s="237" t="s">
        <v>437</v>
      </c>
      <c r="F111" s="237">
        <v>30</v>
      </c>
    </row>
    <row r="112" spans="1:6">
      <c r="A112" s="234" t="s">
        <v>147</v>
      </c>
      <c r="B112" s="235" t="s">
        <v>776</v>
      </c>
      <c r="C112" s="236" t="s">
        <v>148</v>
      </c>
      <c r="D112" s="237" t="s">
        <v>331</v>
      </c>
      <c r="E112" s="237" t="s">
        <v>369</v>
      </c>
      <c r="F112" s="237">
        <v>90</v>
      </c>
    </row>
    <row r="113" spans="1:6">
      <c r="A113" s="234" t="s">
        <v>153</v>
      </c>
      <c r="B113" s="235" t="s">
        <v>776</v>
      </c>
      <c r="C113" s="236" t="s">
        <v>154</v>
      </c>
      <c r="D113" s="237" t="s">
        <v>438</v>
      </c>
      <c r="E113" s="237" t="s">
        <v>439</v>
      </c>
      <c r="F113" s="237">
        <v>60</v>
      </c>
    </row>
    <row r="114" spans="1:6">
      <c r="A114" s="234" t="s">
        <v>161</v>
      </c>
      <c r="B114" s="235" t="s">
        <v>776</v>
      </c>
      <c r="C114" s="236" t="s">
        <v>162</v>
      </c>
      <c r="D114" s="237" t="s">
        <v>560</v>
      </c>
      <c r="E114" s="237" t="s">
        <v>345</v>
      </c>
      <c r="F114" s="237">
        <v>90</v>
      </c>
    </row>
    <row r="115" spans="1:6">
      <c r="A115" s="234" t="s">
        <v>174</v>
      </c>
      <c r="B115" s="235" t="s">
        <v>776</v>
      </c>
      <c r="C115" s="236" t="s">
        <v>440</v>
      </c>
      <c r="D115" s="237" t="s">
        <v>302</v>
      </c>
      <c r="E115" s="237" t="s">
        <v>303</v>
      </c>
      <c r="F115" s="237">
        <v>130</v>
      </c>
    </row>
    <row r="116" spans="1:6">
      <c r="A116" s="234" t="s">
        <v>182</v>
      </c>
      <c r="B116" s="235" t="s">
        <v>776</v>
      </c>
      <c r="C116" s="236" t="s">
        <v>183</v>
      </c>
      <c r="D116" s="237" t="s">
        <v>441</v>
      </c>
      <c r="E116" s="237" t="s">
        <v>442</v>
      </c>
      <c r="F116" s="237">
        <v>60</v>
      </c>
    </row>
    <row r="117" spans="1:6">
      <c r="A117" s="234" t="s">
        <v>191</v>
      </c>
      <c r="B117" s="235" t="s">
        <v>776</v>
      </c>
      <c r="C117" s="236" t="s">
        <v>443</v>
      </c>
      <c r="D117" s="237" t="s">
        <v>57</v>
      </c>
      <c r="E117" s="237" t="s">
        <v>344</v>
      </c>
      <c r="F117" s="237">
        <v>90</v>
      </c>
    </row>
    <row r="118" spans="1:6">
      <c r="A118" s="234" t="s">
        <v>196</v>
      </c>
      <c r="B118" s="235" t="s">
        <v>776</v>
      </c>
      <c r="C118" s="236" t="s">
        <v>197</v>
      </c>
      <c r="D118" s="237" t="s">
        <v>444</v>
      </c>
      <c r="E118" s="237" t="s">
        <v>309</v>
      </c>
      <c r="F118" s="237">
        <v>90</v>
      </c>
    </row>
    <row r="119" spans="1:6">
      <c r="A119" s="234" t="s">
        <v>204</v>
      </c>
      <c r="B119" s="235" t="s">
        <v>776</v>
      </c>
      <c r="C119" s="236" t="s">
        <v>205</v>
      </c>
      <c r="D119" s="237" t="s">
        <v>427</v>
      </c>
      <c r="E119" s="237" t="s">
        <v>428</v>
      </c>
      <c r="F119" s="237">
        <v>60</v>
      </c>
    </row>
    <row r="120" spans="1:6">
      <c r="A120" s="234" t="s">
        <v>210</v>
      </c>
      <c r="B120" s="235" t="s">
        <v>776</v>
      </c>
      <c r="C120" s="236" t="s">
        <v>211</v>
      </c>
      <c r="D120" s="237" t="s">
        <v>445</v>
      </c>
      <c r="E120" s="237" t="s">
        <v>446</v>
      </c>
      <c r="F120" s="237">
        <v>46</v>
      </c>
    </row>
    <row r="121" spans="1:6">
      <c r="A121" s="234" t="s">
        <v>214</v>
      </c>
      <c r="B121" s="235" t="s">
        <v>776</v>
      </c>
      <c r="C121" s="236" t="s">
        <v>215</v>
      </c>
      <c r="D121" s="237" t="s">
        <v>447</v>
      </c>
      <c r="E121" s="237" t="s">
        <v>448</v>
      </c>
      <c r="F121" s="237">
        <v>60</v>
      </c>
    </row>
    <row r="122" spans="1:6">
      <c r="A122" s="234" t="s">
        <v>219</v>
      </c>
      <c r="B122" s="235" t="s">
        <v>776</v>
      </c>
      <c r="C122" s="236" t="s">
        <v>449</v>
      </c>
      <c r="D122" s="237" t="s">
        <v>450</v>
      </c>
      <c r="E122" s="237" t="s">
        <v>389</v>
      </c>
      <c r="F122" s="237">
        <v>90</v>
      </c>
    </row>
    <row r="123" spans="1:6">
      <c r="A123" s="234" t="s">
        <v>451</v>
      </c>
      <c r="B123" s="235" t="s">
        <v>776</v>
      </c>
      <c r="C123" s="236" t="s">
        <v>452</v>
      </c>
      <c r="D123" s="237" t="s">
        <v>453</v>
      </c>
      <c r="E123" s="237" t="s">
        <v>454</v>
      </c>
      <c r="F123" s="237">
        <v>60</v>
      </c>
    </row>
    <row r="124" spans="1:6">
      <c r="A124" s="234" t="s">
        <v>455</v>
      </c>
      <c r="B124" s="235" t="s">
        <v>776</v>
      </c>
      <c r="C124" s="236" t="s">
        <v>456</v>
      </c>
      <c r="D124" s="237" t="s">
        <v>392</v>
      </c>
      <c r="E124" s="237" t="s">
        <v>393</v>
      </c>
      <c r="F124" s="237">
        <v>80</v>
      </c>
    </row>
    <row r="125" spans="1:6">
      <c r="A125" s="234" t="s">
        <v>732</v>
      </c>
      <c r="B125" s="235" t="s">
        <v>776</v>
      </c>
      <c r="C125" s="236" t="s">
        <v>773</v>
      </c>
      <c r="D125" s="237" t="s">
        <v>774</v>
      </c>
      <c r="E125" s="237" t="s">
        <v>775</v>
      </c>
      <c r="F125" s="237">
        <v>50</v>
      </c>
    </row>
    <row r="126" spans="1:6">
      <c r="A126" s="234" t="s">
        <v>224</v>
      </c>
      <c r="B126" s="235" t="s">
        <v>776</v>
      </c>
      <c r="C126" s="236" t="s">
        <v>225</v>
      </c>
      <c r="D126" s="237" t="s">
        <v>457</v>
      </c>
      <c r="E126" s="237" t="s">
        <v>458</v>
      </c>
      <c r="F126" s="237">
        <v>127</v>
      </c>
    </row>
    <row r="127" spans="1:6">
      <c r="A127" s="234" t="s">
        <v>233</v>
      </c>
      <c r="B127" s="235" t="s">
        <v>776</v>
      </c>
      <c r="C127" s="236" t="s">
        <v>234</v>
      </c>
      <c r="D127" s="237" t="s">
        <v>302</v>
      </c>
      <c r="E127" s="237" t="s">
        <v>303</v>
      </c>
      <c r="F127" s="237">
        <v>150</v>
      </c>
    </row>
    <row r="128" spans="1:6">
      <c r="A128" s="234" t="s">
        <v>237</v>
      </c>
      <c r="B128" s="235" t="s">
        <v>776</v>
      </c>
      <c r="C128" s="236" t="s">
        <v>238</v>
      </c>
      <c r="D128" s="237" t="s">
        <v>302</v>
      </c>
      <c r="E128" s="237" t="s">
        <v>303</v>
      </c>
      <c r="F128" s="237">
        <v>90</v>
      </c>
    </row>
    <row r="129" spans="1:6">
      <c r="A129" s="234" t="s">
        <v>243</v>
      </c>
      <c r="B129" s="235" t="s">
        <v>776</v>
      </c>
      <c r="C129" s="236" t="s">
        <v>244</v>
      </c>
      <c r="D129" s="237" t="s">
        <v>560</v>
      </c>
      <c r="E129" s="237" t="s">
        <v>345</v>
      </c>
      <c r="F129" s="237">
        <v>110</v>
      </c>
    </row>
    <row r="130" spans="1:6">
      <c r="A130" s="234" t="s">
        <v>252</v>
      </c>
      <c r="B130" s="235" t="s">
        <v>776</v>
      </c>
      <c r="C130" s="236" t="s">
        <v>253</v>
      </c>
      <c r="D130" s="237" t="s">
        <v>418</v>
      </c>
      <c r="E130" s="237" t="s">
        <v>419</v>
      </c>
      <c r="F130" s="237">
        <v>130</v>
      </c>
    </row>
    <row r="131" spans="1:6">
      <c r="A131" s="234" t="s">
        <v>256</v>
      </c>
      <c r="B131" s="235" t="s">
        <v>776</v>
      </c>
      <c r="C131" s="236" t="s">
        <v>257</v>
      </c>
      <c r="D131" s="237" t="s">
        <v>302</v>
      </c>
      <c r="E131" s="237" t="s">
        <v>303</v>
      </c>
      <c r="F131" s="237">
        <v>90</v>
      </c>
    </row>
    <row r="132" spans="1:6">
      <c r="A132" s="234" t="s">
        <v>461</v>
      </c>
      <c r="B132" s="235" t="s">
        <v>776</v>
      </c>
      <c r="C132" s="236" t="s">
        <v>462</v>
      </c>
      <c r="D132" s="237" t="s">
        <v>365</v>
      </c>
      <c r="E132" s="237" t="s">
        <v>366</v>
      </c>
      <c r="F132" s="237">
        <v>90</v>
      </c>
    </row>
    <row r="133" spans="1:6">
      <c r="A133" s="238" t="s">
        <v>585</v>
      </c>
      <c r="B133" s="235" t="s">
        <v>776</v>
      </c>
      <c r="C133" s="236" t="s">
        <v>578</v>
      </c>
      <c r="D133" s="237" t="s">
        <v>57</v>
      </c>
      <c r="E133" s="237" t="s">
        <v>344</v>
      </c>
      <c r="F133" s="237">
        <v>90</v>
      </c>
    </row>
    <row r="134" spans="1:6">
      <c r="A134" s="234" t="s">
        <v>12</v>
      </c>
      <c r="B134" s="235" t="s">
        <v>777</v>
      </c>
      <c r="C134" s="236" t="s">
        <v>778</v>
      </c>
      <c r="D134" s="237" t="s">
        <v>779</v>
      </c>
      <c r="E134" s="237" t="s">
        <v>780</v>
      </c>
      <c r="F134" s="132">
        <v>105</v>
      </c>
    </row>
    <row r="135" spans="1:6">
      <c r="A135" s="234" t="s">
        <v>13</v>
      </c>
      <c r="B135" s="235" t="s">
        <v>777</v>
      </c>
      <c r="C135" s="236" t="s">
        <v>781</v>
      </c>
      <c r="D135" s="237" t="s">
        <v>782</v>
      </c>
      <c r="E135" s="237" t="s">
        <v>783</v>
      </c>
      <c r="F135" s="12">
        <v>120</v>
      </c>
    </row>
    <row r="136" spans="1:6">
      <c r="A136" s="234" t="s">
        <v>14</v>
      </c>
      <c r="B136" s="235" t="s">
        <v>777</v>
      </c>
      <c r="C136" s="236" t="s">
        <v>784</v>
      </c>
      <c r="D136" s="237" t="s">
        <v>785</v>
      </c>
      <c r="E136" s="237" t="s">
        <v>786</v>
      </c>
      <c r="F136" s="12">
        <v>35</v>
      </c>
    </row>
    <row r="137" spans="1:6">
      <c r="A137" s="234" t="s">
        <v>15</v>
      </c>
      <c r="B137" s="235" t="s">
        <v>777</v>
      </c>
      <c r="C137" s="236" t="s">
        <v>787</v>
      </c>
      <c r="D137" s="237" t="s">
        <v>788</v>
      </c>
      <c r="E137" s="237" t="s">
        <v>789</v>
      </c>
      <c r="F137" s="12">
        <v>75</v>
      </c>
    </row>
    <row r="138" spans="1:6">
      <c r="A138" s="234" t="s">
        <v>16</v>
      </c>
      <c r="B138" s="235" t="s">
        <v>777</v>
      </c>
      <c r="C138" s="236" t="s">
        <v>790</v>
      </c>
      <c r="D138" s="237" t="s">
        <v>791</v>
      </c>
      <c r="E138" s="237" t="s">
        <v>792</v>
      </c>
      <c r="F138" s="12">
        <v>78</v>
      </c>
    </row>
    <row r="139" spans="1:6">
      <c r="A139" s="234" t="s">
        <v>586</v>
      </c>
      <c r="B139" s="235" t="s">
        <v>777</v>
      </c>
      <c r="C139" s="236" t="s">
        <v>793</v>
      </c>
      <c r="D139" s="237" t="s">
        <v>794</v>
      </c>
      <c r="E139" s="237" t="s">
        <v>795</v>
      </c>
      <c r="F139" s="12">
        <v>130</v>
      </c>
    </row>
    <row r="140" spans="1:6">
      <c r="A140" s="234" t="s">
        <v>587</v>
      </c>
      <c r="B140" s="235" t="s">
        <v>777</v>
      </c>
      <c r="C140" s="236" t="s">
        <v>796</v>
      </c>
      <c r="D140" s="239" t="s">
        <v>797</v>
      </c>
      <c r="E140" s="237" t="s">
        <v>798</v>
      </c>
      <c r="F140" s="12">
        <v>102</v>
      </c>
    </row>
    <row r="141" spans="1:6">
      <c r="A141" s="234" t="s">
        <v>799</v>
      </c>
      <c r="B141" s="235" t="s">
        <v>777</v>
      </c>
      <c r="C141" s="236" t="s">
        <v>800</v>
      </c>
      <c r="D141" s="237" t="s">
        <v>801</v>
      </c>
      <c r="E141" s="237" t="s">
        <v>802</v>
      </c>
      <c r="F141" s="12">
        <v>60</v>
      </c>
    </row>
    <row r="142" spans="1:6">
      <c r="A142" s="234" t="s">
        <v>803</v>
      </c>
      <c r="B142" s="235" t="s">
        <v>777</v>
      </c>
      <c r="C142" s="236" t="s">
        <v>804</v>
      </c>
      <c r="D142" s="239" t="s">
        <v>805</v>
      </c>
      <c r="E142" s="237" t="s">
        <v>806</v>
      </c>
      <c r="F142" s="12">
        <v>100</v>
      </c>
    </row>
    <row r="143" spans="1:6">
      <c r="A143" s="234" t="s">
        <v>17</v>
      </c>
      <c r="B143" s="235" t="s">
        <v>777</v>
      </c>
      <c r="C143" s="236" t="s">
        <v>807</v>
      </c>
      <c r="D143" s="237" t="s">
        <v>808</v>
      </c>
      <c r="E143" s="237" t="s">
        <v>809</v>
      </c>
      <c r="F143" s="12">
        <v>54</v>
      </c>
    </row>
    <row r="144" spans="1:6">
      <c r="A144" s="234" t="s">
        <v>18</v>
      </c>
      <c r="B144" s="235" t="s">
        <v>777</v>
      </c>
      <c r="C144" s="236" t="s">
        <v>810</v>
      </c>
      <c r="D144" s="237" t="s">
        <v>811</v>
      </c>
      <c r="E144" s="237" t="s">
        <v>812</v>
      </c>
      <c r="F144" s="12">
        <v>87</v>
      </c>
    </row>
    <row r="145" spans="1:6">
      <c r="A145" s="234" t="s">
        <v>19</v>
      </c>
      <c r="B145" s="235" t="s">
        <v>777</v>
      </c>
      <c r="C145" s="236" t="s">
        <v>813</v>
      </c>
      <c r="D145" s="237" t="s">
        <v>811</v>
      </c>
      <c r="E145" s="237" t="s">
        <v>812</v>
      </c>
      <c r="F145" s="12">
        <v>120</v>
      </c>
    </row>
    <row r="146" spans="1:6">
      <c r="A146" s="234" t="s">
        <v>20</v>
      </c>
      <c r="B146" s="235" t="s">
        <v>777</v>
      </c>
      <c r="C146" s="236" t="s">
        <v>814</v>
      </c>
      <c r="D146" s="237" t="s">
        <v>811</v>
      </c>
      <c r="E146" s="237" t="s">
        <v>812</v>
      </c>
      <c r="F146" s="12">
        <v>60</v>
      </c>
    </row>
    <row r="147" spans="1:6">
      <c r="A147" s="234" t="s">
        <v>266</v>
      </c>
      <c r="B147" s="235" t="s">
        <v>777</v>
      </c>
      <c r="C147" s="236" t="s">
        <v>608</v>
      </c>
      <c r="D147" s="237" t="s">
        <v>815</v>
      </c>
      <c r="E147" s="237" t="s">
        <v>816</v>
      </c>
      <c r="F147" s="12">
        <v>80</v>
      </c>
    </row>
    <row r="148" spans="1:6">
      <c r="A148" s="234" t="s">
        <v>267</v>
      </c>
      <c r="B148" s="235" t="s">
        <v>777</v>
      </c>
      <c r="C148" s="236" t="s">
        <v>609</v>
      </c>
      <c r="D148" s="237" t="s">
        <v>817</v>
      </c>
      <c r="E148" s="237" t="s">
        <v>818</v>
      </c>
      <c r="F148" s="12">
        <v>65</v>
      </c>
    </row>
    <row r="149" spans="1:6">
      <c r="A149" s="234" t="s">
        <v>268</v>
      </c>
      <c r="B149" s="235" t="s">
        <v>777</v>
      </c>
      <c r="C149" s="236" t="s">
        <v>819</v>
      </c>
      <c r="D149" s="237" t="s">
        <v>820</v>
      </c>
      <c r="E149" s="237" t="s">
        <v>821</v>
      </c>
      <c r="F149" s="12">
        <v>129</v>
      </c>
    </row>
    <row r="150" spans="1:6">
      <c r="A150" s="234" t="s">
        <v>269</v>
      </c>
      <c r="B150" s="235" t="s">
        <v>777</v>
      </c>
      <c r="C150" s="236" t="s">
        <v>610</v>
      </c>
      <c r="D150" s="239" t="s">
        <v>580</v>
      </c>
      <c r="E150" s="237" t="s">
        <v>822</v>
      </c>
      <c r="F150" s="12">
        <v>66</v>
      </c>
    </row>
    <row r="151" spans="1:6">
      <c r="A151" s="234" t="s">
        <v>588</v>
      </c>
      <c r="B151" s="235" t="s">
        <v>777</v>
      </c>
      <c r="C151" s="236" t="s">
        <v>823</v>
      </c>
      <c r="D151" s="237" t="s">
        <v>581</v>
      </c>
      <c r="E151" s="237" t="s">
        <v>824</v>
      </c>
      <c r="F151" s="12">
        <v>60</v>
      </c>
    </row>
    <row r="152" spans="1:6">
      <c r="A152" s="234" t="s">
        <v>825</v>
      </c>
      <c r="B152" s="235" t="s">
        <v>777</v>
      </c>
      <c r="C152" s="236" t="s">
        <v>826</v>
      </c>
      <c r="D152" s="237" t="s">
        <v>827</v>
      </c>
      <c r="E152" s="237" t="s">
        <v>828</v>
      </c>
      <c r="F152" s="12">
        <v>138</v>
      </c>
    </row>
    <row r="153" spans="1:6">
      <c r="A153" s="234" t="s">
        <v>829</v>
      </c>
      <c r="B153" s="235" t="s">
        <v>777</v>
      </c>
      <c r="C153" s="236" t="s">
        <v>830</v>
      </c>
      <c r="D153" s="237" t="s">
        <v>831</v>
      </c>
      <c r="E153" s="237" t="s">
        <v>832</v>
      </c>
      <c r="F153" s="12">
        <v>50</v>
      </c>
    </row>
    <row r="154" spans="1:6">
      <c r="A154" s="234" t="s">
        <v>21</v>
      </c>
      <c r="B154" s="235" t="s">
        <v>777</v>
      </c>
      <c r="C154" s="236" t="s">
        <v>833</v>
      </c>
      <c r="D154" s="237" t="s">
        <v>834</v>
      </c>
      <c r="E154" s="237" t="s">
        <v>835</v>
      </c>
      <c r="F154" s="13">
        <v>88</v>
      </c>
    </row>
    <row r="155" spans="1:6">
      <c r="A155" s="234" t="s">
        <v>22</v>
      </c>
      <c r="B155" s="235" t="s">
        <v>777</v>
      </c>
      <c r="C155" s="236" t="s">
        <v>836</v>
      </c>
      <c r="D155" s="237" t="s">
        <v>811</v>
      </c>
      <c r="E155" s="237" t="s">
        <v>812</v>
      </c>
      <c r="F155" s="12">
        <v>90</v>
      </c>
    </row>
    <row r="156" spans="1:6">
      <c r="A156" s="234" t="s">
        <v>270</v>
      </c>
      <c r="B156" s="235" t="s">
        <v>777</v>
      </c>
      <c r="C156" s="236" t="s">
        <v>614</v>
      </c>
      <c r="D156" s="237" t="s">
        <v>56</v>
      </c>
      <c r="E156" s="237" t="s">
        <v>837</v>
      </c>
      <c r="F156" s="12">
        <v>60</v>
      </c>
    </row>
    <row r="157" spans="1:6">
      <c r="A157" s="234" t="s">
        <v>589</v>
      </c>
      <c r="B157" s="235" t="s">
        <v>777</v>
      </c>
      <c r="C157" s="236" t="s">
        <v>838</v>
      </c>
      <c r="D157" s="237" t="s">
        <v>839</v>
      </c>
      <c r="E157" s="237" t="s">
        <v>840</v>
      </c>
      <c r="F157" s="12">
        <v>110</v>
      </c>
    </row>
    <row r="158" spans="1:6">
      <c r="A158" s="234" t="s">
        <v>590</v>
      </c>
      <c r="B158" s="235" t="s">
        <v>777</v>
      </c>
      <c r="C158" s="236" t="s">
        <v>841</v>
      </c>
      <c r="D158" s="237" t="s">
        <v>842</v>
      </c>
      <c r="E158" s="237" t="s">
        <v>832</v>
      </c>
      <c r="F158" s="12">
        <v>90</v>
      </c>
    </row>
    <row r="159" spans="1:6">
      <c r="A159" s="234" t="s">
        <v>843</v>
      </c>
      <c r="B159" s="235" t="s">
        <v>777</v>
      </c>
      <c r="C159" s="236" t="s">
        <v>844</v>
      </c>
      <c r="D159" s="237" t="s">
        <v>831</v>
      </c>
      <c r="E159" s="237" t="s">
        <v>832</v>
      </c>
      <c r="F159" s="12">
        <v>90</v>
      </c>
    </row>
    <row r="160" spans="1:6">
      <c r="A160" s="234" t="s">
        <v>23</v>
      </c>
      <c r="B160" s="235" t="s">
        <v>777</v>
      </c>
      <c r="C160" s="236" t="s">
        <v>845</v>
      </c>
      <c r="D160" s="237" t="s">
        <v>846</v>
      </c>
      <c r="E160" s="237" t="s">
        <v>847</v>
      </c>
      <c r="F160" s="12">
        <v>86</v>
      </c>
    </row>
    <row r="161" spans="1:6">
      <c r="A161" s="234" t="s">
        <v>24</v>
      </c>
      <c r="B161" s="235" t="s">
        <v>777</v>
      </c>
      <c r="C161" s="236" t="s">
        <v>848</v>
      </c>
      <c r="D161" s="237" t="s">
        <v>849</v>
      </c>
      <c r="E161" s="237" t="s">
        <v>850</v>
      </c>
      <c r="F161" s="12">
        <v>64</v>
      </c>
    </row>
    <row r="162" spans="1:6">
      <c r="A162" s="234" t="s">
        <v>25</v>
      </c>
      <c r="B162" s="235" t="s">
        <v>777</v>
      </c>
      <c r="C162" s="236" t="s">
        <v>851</v>
      </c>
      <c r="D162" s="237" t="s">
        <v>852</v>
      </c>
      <c r="E162" s="237" t="s">
        <v>853</v>
      </c>
      <c r="F162" s="12">
        <v>10</v>
      </c>
    </row>
    <row r="163" spans="1:6">
      <c r="A163" s="234" t="s">
        <v>26</v>
      </c>
      <c r="B163" s="235" t="s">
        <v>777</v>
      </c>
      <c r="C163" s="236" t="s">
        <v>854</v>
      </c>
      <c r="D163" s="237" t="s">
        <v>855</v>
      </c>
      <c r="E163" s="237" t="s">
        <v>856</v>
      </c>
      <c r="F163" s="12">
        <v>90</v>
      </c>
    </row>
    <row r="164" spans="1:6">
      <c r="A164" s="234" t="s">
        <v>27</v>
      </c>
      <c r="B164" s="235" t="s">
        <v>777</v>
      </c>
      <c r="C164" s="236" t="s">
        <v>857</v>
      </c>
      <c r="D164" s="237" t="s">
        <v>811</v>
      </c>
      <c r="E164" s="237" t="s">
        <v>812</v>
      </c>
      <c r="F164" s="12">
        <v>130</v>
      </c>
    </row>
    <row r="165" spans="1:6">
      <c r="A165" s="234" t="s">
        <v>271</v>
      </c>
      <c r="B165" s="235" t="s">
        <v>777</v>
      </c>
      <c r="C165" s="236" t="s">
        <v>620</v>
      </c>
      <c r="D165" s="237" t="s">
        <v>858</v>
      </c>
      <c r="E165" s="237" t="s">
        <v>859</v>
      </c>
      <c r="F165" s="12">
        <v>90</v>
      </c>
    </row>
    <row r="166" spans="1:6">
      <c r="A166" s="234" t="s">
        <v>272</v>
      </c>
      <c r="B166" s="235" t="s">
        <v>777</v>
      </c>
      <c r="C166" s="236" t="s">
        <v>621</v>
      </c>
      <c r="D166" s="237" t="s">
        <v>860</v>
      </c>
      <c r="E166" s="237" t="s">
        <v>861</v>
      </c>
      <c r="F166" s="12">
        <v>90</v>
      </c>
    </row>
    <row r="167" spans="1:6">
      <c r="A167" s="234" t="s">
        <v>591</v>
      </c>
      <c r="B167" s="235" t="s">
        <v>777</v>
      </c>
      <c r="C167" s="236" t="s">
        <v>862</v>
      </c>
      <c r="D167" s="237" t="s">
        <v>858</v>
      </c>
      <c r="E167" s="237" t="s">
        <v>859</v>
      </c>
      <c r="F167" s="12">
        <v>120</v>
      </c>
    </row>
    <row r="168" spans="1:6">
      <c r="A168" s="234" t="s">
        <v>28</v>
      </c>
      <c r="B168" s="235" t="s">
        <v>777</v>
      </c>
      <c r="C168" s="236" t="s">
        <v>863</v>
      </c>
      <c r="D168" s="237" t="s">
        <v>855</v>
      </c>
      <c r="E168" s="237" t="s">
        <v>856</v>
      </c>
      <c r="F168" s="12">
        <v>90</v>
      </c>
    </row>
    <row r="169" spans="1:6">
      <c r="A169" s="234" t="s">
        <v>29</v>
      </c>
      <c r="B169" s="235" t="s">
        <v>777</v>
      </c>
      <c r="C169" s="236" t="s">
        <v>864</v>
      </c>
      <c r="D169" s="237" t="s">
        <v>785</v>
      </c>
      <c r="E169" s="237" t="s">
        <v>786</v>
      </c>
      <c r="F169" s="12">
        <v>96</v>
      </c>
    </row>
    <row r="170" spans="1:6">
      <c r="A170" s="234" t="s">
        <v>30</v>
      </c>
      <c r="B170" s="235" t="s">
        <v>777</v>
      </c>
      <c r="C170" s="236" t="s">
        <v>865</v>
      </c>
      <c r="D170" s="237" t="s">
        <v>855</v>
      </c>
      <c r="E170" s="237" t="s">
        <v>856</v>
      </c>
      <c r="F170" s="12">
        <v>210</v>
      </c>
    </row>
    <row r="171" spans="1:6">
      <c r="A171" s="234" t="s">
        <v>31</v>
      </c>
      <c r="B171" s="235" t="s">
        <v>777</v>
      </c>
      <c r="C171" s="236" t="s">
        <v>866</v>
      </c>
      <c r="D171" s="237" t="s">
        <v>811</v>
      </c>
      <c r="E171" s="237" t="s">
        <v>812</v>
      </c>
      <c r="F171" s="12">
        <v>90</v>
      </c>
    </row>
    <row r="172" spans="1:6">
      <c r="A172" s="234" t="s">
        <v>273</v>
      </c>
      <c r="B172" s="235" t="s">
        <v>777</v>
      </c>
      <c r="C172" s="236" t="s">
        <v>627</v>
      </c>
      <c r="D172" s="237" t="s">
        <v>867</v>
      </c>
      <c r="E172" s="237" t="s">
        <v>868</v>
      </c>
      <c r="F172" s="12">
        <v>132</v>
      </c>
    </row>
    <row r="173" spans="1:6">
      <c r="A173" s="234" t="s">
        <v>274</v>
      </c>
      <c r="B173" s="235" t="s">
        <v>777</v>
      </c>
      <c r="C173" s="236" t="s">
        <v>628</v>
      </c>
      <c r="D173" s="237" t="s">
        <v>869</v>
      </c>
      <c r="E173" s="237" t="s">
        <v>870</v>
      </c>
      <c r="F173" s="12">
        <v>90</v>
      </c>
    </row>
    <row r="174" spans="1:6">
      <c r="A174" s="234" t="s">
        <v>592</v>
      </c>
      <c r="B174" s="235" t="s">
        <v>777</v>
      </c>
      <c r="C174" s="236" t="s">
        <v>871</v>
      </c>
      <c r="D174" s="237" t="s">
        <v>872</v>
      </c>
      <c r="E174" s="237" t="s">
        <v>873</v>
      </c>
      <c r="F174" s="12">
        <v>80</v>
      </c>
    </row>
    <row r="175" spans="1:6">
      <c r="A175" s="234" t="s">
        <v>593</v>
      </c>
      <c r="B175" s="235" t="s">
        <v>777</v>
      </c>
      <c r="C175" s="236" t="s">
        <v>874</v>
      </c>
      <c r="D175" s="237" t="s">
        <v>872</v>
      </c>
      <c r="E175" s="237" t="s">
        <v>875</v>
      </c>
      <c r="F175" s="12">
        <v>90</v>
      </c>
    </row>
    <row r="176" spans="1:6">
      <c r="A176" s="234" t="s">
        <v>876</v>
      </c>
      <c r="B176" s="235" t="s">
        <v>777</v>
      </c>
      <c r="C176" s="236" t="s">
        <v>877</v>
      </c>
      <c r="D176" s="237" t="s">
        <v>878</v>
      </c>
      <c r="E176" s="237" t="s">
        <v>879</v>
      </c>
      <c r="F176" s="12">
        <v>120</v>
      </c>
    </row>
    <row r="177" spans="1:6">
      <c r="A177" s="234" t="s">
        <v>880</v>
      </c>
      <c r="B177" s="235" t="s">
        <v>777</v>
      </c>
      <c r="C177" s="236" t="s">
        <v>881</v>
      </c>
      <c r="D177" s="237" t="s">
        <v>878</v>
      </c>
      <c r="E177" s="237" t="s">
        <v>879</v>
      </c>
      <c r="F177" s="131">
        <v>90</v>
      </c>
    </row>
    <row r="178" spans="1:6">
      <c r="A178" s="234" t="s">
        <v>882</v>
      </c>
      <c r="B178" s="235" t="s">
        <v>777</v>
      </c>
      <c r="C178" s="236" t="s">
        <v>883</v>
      </c>
      <c r="D178" s="239" t="s">
        <v>884</v>
      </c>
      <c r="E178" s="237" t="s">
        <v>885</v>
      </c>
      <c r="F178" s="12">
        <v>75</v>
      </c>
    </row>
    <row r="179" spans="1:6">
      <c r="A179" s="234" t="s">
        <v>886</v>
      </c>
      <c r="B179" s="235" t="s">
        <v>777</v>
      </c>
      <c r="C179" s="236" t="s">
        <v>887</v>
      </c>
      <c r="D179" s="237" t="s">
        <v>831</v>
      </c>
      <c r="E179" s="237" t="s">
        <v>888</v>
      </c>
      <c r="F179" s="131">
        <v>60</v>
      </c>
    </row>
    <row r="180" spans="1:6">
      <c r="A180" s="234" t="s">
        <v>889</v>
      </c>
      <c r="B180" s="235" t="s">
        <v>777</v>
      </c>
      <c r="C180" s="236" t="s">
        <v>890</v>
      </c>
      <c r="D180" s="237" t="s">
        <v>831</v>
      </c>
      <c r="E180" s="237" t="s">
        <v>888</v>
      </c>
      <c r="F180" s="12">
        <v>60</v>
      </c>
    </row>
    <row r="181" spans="1:6">
      <c r="A181" s="234" t="s">
        <v>594</v>
      </c>
      <c r="B181" s="235" t="s">
        <v>777</v>
      </c>
      <c r="C181" s="236" t="s">
        <v>891</v>
      </c>
      <c r="D181" s="237" t="s">
        <v>794</v>
      </c>
      <c r="E181" s="237" t="s">
        <v>892</v>
      </c>
      <c r="F181" s="131">
        <v>110</v>
      </c>
    </row>
    <row r="182" spans="1:6">
      <c r="A182" s="234" t="s">
        <v>893</v>
      </c>
      <c r="B182" s="235" t="s">
        <v>777</v>
      </c>
      <c r="C182" s="236" t="s">
        <v>894</v>
      </c>
      <c r="D182" s="237" t="s">
        <v>895</v>
      </c>
      <c r="E182" s="237" t="s">
        <v>896</v>
      </c>
      <c r="F182" s="12">
        <v>120</v>
      </c>
    </row>
    <row r="183" spans="1:6">
      <c r="A183" s="234" t="s">
        <v>897</v>
      </c>
      <c r="B183" s="235" t="s">
        <v>777</v>
      </c>
      <c r="C183" s="236" t="s">
        <v>898</v>
      </c>
      <c r="D183" s="237" t="s">
        <v>57</v>
      </c>
      <c r="E183" s="237" t="s">
        <v>899</v>
      </c>
      <c r="F183" s="131">
        <v>130</v>
      </c>
    </row>
    <row r="184" spans="1:6">
      <c r="A184" s="234" t="s">
        <v>900</v>
      </c>
      <c r="B184" s="235" t="s">
        <v>901</v>
      </c>
      <c r="C184" s="236" t="s">
        <v>902</v>
      </c>
      <c r="D184" s="237" t="s">
        <v>903</v>
      </c>
      <c r="E184" s="237" t="s">
        <v>904</v>
      </c>
      <c r="F184" s="12">
        <v>35</v>
      </c>
    </row>
    <row r="185" spans="1:6">
      <c r="A185" s="234" t="s">
        <v>905</v>
      </c>
      <c r="B185" s="235" t="s">
        <v>901</v>
      </c>
      <c r="C185" s="236" t="s">
        <v>906</v>
      </c>
      <c r="D185" s="237" t="s">
        <v>907</v>
      </c>
      <c r="E185" s="237" t="s">
        <v>908</v>
      </c>
      <c r="F185" s="131">
        <v>25</v>
      </c>
    </row>
    <row r="186" spans="1:6">
      <c r="A186" s="234" t="s">
        <v>909</v>
      </c>
      <c r="B186" s="235" t="s">
        <v>901</v>
      </c>
      <c r="C186" s="236" t="s">
        <v>633</v>
      </c>
      <c r="D186" s="237" t="s">
        <v>910</v>
      </c>
      <c r="E186" s="237" t="s">
        <v>911</v>
      </c>
      <c r="F186" s="12">
        <v>46</v>
      </c>
    </row>
    <row r="187" spans="1:6">
      <c r="A187" s="234" t="s">
        <v>912</v>
      </c>
      <c r="B187" s="235" t="s">
        <v>901</v>
      </c>
      <c r="C187" s="236" t="s">
        <v>634</v>
      </c>
      <c r="D187" s="237" t="s">
        <v>913</v>
      </c>
      <c r="E187" s="237" t="s">
        <v>914</v>
      </c>
      <c r="F187" s="131">
        <v>40</v>
      </c>
    </row>
    <row r="188" spans="1:6">
      <c r="A188" s="234" t="s">
        <v>915</v>
      </c>
      <c r="B188" s="235" t="s">
        <v>901</v>
      </c>
      <c r="C188" s="236" t="s">
        <v>916</v>
      </c>
      <c r="D188" s="237" t="s">
        <v>917</v>
      </c>
      <c r="E188" s="237" t="s">
        <v>918</v>
      </c>
      <c r="F188" s="12">
        <v>60</v>
      </c>
    </row>
    <row r="189" spans="1:6">
      <c r="A189" s="234" t="s">
        <v>919</v>
      </c>
      <c r="B189" s="235" t="s">
        <v>901</v>
      </c>
      <c r="C189" s="236" t="s">
        <v>920</v>
      </c>
      <c r="D189" s="237" t="s">
        <v>921</v>
      </c>
      <c r="E189" s="237" t="s">
        <v>922</v>
      </c>
      <c r="F189" s="131">
        <v>30</v>
      </c>
    </row>
    <row r="190" spans="1:6">
      <c r="A190" s="234" t="s">
        <v>923</v>
      </c>
      <c r="B190" s="235" t="s">
        <v>901</v>
      </c>
      <c r="C190" s="236" t="s">
        <v>924</v>
      </c>
      <c r="D190" s="239" t="s">
        <v>925</v>
      </c>
      <c r="E190" s="237" t="s">
        <v>926</v>
      </c>
      <c r="F190" s="12">
        <v>25</v>
      </c>
    </row>
    <row r="191" spans="1:6">
      <c r="A191" s="234" t="s">
        <v>927</v>
      </c>
      <c r="B191" s="235" t="s">
        <v>901</v>
      </c>
      <c r="C191" s="236" t="s">
        <v>928</v>
      </c>
      <c r="D191" s="239" t="s">
        <v>929</v>
      </c>
      <c r="E191" s="237" t="s">
        <v>930</v>
      </c>
      <c r="F191" s="131">
        <v>60</v>
      </c>
    </row>
    <row r="192" spans="1:6">
      <c r="A192" s="234" t="s">
        <v>931</v>
      </c>
      <c r="B192" s="235" t="s">
        <v>901</v>
      </c>
      <c r="C192" s="236" t="s">
        <v>932</v>
      </c>
      <c r="D192" s="239" t="s">
        <v>933</v>
      </c>
      <c r="E192" s="237" t="s">
        <v>934</v>
      </c>
      <c r="F192" s="12">
        <v>30</v>
      </c>
    </row>
    <row r="193" spans="1:6">
      <c r="A193" s="234" t="s">
        <v>935</v>
      </c>
      <c r="B193" s="235" t="s">
        <v>901</v>
      </c>
      <c r="C193" s="236" t="s">
        <v>936</v>
      </c>
      <c r="D193" s="239" t="s">
        <v>937</v>
      </c>
      <c r="E193" s="237" t="s">
        <v>938</v>
      </c>
      <c r="F193" s="131">
        <v>60</v>
      </c>
    </row>
    <row r="194" spans="1:6">
      <c r="A194" s="234" t="s">
        <v>939</v>
      </c>
      <c r="B194" s="235" t="s">
        <v>901</v>
      </c>
      <c r="C194" s="236" t="s">
        <v>940</v>
      </c>
      <c r="D194" s="239" t="s">
        <v>941</v>
      </c>
      <c r="E194" s="237" t="s">
        <v>942</v>
      </c>
      <c r="F194" s="12">
        <v>60</v>
      </c>
    </row>
    <row r="195" spans="1:6">
      <c r="A195" s="234" t="s">
        <v>943</v>
      </c>
      <c r="B195" s="235" t="s">
        <v>901</v>
      </c>
      <c r="C195" s="236" t="s">
        <v>944</v>
      </c>
      <c r="D195" s="239" t="s">
        <v>945</v>
      </c>
      <c r="E195" s="237" t="s">
        <v>946</v>
      </c>
      <c r="F195" s="131">
        <v>45</v>
      </c>
    </row>
    <row r="196" spans="1:6">
      <c r="A196" s="234" t="s">
        <v>947</v>
      </c>
      <c r="B196" s="235" t="s">
        <v>901</v>
      </c>
      <c r="C196" s="236" t="s">
        <v>948</v>
      </c>
      <c r="D196" s="237" t="s">
        <v>949</v>
      </c>
      <c r="E196" s="237" t="s">
        <v>950</v>
      </c>
      <c r="F196" s="12">
        <v>20</v>
      </c>
    </row>
    <row r="197" spans="1:6">
      <c r="A197" s="234" t="s">
        <v>951</v>
      </c>
      <c r="B197" s="235" t="s">
        <v>952</v>
      </c>
      <c r="C197" s="236" t="s">
        <v>953</v>
      </c>
      <c r="D197" s="237" t="s">
        <v>954</v>
      </c>
      <c r="E197" s="237" t="s">
        <v>955</v>
      </c>
      <c r="F197" s="131">
        <v>90</v>
      </c>
    </row>
    <row r="198" spans="1:6">
      <c r="A198" s="234" t="s">
        <v>32</v>
      </c>
      <c r="B198" s="235" t="s">
        <v>952</v>
      </c>
      <c r="C198" s="236" t="s">
        <v>956</v>
      </c>
      <c r="D198" s="237" t="s">
        <v>957</v>
      </c>
      <c r="E198" s="237" t="s">
        <v>958</v>
      </c>
      <c r="F198" s="12">
        <v>60</v>
      </c>
    </row>
    <row r="199" spans="1:6">
      <c r="A199" s="234" t="s">
        <v>275</v>
      </c>
      <c r="B199" s="235" t="s">
        <v>952</v>
      </c>
      <c r="C199" s="236" t="s">
        <v>640</v>
      </c>
      <c r="D199" s="237" t="s">
        <v>959</v>
      </c>
      <c r="E199" s="237" t="s">
        <v>960</v>
      </c>
      <c r="F199" s="131">
        <v>78</v>
      </c>
    </row>
    <row r="200" spans="1:6">
      <c r="A200" s="234" t="s">
        <v>961</v>
      </c>
      <c r="B200" s="235" t="s">
        <v>952</v>
      </c>
      <c r="C200" s="236" t="s">
        <v>962</v>
      </c>
      <c r="D200" s="237" t="s">
        <v>963</v>
      </c>
      <c r="E200" s="237" t="s">
        <v>964</v>
      </c>
      <c r="F200" s="12">
        <v>40</v>
      </c>
    </row>
    <row r="201" spans="1:6">
      <c r="A201" s="234" t="s">
        <v>965</v>
      </c>
      <c r="B201" s="235" t="s">
        <v>952</v>
      </c>
      <c r="C201" s="236" t="s">
        <v>966</v>
      </c>
      <c r="D201" s="237" t="s">
        <v>963</v>
      </c>
      <c r="E201" s="237" t="s">
        <v>964</v>
      </c>
      <c r="F201" s="131">
        <v>50</v>
      </c>
    </row>
    <row r="202" spans="1:6">
      <c r="A202" s="234" t="s">
        <v>967</v>
      </c>
      <c r="B202" s="235" t="s">
        <v>952</v>
      </c>
      <c r="C202" s="236" t="s">
        <v>968</v>
      </c>
      <c r="D202" s="237" t="s">
        <v>969</v>
      </c>
      <c r="E202" s="237" t="s">
        <v>970</v>
      </c>
      <c r="F202" s="12">
        <v>35</v>
      </c>
    </row>
    <row r="203" spans="1:6">
      <c r="A203" s="234" t="s">
        <v>595</v>
      </c>
      <c r="B203" s="235" t="s">
        <v>952</v>
      </c>
      <c r="C203" s="236" t="s">
        <v>641</v>
      </c>
      <c r="D203" s="237" t="s">
        <v>959</v>
      </c>
      <c r="E203" s="237" t="s">
        <v>960</v>
      </c>
      <c r="F203" s="131">
        <v>60</v>
      </c>
    </row>
    <row r="204" spans="1:6">
      <c r="A204" s="234" t="s">
        <v>596</v>
      </c>
      <c r="B204" s="235" t="s">
        <v>952</v>
      </c>
      <c r="C204" s="236" t="s">
        <v>971</v>
      </c>
      <c r="D204" s="237" t="s">
        <v>972</v>
      </c>
      <c r="E204" s="237" t="s">
        <v>973</v>
      </c>
      <c r="F204" s="12">
        <v>60</v>
      </c>
    </row>
    <row r="205" spans="1:6">
      <c r="A205" s="234" t="s">
        <v>974</v>
      </c>
      <c r="B205" s="235" t="s">
        <v>952</v>
      </c>
      <c r="C205" s="236" t="s">
        <v>975</v>
      </c>
      <c r="D205" s="237" t="s">
        <v>976</v>
      </c>
      <c r="E205" s="237" t="s">
        <v>977</v>
      </c>
      <c r="F205" s="131">
        <v>36</v>
      </c>
    </row>
    <row r="206" spans="1:6">
      <c r="A206" s="234" t="s">
        <v>978</v>
      </c>
      <c r="B206" s="235" t="s">
        <v>952</v>
      </c>
      <c r="C206" s="236" t="s">
        <v>979</v>
      </c>
      <c r="D206" s="237" t="s">
        <v>980</v>
      </c>
      <c r="E206" s="237" t="s">
        <v>981</v>
      </c>
      <c r="F206" s="12">
        <v>48</v>
      </c>
    </row>
    <row r="207" spans="1:6">
      <c r="A207" s="234" t="s">
        <v>982</v>
      </c>
      <c r="B207" s="235" t="s">
        <v>952</v>
      </c>
      <c r="C207" s="236" t="s">
        <v>983</v>
      </c>
      <c r="D207" s="237" t="s">
        <v>954</v>
      </c>
      <c r="E207" s="237" t="s">
        <v>955</v>
      </c>
      <c r="F207" s="131">
        <v>60</v>
      </c>
    </row>
    <row r="208" spans="1:6">
      <c r="A208" s="234" t="s">
        <v>984</v>
      </c>
      <c r="B208" s="235" t="s">
        <v>952</v>
      </c>
      <c r="C208" s="236" t="s">
        <v>985</v>
      </c>
      <c r="D208" s="237" t="s">
        <v>954</v>
      </c>
      <c r="E208" s="237" t="s">
        <v>955</v>
      </c>
      <c r="F208" s="12">
        <v>50</v>
      </c>
    </row>
    <row r="209" spans="1:6">
      <c r="A209" s="234" t="s">
        <v>986</v>
      </c>
      <c r="B209" s="235" t="s">
        <v>952</v>
      </c>
      <c r="C209" s="236" t="s">
        <v>987</v>
      </c>
      <c r="D209" s="237" t="s">
        <v>988</v>
      </c>
      <c r="E209" s="237" t="s">
        <v>960</v>
      </c>
      <c r="F209" s="131">
        <v>60</v>
      </c>
    </row>
    <row r="210" spans="1:6">
      <c r="A210" s="234" t="s">
        <v>989</v>
      </c>
      <c r="B210" s="235" t="s">
        <v>952</v>
      </c>
      <c r="C210" s="236" t="s">
        <v>990</v>
      </c>
      <c r="D210" s="237" t="s">
        <v>991</v>
      </c>
      <c r="E210" s="237" t="s">
        <v>992</v>
      </c>
      <c r="F210" s="12">
        <v>48</v>
      </c>
    </row>
    <row r="211" spans="1:6">
      <c r="A211" s="234" t="s">
        <v>993</v>
      </c>
      <c r="B211" s="235" t="s">
        <v>952</v>
      </c>
      <c r="C211" s="236" t="s">
        <v>994</v>
      </c>
      <c r="D211" s="237" t="s">
        <v>995</v>
      </c>
      <c r="E211" s="237" t="s">
        <v>996</v>
      </c>
      <c r="F211" s="131">
        <v>50</v>
      </c>
    </row>
    <row r="212" spans="1:6">
      <c r="A212" s="234" t="s">
        <v>997</v>
      </c>
      <c r="B212" s="235" t="s">
        <v>952</v>
      </c>
      <c r="C212" s="236" t="s">
        <v>998</v>
      </c>
      <c r="D212" s="237" t="s">
        <v>999</v>
      </c>
      <c r="E212" s="237" t="s">
        <v>1000</v>
      </c>
      <c r="F212" s="12">
        <v>39</v>
      </c>
    </row>
    <row r="213" spans="1:6">
      <c r="A213" s="234" t="s">
        <v>597</v>
      </c>
      <c r="B213" s="235" t="s">
        <v>952</v>
      </c>
      <c r="C213" s="236" t="s">
        <v>1001</v>
      </c>
      <c r="D213" s="237" t="s">
        <v>1002</v>
      </c>
      <c r="E213" s="237" t="s">
        <v>1003</v>
      </c>
      <c r="F213" s="131">
        <v>50</v>
      </c>
    </row>
    <row r="214" spans="1:6">
      <c r="A214" s="234" t="s">
        <v>1004</v>
      </c>
      <c r="B214" s="235" t="s">
        <v>952</v>
      </c>
      <c r="C214" s="236" t="s">
        <v>1005</v>
      </c>
      <c r="D214" s="237" t="s">
        <v>1006</v>
      </c>
      <c r="E214" s="237" t="s">
        <v>1007</v>
      </c>
      <c r="F214" s="12">
        <v>59</v>
      </c>
    </row>
    <row r="215" spans="1:6">
      <c r="A215" s="234" t="s">
        <v>1008</v>
      </c>
      <c r="B215" s="235" t="s">
        <v>952</v>
      </c>
      <c r="C215" s="236" t="s">
        <v>1009</v>
      </c>
      <c r="D215" s="237" t="s">
        <v>1010</v>
      </c>
      <c r="E215" s="237" t="s">
        <v>1011</v>
      </c>
      <c r="F215" s="131">
        <v>56</v>
      </c>
    </row>
    <row r="216" spans="1:6">
      <c r="A216" s="234" t="s">
        <v>1012</v>
      </c>
      <c r="B216" s="235" t="s">
        <v>952</v>
      </c>
      <c r="C216" s="236" t="s">
        <v>1013</v>
      </c>
      <c r="D216" s="237" t="s">
        <v>1014</v>
      </c>
      <c r="E216" s="237" t="s">
        <v>955</v>
      </c>
      <c r="F216" s="12">
        <v>30</v>
      </c>
    </row>
    <row r="217" spans="1:6">
      <c r="A217" s="16" t="s">
        <v>553</v>
      </c>
      <c r="B217" s="17" t="s">
        <v>554</v>
      </c>
      <c r="C217" s="18" t="s">
        <v>555</v>
      </c>
      <c r="D217" s="19" t="s">
        <v>556</v>
      </c>
      <c r="E217" s="19" t="s">
        <v>557</v>
      </c>
      <c r="F217" s="131">
        <v>60</v>
      </c>
    </row>
  </sheetData>
  <autoFilter ref="A1:F177"/>
  <sortState ref="A2:F210">
    <sortCondition ref="A1"/>
  </sortState>
  <phoneticPr fontId="5"/>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一番最初に入力</vt:lpstr>
      <vt:lpstr>様式第４号</vt:lpstr>
      <vt:lpstr>別表１（消耗品購入）</vt:lpstr>
      <vt:lpstr>別表２（検便費）</vt:lpstr>
      <vt:lpstr>請求書</vt:lpstr>
      <vt:lpstr>【適宜更新してください】法人情報</vt:lpstr>
      <vt:lpstr>請求書!Print_Area</vt:lpstr>
      <vt:lpstr>'別表１（消耗品購入）'!Print_Area</vt:lpstr>
      <vt:lpstr>'別表２（検便費）'!Print_Area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2022-01-31T02:01:48Z</cp:lastPrinted>
  <dcterms:created xsi:type="dcterms:W3CDTF">2020-08-07T09:36:53Z</dcterms:created>
  <dcterms:modified xsi:type="dcterms:W3CDTF">2023-01-25T08:28:36Z</dcterms:modified>
</cp:coreProperties>
</file>