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AlgorithmName="SHA-512" workbookHashValue="PYEPWqhmHc3SZ7T1ity0B3tLG36gTImjkDDDPGElAihJ8IvmF0ZVbzPp9nheYAzZKYKz90D6uZdUd/W0ct7n1g==" workbookSaltValue="0laSIexqGLHw49wbhpijzA==" workbookSpinCount="100000" lockStructure="1"/>
  <bookViews>
    <workbookView xWindow="240" yWindow="105" windowWidth="14805" windowHeight="8010"/>
  </bookViews>
  <sheets>
    <sheet name="一番最初に入力" sheetId="4" r:id="rId1"/>
    <sheet name="様式第１号" sheetId="8" r:id="rId2"/>
    <sheet name="様式第１号（作成例・助成単価)" sheetId="16" r:id="rId3"/>
    <sheet name="助成単価（VLOOKUP用）" sheetId="13" state="hidden" r:id="rId4"/>
    <sheet name="【非表示】法人情報" sheetId="5" state="hidden" r:id="rId5"/>
  </sheets>
  <definedNames>
    <definedName name="_xlnm._FilterDatabase" localSheetId="4" hidden="1">【非表示】法人情報!$A$1:$G$1</definedName>
    <definedName name="_xlnm.Print_Area" localSheetId="0">一番最初に入力!$A$1:$Q$147</definedName>
    <definedName name="_xlnm.Print_Area" localSheetId="3">'助成単価（VLOOKUP用）'!$A$1:$D$48</definedName>
    <definedName name="_xlnm.Print_Area" localSheetId="1">様式第１号!$A$1:$W$57</definedName>
    <definedName name="_xlnm.Print_Area" localSheetId="2">'様式第１号（作成例・助成単価)'!$A$1:$AC$63</definedName>
  </definedNames>
  <calcPr calcId="162913"/>
</workbook>
</file>

<file path=xl/calcChain.xml><?xml version="1.0" encoding="utf-8"?>
<calcChain xmlns="http://schemas.openxmlformats.org/spreadsheetml/2006/main">
  <c r="P12" i="8" l="1"/>
  <c r="Q37" i="8"/>
  <c r="E54" i="8" l="1"/>
  <c r="P11" i="8" l="1"/>
  <c r="N10" i="8"/>
  <c r="N9" i="8"/>
  <c r="M41" i="16" l="1"/>
  <c r="M39" i="16"/>
  <c r="U1" i="8" l="1"/>
  <c r="M41" i="8" l="1"/>
  <c r="M39" i="8"/>
  <c r="G37" i="8" l="1"/>
  <c r="Q25" i="8" l="1"/>
  <c r="G47" i="8"/>
  <c r="F31" i="8" l="1"/>
  <c r="Q47" i="8"/>
  <c r="P31" i="8" l="1"/>
  <c r="Q23" i="8" s="1"/>
  <c r="I54" i="16" l="1"/>
  <c r="F31" i="16"/>
  <c r="P31" i="16" s="1"/>
  <c r="Q23" i="16" s="1"/>
  <c r="L5" i="16"/>
  <c r="U1" i="16"/>
  <c r="G37" i="16" l="1"/>
  <c r="Q37" i="16" s="1"/>
  <c r="Q25" i="16" s="1"/>
  <c r="G47" i="16"/>
  <c r="Q47" i="16" s="1"/>
  <c r="Q27" i="16" s="1"/>
  <c r="L21" i="16" l="1"/>
  <c r="L5" i="8"/>
  <c r="I54" i="8" l="1"/>
  <c r="Q27" i="8" l="1"/>
  <c r="L21" i="8" s="1"/>
</calcChain>
</file>

<file path=xl/comments1.xml><?xml version="1.0" encoding="utf-8"?>
<comments xmlns="http://schemas.openxmlformats.org/spreadsheetml/2006/main">
  <authors>
    <author>作成者</author>
  </authors>
  <commentList>
    <comment ref="C9" authorId="0" shapeId="0">
      <text>
        <r>
          <rPr>
            <b/>
            <sz val="9"/>
            <color indexed="81"/>
            <rFont val="MS P ゴシック"/>
            <family val="3"/>
            <charset val="128"/>
          </rPr>
          <t>半角で入力</t>
        </r>
      </text>
    </commen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U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捨印をお願いします。</t>
        </r>
      </text>
    </comment>
    <comment ref="P11" authorId="0" shapeId="0">
      <text>
        <r>
          <rPr>
            <b/>
            <sz val="14"/>
            <color indexed="81"/>
            <rFont val="游ゴシック"/>
            <family val="3"/>
            <charset val="128"/>
          </rPr>
          <t>法人の所在地</t>
        </r>
      </text>
    </comment>
    <comment ref="P13" authorId="0" shapeId="0">
      <text>
        <r>
          <rPr>
            <b/>
            <sz val="14"/>
            <color indexed="81"/>
            <rFont val="游ゴシック"/>
            <family val="3"/>
            <charset val="128"/>
          </rPr>
          <t>法人の代表者職名・代表者名を入力してください。
例：理事長　山田　一郎
　　代表取締役　仙台　花子</t>
        </r>
      </text>
    </comment>
    <comment ref="U13" authorId="0" shapeId="0">
      <text>
        <r>
          <rPr>
            <b/>
            <sz val="14"/>
            <color indexed="81"/>
            <rFont val="游ゴシック"/>
            <family val="3"/>
            <charset val="128"/>
          </rPr>
          <t>押印をお願いします。</t>
        </r>
      </text>
    </comment>
    <comment ref="T31" authorId="0" shapeId="0">
      <text>
        <r>
          <rPr>
            <b/>
            <sz val="18"/>
            <color indexed="81"/>
            <rFont val="游ゴシック"/>
            <family val="3"/>
            <charset val="128"/>
          </rPr>
          <t>増員保育士助成の月額は施設の定員によって自動で入力されますので対象月数のみ入力します。</t>
        </r>
      </text>
    </comment>
    <comment ref="V39" authorId="0" shapeId="0">
      <text>
        <r>
          <rPr>
            <b/>
            <sz val="18"/>
            <color indexed="81"/>
            <rFont val="游ゴシック"/>
            <family val="3"/>
            <charset val="128"/>
          </rPr>
          <t>①特別支援保育対象児童の人数は、３歳以上児と３歳未満児に分けて記載すると月額が自動計算されます。
すでにお送りしております別紙２「特別支援保育の状況」の「３歳未満の対象児童の数　計」「３歳以上の対象児童の数　計」の児童数を記載してください。
②対象月数を入力して年額を算出してください。</t>
        </r>
      </text>
    </comment>
    <comment ref="U47" authorId="0" shapeId="0">
      <text>
        <r>
          <rPr>
            <b/>
            <sz val="18"/>
            <color indexed="81"/>
            <rFont val="游ゴシック"/>
            <family val="3"/>
            <charset val="128"/>
          </rPr>
          <t>増員調理員助成の月額は施設の定員によって自動で入力されますので対象月数のみ入力してください。</t>
        </r>
      </text>
    </comment>
    <comment ref="E54" authorId="0" shapeId="0">
      <text>
        <r>
          <rPr>
            <b/>
            <sz val="16"/>
            <color indexed="81"/>
            <rFont val="游ゴシック"/>
            <family val="3"/>
            <charset val="128"/>
          </rPr>
          <t>表示された定員が異なる場合には，ご連絡ください。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E54" authorId="0" shapeId="0">
      <text>
        <r>
          <rPr>
            <b/>
            <sz val="14"/>
            <color indexed="81"/>
            <rFont val="MS P ゴシック"/>
            <family val="3"/>
            <charset val="128"/>
          </rPr>
          <t>表示された定員が異なる場合には，修正してください。</t>
        </r>
      </text>
    </comment>
  </commentList>
</comments>
</file>

<file path=xl/sharedStrings.xml><?xml version="1.0" encoding="utf-8"?>
<sst xmlns="http://schemas.openxmlformats.org/spreadsheetml/2006/main" count="1158" uniqueCount="567">
  <si>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</si>
  <si>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</si>
  <si>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</si>
  <si>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</si>
  <si>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</si>
  <si>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</si>
  <si>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</si>
  <si>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</si>
  <si>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3"/>
  </si>
  <si>
    <t>印</t>
    <rPh sb="0" eb="1">
      <t>イン</t>
    </rPh>
    <phoneticPr fontId="3"/>
  </si>
  <si>
    <t>　（あて先） 仙 台 市 長</t>
    <phoneticPr fontId="3"/>
  </si>
  <si>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</si>
  <si>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</si>
  <si>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</si>
  <si>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</si>
  <si>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</si>
  <si>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</si>
  <si>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</si>
  <si>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</si>
  <si>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</si>
  <si>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</si>
  <si>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</si>
  <si>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金</t>
    <rPh sb="0" eb="1">
      <t>キン</t>
    </rPh>
    <phoneticPr fontId="2"/>
  </si>
  <si>
    <t>円</t>
    <rPh sb="0" eb="1">
      <t>エン</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</si>
  <si>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</si>
  <si>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</si>
  <si>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</si>
  <si>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印</t>
    <phoneticPr fontId="2"/>
  </si>
  <si>
    <t>最初に，</t>
    <rPh sb="0" eb="2">
      <t>サイショ</t>
    </rPh>
    <phoneticPr fontId="3"/>
  </si>
  <si>
    <t>令和</t>
    <rPh sb="0" eb="2">
      <t>レイワ</t>
    </rPh>
    <phoneticPr fontId="2"/>
  </si>
  <si>
    <t>施設コード一覧</t>
    <rPh sb="0" eb="2">
      <t>シセツ</t>
    </rPh>
    <rPh sb="5" eb="7">
      <t>イチラン</t>
    </rPh>
    <phoneticPr fontId="2"/>
  </si>
  <si>
    <t>記</t>
    <rPh sb="0" eb="1">
      <t>キ</t>
    </rPh>
    <phoneticPr fontId="2"/>
  </si>
  <si>
    <t>月</t>
    <rPh sb="0" eb="1">
      <t>ガツ</t>
    </rPh>
    <phoneticPr fontId="2"/>
  </si>
  <si>
    <t>年</t>
    <rPh sb="0" eb="1">
      <t>ネン</t>
    </rPh>
    <phoneticPr fontId="2"/>
  </si>
  <si>
    <t>　増員保育士等助成</t>
    <rPh sb="1" eb="3">
      <t>ゾウイン</t>
    </rPh>
    <rPh sb="3" eb="6">
      <t>ホイクシ</t>
    </rPh>
    <rPh sb="6" eb="7">
      <t>トウ</t>
    </rPh>
    <rPh sb="7" eb="9">
      <t>ジョセイ</t>
    </rPh>
    <phoneticPr fontId="2"/>
  </si>
  <si>
    <t>保育所</t>
    <rPh sb="0" eb="2">
      <t>ホイク</t>
    </rPh>
    <rPh sb="2" eb="3">
      <t>ショ</t>
    </rPh>
    <phoneticPr fontId="2"/>
  </si>
  <si>
    <t>別表１（１）（第３条関係）　増員保育士等助成単価（１人以上の増員）</t>
  </si>
  <si>
    <t>定員</t>
  </si>
  <si>
    <t>月額</t>
  </si>
  <si>
    <t xml:space="preserve">２０人から４５人まで </t>
  </si>
  <si>
    <t>２６５，０００円</t>
  </si>
  <si>
    <t>４６人から６０人まで</t>
  </si>
  <si>
    <t>２８０，０００円</t>
  </si>
  <si>
    <t>６１人から９０人まで</t>
  </si>
  <si>
    <t>２９７，０００円</t>
  </si>
  <si>
    <t>９１人から１２０人まで</t>
  </si>
  <si>
    <t>３３４，０００円</t>
  </si>
  <si>
    <t>１２１人から１５０人まで</t>
  </si>
  <si>
    <t>３７１，０００円</t>
  </si>
  <si>
    <t>１５１人から１８０人まで</t>
  </si>
  <si>
    <t>４４５，０００円</t>
  </si>
  <si>
    <t>１８１人から</t>
  </si>
  <si>
    <t>５１９，０００円</t>
  </si>
  <si>
    <t>　　※定員は２号及び３号の利用定員</t>
  </si>
  <si>
    <t>別表２（第３条関係）　障害児等保育助成単価</t>
  </si>
  <si>
    <t>障害児等の数</t>
  </si>
  <si>
    <t>１人</t>
  </si>
  <si>
    <t>１４０，０００円</t>
  </si>
  <si>
    <t>２人</t>
  </si>
  <si>
    <t>１８０，０００円</t>
  </si>
  <si>
    <t>３人</t>
  </si>
  <si>
    <t>２３３，２００円</t>
  </si>
  <si>
    <t>４人</t>
  </si>
  <si>
    <t>　３７３，２００円</t>
  </si>
  <si>
    <t>５人</t>
  </si>
  <si>
    <t>　４１３，２００円</t>
  </si>
  <si>
    <t>６人</t>
  </si>
  <si>
    <t>４６６，４００円</t>
  </si>
  <si>
    <t>７人</t>
  </si>
  <si>
    <t>６０６，４００円</t>
  </si>
  <si>
    <t>８人</t>
  </si>
  <si>
    <t>９人</t>
  </si>
  <si>
    <t>６９９，６００円</t>
  </si>
  <si>
    <t>１０人</t>
  </si>
  <si>
    <t>８３９，６００円</t>
  </si>
  <si>
    <t>１１人</t>
  </si>
  <si>
    <t>８７９，６００円</t>
  </si>
  <si>
    <t>１２人</t>
  </si>
  <si>
    <t>９３２，８００円</t>
  </si>
  <si>
    <t>別表３（第３条関係）　増員調理員助成単価</t>
  </si>
  <si>
    <t>６０人以下</t>
  </si>
  <si>
    <t>７７，１００円</t>
  </si>
  <si>
    <t>６１人以上</t>
  </si>
  <si>
    <t>１１５，７００円</t>
  </si>
  <si>
    <t>私立保育所等助成単価</t>
    <rPh sb="0" eb="2">
      <t>シリツ</t>
    </rPh>
    <rPh sb="2" eb="4">
      <t>ホイク</t>
    </rPh>
    <rPh sb="4" eb="5">
      <t>ショ</t>
    </rPh>
    <rPh sb="5" eb="6">
      <t>トウ</t>
    </rPh>
    <rPh sb="6" eb="8">
      <t>ジョセイ</t>
    </rPh>
    <rPh sb="8" eb="10">
      <t>タンカ</t>
    </rPh>
    <phoneticPr fontId="2"/>
  </si>
  <si>
    <t>６４６，４００円</t>
    <phoneticPr fontId="2"/>
  </si>
  <si>
    <t>色付きのセルを入力してください。</t>
    <rPh sb="0" eb="2">
      <t>イロツ</t>
    </rPh>
    <rPh sb="7" eb="9">
      <t>ニュウリョク</t>
    </rPh>
    <phoneticPr fontId="2"/>
  </si>
  <si>
    <t>　　※定員は２号及び３号の利用定員
　　※幼稚園型認定こども園は対象外</t>
    <phoneticPr fontId="2"/>
  </si>
  <si>
    <t>名</t>
    <rPh sb="0" eb="1">
      <t>メイ</t>
    </rPh>
    <phoneticPr fontId="2"/>
  </si>
  <si>
    <t>備考</t>
    <rPh sb="0" eb="2">
      <t>ビコウ</t>
    </rPh>
    <phoneticPr fontId="2"/>
  </si>
  <si>
    <t>令和</t>
    <rPh sb="0" eb="2">
      <t>レイワ</t>
    </rPh>
    <phoneticPr fontId="2"/>
  </si>
  <si>
    <t>年</t>
    <rPh sb="0" eb="1">
      <t>ネン</t>
    </rPh>
    <phoneticPr fontId="2"/>
  </si>
  <si>
    <t>月</t>
    <rPh sb="0" eb="1">
      <t>ガツ</t>
    </rPh>
    <phoneticPr fontId="2"/>
  </si>
  <si>
    <t>日</t>
    <rPh sb="0" eb="1">
      <t>ニチ</t>
    </rPh>
    <phoneticPr fontId="2"/>
  </si>
  <si>
    <t>保育所等助成要綱第４条の規定に基づき，助成金の交付を申請いたします。</t>
    <rPh sb="0" eb="2">
      <t>ホイク</t>
    </rPh>
    <rPh sb="2" eb="3">
      <t>ショ</t>
    </rPh>
    <rPh sb="3" eb="4">
      <t>トウ</t>
    </rPh>
    <rPh sb="4" eb="6">
      <t>ジョセイ</t>
    </rPh>
    <rPh sb="6" eb="8">
      <t>ヨウコウ</t>
    </rPh>
    <rPh sb="8" eb="9">
      <t>ダイ</t>
    </rPh>
    <rPh sb="10" eb="11">
      <t>ジョウ</t>
    </rPh>
    <rPh sb="12" eb="14">
      <t>キテイ</t>
    </rPh>
    <rPh sb="15" eb="16">
      <t>モト</t>
    </rPh>
    <rPh sb="19" eb="22">
      <t>ジョセイキン</t>
    </rPh>
    <rPh sb="23" eb="25">
      <t>コウフ</t>
    </rPh>
    <rPh sb="26" eb="28">
      <t>シンセイ</t>
    </rPh>
    <phoneticPr fontId="2"/>
  </si>
  <si>
    <t>・増員保育士等助成</t>
    <rPh sb="1" eb="9">
      <t>ゾウインホイクシトウジョセイ</t>
    </rPh>
    <phoneticPr fontId="2"/>
  </si>
  <si>
    <t>・増員調理員助成</t>
    <rPh sb="1" eb="6">
      <t>ゾウインチョウリイン</t>
    </rPh>
    <rPh sb="6" eb="8">
      <t>ジョセイ</t>
    </rPh>
    <phoneticPr fontId="2"/>
  </si>
  <si>
    <t>金</t>
    <rPh sb="0" eb="1">
      <t>キン</t>
    </rPh>
    <phoneticPr fontId="2"/>
  </si>
  <si>
    <t>円</t>
    <rPh sb="0" eb="1">
      <t>エン</t>
    </rPh>
    <phoneticPr fontId="2"/>
  </si>
  <si>
    <t>（１）</t>
    <phoneticPr fontId="2"/>
  </si>
  <si>
    <t>（内訳）</t>
    <rPh sb="1" eb="3">
      <t>ウチワケ</t>
    </rPh>
    <phoneticPr fontId="2"/>
  </si>
  <si>
    <t>様式第１号</t>
    <phoneticPr fontId="3"/>
  </si>
  <si>
    <t>月額</t>
    <rPh sb="0" eb="2">
      <t>ゲツガク</t>
    </rPh>
    <phoneticPr fontId="2"/>
  </si>
  <si>
    <t>円　×</t>
    <rPh sb="0" eb="1">
      <t>エン</t>
    </rPh>
    <phoneticPr fontId="2"/>
  </si>
  <si>
    <t>月（対象月数）＝</t>
    <rPh sb="0" eb="1">
      <t>ツキ</t>
    </rPh>
    <rPh sb="2" eb="4">
      <t>タイショウ</t>
    </rPh>
    <rPh sb="4" eb="5">
      <t>ツキ</t>
    </rPh>
    <rPh sb="5" eb="6">
      <t>スウ</t>
    </rPh>
    <phoneticPr fontId="2"/>
  </si>
  <si>
    <t>円（年額）</t>
    <rPh sb="0" eb="1">
      <t>エン</t>
    </rPh>
    <rPh sb="2" eb="4">
      <t>ネンガク</t>
    </rPh>
    <phoneticPr fontId="2"/>
  </si>
  <si>
    <t>（２）</t>
    <phoneticPr fontId="2"/>
  </si>
  <si>
    <t>（３）</t>
    <phoneticPr fontId="2"/>
  </si>
  <si>
    <t>　増員調理員助成</t>
    <rPh sb="1" eb="6">
      <t>ゾウインチョウリイン</t>
    </rPh>
    <rPh sb="6" eb="8">
      <t>ジョセイ</t>
    </rPh>
    <phoneticPr fontId="2"/>
  </si>
  <si>
    <t>【添付書類】　別紙３「調理員の配置状況」のとおり</t>
    <rPh sb="11" eb="14">
      <t>チョウリイン</t>
    </rPh>
    <rPh sb="15" eb="19">
      <t>ハイチジョウキョウ</t>
    </rPh>
    <phoneticPr fontId="2"/>
  </si>
  <si>
    <t>人</t>
    <rPh sb="0" eb="1">
      <t>ニン</t>
    </rPh>
    <phoneticPr fontId="2"/>
  </si>
  <si>
    <t>年度　　私立保育所等助成交付申請書</t>
    <rPh sb="12" eb="14">
      <t>コウフ</t>
    </rPh>
    <rPh sb="14" eb="16">
      <t>シンセイ</t>
    </rPh>
    <rPh sb="16" eb="17">
      <t>ショ</t>
    </rPh>
    <phoneticPr fontId="2"/>
  </si>
  <si>
    <t>・３歳以上児</t>
    <rPh sb="2" eb="3">
      <t>サイ</t>
    </rPh>
    <rPh sb="3" eb="5">
      <t>イジョウ</t>
    </rPh>
    <rPh sb="5" eb="6">
      <t>ジ</t>
    </rPh>
    <phoneticPr fontId="2"/>
  </si>
  <si>
    <t>・３歳未満児</t>
    <rPh sb="2" eb="3">
      <t>サイ</t>
    </rPh>
    <rPh sb="3" eb="5">
      <t>ミマン</t>
    </rPh>
    <rPh sb="5" eb="6">
      <t>ジ</t>
    </rPh>
    <phoneticPr fontId="2"/>
  </si>
  <si>
    <t>これによって，自動的に施設名や年度が申請書に入力されます。様式第１号に自動入力されている法人の情報が正しいかどうかを確認してください。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8" eb="70">
      <t>ニュウリョク</t>
    </rPh>
    <rPh sb="73" eb="75">
      <t>ジョウホウ</t>
    </rPh>
    <rPh sb="76" eb="77">
      <t>コト</t>
    </rPh>
    <rPh sb="79" eb="81">
      <t>バアイ</t>
    </rPh>
    <rPh sb="82" eb="84">
      <t>チョクセツ</t>
    </rPh>
    <rPh sb="84" eb="86">
      <t>ニュウリョク</t>
    </rPh>
    <phoneticPr fontId="3"/>
  </si>
  <si>
    <t>別表１（２）（第３条関係）　3歳未満児施設との連携協定に係る増員保育士等助成単価（2人以上の増員）</t>
    <rPh sb="15" eb="18">
      <t>サイミマン</t>
    </rPh>
    <rPh sb="18" eb="19">
      <t>ジ</t>
    </rPh>
    <rPh sb="19" eb="21">
      <t>シセツ</t>
    </rPh>
    <rPh sb="23" eb="25">
      <t>レンケイ</t>
    </rPh>
    <rPh sb="25" eb="27">
      <t>キョウテイ</t>
    </rPh>
    <rPh sb="28" eb="29">
      <t>カカ</t>
    </rPh>
    <phoneticPr fontId="2"/>
  </si>
  <si>
    <t>連携の内容</t>
    <rPh sb="0" eb="2">
      <t>レンケイ</t>
    </rPh>
    <rPh sb="3" eb="5">
      <t>ナイヨウ</t>
    </rPh>
    <phoneticPr fontId="2"/>
  </si>
  <si>
    <t>（ア）保育内容の支援</t>
    <rPh sb="3" eb="5">
      <t>ホイク</t>
    </rPh>
    <rPh sb="5" eb="7">
      <t>ナイヨウ</t>
    </rPh>
    <rPh sb="8" eb="10">
      <t>シエン</t>
    </rPh>
    <phoneticPr fontId="2"/>
  </si>
  <si>
    <t>16,000円</t>
    <rPh sb="6" eb="7">
      <t>エン</t>
    </rPh>
    <phoneticPr fontId="2"/>
  </si>
  <si>
    <t>（イ）代替保育の提供</t>
    <rPh sb="3" eb="5">
      <t>ダイタイ</t>
    </rPh>
    <rPh sb="5" eb="7">
      <t>ホイク</t>
    </rPh>
    <rPh sb="8" eb="10">
      <t>テイキョウ</t>
    </rPh>
    <phoneticPr fontId="2"/>
  </si>
  <si>
    <t>32,000円</t>
    <rPh sb="6" eb="7">
      <t>エン</t>
    </rPh>
    <phoneticPr fontId="2"/>
  </si>
  <si>
    <t>（ウ）卒園後の受け皿について規定した連携協定を初めて締結した日（連携協定の更新または内容の変更を行った場合や複数の３歳未満児保育施設と連携協定を締結している場合は最も古い連携協定を締結した日とする。）が属する年度</t>
    <phoneticPr fontId="2"/>
  </si>
  <si>
    <t xml:space="preserve">連携協定に規定する
児童の数（※１）が
1～２人
</t>
    <phoneticPr fontId="2"/>
  </si>
  <si>
    <t>６４，０００円</t>
    <phoneticPr fontId="2"/>
  </si>
  <si>
    <t xml:space="preserve">連携協定に規定する
児童の数が３人以上
</t>
    <phoneticPr fontId="2"/>
  </si>
  <si>
    <t>１１２，０００円</t>
    <phoneticPr fontId="2"/>
  </si>
  <si>
    <t>（エ）（ウ）の年度の翌年度以降の場合
①  連携協定に基づく受入れ児童が４月１日現在において１人以上いる場合
②  連携協定に基づく受入れ児童が４月１日現在においていない場合</t>
    <rPh sb="7" eb="9">
      <t>ネンド</t>
    </rPh>
    <phoneticPr fontId="2"/>
  </si>
  <si>
    <t xml:space="preserve">連携協定に規定する
児童の数が1～２人
</t>
    <phoneticPr fontId="2"/>
  </si>
  <si>
    <t xml:space="preserve">① ６４，０００円
② ５１，２００円
</t>
    <phoneticPr fontId="2"/>
  </si>
  <si>
    <t xml:space="preserve">① １１２，０００円
② １００，８００円
</t>
    <phoneticPr fontId="2"/>
  </si>
  <si>
    <t>　（定員）</t>
    <rPh sb="2" eb="4">
      <t>テイイン</t>
    </rPh>
    <phoneticPr fontId="2"/>
  </si>
  <si>
    <t>【添付書類】　別紙１「保育士名簿」及び別紙「増員保育士等配置状況報告書」のとおり</t>
    <rPh sb="11" eb="14">
      <t>ホイクシ</t>
    </rPh>
    <rPh sb="22" eb="24">
      <t>ゾウイン</t>
    </rPh>
    <rPh sb="24" eb="27">
      <t>ホイクシ</t>
    </rPh>
    <rPh sb="27" eb="28">
      <t>トウ</t>
    </rPh>
    <rPh sb="28" eb="30">
      <t>ハイチ</t>
    </rPh>
    <rPh sb="30" eb="32">
      <t>ジョウキョウ</t>
    </rPh>
    <rPh sb="32" eb="35">
      <t>ホウコクショ</t>
    </rPh>
    <phoneticPr fontId="2"/>
  </si>
  <si>
    <t>○○○保育園</t>
    <rPh sb="3" eb="6">
      <t>ホイクエン</t>
    </rPh>
    <phoneticPr fontId="2"/>
  </si>
  <si>
    <t>社会福祉法人　○○会</t>
    <rPh sb="0" eb="2">
      <t>シャカイ</t>
    </rPh>
    <rPh sb="2" eb="4">
      <t>フクシ</t>
    </rPh>
    <rPh sb="4" eb="6">
      <t>ホウジン</t>
    </rPh>
    <rPh sb="9" eb="10">
      <t>カイ</t>
    </rPh>
    <phoneticPr fontId="2"/>
  </si>
  <si>
    <t>仙台市青葉区〇〇町１丁目1-1</t>
    <rPh sb="0" eb="3">
      <t>センダイシ</t>
    </rPh>
    <rPh sb="3" eb="6">
      <t>アオバク</t>
    </rPh>
    <rPh sb="8" eb="9">
      <t>マチ</t>
    </rPh>
    <rPh sb="10" eb="12">
      <t>チョウメ</t>
    </rPh>
    <phoneticPr fontId="2"/>
  </si>
  <si>
    <t>理事長　〇〇　〇〇〇</t>
    <rPh sb="0" eb="3">
      <t>リジチョウ</t>
    </rPh>
    <phoneticPr fontId="2"/>
  </si>
  <si>
    <t>【添付書類】　別紙１「保育士等名簿」及び別紙４「増員保育士等配置状況報告書」のとおり</t>
    <rPh sb="11" eb="14">
      <t>ホイクシ</t>
    </rPh>
    <rPh sb="14" eb="15">
      <t>トウ</t>
    </rPh>
    <rPh sb="24" eb="26">
      <t>ゾウイン</t>
    </rPh>
    <rPh sb="26" eb="29">
      <t>ホイクシ</t>
    </rPh>
    <rPh sb="29" eb="30">
      <t>トウ</t>
    </rPh>
    <rPh sb="30" eb="32">
      <t>ハイチ</t>
    </rPh>
    <rPh sb="32" eb="34">
      <t>ジョウキョウ</t>
    </rPh>
    <rPh sb="34" eb="37">
      <t>ホウコクショ</t>
    </rPh>
    <phoneticPr fontId="2"/>
  </si>
  <si>
    <t>【添付書類】　別紙３「調理員配置状況報告書」のとおり</t>
    <rPh sb="11" eb="14">
      <t>チョウリイン</t>
    </rPh>
    <rPh sb="14" eb="18">
      <t>ハイチジョウキョウ</t>
    </rPh>
    <rPh sb="18" eb="20">
      <t>ホウコク</t>
    </rPh>
    <rPh sb="20" eb="21">
      <t>ショ</t>
    </rPh>
    <phoneticPr fontId="2"/>
  </si>
  <si>
    <t>最後に，様式第１号のシート選択し，申請日，年度，法人名等に間違いがないことを確認してを印刷し，押印の上（捨印もお願いします）ご提出ください。</t>
    <rPh sb="0" eb="2">
      <t>サイゴ</t>
    </rPh>
    <rPh sb="13" eb="15">
      <t>センタク</t>
    </rPh>
    <rPh sb="17" eb="19">
      <t>シンセイ</t>
    </rPh>
    <rPh sb="19" eb="20">
      <t>ビ</t>
    </rPh>
    <rPh sb="21" eb="23">
      <t>ネンド</t>
    </rPh>
    <rPh sb="24" eb="26">
      <t>ホウジン</t>
    </rPh>
    <rPh sb="26" eb="27">
      <t>メイ</t>
    </rPh>
    <rPh sb="27" eb="28">
      <t>トウ</t>
    </rPh>
    <rPh sb="29" eb="31">
      <t>マチガ</t>
    </rPh>
    <rPh sb="38" eb="40">
      <t>カクニン</t>
    </rPh>
    <rPh sb="43" eb="45">
      <t>インサツ</t>
    </rPh>
    <rPh sb="47" eb="49">
      <t>オウイン</t>
    </rPh>
    <rPh sb="50" eb="51">
      <t>ウエ</t>
    </rPh>
    <rPh sb="52" eb="54">
      <t>ステイン</t>
    </rPh>
    <rPh sb="56" eb="57">
      <t>ネガ</t>
    </rPh>
    <rPh sb="63" eb="65">
      <t>テイシュツ</t>
    </rPh>
    <phoneticPr fontId="3"/>
  </si>
  <si>
    <t>様式第１号の塗りつぶされたセルに必要事項を記載してください。</t>
    <rPh sb="6" eb="7">
      <t>ヌ</t>
    </rPh>
    <rPh sb="16" eb="18">
      <t>ヒツヨウ</t>
    </rPh>
    <rPh sb="18" eb="20">
      <t>ジコウ</t>
    </rPh>
    <rPh sb="21" eb="23">
      <t>キサイ</t>
    </rPh>
    <phoneticPr fontId="3"/>
  </si>
  <si>
    <t>１．助成金交付申請額</t>
    <rPh sb="2" eb="5">
      <t>ジョセイキン</t>
    </rPh>
    <rPh sb="5" eb="7">
      <t>コウフ</t>
    </rPh>
    <rPh sb="7" eb="9">
      <t>シンセイ</t>
    </rPh>
    <rPh sb="9" eb="10">
      <t>ガク</t>
    </rPh>
    <phoneticPr fontId="2"/>
  </si>
  <si>
    <t>担当者</t>
    <rPh sb="0" eb="3">
      <t>タントウシャ</t>
    </rPh>
    <phoneticPr fontId="2"/>
  </si>
  <si>
    <t>電話番号</t>
    <rPh sb="0" eb="2">
      <t>デンワ</t>
    </rPh>
    <rPh sb="2" eb="4">
      <t>バンゴウ</t>
    </rPh>
    <phoneticPr fontId="2"/>
  </si>
  <si>
    <t>事務長　近藤</t>
    <rPh sb="0" eb="3">
      <t>ジムチョウ</t>
    </rPh>
    <rPh sb="4" eb="6">
      <t>コンドウ</t>
    </rPh>
    <phoneticPr fontId="2"/>
  </si>
  <si>
    <t>022-214-XXXX</t>
    <phoneticPr fontId="2"/>
  </si>
  <si>
    <t>申請年度を入力してください。</t>
    <rPh sb="0" eb="2">
      <t>シンセイ</t>
    </rPh>
    <rPh sb="2" eb="4">
      <t>ネンド</t>
    </rPh>
    <rPh sb="5" eb="7">
      <t>ニュウリョク</t>
    </rPh>
    <phoneticPr fontId="3"/>
  </si>
  <si>
    <t>（ 施 設 名：</t>
    <rPh sb="2" eb="3">
      <t>シ</t>
    </rPh>
    <rPh sb="4" eb="5">
      <t>セツ</t>
    </rPh>
    <rPh sb="6" eb="7">
      <t>メイ</t>
    </rPh>
    <phoneticPr fontId="3"/>
  </si>
  <si>
    <t>【増員保育士等助成・特別支援保育助成・増員調理員助成】申請書作成の手引き</t>
    <rPh sb="1" eb="7">
      <t>ゾウインホイクシトウ</t>
    </rPh>
    <rPh sb="7" eb="9">
      <t>ジョセイ</t>
    </rPh>
    <rPh sb="10" eb="12">
      <t>トクベツ</t>
    </rPh>
    <rPh sb="12" eb="14">
      <t>シエン</t>
    </rPh>
    <rPh sb="14" eb="16">
      <t>ホイク</t>
    </rPh>
    <rPh sb="16" eb="18">
      <t>ジョセイ</t>
    </rPh>
    <rPh sb="19" eb="21">
      <t>ゾウイン</t>
    </rPh>
    <rPh sb="21" eb="24">
      <t>チョウリイン</t>
    </rPh>
    <rPh sb="24" eb="26">
      <t>ジョセイ</t>
    </rPh>
    <rPh sb="27" eb="29">
      <t>シンセイ</t>
    </rPh>
    <rPh sb="29" eb="30">
      <t>ショ</t>
    </rPh>
    <rPh sb="30" eb="32">
      <t>サクセイ</t>
    </rPh>
    <rPh sb="33" eb="35">
      <t>テビ</t>
    </rPh>
    <phoneticPr fontId="3"/>
  </si>
  <si>
    <t>・特別支援保育助成</t>
    <rPh sb="5" eb="7">
      <t>ホイク</t>
    </rPh>
    <rPh sb="7" eb="9">
      <t>ジョセイ</t>
    </rPh>
    <phoneticPr fontId="2"/>
  </si>
  <si>
    <t>【添付書類】　別紙２「特別支援保育の状況」のとおり</t>
    <rPh sb="15" eb="17">
      <t>ホイク</t>
    </rPh>
    <rPh sb="18" eb="20">
      <t>ジョウキョウ</t>
    </rPh>
    <phoneticPr fontId="2"/>
  </si>
  <si>
    <t>別表２（第３条関係）　特別支援保育助成単価</t>
  </si>
  <si>
    <t>　当施設における増員保育士等，特別支援保育及び増員調理員は，下記のとおりですので，仙台市私立</t>
    <rPh sb="30" eb="32">
      <t>カキ</t>
    </rPh>
    <phoneticPr fontId="2"/>
  </si>
  <si>
    <t>特別支援保育事業対象児童の数</t>
    <rPh sb="4" eb="6">
      <t>ホイク</t>
    </rPh>
    <rPh sb="6" eb="8">
      <t>ジギョウ</t>
    </rPh>
    <rPh sb="8" eb="10">
      <t>タイショウ</t>
    </rPh>
    <rPh sb="10" eb="12">
      <t>ジドウ</t>
    </rPh>
    <phoneticPr fontId="2"/>
  </si>
  <si>
    <t>特別支援保育事業対象児童の数</t>
    <rPh sb="4" eb="8">
      <t>ホイクジギョウ</t>
    </rPh>
    <rPh sb="8" eb="12">
      <t>タイショウジドウ</t>
    </rPh>
    <phoneticPr fontId="2"/>
  </si>
  <si>
    <t>　特別支援保育助成（仙台市特別支援保育事業実施要綱第２条に該当する児童）</t>
    <rPh sb="5" eb="7">
      <t>ホイク</t>
    </rPh>
    <rPh sb="7" eb="9">
      <t>ジョセイ</t>
    </rPh>
    <rPh sb="33" eb="35">
      <t>ジドウ</t>
    </rPh>
    <phoneticPr fontId="2"/>
  </si>
  <si>
    <t>認定こども園</t>
    <rPh sb="0" eb="2">
      <t>ニンテイ</t>
    </rPh>
    <rPh sb="5" eb="6">
      <t>エン</t>
    </rPh>
    <phoneticPr fontId="2"/>
  </si>
  <si>
    <t>幼保連携型認定こども園</t>
    <rPh sb="0" eb="1">
      <t>ヨウ</t>
    </rPh>
    <rPh sb="1" eb="2">
      <t>ホ</t>
    </rPh>
    <rPh sb="2" eb="5">
      <t>レンケイガタ</t>
    </rPh>
    <rPh sb="5" eb="7">
      <t>ニンテイ</t>
    </rPh>
    <rPh sb="10" eb="11">
      <t>エン</t>
    </rPh>
    <phoneticPr fontId="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</si>
  <si>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</si>
  <si>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</si>
  <si>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</si>
  <si>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</si>
  <si>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</si>
  <si>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</si>
  <si>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</si>
  <si>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</si>
  <si>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</si>
  <si>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</si>
  <si>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</si>
  <si>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</si>
  <si>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</si>
  <si>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</si>
  <si>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</si>
  <si>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</si>
  <si>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</si>
  <si>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</si>
  <si>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</si>
  <si>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</si>
  <si>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</si>
  <si>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</si>
  <si>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</si>
  <si>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</si>
  <si>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幼稚園型認定こども園</t>
    <rPh sb="0" eb="3">
      <t>ヨウチエン</t>
    </rPh>
    <rPh sb="3" eb="4">
      <t>ガタ</t>
    </rPh>
    <rPh sb="4" eb="6">
      <t>ニンテイ</t>
    </rPh>
    <rPh sb="9" eb="10">
      <t>エン</t>
    </rPh>
    <phoneticPr fontId="2"/>
  </si>
  <si>
    <t>認定こども園　仙台YMCA幼稚園</t>
    <rPh sb="0" eb="2">
      <t>ニンテイ</t>
    </rPh>
    <rPh sb="5" eb="6">
      <t>エン</t>
    </rPh>
    <rPh sb="7" eb="9">
      <t>センダイ</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</si>
  <si>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</si>
  <si>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</si>
  <si>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72504</t>
  </si>
  <si>
    <t>72505</t>
  </si>
  <si>
    <t>72506</t>
  </si>
  <si>
    <t>保育所型認定こども園</t>
    <rPh sb="0" eb="2">
      <t>ホイク</t>
    </rPh>
    <rPh sb="2" eb="3">
      <t>ショ</t>
    </rPh>
    <rPh sb="3" eb="4">
      <t>ガタ</t>
    </rPh>
    <rPh sb="4" eb="6">
      <t>ニンテイ</t>
    </rPh>
    <rPh sb="9" eb="10">
      <t>エン</t>
    </rPh>
    <phoneticPr fontId="2"/>
  </si>
  <si>
    <t>ますえの森どうわこども園　</t>
    <rPh sb="4" eb="5">
      <t>モリ</t>
    </rPh>
    <rPh sb="11" eb="12">
      <t>エン</t>
    </rPh>
    <phoneticPr fontId="1"/>
  </si>
  <si>
    <t>六丁の目マザーグースこども園</t>
    <rPh sb="0" eb="2">
      <t>ロクチョウ</t>
    </rPh>
    <rPh sb="3" eb="4">
      <t>メ</t>
    </rPh>
    <rPh sb="13" eb="14">
      <t>エン</t>
    </rPh>
    <phoneticPr fontId="1"/>
  </si>
  <si>
    <t>73304</t>
  </si>
  <si>
    <t>73305</t>
  </si>
  <si>
    <t>73306</t>
  </si>
  <si>
    <t>73307</t>
  </si>
  <si>
    <t>73403</t>
  </si>
  <si>
    <t>73404</t>
  </si>
  <si>
    <t>鶴が丘マミーこども園</t>
    <rPh sb="0" eb="1">
      <t>ツル</t>
    </rPh>
    <rPh sb="2" eb="3">
      <t>オカ</t>
    </rPh>
    <rPh sb="9" eb="10">
      <t>エン</t>
    </rPh>
    <phoneticPr fontId="1"/>
  </si>
  <si>
    <t>71101</t>
  </si>
  <si>
    <t>71102</t>
  </si>
  <si>
    <t>71103</t>
  </si>
  <si>
    <t>71104</t>
  </si>
  <si>
    <t>71105</t>
  </si>
  <si>
    <t>71107</t>
  </si>
  <si>
    <t>71108</t>
  </si>
  <si>
    <t>71109</t>
  </si>
  <si>
    <t>食と森のこども園小松島</t>
  </si>
  <si>
    <t>仙台市青葉区小松島４－１７－２２</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</si>
  <si>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</si>
  <si>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</si>
  <si>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</si>
  <si>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</si>
  <si>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</si>
  <si>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</si>
  <si>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</si>
  <si>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</si>
  <si>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</si>
  <si>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</si>
  <si>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</si>
  <si>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</si>
  <si>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</si>
  <si>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</si>
  <si>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</si>
  <si>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</si>
  <si>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</si>
  <si>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</si>
  <si>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</si>
  <si>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</si>
  <si>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</si>
  <si>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</si>
  <si>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</si>
  <si>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</si>
  <si>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</si>
  <si>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</si>
  <si>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</si>
  <si>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</si>
  <si>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</si>
  <si>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</si>
  <si>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</si>
  <si>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</si>
  <si>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</si>
  <si>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</si>
  <si>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</si>
  <si>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</si>
  <si>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</si>
  <si>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</si>
  <si>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</si>
  <si>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</si>
  <si>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</si>
  <si>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</si>
  <si>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</si>
  <si>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</si>
  <si>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</si>
  <si>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</si>
  <si>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</si>
  <si>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</si>
  <si>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</si>
  <si>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</si>
  <si>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</si>
  <si>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</si>
  <si>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</si>
  <si>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</si>
  <si>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</si>
  <si>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</si>
  <si>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</si>
  <si>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</si>
  <si>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</si>
  <si>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</si>
  <si>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</si>
  <si>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</si>
  <si>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カール英会話プリスクール</t>
  </si>
  <si>
    <t>73201</t>
  </si>
  <si>
    <t>73202</t>
  </si>
  <si>
    <t>73203</t>
  </si>
  <si>
    <t>ニューフィールド保育園</t>
  </si>
  <si>
    <t>73204</t>
  </si>
  <si>
    <t>ピースフル保育園</t>
  </si>
  <si>
    <t>73205</t>
  </si>
  <si>
    <t>73301</t>
  </si>
  <si>
    <t>73302</t>
  </si>
  <si>
    <t>73303</t>
  </si>
  <si>
    <t>蒲町おもちゃばここども園</t>
  </si>
  <si>
    <t>六丁の目こども園</t>
  </si>
  <si>
    <t>カール英会話ほいくえん</t>
  </si>
  <si>
    <t>カール英会話こども園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</si>
  <si>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</si>
  <si>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</si>
  <si>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</si>
  <si>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</si>
  <si>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</si>
  <si>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</si>
  <si>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</si>
  <si>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</si>
  <si>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</si>
  <si>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</si>
  <si>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</si>
  <si>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みのりこども園</t>
    <rPh sb="6" eb="7">
      <t>エン</t>
    </rPh>
    <phoneticPr fontId="1"/>
  </si>
  <si>
    <t>73206</t>
  </si>
  <si>
    <t>73207</t>
  </si>
  <si>
    <t>73208</t>
  </si>
  <si>
    <t>73209</t>
  </si>
  <si>
    <t>73210</t>
  </si>
  <si>
    <t>73211</t>
  </si>
  <si>
    <t>73214</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</si>
  <si>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</si>
  <si>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中山保育園</t>
  </si>
  <si>
    <t>認定こども園ナザレト愛児園</t>
    <rPh sb="0" eb="2">
      <t>ニンテイ</t>
    </rPh>
    <rPh sb="5" eb="6">
      <t>エン</t>
    </rPh>
    <rPh sb="10" eb="11">
      <t>アイ</t>
    </rPh>
    <rPh sb="11" eb="12">
      <t>ジ</t>
    </rPh>
    <rPh sb="12" eb="13">
      <t>エン</t>
    </rPh>
    <phoneticPr fontId="2"/>
  </si>
  <si>
    <t>さゆりこども園　</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</si>
  <si>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</si>
  <si>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東盛マイトリー幼稚園</t>
    <rPh sb="0" eb="2">
      <t>ニンテイ</t>
    </rPh>
    <rPh sb="5" eb="6">
      <t>エン</t>
    </rPh>
    <rPh sb="7" eb="8">
      <t>ヒガシ</t>
    </rPh>
    <rPh sb="8" eb="9">
      <t>モリ</t>
    </rPh>
    <rPh sb="14" eb="17">
      <t>ヨウチエン</t>
    </rPh>
    <phoneticPr fontId="2"/>
  </si>
  <si>
    <t>認定こども園　ろりぽっぷ出花園</t>
  </si>
  <si>
    <t>幼保連携型認定こども園　荒井マーヤこども園</t>
    <rPh sb="0" eb="2">
      <t>ヨウホ</t>
    </rPh>
    <rPh sb="2" eb="7">
      <t>レンケイガタニンテイ</t>
    </rPh>
    <rPh sb="10" eb="11">
      <t>エン</t>
    </rPh>
    <rPh sb="12" eb="14">
      <t>アライ</t>
    </rPh>
    <rPh sb="20" eb="21">
      <t>エン</t>
    </rPh>
    <phoneticPr fontId="2"/>
  </si>
  <si>
    <t>認定こども園　ろりぽっぷ保育園</t>
  </si>
  <si>
    <t>荒井あおばこども園</t>
  </si>
  <si>
    <t>幼保連携型認定こども園　光の子</t>
  </si>
  <si>
    <t>太白すぎのここども園　</t>
    <rPh sb="0" eb="2">
      <t>タイハク</t>
    </rPh>
    <rPh sb="9" eb="10">
      <t>エン</t>
    </rPh>
    <phoneticPr fontId="2"/>
  </si>
  <si>
    <t>バンビの森こども園　</t>
    <rPh sb="4" eb="5">
      <t>モリ</t>
    </rPh>
    <rPh sb="8" eb="9">
      <t>エン</t>
    </rPh>
    <phoneticPr fontId="2"/>
  </si>
  <si>
    <t>YMCA西中田こども園</t>
  </si>
  <si>
    <t>YMCA南大野田こども園</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</si>
  <si>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</si>
  <si>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</si>
  <si>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認定こども園　ろりぽっぷ泉中央南園</t>
  </si>
  <si>
    <t>認定こども園　ろりぽっぷ赤い屋根の保育園</t>
  </si>
  <si>
    <t>YMCA加茂こども園</t>
  </si>
  <si>
    <t>南光台すいせんこども園</t>
  </si>
  <si>
    <t>認定こども園　東仙台幼稚園</t>
    <rPh sb="0" eb="2">
      <t>ニンテイ</t>
    </rPh>
    <rPh sb="5" eb="6">
      <t>エン</t>
    </rPh>
    <rPh sb="7" eb="8">
      <t>ヒガシ</t>
    </rPh>
    <rPh sb="8" eb="10">
      <t>センダイ</t>
    </rPh>
    <rPh sb="10" eb="13">
      <t>ヨウチエン</t>
    </rPh>
    <phoneticPr fontId="2"/>
  </si>
  <si>
    <t>認定こども園　るり幼稚園</t>
    <rPh sb="0" eb="2">
      <t>ニンテイ</t>
    </rPh>
    <rPh sb="5" eb="6">
      <t>エン</t>
    </rPh>
    <rPh sb="9" eb="12">
      <t>ヨウチエン</t>
    </rPh>
    <phoneticPr fontId="2"/>
  </si>
  <si>
    <t>認定こども園　TOBINOKO</t>
    <rPh sb="0" eb="2">
      <t>ニンテイ</t>
    </rPh>
    <rPh sb="5" eb="6">
      <t>エン</t>
    </rPh>
    <phoneticPr fontId="1"/>
  </si>
  <si>
    <t>ちゃいるどらんど岩切こども園</t>
    <rPh sb="8" eb="10">
      <t>イワキリ</t>
    </rPh>
    <rPh sb="13" eb="14">
      <t>エン</t>
    </rPh>
    <phoneticPr fontId="2"/>
  </si>
  <si>
    <t>つつじがおかもりのいえこども園</t>
  </si>
  <si>
    <t>幸町すいせんこども園</t>
  </si>
  <si>
    <t>ちいさなこどもえん</t>
  </si>
  <si>
    <t>ちゃいるどらんど荒井こども園</t>
    <rPh sb="8" eb="10">
      <t>アライ</t>
    </rPh>
    <rPh sb="13" eb="14">
      <t>エン</t>
    </rPh>
    <phoneticPr fontId="2"/>
  </si>
  <si>
    <t>あそびまショーこども園</t>
  </si>
  <si>
    <t>ぷらざこども園長町</t>
  </si>
  <si>
    <t>ぷりえ～る南中山認定こども園</t>
    <rPh sb="8" eb="10">
      <t>ニンテイ</t>
    </rPh>
    <phoneticPr fontId="1"/>
  </si>
  <si>
    <t>泉すぎのここども園</t>
  </si>
  <si>
    <t>そらのここども園</t>
  </si>
  <si>
    <t>ミッキー八乙女中央こども園</t>
  </si>
  <si>
    <t>まつもりこども園</t>
  </si>
  <si>
    <t>71111</t>
  </si>
  <si>
    <t>71307</t>
  </si>
  <si>
    <t>71308</t>
  </si>
  <si>
    <t>71409</t>
  </si>
  <si>
    <t>71410</t>
  </si>
  <si>
    <t>71514</t>
  </si>
  <si>
    <t>71515</t>
  </si>
  <si>
    <t>72302</t>
  </si>
  <si>
    <t>73102</t>
  </si>
  <si>
    <t>73103</t>
  </si>
  <si>
    <t>73309</t>
  </si>
  <si>
    <t>73405</t>
  </si>
  <si>
    <t>73506</t>
  </si>
  <si>
    <t>73507</t>
  </si>
  <si>
    <t>73508</t>
  </si>
  <si>
    <t>73509</t>
  </si>
  <si>
    <t>6</t>
    <phoneticPr fontId="2"/>
  </si>
  <si>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</si>
  <si>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認定ろりぽっぷこども園</t>
    <rPh sb="0" eb="2">
      <t>ニンテイ</t>
    </rPh>
    <rPh sb="10" eb="11">
      <t>エン</t>
    </rPh>
    <phoneticPr fontId="1"/>
  </si>
  <si>
    <t>認定こども園くり幼稚園くりっこ保育園</t>
    <rPh sb="0" eb="2">
      <t>ニンテイ</t>
    </rPh>
    <rPh sb="5" eb="6">
      <t>エン</t>
    </rPh>
    <rPh sb="8" eb="11">
      <t>ヨウチエン</t>
    </rPh>
    <rPh sb="15" eb="18">
      <t>ホイクエン</t>
    </rPh>
    <phoneticPr fontId="1"/>
  </si>
  <si>
    <t>幼保連携型認定こども園　やかまし村　</t>
    <rPh sb="0" eb="2">
      <t>ヨウホ</t>
    </rPh>
    <rPh sb="2" eb="5">
      <t>レンケイガタ</t>
    </rPh>
    <rPh sb="5" eb="7">
      <t>ニンテイ</t>
    </rPh>
    <rPh sb="10" eb="11">
      <t>エン</t>
    </rPh>
    <rPh sb="16" eb="17">
      <t>ムラ</t>
    </rPh>
    <phoneticPr fontId="1"/>
  </si>
  <si>
    <t>認定こども園　旭ヶ丘幼稚園</t>
    <rPh sb="0" eb="2">
      <t>ニンテイ</t>
    </rPh>
    <rPh sb="5" eb="6">
      <t>エン</t>
    </rPh>
    <rPh sb="7" eb="8">
      <t>アサヒ</t>
    </rPh>
    <rPh sb="10" eb="13">
      <t>ヨウチエン</t>
    </rPh>
    <phoneticPr fontId="1"/>
  </si>
  <si>
    <t>72202</t>
  </si>
  <si>
    <t>上田子幼稚園</t>
    <rPh sb="0" eb="1">
      <t>カミ</t>
    </rPh>
    <rPh sb="1" eb="3">
      <t>タゴ</t>
    </rPh>
    <rPh sb="3" eb="6">
      <t>ヨウチエン</t>
    </rPh>
    <phoneticPr fontId="1"/>
  </si>
  <si>
    <t xml:space="preserve">幼稚園型認定こども園 聖ウルスラ学院英智幼稚園 </t>
    <rPh sb="0" eb="3">
      <t>ヨウチエン</t>
    </rPh>
    <rPh sb="3" eb="4">
      <t>ガタ</t>
    </rPh>
    <phoneticPr fontId="1"/>
  </si>
  <si>
    <t>72303</t>
  </si>
  <si>
    <t>認定こども園ドリーム幼稚園</t>
    <rPh sb="0" eb="2">
      <t>ニンテイ</t>
    </rPh>
    <rPh sb="5" eb="6">
      <t>エン</t>
    </rPh>
    <rPh sb="10" eb="13">
      <t>ヨウチエン</t>
    </rPh>
    <phoneticPr fontId="4"/>
  </si>
  <si>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</si>
  <si>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4"/>
  </si>
  <si>
    <t>幼稚園型認定こども園　若竹幼稚園</t>
    <rPh sb="0" eb="3">
      <t>ヨウチエン</t>
    </rPh>
    <rPh sb="3" eb="4">
      <t>ガタ</t>
    </rPh>
    <rPh sb="4" eb="6">
      <t>ニンテイ</t>
    </rPh>
    <rPh sb="9" eb="10">
      <t>エン</t>
    </rPh>
    <rPh sb="11" eb="13">
      <t>ワカタケ</t>
    </rPh>
    <rPh sb="13" eb="16">
      <t>ヨウチエン</t>
    </rPh>
    <phoneticPr fontId="1"/>
  </si>
  <si>
    <t>72508</t>
  </si>
  <si>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</si>
  <si>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認定こども園友愛幼稚園</t>
    <rPh sb="0" eb="2">
      <t>ニンテイ</t>
    </rPh>
    <rPh sb="5" eb="6">
      <t>エン</t>
    </rPh>
    <rPh sb="6" eb="8">
      <t>ユウアイ</t>
    </rPh>
    <rPh sb="8" eb="11">
      <t>ヨウチエン</t>
    </rPh>
    <phoneticPr fontId="1"/>
  </si>
  <si>
    <t>73104</t>
  </si>
  <si>
    <t>仙台らぴあこども園</t>
    <rPh sb="0" eb="2">
      <t>センダイ</t>
    </rPh>
    <rPh sb="8" eb="9">
      <t>エン</t>
    </rPh>
    <phoneticPr fontId="1"/>
  </si>
  <si>
    <t>73105</t>
  </si>
  <si>
    <t>ロリポップクラブマザリーズ電力ビル園</t>
    <rPh sb="13" eb="15">
      <t>デンリョク</t>
    </rPh>
    <rPh sb="17" eb="18">
      <t>エン</t>
    </rPh>
    <phoneticPr fontId="11"/>
  </si>
  <si>
    <t>73106</t>
  </si>
  <si>
    <t>認定こども園 八幡こばと園</t>
    <rPh sb="7" eb="9">
      <t>ヤハタ</t>
    </rPh>
    <rPh sb="12" eb="13">
      <t>エン</t>
    </rPh>
    <phoneticPr fontId="4"/>
  </si>
  <si>
    <t>73107</t>
  </si>
  <si>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</si>
  <si>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</si>
  <si>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</si>
  <si>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小田原ことりのうたこども園</t>
  </si>
  <si>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</si>
  <si>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</si>
  <si>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</si>
  <si>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73310</t>
  </si>
  <si>
    <t>あっぷる荒井こども園</t>
    <rPh sb="4" eb="6">
      <t>アライ</t>
    </rPh>
    <rPh sb="9" eb="10">
      <t>エン</t>
    </rPh>
    <phoneticPr fontId="1"/>
  </si>
  <si>
    <t>73406</t>
  </si>
  <si>
    <t>ロリポップクラブマザリーズ柳生</t>
    <rPh sb="13" eb="15">
      <t>ヤギュウ</t>
    </rPh>
    <phoneticPr fontId="11"/>
  </si>
  <si>
    <t>73407</t>
  </si>
  <si>
    <t>八木山あおばこども園</t>
    <rPh sb="0" eb="3">
      <t>ヤギヤマ</t>
    </rPh>
    <rPh sb="9" eb="10">
      <t>エン</t>
    </rPh>
    <phoneticPr fontId="4"/>
  </si>
  <si>
    <t>73408</t>
  </si>
  <si>
    <t>アスク長町南こども園</t>
    <rPh sb="3" eb="5">
      <t>ナガマチ</t>
    </rPh>
    <rPh sb="5" eb="6">
      <t>ミナミ</t>
    </rPh>
    <rPh sb="9" eb="10">
      <t>エン</t>
    </rPh>
    <phoneticPr fontId="4"/>
  </si>
  <si>
    <t>73511</t>
  </si>
  <si>
    <t>73603</t>
  </si>
  <si>
    <t>あっぷる愛子こども園</t>
    <rPh sb="4" eb="6">
      <t>アヤシ</t>
    </rPh>
    <rPh sb="9" eb="10">
      <t>エン</t>
    </rPh>
    <phoneticPr fontId="1"/>
  </si>
  <si>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</si>
  <si>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</si>
  <si>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</si>
  <si>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</si>
  <si>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</si>
  <si>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</si>
  <si>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</si>
  <si>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</si>
  <si>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</si>
  <si>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</si>
  <si>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</si>
  <si>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</si>
  <si>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</si>
  <si>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</si>
  <si>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</si>
  <si>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仙台市青葉区葉山町８－１</t>
    <rPh sb="0" eb="3">
      <t>センダイシ</t>
    </rPh>
    <rPh sb="3" eb="6">
      <t>アオバク</t>
    </rPh>
    <phoneticPr fontId="49"/>
  </si>
  <si>
    <t>社会福祉法人仙台市社会事業協会</t>
  </si>
  <si>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</si>
  <si>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</si>
  <si>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</si>
  <si>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</si>
  <si>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</si>
  <si>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</si>
  <si>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</si>
  <si>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</si>
  <si>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</si>
  <si>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</si>
  <si>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</si>
  <si>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</si>
  <si>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</si>
  <si>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社会福祉法人円周福祉会</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</si>
  <si>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</si>
  <si>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</si>
  <si>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</si>
  <si>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</si>
  <si>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</si>
  <si>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</si>
  <si>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</si>
  <si>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49"/>
  </si>
  <si>
    <t>仙台市若林区卸町2-1-17</t>
    <rPh sb="0" eb="3">
      <t>センダイシ</t>
    </rPh>
    <rPh sb="3" eb="6">
      <t>ワカバヤシク</t>
    </rPh>
    <rPh sb="6" eb="8">
      <t>オロシマチ</t>
    </rPh>
    <phoneticPr fontId="49"/>
  </si>
  <si>
    <t>社会福祉法人光の子福祉会</t>
    <rPh sb="6" eb="7">
      <t>ヒカリ</t>
    </rPh>
    <rPh sb="8" eb="9">
      <t>コ</t>
    </rPh>
    <rPh sb="9" eb="11">
      <t>フクシ</t>
    </rPh>
    <rPh sb="11" eb="12">
      <t>カイ</t>
    </rPh>
    <phoneticPr fontId="49"/>
  </si>
  <si>
    <t>仙台市太白区西中田６－８－２０</t>
  </si>
  <si>
    <t>学校法人前田学園</t>
  </si>
  <si>
    <t>仙台市太白区八木山緑町２１－１０</t>
  </si>
  <si>
    <t>学校法人仙台こひつじ学園</t>
  </si>
  <si>
    <t>　</t>
  </si>
  <si>
    <t>学校法人清泉学園</t>
  </si>
  <si>
    <t>仙台市太白区西多賀３－１－２０</t>
  </si>
  <si>
    <t>社会福祉法人北杜福祉会</t>
  </si>
  <si>
    <t>柴田郡村田町大字足立字上ヶ戸１７－５</t>
  </si>
  <si>
    <t>社会福祉法人柏松会</t>
  </si>
  <si>
    <t>仙台市太白区中田４－１－３－１</t>
  </si>
  <si>
    <t>社会福祉法人銀杏の会</t>
  </si>
  <si>
    <t>仙台市青葉区立町９－７</t>
  </si>
  <si>
    <t>社会福祉法人YMCA福祉会</t>
    <rPh sb="10" eb="12">
      <t>フクシ</t>
    </rPh>
    <rPh sb="12" eb="13">
      <t>カイ</t>
    </rPh>
    <phoneticPr fontId="49"/>
  </si>
  <si>
    <t>仙台市太白区西多賀３－1－２０</t>
  </si>
  <si>
    <t>仙台市泉区小角字大満寺２２－４</t>
  </si>
  <si>
    <t>学校法人秀志学園</t>
  </si>
  <si>
    <t>社会福祉法人仙慈会</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</si>
  <si>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</si>
  <si>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</si>
  <si>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</si>
  <si>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</si>
  <si>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49"/>
  </si>
  <si>
    <t>仙台市青葉区栗生１－２５－１</t>
    <rPh sb="0" eb="3">
      <t>センダイシ</t>
    </rPh>
    <rPh sb="3" eb="6">
      <t>アオバク</t>
    </rPh>
    <phoneticPr fontId="49"/>
  </si>
  <si>
    <t>角田市島田字御蔵林５９</t>
  </si>
  <si>
    <t>社会福祉法人恵萩会</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</si>
  <si>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</si>
  <si>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</si>
  <si>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</si>
  <si>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</si>
  <si>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</si>
  <si>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49"/>
  </si>
  <si>
    <t>学校法人庄司学園　上田子幼稚園</t>
    <rPh sb="4" eb="6">
      <t>ショウジ</t>
    </rPh>
    <rPh sb="6" eb="8">
      <t>ガクエン</t>
    </rPh>
    <rPh sb="9" eb="10">
      <t>カミ</t>
    </rPh>
    <rPh sb="10" eb="12">
      <t>タゴ</t>
    </rPh>
    <rPh sb="12" eb="15">
      <t>ヨウチエン</t>
    </rPh>
    <phoneticPr fontId="49"/>
  </si>
  <si>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</si>
  <si>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</si>
  <si>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49"/>
  </si>
  <si>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49"/>
  </si>
  <si>
    <t>仙台市若林区下飯田字築道11</t>
    <rPh sb="0" eb="3">
      <t>センダイシ</t>
    </rPh>
    <rPh sb="3" eb="6">
      <t>ワカバヤシク</t>
    </rPh>
    <rPh sb="6" eb="7">
      <t>シモ</t>
    </rPh>
    <rPh sb="7" eb="9">
      <t>イイダ</t>
    </rPh>
    <rPh sb="9" eb="10">
      <t>アザ</t>
    </rPh>
    <rPh sb="10" eb="12">
      <t>ツイドウ</t>
    </rPh>
    <phoneticPr fontId="49"/>
  </si>
  <si>
    <t>学校法人六郷学園　ドリーム幼稚園</t>
    <rPh sb="4" eb="6">
      <t>ロクゴウ</t>
    </rPh>
    <rPh sb="6" eb="8">
      <t>ガクエン</t>
    </rPh>
    <rPh sb="13" eb="16">
      <t>ヨウチエン</t>
    </rPh>
    <phoneticPr fontId="49"/>
  </si>
  <si>
    <t>仙台市若林区荒井３－１５－９</t>
    <rPh sb="0" eb="3">
      <t>センダイシ</t>
    </rPh>
    <rPh sb="3" eb="6">
      <t>ワカバヤシク</t>
    </rPh>
    <phoneticPr fontId="49"/>
  </si>
  <si>
    <t>学校法人七郷学園　七郷幼稚園</t>
    <rPh sb="4" eb="6">
      <t>シチゴウ</t>
    </rPh>
    <rPh sb="6" eb="8">
      <t>ガクエン</t>
    </rPh>
    <rPh sb="9" eb="11">
      <t>シチゴウ</t>
    </rPh>
    <rPh sb="11" eb="14">
      <t>ヨウチエン</t>
    </rPh>
    <phoneticPr fontId="49"/>
  </si>
  <si>
    <t>仙台市太白区四郎丸字吹上２３</t>
  </si>
  <si>
    <t>宗教法人真宗大谷派　宝林寺　若竹幼稚園</t>
    <rPh sb="0" eb="2">
      <t>シュウキョウ</t>
    </rPh>
    <rPh sb="2" eb="4">
      <t>ホウジン</t>
    </rPh>
    <phoneticPr fontId="50"/>
  </si>
  <si>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</si>
  <si>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</si>
  <si>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</si>
  <si>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</si>
  <si>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</si>
  <si>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</si>
  <si>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</si>
  <si>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</si>
  <si>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</si>
  <si>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</si>
  <si>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</si>
  <si>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</si>
  <si>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</si>
  <si>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</si>
  <si>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仙台市泉区寺岡六丁の目7-6</t>
    <rPh sb="0" eb="3">
      <t>センダイシ</t>
    </rPh>
    <rPh sb="3" eb="5">
      <t>イズミク</t>
    </rPh>
    <rPh sb="5" eb="7">
      <t>テラオカ</t>
    </rPh>
    <rPh sb="7" eb="9">
      <t>ロクチョウ</t>
    </rPh>
    <rPh sb="10" eb="11">
      <t>メ</t>
    </rPh>
    <phoneticPr fontId="49"/>
  </si>
  <si>
    <t>学校法人菅原学園</t>
    <rPh sb="4" eb="6">
      <t>スガワラ</t>
    </rPh>
    <rPh sb="6" eb="8">
      <t>ガクエン</t>
    </rPh>
    <phoneticPr fontId="49"/>
  </si>
  <si>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</si>
  <si>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</si>
  <si>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</si>
  <si>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</si>
  <si>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49"/>
  </si>
  <si>
    <t>学校法人曽根学園</t>
    <rPh sb="4" eb="6">
      <t>ソネ</t>
    </rPh>
    <rPh sb="6" eb="8">
      <t>ガクエン</t>
    </rPh>
    <phoneticPr fontId="49"/>
  </si>
  <si>
    <t>仙台市青葉区中山2-17-1</t>
    <rPh sb="0" eb="3">
      <t>センダイシ</t>
    </rPh>
    <rPh sb="3" eb="6">
      <t>アオバク</t>
    </rPh>
    <rPh sb="6" eb="8">
      <t>ナカヤマ</t>
    </rPh>
    <phoneticPr fontId="49"/>
  </si>
  <si>
    <t>社会福祉法人中山福祉会</t>
    <rPh sb="6" eb="8">
      <t>ナカヤマ</t>
    </rPh>
    <rPh sb="8" eb="10">
      <t>フクシ</t>
    </rPh>
    <rPh sb="10" eb="11">
      <t>カイ</t>
    </rPh>
    <phoneticPr fontId="49"/>
  </si>
  <si>
    <t>仙台市泉区上谷刈1-6-30</t>
    <rPh sb="0" eb="3">
      <t>センダイシ</t>
    </rPh>
    <rPh sb="3" eb="5">
      <t>イズミク</t>
    </rPh>
    <rPh sb="5" eb="6">
      <t>カミ</t>
    </rPh>
    <rPh sb="6" eb="7">
      <t>タニ</t>
    </rPh>
    <rPh sb="7" eb="8">
      <t>カリ</t>
    </rPh>
    <phoneticPr fontId="49"/>
  </si>
  <si>
    <t>特定非営利活動法人こどもステーション・ＭＩＹＡＧＩ</t>
  </si>
  <si>
    <t>仙台市宮城野区新田東2-5-5</t>
    <rPh sb="0" eb="3">
      <t>センダイシ</t>
    </rPh>
    <rPh sb="3" eb="7">
      <t>ミヤギノク</t>
    </rPh>
    <rPh sb="7" eb="9">
      <t>シンデン</t>
    </rPh>
    <rPh sb="9" eb="10">
      <t>ヒガシ</t>
    </rPh>
    <phoneticPr fontId="49"/>
  </si>
  <si>
    <t>社会福祉法人仙台市民生児童委員会</t>
    <rPh sb="9" eb="11">
      <t>ミンセイ</t>
    </rPh>
    <rPh sb="11" eb="13">
      <t>ジドウ</t>
    </rPh>
    <rPh sb="13" eb="16">
      <t>イインカイ</t>
    </rPh>
    <phoneticPr fontId="49"/>
  </si>
  <si>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</si>
  <si>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</si>
  <si>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</si>
  <si>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</si>
  <si>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</si>
  <si>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</si>
  <si>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</si>
  <si>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</si>
  <si>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</si>
  <si>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</si>
  <si>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49"/>
  </si>
  <si>
    <t>仙台市泉区北中山4-26-18</t>
    <rPh sb="0" eb="3">
      <t>センダイシ</t>
    </rPh>
    <rPh sb="3" eb="5">
      <t>イズミク</t>
    </rPh>
    <rPh sb="5" eb="8">
      <t>キタナカヤマ</t>
    </rPh>
    <phoneticPr fontId="49"/>
  </si>
  <si>
    <t>社会福祉法人太陽の丘福祉会</t>
    <rPh sb="6" eb="8">
      <t>タイヨウ</t>
    </rPh>
    <rPh sb="9" eb="10">
      <t>オカ</t>
    </rPh>
    <rPh sb="10" eb="12">
      <t>フクシ</t>
    </rPh>
    <rPh sb="12" eb="13">
      <t>カイ</t>
    </rPh>
    <phoneticPr fontId="49"/>
  </si>
  <si>
    <t>仙台市宮城野区新田東１－８－４</t>
    <rPh sb="0" eb="3">
      <t>センダイシ</t>
    </rPh>
    <rPh sb="3" eb="7">
      <t>ミヤギノク</t>
    </rPh>
    <rPh sb="7" eb="9">
      <t>シンデン</t>
    </rPh>
    <phoneticPr fontId="49"/>
  </si>
  <si>
    <t>仙台市宮城野区田子２－１０－２</t>
    <rPh sb="0" eb="3">
      <t>センダイシ</t>
    </rPh>
    <rPh sb="3" eb="7">
      <t>ミヤギノク</t>
    </rPh>
    <phoneticPr fontId="49"/>
  </si>
  <si>
    <t>株式会社エコエネルギー普及協会</t>
    <rPh sb="11" eb="13">
      <t>フキュウ</t>
    </rPh>
    <rPh sb="13" eb="15">
      <t>キョウカイ</t>
    </rPh>
    <phoneticPr fontId="49"/>
  </si>
  <si>
    <t>仙台市宮城野区小田原2-1-32</t>
    <rPh sb="0" eb="3">
      <t>センダイシ</t>
    </rPh>
    <rPh sb="3" eb="7">
      <t>ミヤギノク</t>
    </rPh>
    <rPh sb="7" eb="10">
      <t>オダワラ</t>
    </rPh>
    <phoneticPr fontId="49"/>
  </si>
  <si>
    <t>トータルアート株式会社</t>
  </si>
  <si>
    <t>宮城県石巻市大街道西２－７－４７</t>
  </si>
  <si>
    <t>社会福祉法人喬希会</t>
  </si>
  <si>
    <t>73215</t>
  </si>
  <si>
    <t>73216</t>
  </si>
  <si>
    <t>愛知県名古屋市東区葵3-15-31</t>
    <rPh sb="0" eb="3">
      <t>アイチケン</t>
    </rPh>
    <rPh sb="3" eb="7">
      <t>ナゴヤシ</t>
    </rPh>
    <rPh sb="7" eb="9">
      <t>ヒガシク</t>
    </rPh>
    <rPh sb="9" eb="10">
      <t>アオイ</t>
    </rPh>
    <phoneticPr fontId="49"/>
  </si>
  <si>
    <t>株式会社日本保育サービス</t>
    <rPh sb="4" eb="8">
      <t>ニホンホイク</t>
    </rPh>
    <phoneticPr fontId="49"/>
  </si>
  <si>
    <t>73217</t>
  </si>
  <si>
    <t>社会福祉法人喬希会</t>
    <rPh sb="6" eb="7">
      <t>タカ</t>
    </rPh>
    <rPh sb="7" eb="8">
      <t>キ</t>
    </rPh>
    <rPh sb="8" eb="9">
      <t>カイ</t>
    </rPh>
    <phoneticPr fontId="49"/>
  </si>
  <si>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</si>
  <si>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</si>
  <si>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</si>
  <si>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</si>
  <si>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</si>
  <si>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50"/>
  </si>
  <si>
    <t>仙台市若林区伊在3-9-4</t>
    <rPh sb="0" eb="3">
      <t>センダイシ</t>
    </rPh>
    <rPh sb="3" eb="6">
      <t>ワカバヤシク</t>
    </rPh>
    <rPh sb="6" eb="8">
      <t>イザイ</t>
    </rPh>
    <phoneticPr fontId="49"/>
  </si>
  <si>
    <t>社会福祉法人にじいろ会</t>
    <rPh sb="10" eb="11">
      <t>カイ</t>
    </rPh>
    <phoneticPr fontId="49"/>
  </si>
  <si>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49"/>
  </si>
  <si>
    <t>社会福祉法人千代福祉会</t>
    <rPh sb="6" eb="8">
      <t>チヨ</t>
    </rPh>
    <rPh sb="8" eb="10">
      <t>フクシ</t>
    </rPh>
    <rPh sb="10" eb="11">
      <t>カイ</t>
    </rPh>
    <phoneticPr fontId="49"/>
  </si>
  <si>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</si>
  <si>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</si>
  <si>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</si>
  <si>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</si>
  <si>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</si>
  <si>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</si>
  <si>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49"/>
  </si>
  <si>
    <t>株式会社仙台進学プラザ</t>
    <rPh sb="4" eb="6">
      <t>センダイ</t>
    </rPh>
    <rPh sb="6" eb="8">
      <t>シンガク</t>
    </rPh>
    <phoneticPr fontId="49"/>
  </si>
  <si>
    <t>仙台市泉区鶴が丘３－２４－７</t>
  </si>
  <si>
    <t>株式会社マミー保育園</t>
  </si>
  <si>
    <t>仙台市青葉区昭和町３－１５</t>
  </si>
  <si>
    <t>株式会社ウェルフェア</t>
  </si>
  <si>
    <t>仙台市泉区南中山４－２７－１６</t>
  </si>
  <si>
    <t>株式会社オードリー</t>
  </si>
  <si>
    <t>仙台市泉区東黒松19-34</t>
    <rPh sb="0" eb="3">
      <t>センダイシ</t>
    </rPh>
    <rPh sb="3" eb="5">
      <t>イズミク</t>
    </rPh>
    <rPh sb="5" eb="8">
      <t>ヒガシクロマツ</t>
    </rPh>
    <phoneticPr fontId="49"/>
  </si>
  <si>
    <t>社会福祉法人あおぞら会</t>
    <rPh sb="10" eb="11">
      <t>カイ</t>
    </rPh>
    <phoneticPr fontId="49"/>
  </si>
  <si>
    <t>仙台市青葉区昭和町3-15</t>
    <rPh sb="0" eb="3">
      <t>センダイシ</t>
    </rPh>
    <rPh sb="3" eb="6">
      <t>アオバク</t>
    </rPh>
    <rPh sb="6" eb="9">
      <t>ショウワマチ</t>
    </rPh>
    <phoneticPr fontId="49"/>
  </si>
  <si>
    <t>仙台市泉区松森字中道10</t>
    <rPh sb="0" eb="3">
      <t>センダイシ</t>
    </rPh>
    <rPh sb="3" eb="5">
      <t>イズミク</t>
    </rPh>
    <rPh sb="5" eb="7">
      <t>マツモリ</t>
    </rPh>
    <rPh sb="7" eb="8">
      <t>アザ</t>
    </rPh>
    <rPh sb="8" eb="10">
      <t>ナカミチ</t>
    </rPh>
    <phoneticPr fontId="49"/>
  </si>
  <si>
    <t>株式会社ゆめぽけっと</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</si>
  <si>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</si>
  <si>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5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</si>
</sst>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 "/>
    <numFmt numFmtId="177" formatCode="#,##0_);[Red]\(#,##0\)"/>
    <numFmt numFmtId="178" formatCode="#,##0;&quot;△ &quot;#,##0"/>
    <numFmt numFmtId="179" formatCode="[DBNum3]#,##0;&quot;△ &quot;#,##0"/>
    <numFmt numFmtId="180" formatCode="[DBNum3]General"/>
    <numFmt numFmtId="181" formatCode="[DBNum3]#,##0;[DBNum3]&quot;△ &quot;#,##0"/>
    <numFmt numFmtId="182" formatCode="#,##0&quot;円&quot;"/>
    <numFmt numFmtId="183" formatCode="#&quot;人&quot;"/>
    <numFmt numFmtId="184" formatCode="0_);[Red]\(0\)"/>
    <numFmt numFmtId="185" formatCode="[DBNum3]#,##0"/>
    <numFmt numFmtId="186" formatCode="0_ "/>
    <numFmt numFmtId="187" formatCode="0;\-0;;@"/>
  </numFmts>
  <fonts count="5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12"/>
      <name val="ＭＳ 明朝"/>
      <family val="1"/>
      <charset val="128"/>
    </font>
    <font>
      <sz val="14"/>
      <color theme="1"/>
      <name val="ＭＳ 明朝"/>
      <family val="1"/>
      <charset val="128"/>
    </font>
    <font>
      <b/>
      <sz val="14"/>
      <color indexed="81"/>
      <name val="MS P ゴシック"/>
      <family val="3"/>
      <charset val="128"/>
    </font>
    <font>
      <sz val="16"/>
      <color theme="1"/>
      <name val="ＭＳ Ｐゴシック"/>
      <family val="2"/>
      <scheme val="minor"/>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36"/>
      <color theme="1"/>
      <name val="HGPｺﾞｼｯｸM"/>
      <family val="3"/>
      <charset val="128"/>
    </font>
    <font>
      <sz val="12"/>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9"/>
      <color indexed="81"/>
      <name val="MS P ゴシック"/>
      <family val="3"/>
      <charset val="128"/>
    </font>
    <font>
      <sz val="11"/>
      <color indexed="8"/>
      <name val="ＭＳ Ｐゴシック"/>
      <family val="3"/>
      <charset val="128"/>
    </font>
    <font>
      <b/>
      <sz val="14"/>
      <color indexed="81"/>
      <name val="游ゴシック"/>
      <family val="3"/>
      <charset val="128"/>
    </font>
    <font>
      <b/>
      <sz val="18"/>
      <color indexed="81"/>
      <name val="游ゴシック"/>
      <family val="3"/>
      <charset val="128"/>
    </font>
    <font>
      <b/>
      <sz val="16"/>
      <color indexed="81"/>
      <name val="游ゴシック"/>
      <family val="3"/>
      <charset val="128"/>
    </font>
    <font>
      <sz val="11"/>
      <color theme="1"/>
      <name val="ＭＳ Ｐゴシック"/>
      <family val="2"/>
      <scheme val="minor"/>
    </font>
    <font>
      <sz val="11"/>
      <color theme="1"/>
      <name val="游ゴシック"/>
      <family val="3"/>
      <charset val="128"/>
    </font>
    <font>
      <b/>
      <sz val="16"/>
      <color theme="9" tint="-0.499984740745262"/>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6"/>
      <name val="游ゴシック"/>
      <family val="3"/>
      <charset val="128"/>
    </font>
    <font>
      <b/>
      <sz val="16"/>
      <name val="游ゴシック"/>
      <family val="3"/>
      <charset val="128"/>
    </font>
    <font>
      <b/>
      <sz val="16"/>
      <color theme="1"/>
      <name val="游ゴシック"/>
      <family val="3"/>
      <charset val="128"/>
    </font>
    <font>
      <sz val="16"/>
      <color theme="1"/>
      <name val="游ゴシック"/>
      <family val="3"/>
      <charset val="128"/>
    </font>
    <font>
      <sz val="14"/>
      <color theme="1"/>
      <name val="游ゴシック"/>
      <family val="3"/>
      <charset val="128"/>
    </font>
    <font>
      <sz val="12"/>
      <color theme="1"/>
      <name val="游ゴシック"/>
      <family val="3"/>
      <charset val="128"/>
    </font>
    <font>
      <sz val="10"/>
      <name val="游ゴシック"/>
      <family val="3"/>
      <charset val="128"/>
    </font>
    <font>
      <sz val="14"/>
      <color rgb="FFFF0137"/>
      <name val="游ゴシック"/>
      <family val="3"/>
      <charset val="128"/>
    </font>
    <font>
      <sz val="9"/>
      <name val="HGSｺﾞｼｯｸM"/>
      <family val="3"/>
      <charset val="128"/>
    </font>
    <font>
      <sz val="11"/>
      <name val="HGPｺﾞｼｯｸM"/>
      <family val="3"/>
      <charset val="128"/>
    </font>
    <font>
      <b/>
      <sz val="11"/>
      <name val="HGPｺﾞｼｯｸM"/>
      <family val="3"/>
      <charset val="128"/>
    </font>
    <font>
      <sz val="10"/>
      <name val="HGPｺﾞｼｯｸM"/>
      <family val="3"/>
      <charset val="128"/>
    </font>
    <font>
      <sz val="20"/>
      <color indexed="81"/>
      <name val="ＭＳ Ｐゴシック"/>
      <family val="3"/>
      <charset val="128"/>
    </font>
    <font>
      <sz val="10.5"/>
      <name val="Century"/>
      <family val="1"/>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bgColor indexed="64"/>
      </patternFill>
    </fill>
  </fills>
  <borders count="28">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dashDotDot">
        <color auto="1"/>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dashDotDot">
        <color indexed="64"/>
      </left>
      <right style="medium">
        <color indexed="64"/>
      </right>
      <top/>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1" fillId="0" borderId="0">
      <alignment vertical="center"/>
    </xf>
    <xf numFmtId="0" fontId="1" fillId="0" borderId="0"/>
    <xf numFmtId="0" fontId="1" fillId="0" borderId="0">
      <alignment vertical="center"/>
    </xf>
    <xf numFmtId="0" fontId="31" fillId="0" borderId="0"/>
    <xf numFmtId="0" fontId="1" fillId="0" borderId="0">
      <alignment vertical="center"/>
    </xf>
  </cellStyleXfs>
  <cellXfs count="339">
    <xf numFmtId="0" fontId="0" fillId="0" borderId="0" xfId="0"/>
    <xf numFmtId="0" fontId="0" fillId="0" borderId="0" xfId="2" applyFont="1"/>
    <xf numFmtId="0" fontId="0" fillId="0" borderId="0" xfId="2" applyFont="1" applyAlignment="1">
      <alignment vertical="center"/>
    </xf>
    <xf numFmtId="0" fontId="5" fillId="0" borderId="0" xfId="2" applyFont="1" applyAlignment="1">
      <alignment horizontal="left"/>
    </xf>
    <xf numFmtId="0" fontId="0" fillId="0" borderId="0" xfId="2" applyFont="1" applyFill="1"/>
    <xf numFmtId="0" fontId="8" fillId="0" borderId="0" xfId="2" applyFont="1"/>
    <xf numFmtId="0" fontId="5" fillId="0" borderId="0" xfId="1" applyFont="1" applyAlignment="1">
      <alignment horizontal="left" vertical="center"/>
    </xf>
    <xf numFmtId="0" fontId="9" fillId="0" borderId="0" xfId="1" applyFont="1" applyAlignment="1">
      <alignment horizontal="left" vertical="center"/>
    </xf>
    <xf numFmtId="0" fontId="10" fillId="0" borderId="0" xfId="1" applyFont="1">
      <alignment vertical="center"/>
    </xf>
    <xf numFmtId="0" fontId="10" fillId="0" borderId="0" xfId="1" applyFont="1" applyAlignment="1">
      <alignment horizontal="left" vertical="center"/>
    </xf>
    <xf numFmtId="0" fontId="11" fillId="0" borderId="0" xfId="1" applyFont="1" applyAlignment="1">
      <alignment horizontal="left" vertical="center"/>
    </xf>
    <xf numFmtId="0" fontId="11" fillId="0" borderId="0" xfId="1" applyFont="1">
      <alignment vertical="center"/>
    </xf>
    <xf numFmtId="49" fontId="11" fillId="0" borderId="0" xfId="1" applyNumberFormat="1" applyFont="1" applyAlignment="1">
      <alignment horizontal="right" vertical="center"/>
    </xf>
    <xf numFmtId="49" fontId="12" fillId="2" borderId="1" xfId="1" applyNumberFormat="1" applyFont="1" applyFill="1" applyBorder="1" applyAlignment="1" applyProtection="1">
      <alignment horizontal="center" vertical="center" shrinkToFit="1"/>
      <protection locked="0"/>
    </xf>
    <xf numFmtId="0" fontId="13" fillId="0" borderId="0" xfId="1" applyFont="1">
      <alignment vertical="center"/>
    </xf>
    <xf numFmtId="49" fontId="10" fillId="0" borderId="0" xfId="1" applyNumberFormat="1" applyFont="1">
      <alignment vertical="center"/>
    </xf>
    <xf numFmtId="49" fontId="11" fillId="0" borderId="0" xfId="1" applyNumberFormat="1" applyFont="1" applyAlignment="1">
      <alignment horizontal="right" vertical="top"/>
    </xf>
    <xf numFmtId="49" fontId="10" fillId="0" borderId="0" xfId="1" applyNumberFormat="1" applyFont="1" applyAlignment="1">
      <alignment horizontal="right" vertical="center"/>
    </xf>
    <xf numFmtId="0" fontId="0" fillId="0" borderId="11" xfId="2" applyFont="1" applyBorder="1"/>
    <xf numFmtId="0" fontId="17" fillId="0" borderId="0" xfId="2" applyFont="1" applyBorder="1" applyAlignment="1">
      <alignment shrinkToFit="1"/>
    </xf>
    <xf numFmtId="0" fontId="0" fillId="0" borderId="0" xfId="2" applyFont="1" applyBorder="1"/>
    <xf numFmtId="0" fontId="17" fillId="0" borderId="0" xfId="2" applyFont="1" applyFill="1" applyBorder="1" applyAlignment="1">
      <alignment shrinkToFit="1"/>
    </xf>
    <xf numFmtId="0" fontId="8" fillId="0" borderId="11" xfId="2" applyFont="1" applyBorder="1"/>
    <xf numFmtId="0" fontId="18" fillId="0" borderId="0" xfId="2" applyFont="1" applyBorder="1" applyAlignment="1">
      <alignment shrinkToFit="1"/>
    </xf>
    <xf numFmtId="0" fontId="8" fillId="0" borderId="0" xfId="2" applyFont="1" applyBorder="1"/>
    <xf numFmtId="0" fontId="21" fillId="0" borderId="5" xfId="0" applyFont="1" applyBorder="1" applyAlignment="1">
      <alignment horizontal="center" vertical="center" shrinkToFit="1"/>
    </xf>
    <xf numFmtId="0" fontId="21" fillId="0" borderId="6" xfId="0" applyFont="1" applyBorder="1" applyAlignment="1">
      <alignment horizontal="center" vertical="center" shrinkToFit="1"/>
    </xf>
    <xf numFmtId="0" fontId="21" fillId="0" borderId="0" xfId="2" applyFont="1" applyBorder="1" applyAlignment="1">
      <alignment shrinkToFit="1"/>
    </xf>
    <xf numFmtId="0" fontId="21" fillId="0" borderId="7" xfId="0" applyFont="1" applyBorder="1" applyAlignment="1">
      <alignment horizontal="justify" vertical="center" shrinkToFit="1"/>
    </xf>
    <xf numFmtId="0" fontId="21" fillId="0" borderId="8" xfId="0" applyFont="1" applyBorder="1" applyAlignment="1">
      <alignment horizontal="right" vertical="center" shrinkToFit="1"/>
    </xf>
    <xf numFmtId="0" fontId="21" fillId="0" borderId="7" xfId="0" applyFont="1" applyBorder="1" applyAlignment="1">
      <alignment horizontal="center" vertical="center" shrinkToFit="1"/>
    </xf>
    <xf numFmtId="0" fontId="22" fillId="0" borderId="0" xfId="2" applyFont="1" applyAlignment="1">
      <alignment vertical="center"/>
    </xf>
    <xf numFmtId="49" fontId="23" fillId="2" borderId="1" xfId="0" applyNumberFormat="1" applyFont="1" applyFill="1" applyBorder="1" applyAlignment="1" applyProtection="1">
      <alignment horizontal="center" vertical="center" shrinkToFit="1"/>
      <protection locked="0"/>
    </xf>
    <xf numFmtId="0" fontId="6" fillId="0" borderId="0" xfId="2" applyFont="1"/>
    <xf numFmtId="0" fontId="21" fillId="0" borderId="0" xfId="0" applyFont="1" applyBorder="1" applyAlignment="1">
      <alignment horizontal="center" vertical="center" shrinkToFit="1"/>
    </xf>
    <xf numFmtId="0" fontId="21" fillId="0" borderId="0" xfId="0" applyFont="1" applyBorder="1" applyAlignment="1">
      <alignment horizontal="right" vertical="center" shrinkToFit="1"/>
    </xf>
    <xf numFmtId="0" fontId="21" fillId="0" borderId="12" xfId="0" applyFont="1" applyBorder="1" applyAlignment="1">
      <alignment horizontal="center" vertical="center" shrinkToFit="1"/>
    </xf>
    <xf numFmtId="0" fontId="21" fillId="0" borderId="12" xfId="2" applyFont="1" applyBorder="1" applyAlignment="1">
      <alignment shrinkToFit="1"/>
    </xf>
    <xf numFmtId="182" fontId="21" fillId="0" borderId="8" xfId="0" applyNumberFormat="1" applyFont="1" applyBorder="1" applyAlignment="1">
      <alignment horizontal="right" vertical="center" shrinkToFit="1"/>
    </xf>
    <xf numFmtId="183" fontId="21" fillId="0" borderId="7" xfId="0" applyNumberFormat="1" applyFont="1" applyBorder="1" applyAlignment="1">
      <alignment horizontal="justify" vertical="center" shrinkToFit="1"/>
    </xf>
    <xf numFmtId="183" fontId="21" fillId="0" borderId="8" xfId="0" applyNumberFormat="1" applyFont="1" applyBorder="1" applyAlignment="1">
      <alignment horizontal="justify" vertical="center" shrinkToFit="1"/>
    </xf>
    <xf numFmtId="183" fontId="21" fillId="0" borderId="7" xfId="0" applyNumberFormat="1" applyFont="1" applyBorder="1" applyAlignment="1">
      <alignment horizontal="center" vertical="center" shrinkToFit="1"/>
    </xf>
    <xf numFmtId="183" fontId="21" fillId="0" borderId="8" xfId="0" applyNumberFormat="1" applyFont="1" applyBorder="1" applyAlignment="1">
      <alignment horizontal="center" vertical="center" shrinkToFit="1"/>
    </xf>
    <xf numFmtId="0" fontId="6" fillId="0" borderId="0" xfId="2" applyFont="1" applyFill="1"/>
    <xf numFmtId="0" fontId="0" fillId="0" borderId="0" xfId="2" applyFont="1" applyProtection="1"/>
    <xf numFmtId="0" fontId="0" fillId="0" borderId="0" xfId="2" applyFont="1" applyBorder="1" applyProtection="1"/>
    <xf numFmtId="0" fontId="21" fillId="0" borderId="5" xfId="0" applyFont="1" applyBorder="1" applyAlignment="1" applyProtection="1">
      <alignment horizontal="center" vertical="center" shrinkToFit="1"/>
    </xf>
    <xf numFmtId="0" fontId="21" fillId="0" borderId="5" xfId="2" applyFont="1" applyBorder="1" applyAlignment="1" applyProtection="1">
      <alignment horizontal="right" vertical="center" shrinkToFit="1"/>
    </xf>
    <xf numFmtId="0" fontId="0" fillId="0" borderId="0" xfId="2" applyFont="1" applyAlignment="1">
      <alignment horizontal="right" vertical="center"/>
    </xf>
    <xf numFmtId="0" fontId="5" fillId="0" borderId="0" xfId="2" applyFont="1" applyBorder="1" applyAlignment="1">
      <alignment vertical="center"/>
    </xf>
    <xf numFmtId="0" fontId="5" fillId="0" borderId="0" xfId="1" applyFont="1" applyBorder="1" applyAlignment="1">
      <alignment horizontal="left" vertical="center"/>
    </xf>
    <xf numFmtId="0" fontId="0" fillId="0" borderId="0" xfId="2" applyFont="1" applyBorder="1" applyAlignment="1">
      <alignment vertical="center"/>
    </xf>
    <xf numFmtId="0" fontId="5" fillId="0" borderId="0" xfId="2" applyFont="1" applyBorder="1" applyAlignment="1">
      <alignment horizontal="left"/>
    </xf>
    <xf numFmtId="0" fontId="6" fillId="0" borderId="0" xfId="2" applyFont="1" applyBorder="1"/>
    <xf numFmtId="0" fontId="6" fillId="0" borderId="0" xfId="2" applyFont="1" applyFill="1" applyBorder="1"/>
    <xf numFmtId="49" fontId="16" fillId="0" borderId="0" xfId="1" applyNumberFormat="1" applyFont="1" applyBorder="1" applyAlignment="1">
      <alignment horizontal="left" vertical="center" shrinkToFit="1"/>
    </xf>
    <xf numFmtId="0" fontId="0" fillId="0" borderId="0" xfId="2" applyFont="1" applyBorder="1" applyAlignment="1">
      <alignment horizontal="right" vertical="center"/>
    </xf>
    <xf numFmtId="0" fontId="5" fillId="0" borderId="0" xfId="2" applyFont="1" applyFill="1" applyBorder="1" applyAlignment="1">
      <alignment horizontal="center" vertical="center"/>
    </xf>
    <xf numFmtId="0" fontId="5" fillId="0" borderId="0" xfId="1" applyFont="1" applyFill="1" applyBorder="1" applyAlignment="1">
      <alignment horizontal="left" vertical="center"/>
    </xf>
    <xf numFmtId="0" fontId="5" fillId="0" borderId="11" xfId="2" applyFont="1" applyFill="1" applyBorder="1" applyAlignment="1">
      <alignment horizontal="center" vertical="center"/>
    </xf>
    <xf numFmtId="0" fontId="5" fillId="0" borderId="11" xfId="2" applyFont="1" applyBorder="1" applyAlignment="1">
      <alignment vertical="center"/>
    </xf>
    <xf numFmtId="0" fontId="5" fillId="0" borderId="11" xfId="1" applyFont="1" applyFill="1" applyBorder="1" applyAlignment="1">
      <alignment horizontal="left" vertical="center"/>
    </xf>
    <xf numFmtId="0" fontId="5" fillId="0" borderId="11" xfId="1" applyFont="1" applyBorder="1" applyAlignment="1">
      <alignment horizontal="left" vertical="center"/>
    </xf>
    <xf numFmtId="0" fontId="0" fillId="0" borderId="11" xfId="2" applyFont="1" applyBorder="1" applyAlignment="1">
      <alignment vertical="center"/>
    </xf>
    <xf numFmtId="0" fontId="5" fillId="0" borderId="11" xfId="2" applyFont="1" applyBorder="1" applyAlignment="1">
      <alignment horizontal="left"/>
    </xf>
    <xf numFmtId="0" fontId="6" fillId="0" borderId="11" xfId="2" applyFont="1" applyBorder="1"/>
    <xf numFmtId="0" fontId="6" fillId="0" borderId="11" xfId="2" applyFont="1" applyFill="1" applyBorder="1"/>
    <xf numFmtId="49" fontId="16" fillId="0" borderId="11" xfId="1" applyNumberFormat="1" applyFont="1" applyBorder="1" applyAlignment="1">
      <alignment horizontal="left" vertical="center" shrinkToFit="1"/>
    </xf>
    <xf numFmtId="0" fontId="5" fillId="0" borderId="0" xfId="1" applyFont="1" applyFill="1" applyBorder="1" applyAlignment="1">
      <alignment horizontal="center" vertical="center"/>
    </xf>
    <xf numFmtId="0" fontId="5" fillId="0" borderId="26" xfId="1" applyFont="1" applyBorder="1" applyAlignment="1">
      <alignment horizontal="left" vertical="center"/>
    </xf>
    <xf numFmtId="0" fontId="14" fillId="0" borderId="0" xfId="4" applyFont="1" applyAlignment="1">
      <alignment vertical="center"/>
    </xf>
    <xf numFmtId="0" fontId="32" fillId="0" borderId="0" xfId="2" applyFont="1"/>
    <xf numFmtId="0" fontId="32" fillId="0" borderId="0" xfId="2" applyFont="1" applyAlignment="1">
      <alignment horizontal="right" vertical="center"/>
    </xf>
    <xf numFmtId="0" fontId="33" fillId="0" borderId="0" xfId="2" applyFont="1" applyAlignment="1">
      <alignment vertical="center"/>
    </xf>
    <xf numFmtId="0" fontId="34" fillId="0" borderId="0" xfId="2" applyFont="1" applyFill="1" applyAlignment="1">
      <alignment horizontal="center" vertical="center"/>
    </xf>
    <xf numFmtId="0" fontId="32" fillId="0" borderId="0" xfId="2" applyFont="1" applyFill="1"/>
    <xf numFmtId="0" fontId="35" fillId="0" borderId="0" xfId="1" applyFont="1" applyAlignment="1">
      <alignment horizontal="justify"/>
    </xf>
    <xf numFmtId="0" fontId="34" fillId="0" borderId="0" xfId="1" applyFont="1" applyAlignment="1">
      <alignment horizontal="justify" vertical="center"/>
    </xf>
    <xf numFmtId="0" fontId="35" fillId="0" borderId="0" xfId="1" applyFont="1" applyAlignment="1">
      <alignment horizontal="justify" vertical="center"/>
    </xf>
    <xf numFmtId="0" fontId="36" fillId="0" borderId="0" xfId="2" applyFont="1" applyAlignment="1">
      <alignment vertical="center"/>
    </xf>
    <xf numFmtId="0" fontId="34" fillId="0" borderId="0" xfId="2" applyFont="1" applyAlignment="1">
      <alignment vertical="center"/>
    </xf>
    <xf numFmtId="0" fontId="37" fillId="0" borderId="0" xfId="1" applyFont="1" applyAlignment="1">
      <alignment horizontal="center" vertical="center"/>
    </xf>
    <xf numFmtId="0" fontId="37" fillId="0" borderId="0" xfId="1" applyFont="1" applyAlignment="1">
      <alignment horizontal="left" vertical="center"/>
    </xf>
    <xf numFmtId="0" fontId="37" fillId="0" borderId="0" xfId="1" applyFont="1" applyAlignment="1">
      <alignment horizontal="right" vertical="center"/>
    </xf>
    <xf numFmtId="0" fontId="38" fillId="0" borderId="0" xfId="1" applyFont="1" applyAlignment="1">
      <alignment horizontal="right" vertical="center"/>
    </xf>
    <xf numFmtId="0" fontId="39" fillId="0" borderId="0" xfId="2" applyNumberFormat="1" applyFont="1" applyFill="1" applyAlignment="1">
      <alignment horizontal="center" vertical="center"/>
    </xf>
    <xf numFmtId="0" fontId="40" fillId="0" borderId="0" xfId="2" applyFont="1"/>
    <xf numFmtId="0" fontId="34" fillId="0" borderId="0" xfId="1" applyFont="1" applyAlignment="1">
      <alignment horizontal="right" vertical="center"/>
    </xf>
    <xf numFmtId="58" fontId="34" fillId="0" borderId="0" xfId="1" applyNumberFormat="1" applyFont="1" applyAlignment="1">
      <alignment horizontal="right" vertical="center"/>
    </xf>
    <xf numFmtId="0" fontId="35" fillId="0" borderId="0" xfId="2" applyFont="1" applyAlignment="1" applyProtection="1">
      <alignment horizontal="right" vertical="center"/>
      <protection locked="0"/>
    </xf>
    <xf numFmtId="0" fontId="35" fillId="6" borderId="0" xfId="1" applyNumberFormat="1" applyFont="1" applyFill="1" applyAlignment="1" applyProtection="1">
      <alignment horizontal="center" vertical="center"/>
      <protection locked="0"/>
    </xf>
    <xf numFmtId="58" fontId="35" fillId="0" borderId="0" xfId="1" applyNumberFormat="1" applyFont="1" applyFill="1" applyAlignment="1" applyProtection="1">
      <alignment horizontal="left" vertical="center"/>
      <protection locked="0"/>
    </xf>
    <xf numFmtId="0" fontId="35" fillId="0" borderId="0" xfId="1" applyFont="1" applyAlignment="1">
      <alignment horizontal="left" vertical="center"/>
    </xf>
    <xf numFmtId="0" fontId="35" fillId="0" borderId="0" xfId="2" applyFont="1" applyAlignment="1">
      <alignment vertical="center"/>
    </xf>
    <xf numFmtId="0" fontId="35" fillId="0" borderId="0" xfId="1" applyFont="1" applyAlignment="1">
      <alignment horizontal="right" vertical="center"/>
    </xf>
    <xf numFmtId="0" fontId="35" fillId="0" borderId="0" xfId="2" applyFont="1" applyFill="1" applyAlignment="1" applyProtection="1">
      <alignment horizontal="right" vertical="center" shrinkToFit="1"/>
    </xf>
    <xf numFmtId="0" fontId="35" fillId="0" borderId="0" xfId="2" applyFont="1" applyAlignment="1" applyProtection="1">
      <alignment vertical="center"/>
    </xf>
    <xf numFmtId="0" fontId="35" fillId="0" borderId="0" xfId="2" applyFont="1" applyAlignment="1" applyProtection="1">
      <alignment horizontal="right" vertical="center"/>
    </xf>
    <xf numFmtId="0" fontId="34" fillId="0" borderId="0" xfId="1" applyFont="1" applyAlignment="1">
      <alignment horizontal="left" vertical="center"/>
    </xf>
    <xf numFmtId="0" fontId="35" fillId="0" borderId="0" xfId="1" applyFont="1" applyFill="1" applyAlignment="1" applyProtection="1">
      <alignment horizontal="center" vertical="center"/>
    </xf>
    <xf numFmtId="0" fontId="35" fillId="0" borderId="0" xfId="1" applyFont="1" applyAlignment="1" applyProtection="1">
      <alignment horizontal="left" vertical="center"/>
    </xf>
    <xf numFmtId="0" fontId="34" fillId="0" borderId="0" xfId="1" applyFont="1" applyAlignment="1" applyProtection="1">
      <alignment horizontal="left" vertical="center"/>
      <protection locked="0"/>
    </xf>
    <xf numFmtId="0" fontId="41" fillId="0" borderId="0" xfId="2" applyFont="1" applyAlignment="1">
      <alignment horizontal="left" vertical="center" wrapText="1"/>
    </xf>
    <xf numFmtId="0" fontId="34" fillId="0" borderId="0" xfId="1" applyFont="1" applyAlignment="1">
      <alignment horizontal="center" vertical="center"/>
    </xf>
    <xf numFmtId="0" fontId="41" fillId="0" borderId="0" xfId="2" applyFont="1" applyAlignment="1">
      <alignment horizontal="left" vertical="center"/>
    </xf>
    <xf numFmtId="0" fontId="41" fillId="0" borderId="0" xfId="2" applyFont="1" applyAlignment="1">
      <alignment horizontal="left"/>
    </xf>
    <xf numFmtId="0" fontId="41" fillId="0" borderId="0" xfId="2" applyFont="1" applyAlignment="1">
      <alignment horizontal="left" wrapText="1"/>
    </xf>
    <xf numFmtId="0" fontId="32" fillId="0" borderId="0" xfId="2" applyFont="1" applyAlignment="1">
      <alignment vertical="center"/>
    </xf>
    <xf numFmtId="0" fontId="35" fillId="0" borderId="0" xfId="1" applyFont="1" applyAlignment="1">
      <alignment horizontal="center"/>
    </xf>
    <xf numFmtId="0" fontId="35" fillId="0" borderId="0" xfId="1" applyFont="1" applyAlignment="1">
      <alignment horizontal="left" shrinkToFit="1"/>
    </xf>
    <xf numFmtId="0" fontId="35" fillId="0" borderId="0" xfId="2" applyFont="1" applyBorder="1" applyAlignment="1">
      <alignment horizontal="left" shrinkToFit="1"/>
    </xf>
    <xf numFmtId="0" fontId="35" fillId="0" borderId="0" xfId="2" applyFont="1" applyAlignment="1">
      <alignment horizontal="center" shrinkToFit="1"/>
    </xf>
    <xf numFmtId="0" fontId="34" fillId="0" borderId="0" xfId="2" applyFont="1" applyAlignment="1">
      <alignment horizontal="left"/>
    </xf>
    <xf numFmtId="0" fontId="35" fillId="0" borderId="0" xfId="2" applyFont="1" applyAlignment="1">
      <alignment horizontal="left" shrinkToFit="1"/>
    </xf>
    <xf numFmtId="179" fontId="35" fillId="0" borderId="4" xfId="2" applyNumberFormat="1" applyFont="1" applyFill="1" applyBorder="1" applyAlignment="1" applyProtection="1">
      <alignment horizontal="right" shrinkToFit="1"/>
      <protection locked="0"/>
    </xf>
    <xf numFmtId="179" fontId="35" fillId="0" borderId="0" xfId="2" applyNumberFormat="1" applyFont="1" applyFill="1" applyBorder="1" applyAlignment="1" applyProtection="1">
      <alignment horizontal="right" shrinkToFit="1"/>
      <protection locked="0"/>
    </xf>
    <xf numFmtId="177" fontId="35" fillId="0" borderId="4" xfId="2" applyNumberFormat="1" applyFont="1" applyFill="1" applyBorder="1" applyAlignment="1" applyProtection="1">
      <alignment horizontal="right" shrinkToFit="1"/>
      <protection locked="0"/>
    </xf>
    <xf numFmtId="178" fontId="35" fillId="0" borderId="0" xfId="2" applyNumberFormat="1" applyFont="1" applyBorder="1" applyAlignment="1">
      <alignment horizontal="right" shrinkToFit="1"/>
    </xf>
    <xf numFmtId="0" fontId="32" fillId="0" borderId="0" xfId="2" applyFont="1" applyAlignment="1"/>
    <xf numFmtId="20" fontId="34" fillId="0" borderId="0" xfId="1" applyNumberFormat="1" applyFont="1" applyAlignment="1">
      <alignment horizontal="left" vertical="center"/>
    </xf>
    <xf numFmtId="20" fontId="35" fillId="0" borderId="0" xfId="1" applyNumberFormat="1" applyFont="1" applyAlignment="1">
      <alignment horizontal="left"/>
    </xf>
    <xf numFmtId="20" fontId="35" fillId="0" borderId="0" xfId="1" applyNumberFormat="1" applyFont="1" applyAlignment="1">
      <alignment horizontal="left" shrinkToFit="1"/>
    </xf>
    <xf numFmtId="49" fontId="41" fillId="0" borderId="0" xfId="1" applyNumberFormat="1" applyFont="1" applyAlignment="1">
      <alignment horizontal="right" shrinkToFit="1"/>
    </xf>
    <xf numFmtId="0" fontId="35" fillId="0" borderId="0" xfId="1" applyFont="1" applyAlignment="1">
      <alignment horizontal="right" shrinkToFit="1"/>
    </xf>
    <xf numFmtId="0" fontId="35" fillId="0" borderId="0" xfId="1" applyFont="1" applyAlignment="1">
      <alignment horizontal="center" shrinkToFit="1"/>
    </xf>
    <xf numFmtId="176" fontId="42" fillId="0" borderId="0" xfId="2" applyNumberFormat="1" applyFont="1" applyAlignment="1">
      <alignment vertical="center" shrinkToFit="1"/>
    </xf>
    <xf numFmtId="0" fontId="42" fillId="0" borderId="0" xfId="2" applyFont="1" applyAlignment="1">
      <alignment vertical="center" shrinkToFit="1"/>
    </xf>
    <xf numFmtId="181" fontId="35" fillId="0" borderId="0" xfId="1" applyNumberFormat="1" applyFont="1" applyFill="1" applyBorder="1" applyAlignment="1" applyProtection="1">
      <alignment horizontal="right" shrinkToFit="1"/>
      <protection locked="0"/>
    </xf>
    <xf numFmtId="0" fontId="35" fillId="0" borderId="0" xfId="1" applyFont="1" applyAlignment="1">
      <alignment horizontal="left"/>
    </xf>
    <xf numFmtId="180" fontId="41" fillId="0" borderId="0" xfId="1" applyNumberFormat="1" applyFont="1" applyAlignment="1">
      <alignment horizontal="right"/>
    </xf>
    <xf numFmtId="0" fontId="35" fillId="0" borderId="3" xfId="1" applyFont="1" applyBorder="1" applyAlignment="1">
      <alignment horizontal="left" shrinkToFit="1"/>
    </xf>
    <xf numFmtId="0" fontId="35" fillId="0" borderId="3" xfId="2" applyFont="1" applyBorder="1" applyAlignment="1">
      <alignment horizontal="left" shrinkToFit="1"/>
    </xf>
    <xf numFmtId="181" fontId="35" fillId="6" borderId="3" xfId="2" applyNumberFormat="1" applyFont="1" applyFill="1" applyBorder="1" applyAlignment="1" applyProtection="1">
      <alignment horizontal="center" shrinkToFit="1"/>
      <protection locked="0"/>
    </xf>
    <xf numFmtId="0" fontId="41" fillId="0" borderId="0" xfId="2" applyFont="1"/>
    <xf numFmtId="0" fontId="35" fillId="0" borderId="0" xfId="2" applyFont="1" applyFill="1" applyAlignment="1">
      <alignment horizontal="left" shrinkToFit="1"/>
    </xf>
    <xf numFmtId="176" fontId="41" fillId="0" borderId="0" xfId="2" applyNumberFormat="1" applyFont="1" applyAlignment="1">
      <alignment shrinkToFit="1"/>
    </xf>
    <xf numFmtId="0" fontId="41" fillId="0" borderId="0" xfId="2" applyFont="1" applyAlignment="1">
      <alignment vertical="center" shrinkToFit="1"/>
    </xf>
    <xf numFmtId="20" fontId="34" fillId="0" borderId="0" xfId="1" applyNumberFormat="1" applyFont="1" applyFill="1" applyAlignment="1">
      <alignment horizontal="left" vertical="center"/>
    </xf>
    <xf numFmtId="20" fontId="35" fillId="0" borderId="0" xfId="1" applyNumberFormat="1" applyFont="1" applyFill="1" applyAlignment="1">
      <alignment horizontal="left"/>
    </xf>
    <xf numFmtId="20" fontId="35" fillId="0" borderId="0" xfId="1" applyNumberFormat="1" applyFont="1" applyFill="1" applyAlignment="1">
      <alignment horizontal="left" shrinkToFit="1"/>
    </xf>
    <xf numFmtId="0" fontId="35" fillId="0" borderId="0" xfId="1" applyFont="1" applyFill="1" applyAlignment="1">
      <alignment horizontal="center" shrinkToFit="1"/>
    </xf>
    <xf numFmtId="0" fontId="35" fillId="0" borderId="0" xfId="1" applyFont="1" applyFill="1" applyAlignment="1">
      <alignment horizontal="left" shrinkToFit="1"/>
    </xf>
    <xf numFmtId="176" fontId="42" fillId="0" borderId="0" xfId="2" applyNumberFormat="1" applyFont="1" applyFill="1" applyAlignment="1">
      <alignment vertical="center" shrinkToFit="1"/>
    </xf>
    <xf numFmtId="0" fontId="42" fillId="0" borderId="0" xfId="2" applyFont="1" applyFill="1" applyAlignment="1">
      <alignment vertical="center" shrinkToFit="1"/>
    </xf>
    <xf numFmtId="181" fontId="35" fillId="0" borderId="3" xfId="2" applyNumberFormat="1" applyFont="1" applyFill="1" applyBorder="1" applyAlignment="1" applyProtection="1">
      <alignment horizontal="center" shrinkToFit="1"/>
      <protection locked="0"/>
    </xf>
    <xf numFmtId="0" fontId="35" fillId="0" borderId="0" xfId="1" applyFont="1" applyBorder="1" applyAlignment="1">
      <alignment horizontal="left" shrinkToFit="1"/>
    </xf>
    <xf numFmtId="181" fontId="35" fillId="0" borderId="0" xfId="2" applyNumberFormat="1" applyFont="1" applyFill="1" applyBorder="1" applyAlignment="1">
      <alignment horizontal="right" shrinkToFit="1"/>
    </xf>
    <xf numFmtId="0" fontId="35" fillId="0" borderId="0" xfId="2" applyFont="1" applyFill="1" applyBorder="1" applyAlignment="1">
      <alignment horizontal="left" shrinkToFit="1"/>
    </xf>
    <xf numFmtId="181" fontId="35" fillId="0" borderId="0" xfId="2" applyNumberFormat="1" applyFont="1" applyFill="1" applyBorder="1" applyAlignment="1">
      <alignment horizontal="center" shrinkToFit="1"/>
    </xf>
    <xf numFmtId="181" fontId="41" fillId="0" borderId="0" xfId="2" applyNumberFormat="1" applyFont="1" applyFill="1" applyBorder="1" applyAlignment="1">
      <alignment horizontal="right" shrinkToFit="1"/>
    </xf>
    <xf numFmtId="0" fontId="35" fillId="0" borderId="0" xfId="1" applyFont="1" applyFill="1" applyAlignment="1">
      <alignment horizontal="justify" vertical="center"/>
    </xf>
    <xf numFmtId="0" fontId="35" fillId="0" borderId="0" xfId="1" applyFont="1" applyFill="1" applyAlignment="1">
      <alignment horizontal="justify"/>
    </xf>
    <xf numFmtId="0" fontId="35" fillId="0" borderId="0" xfId="1" applyFont="1" applyFill="1" applyAlignment="1">
      <alignment horizontal="left"/>
    </xf>
    <xf numFmtId="180" fontId="41" fillId="0" borderId="0" xfId="1" applyNumberFormat="1" applyFont="1" applyFill="1" applyAlignment="1">
      <alignment horizontal="right"/>
    </xf>
    <xf numFmtId="0" fontId="43" fillId="0" borderId="0" xfId="2" applyFont="1" applyFill="1" applyAlignment="1">
      <alignment horizontal="left" shrinkToFit="1"/>
    </xf>
    <xf numFmtId="0" fontId="41" fillId="0" borderId="0" xfId="2" applyFont="1" applyFill="1"/>
    <xf numFmtId="176" fontId="41" fillId="0" borderId="0" xfId="2" applyNumberFormat="1" applyFont="1" applyFill="1" applyAlignment="1">
      <alignment shrinkToFit="1"/>
    </xf>
    <xf numFmtId="0" fontId="41" fillId="0" borderId="0" xfId="2" applyFont="1" applyFill="1" applyAlignment="1">
      <alignment vertical="center" shrinkToFit="1"/>
    </xf>
    <xf numFmtId="0" fontId="34" fillId="0" borderId="0" xfId="2" applyFont="1" applyAlignment="1">
      <alignment horizontal="left" shrinkToFit="1"/>
    </xf>
    <xf numFmtId="187" fontId="34" fillId="6" borderId="3" xfId="2" applyNumberFormat="1" applyFont="1" applyFill="1" applyBorder="1" applyAlignment="1" applyProtection="1">
      <alignment horizontal="right" shrinkToFit="1"/>
      <protection locked="0"/>
    </xf>
    <xf numFmtId="176" fontId="42" fillId="0" borderId="0" xfId="2" applyNumberFormat="1" applyFont="1" applyAlignment="1">
      <alignment horizontal="right"/>
    </xf>
    <xf numFmtId="0" fontId="34" fillId="0" borderId="0" xfId="1" applyFont="1" applyFill="1" applyAlignment="1">
      <alignment horizontal="left" shrinkToFit="1"/>
    </xf>
    <xf numFmtId="0" fontId="34" fillId="0" borderId="0" xfId="2" applyFont="1" applyFill="1" applyAlignment="1">
      <alignment horizontal="left" shrinkToFit="1"/>
    </xf>
    <xf numFmtId="0" fontId="34" fillId="0" borderId="0" xfId="2" applyFont="1" applyFill="1" applyBorder="1" applyAlignment="1">
      <alignment horizontal="left" shrinkToFit="1"/>
    </xf>
    <xf numFmtId="0" fontId="42" fillId="0" borderId="0" xfId="2" applyFont="1" applyFill="1"/>
    <xf numFmtId="0" fontId="34" fillId="6" borderId="3" xfId="2" applyFont="1" applyFill="1" applyBorder="1" applyAlignment="1" applyProtection="1">
      <alignment horizontal="right" shrinkToFit="1"/>
      <protection locked="0"/>
    </xf>
    <xf numFmtId="0" fontId="35" fillId="0" borderId="0" xfId="1" applyFont="1" applyAlignment="1" applyProtection="1">
      <alignment horizontal="justify" vertical="center"/>
    </xf>
    <xf numFmtId="0" fontId="35" fillId="0" borderId="0" xfId="1" applyFont="1" applyAlignment="1" applyProtection="1">
      <alignment horizontal="justify"/>
    </xf>
    <xf numFmtId="0" fontId="35" fillId="0" borderId="0" xfId="1" applyFont="1" applyAlignment="1" applyProtection="1">
      <alignment horizontal="left"/>
    </xf>
    <xf numFmtId="180" fontId="41" fillId="0" borderId="0" xfId="1" applyNumberFormat="1" applyFont="1" applyAlignment="1" applyProtection="1">
      <alignment horizontal="right"/>
    </xf>
    <xf numFmtId="0" fontId="35" fillId="0" borderId="0" xfId="1" applyFont="1" applyAlignment="1" applyProtection="1">
      <alignment horizontal="left" shrinkToFit="1"/>
    </xf>
    <xf numFmtId="0" fontId="35" fillId="0" borderId="0" xfId="2" applyFont="1" applyAlignment="1" applyProtection="1">
      <alignment horizontal="left" shrinkToFit="1"/>
    </xf>
    <xf numFmtId="20" fontId="34" fillId="0" borderId="0" xfId="1" applyNumberFormat="1" applyFont="1" applyAlignment="1" applyProtection="1">
      <alignment horizontal="left" vertical="center"/>
    </xf>
    <xf numFmtId="20" fontId="35" fillId="0" borderId="0" xfId="1" applyNumberFormat="1" applyFont="1" applyAlignment="1" applyProtection="1">
      <alignment horizontal="left"/>
    </xf>
    <xf numFmtId="20" fontId="35" fillId="0" borderId="0" xfId="1" applyNumberFormat="1" applyFont="1" applyAlignment="1" applyProtection="1">
      <alignment horizontal="left" shrinkToFit="1"/>
    </xf>
    <xf numFmtId="49" fontId="41" fillId="0" borderId="0" xfId="1" applyNumberFormat="1" applyFont="1" applyAlignment="1" applyProtection="1">
      <alignment horizontal="right" shrinkToFit="1"/>
    </xf>
    <xf numFmtId="0" fontId="35" fillId="0" borderId="3" xfId="1" applyFont="1" applyBorder="1" applyAlignment="1" applyProtection="1">
      <alignment horizontal="left" shrinkToFit="1"/>
    </xf>
    <xf numFmtId="0" fontId="34" fillId="0" borderId="0" xfId="1" applyFont="1" applyAlignment="1">
      <alignment horizontal="justify"/>
    </xf>
    <xf numFmtId="0" fontId="34" fillId="0" borderId="0" xfId="1" applyFont="1" applyAlignment="1">
      <alignment horizontal="left"/>
    </xf>
    <xf numFmtId="0" fontId="34" fillId="0" borderId="0" xfId="2" applyFont="1" applyAlignment="1">
      <alignment horizontal="left" vertical="center"/>
    </xf>
    <xf numFmtId="176" fontId="42" fillId="0" borderId="0" xfId="2" applyNumberFormat="1" applyFont="1" applyAlignment="1">
      <alignment vertical="center"/>
    </xf>
    <xf numFmtId="0" fontId="42" fillId="0" borderId="0" xfId="2" applyFont="1" applyAlignment="1">
      <alignment vertical="center"/>
    </xf>
    <xf numFmtId="0" fontId="41" fillId="0" borderId="0" xfId="2" applyFont="1" applyAlignment="1" applyProtection="1">
      <alignment horizontal="center" vertical="center" shrinkToFit="1"/>
      <protection locked="0"/>
    </xf>
    <xf numFmtId="49" fontId="44" fillId="0" borderId="0" xfId="1" applyNumberFormat="1" applyFont="1" applyAlignment="1">
      <alignment horizontal="left" vertical="center" shrinkToFit="1"/>
    </xf>
    <xf numFmtId="0" fontId="42" fillId="0" borderId="0" xfId="2" applyFont="1"/>
    <xf numFmtId="0" fontId="32" fillId="0" borderId="0" xfId="2" applyFont="1" applyBorder="1"/>
    <xf numFmtId="0" fontId="40" fillId="0" borderId="0" xfId="2" applyFont="1" applyBorder="1"/>
    <xf numFmtId="0" fontId="35" fillId="0" borderId="0" xfId="1" applyNumberFormat="1" applyFont="1" applyFill="1" applyAlignment="1" applyProtection="1">
      <alignment horizontal="center" vertical="center"/>
      <protection locked="0"/>
    </xf>
    <xf numFmtId="0" fontId="34" fillId="0" borderId="0" xfId="2" applyFont="1" applyBorder="1" applyAlignment="1">
      <alignment vertical="center"/>
    </xf>
    <xf numFmtId="0" fontId="34" fillId="0" borderId="0" xfId="1" applyFont="1" applyBorder="1" applyAlignment="1">
      <alignment horizontal="left" vertical="center"/>
    </xf>
    <xf numFmtId="0" fontId="32" fillId="0" borderId="0" xfId="2" applyFont="1" applyBorder="1" applyAlignment="1">
      <alignment vertical="center"/>
    </xf>
    <xf numFmtId="0" fontId="34" fillId="0" borderId="0" xfId="2" applyFont="1" applyBorder="1" applyAlignment="1">
      <alignment horizontal="left"/>
    </xf>
    <xf numFmtId="0" fontId="41" fillId="0" borderId="0" xfId="2" applyFont="1" applyBorder="1"/>
    <xf numFmtId="0" fontId="41" fillId="0" borderId="0" xfId="2" applyFont="1" applyFill="1" applyBorder="1"/>
    <xf numFmtId="49" fontId="41" fillId="0" borderId="0" xfId="1" applyNumberFormat="1" applyFont="1" applyFill="1" applyAlignment="1">
      <alignment horizontal="right" shrinkToFit="1"/>
    </xf>
    <xf numFmtId="0" fontId="35" fillId="0" borderId="0" xfId="1" applyFont="1" applyFill="1" applyAlignment="1">
      <alignment horizontal="right" shrinkToFit="1"/>
    </xf>
    <xf numFmtId="0" fontId="35" fillId="0" borderId="3" xfId="1" applyFont="1" applyFill="1" applyBorder="1" applyAlignment="1">
      <alignment horizontal="left" shrinkToFit="1"/>
    </xf>
    <xf numFmtId="0" fontId="35" fillId="0" borderId="3" xfId="2" applyFont="1" applyFill="1" applyBorder="1" applyAlignment="1">
      <alignment horizontal="left" shrinkToFit="1"/>
    </xf>
    <xf numFmtId="0" fontId="35" fillId="0" borderId="0" xfId="1" applyFont="1" applyFill="1" applyBorder="1" applyAlignment="1">
      <alignment horizontal="left" shrinkToFit="1"/>
    </xf>
    <xf numFmtId="0" fontId="32" fillId="0" borderId="0" xfId="2" applyFont="1" applyFill="1" applyBorder="1"/>
    <xf numFmtId="0" fontId="34" fillId="0" borderId="3" xfId="2" applyFont="1" applyFill="1" applyBorder="1" applyAlignment="1" applyProtection="1">
      <alignment horizontal="right" shrinkToFit="1"/>
      <protection locked="0"/>
    </xf>
    <xf numFmtId="0" fontId="34" fillId="0" borderId="0" xfId="2" applyFont="1" applyFill="1" applyBorder="1" applyAlignment="1">
      <alignment horizontal="right" shrinkToFit="1"/>
    </xf>
    <xf numFmtId="0" fontId="34" fillId="0" borderId="0" xfId="1" applyFont="1" applyFill="1" applyAlignment="1">
      <alignment horizontal="justify" vertical="center"/>
    </xf>
    <xf numFmtId="0" fontId="34" fillId="0" borderId="0" xfId="1" applyFont="1" applyFill="1" applyAlignment="1">
      <alignment horizontal="justify"/>
    </xf>
    <xf numFmtId="0" fontId="34" fillId="0" borderId="0" xfId="1" applyFont="1" applyFill="1" applyAlignment="1">
      <alignment horizontal="left"/>
    </xf>
    <xf numFmtId="0" fontId="34" fillId="0" borderId="0" xfId="2" applyFont="1" applyFill="1" applyAlignment="1">
      <alignment horizontal="left"/>
    </xf>
    <xf numFmtId="0" fontId="32" fillId="0" borderId="0" xfId="2" applyFont="1" applyFill="1" applyAlignment="1">
      <alignment vertical="center"/>
    </xf>
    <xf numFmtId="0" fontId="34" fillId="0" borderId="0" xfId="2" applyFont="1" applyFill="1" applyAlignment="1">
      <alignment horizontal="left" vertical="center"/>
    </xf>
    <xf numFmtId="176" fontId="42" fillId="0" borderId="0" xfId="2" applyNumberFormat="1" applyFont="1" applyFill="1" applyAlignment="1">
      <alignment vertical="center"/>
    </xf>
    <xf numFmtId="0" fontId="42" fillId="0" borderId="0" xfId="2" applyFont="1" applyFill="1" applyAlignment="1">
      <alignment vertical="center"/>
    </xf>
    <xf numFmtId="0" fontId="41" fillId="0" borderId="0" xfId="2" applyFont="1" applyFill="1" applyAlignment="1" applyProtection="1">
      <alignment horizontal="center" vertical="center" shrinkToFit="1"/>
      <protection locked="0"/>
    </xf>
    <xf numFmtId="49" fontId="44" fillId="0" borderId="0" xfId="1" applyNumberFormat="1" applyFont="1" applyFill="1" applyAlignment="1">
      <alignment horizontal="left" vertical="center" shrinkToFit="1"/>
    </xf>
    <xf numFmtId="49" fontId="44" fillId="0" borderId="0" xfId="1" applyNumberFormat="1" applyFont="1" applyFill="1" applyBorder="1" applyAlignment="1">
      <alignment horizontal="left" vertical="center" shrinkToFit="1"/>
    </xf>
    <xf numFmtId="0" fontId="10" fillId="3" borderId="2" xfId="1" applyFont="1" applyFill="1" applyBorder="1">
      <alignment vertical="center"/>
    </xf>
    <xf numFmtId="0" fontId="10" fillId="3" borderId="2" xfId="1" applyFont="1" applyFill="1" applyBorder="1" applyAlignment="1">
      <alignment horizontal="left" vertical="center"/>
    </xf>
    <xf numFmtId="56" fontId="10" fillId="3" borderId="2" xfId="1" applyNumberFormat="1" applyFont="1" applyFill="1" applyBorder="1" applyAlignment="1">
      <alignment horizontal="center" vertical="center"/>
    </xf>
    <xf numFmtId="0" fontId="10" fillId="3" borderId="2" xfId="1" applyFont="1" applyFill="1" applyBorder="1" applyAlignment="1">
      <alignment vertical="center" wrapText="1"/>
    </xf>
    <xf numFmtId="0" fontId="10" fillId="3" borderId="0" xfId="1" applyFont="1" applyFill="1">
      <alignment vertical="center"/>
    </xf>
    <xf numFmtId="49" fontId="14" fillId="0" borderId="2" xfId="1" applyNumberFormat="1" applyFont="1" applyBorder="1" applyAlignment="1">
      <alignment horizontal="left" vertical="center" shrinkToFit="1"/>
    </xf>
    <xf numFmtId="184" fontId="10" fillId="0" borderId="2" xfId="0" applyNumberFormat="1" applyFont="1" applyFill="1" applyBorder="1" applyAlignment="1">
      <alignment vertical="center" shrinkToFit="1"/>
    </xf>
    <xf numFmtId="0" fontId="45" fillId="0" borderId="2" xfId="0" applyNumberFormat="1" applyFont="1" applyFill="1" applyBorder="1" applyAlignment="1">
      <alignment vertical="center"/>
    </xf>
    <xf numFmtId="0" fontId="11" fillId="0" borderId="0" xfId="1" applyFont="1" applyAlignment="1">
      <alignment horizontal="center" vertical="center"/>
    </xf>
    <xf numFmtId="49" fontId="10" fillId="2" borderId="2" xfId="5" applyNumberFormat="1" applyFont="1" applyFill="1" applyBorder="1" applyAlignment="1">
      <alignment horizontal="center" vertical="center" shrinkToFit="1"/>
    </xf>
    <xf numFmtId="0" fontId="11" fillId="0" borderId="0" xfId="3" applyFont="1" applyFill="1" applyBorder="1" applyAlignment="1">
      <alignment vertical="center"/>
    </xf>
    <xf numFmtId="0" fontId="35" fillId="0" borderId="0" xfId="2" applyFont="1" applyAlignment="1" applyProtection="1">
      <alignment vertical="center"/>
      <protection locked="0"/>
    </xf>
    <xf numFmtId="0" fontId="35" fillId="0" borderId="0" xfId="2" applyFont="1" applyFill="1" applyAlignment="1" applyProtection="1">
      <alignment horizontal="right" vertical="center" shrinkToFit="1"/>
      <protection locked="0"/>
    </xf>
    <xf numFmtId="0" fontId="35" fillId="0" borderId="0" xfId="1" applyFont="1" applyAlignment="1" applyProtection="1">
      <alignment horizontal="left" vertical="center"/>
      <protection locked="0"/>
    </xf>
    <xf numFmtId="0" fontId="35" fillId="0" borderId="0" xfId="1" applyFont="1" applyFill="1" applyAlignment="1" applyProtection="1">
      <alignment horizontal="center" vertical="center"/>
      <protection locked="0"/>
    </xf>
    <xf numFmtId="0" fontId="15" fillId="0" borderId="0" xfId="1" applyFont="1" applyAlignment="1">
      <alignment horizontal="left" vertical="center"/>
    </xf>
    <xf numFmtId="0" fontId="11" fillId="0" borderId="0" xfId="1" applyFont="1" applyAlignment="1">
      <alignment vertical="center" wrapText="1"/>
    </xf>
    <xf numFmtId="0" fontId="11" fillId="0" borderId="0" xfId="1" applyFont="1" applyAlignment="1">
      <alignment vertical="top" wrapText="1"/>
    </xf>
    <xf numFmtId="0" fontId="13" fillId="0" borderId="0" xfId="1" applyFont="1" applyAlignment="1">
      <alignment vertical="top" wrapText="1"/>
    </xf>
    <xf numFmtId="0" fontId="25" fillId="0" borderId="0" xfId="1" applyFont="1" applyAlignment="1">
      <alignment horizontal="left" vertical="top" wrapText="1"/>
    </xf>
    <xf numFmtId="0" fontId="10" fillId="5" borderId="23" xfId="3" applyFont="1" applyFill="1" applyBorder="1" applyAlignment="1">
      <alignment vertical="center" shrinkToFit="1"/>
    </xf>
    <xf numFmtId="0" fontId="10" fillId="5" borderId="24" xfId="3" applyFont="1" applyFill="1" applyBorder="1" applyAlignment="1">
      <alignment vertical="center" shrinkToFit="1"/>
    </xf>
    <xf numFmtId="0" fontId="10" fillId="5" borderId="25" xfId="3" applyFont="1" applyFill="1" applyBorder="1" applyAlignment="1">
      <alignment vertical="center" shrinkToFit="1"/>
    </xf>
    <xf numFmtId="0" fontId="11" fillId="4" borderId="22" xfId="3" applyFont="1" applyFill="1" applyBorder="1" applyAlignment="1">
      <alignment horizontal="left" vertical="center"/>
    </xf>
    <xf numFmtId="0" fontId="32" fillId="0" borderId="0" xfId="2" applyFont="1" applyAlignment="1">
      <alignment horizontal="right" vertical="center"/>
    </xf>
    <xf numFmtId="176" fontId="41" fillId="0" borderId="0" xfId="2" applyNumberFormat="1" applyFont="1" applyAlignment="1">
      <alignment shrinkToFit="1"/>
    </xf>
    <xf numFmtId="0" fontId="41" fillId="0" borderId="0" xfId="2" applyFont="1" applyAlignment="1" applyProtection="1">
      <alignment horizontal="left" vertical="center" shrinkToFit="1"/>
    </xf>
    <xf numFmtId="0" fontId="35" fillId="0" borderId="0" xfId="1" applyFont="1" applyAlignment="1">
      <alignment horizontal="left" shrinkToFit="1"/>
    </xf>
    <xf numFmtId="181" fontId="41" fillId="0" borderId="3" xfId="2" applyNumberFormat="1" applyFont="1" applyFill="1" applyBorder="1" applyAlignment="1" applyProtection="1">
      <alignment horizontal="right" wrapText="1"/>
    </xf>
    <xf numFmtId="0" fontId="41" fillId="0" borderId="0" xfId="2" applyFont="1" applyAlignment="1">
      <alignment horizontal="center" vertical="center"/>
    </xf>
    <xf numFmtId="0" fontId="35" fillId="0" borderId="0" xfId="1" applyFont="1" applyAlignment="1" applyProtection="1">
      <alignment horizontal="right" vertical="center" shrinkToFit="1"/>
      <protection locked="0"/>
    </xf>
    <xf numFmtId="185" fontId="35" fillId="0" borderId="3" xfId="2" applyNumberFormat="1" applyFont="1" applyFill="1" applyBorder="1" applyAlignment="1" applyProtection="1">
      <alignment horizontal="right" shrinkToFit="1"/>
    </xf>
    <xf numFmtId="49" fontId="41" fillId="0" borderId="0" xfId="1" applyNumberFormat="1" applyFont="1" applyAlignment="1">
      <alignment horizontal="right" vertical="center" shrinkToFit="1"/>
    </xf>
    <xf numFmtId="0" fontId="35" fillId="0" borderId="0" xfId="1" applyFont="1" applyAlignment="1">
      <alignment horizontal="left"/>
    </xf>
    <xf numFmtId="0" fontId="41" fillId="0" borderId="0" xfId="1" applyNumberFormat="1" applyFont="1" applyAlignment="1">
      <alignment horizontal="left" vertical="center" shrinkToFit="1"/>
    </xf>
    <xf numFmtId="181" fontId="35" fillId="0" borderId="3" xfId="2" applyNumberFormat="1" applyFont="1" applyBorder="1" applyAlignment="1">
      <alignment horizontal="right" shrinkToFit="1"/>
    </xf>
    <xf numFmtId="181" fontId="41" fillId="0" borderId="3" xfId="2" applyNumberFormat="1" applyFont="1" applyFill="1" applyBorder="1" applyAlignment="1">
      <alignment horizontal="right" shrinkToFit="1"/>
    </xf>
    <xf numFmtId="181" fontId="35" fillId="0" borderId="3" xfId="2" applyNumberFormat="1" applyFont="1" applyFill="1" applyBorder="1" applyAlignment="1" applyProtection="1">
      <alignment horizontal="right" shrinkToFit="1"/>
    </xf>
    <xf numFmtId="181" fontId="41" fillId="0" borderId="3" xfId="2" applyNumberFormat="1" applyFont="1" applyFill="1" applyBorder="1" applyAlignment="1" applyProtection="1">
      <alignment horizontal="right" shrinkToFit="1"/>
    </xf>
    <xf numFmtId="0" fontId="35" fillId="0" borderId="0" xfId="1" applyFont="1" applyAlignment="1" applyProtection="1">
      <alignment horizontal="left" shrinkToFit="1"/>
    </xf>
    <xf numFmtId="181" fontId="35" fillId="0" borderId="0" xfId="1" applyNumberFormat="1" applyFont="1" applyFill="1" applyBorder="1" applyAlignment="1" applyProtection="1">
      <alignment horizontal="right" shrinkToFit="1"/>
      <protection locked="0"/>
    </xf>
    <xf numFmtId="0" fontId="35" fillId="0" borderId="3" xfId="2" applyFont="1" applyBorder="1" applyAlignment="1">
      <alignment horizontal="left" shrinkToFit="1"/>
    </xf>
    <xf numFmtId="181" fontId="35" fillId="0" borderId="3" xfId="2" applyNumberFormat="1" applyFont="1" applyBorder="1" applyAlignment="1" applyProtection="1">
      <alignment horizontal="right" shrinkToFit="1"/>
    </xf>
    <xf numFmtId="0" fontId="34" fillId="0" borderId="0" xfId="2" applyFont="1" applyAlignment="1">
      <alignment horizontal="left" shrinkToFit="1"/>
    </xf>
    <xf numFmtId="0" fontId="35" fillId="0" borderId="0" xfId="2" applyFont="1" applyFill="1" applyAlignment="1" applyProtection="1">
      <alignment horizontal="center" vertical="center" shrinkToFit="1"/>
      <protection locked="0"/>
    </xf>
    <xf numFmtId="0" fontId="35" fillId="0" borderId="0" xfId="1" applyFont="1" applyAlignment="1" applyProtection="1">
      <alignment horizontal="left" vertical="center" shrinkToFit="1"/>
      <protection locked="0"/>
    </xf>
    <xf numFmtId="0" fontId="35" fillId="6" borderId="0" xfId="1" applyFont="1" applyFill="1" applyAlignment="1" applyProtection="1">
      <alignment horizontal="center" vertical="center"/>
      <protection locked="0"/>
    </xf>
    <xf numFmtId="0" fontId="34" fillId="0" borderId="0" xfId="1" applyFont="1" applyAlignment="1">
      <alignment horizontal="left" vertical="top" shrinkToFit="1"/>
    </xf>
    <xf numFmtId="0" fontId="35" fillId="0" borderId="0" xfId="2" applyNumberFormat="1" applyFont="1" applyFill="1" applyAlignment="1" applyProtection="1">
      <alignment horizontal="center" vertical="center" shrinkToFit="1"/>
      <protection locked="0"/>
    </xf>
    <xf numFmtId="0" fontId="35" fillId="0" borderId="0" xfId="1" applyFont="1" applyFill="1" applyAlignment="1" applyProtection="1">
      <alignment horizontal="left" vertical="center" shrinkToFit="1"/>
      <protection locked="0"/>
    </xf>
    <xf numFmtId="0" fontId="34" fillId="0" borderId="0" xfId="2" applyFont="1" applyFill="1" applyAlignment="1">
      <alignment horizontal="center" vertical="center"/>
    </xf>
    <xf numFmtId="0" fontId="35" fillId="0" borderId="0" xfId="1" applyFont="1" applyAlignment="1">
      <alignment horizontal="justify" vertical="center"/>
    </xf>
    <xf numFmtId="0" fontId="38" fillId="0" borderId="0" xfId="1" applyFont="1" applyAlignment="1">
      <alignment horizontal="left" vertical="center"/>
    </xf>
    <xf numFmtId="0" fontId="35" fillId="0" borderId="0" xfId="1" applyFont="1" applyAlignment="1">
      <alignment horizontal="left" vertical="center"/>
    </xf>
    <xf numFmtId="0" fontId="35" fillId="0" borderId="0" xfId="1" applyFont="1" applyAlignment="1">
      <alignment horizontal="justify"/>
    </xf>
    <xf numFmtId="0" fontId="41" fillId="0" borderId="5" xfId="2" applyFont="1" applyBorder="1" applyAlignment="1">
      <alignment horizontal="center" vertical="center"/>
    </xf>
    <xf numFmtId="0" fontId="41" fillId="0" borderId="16" xfId="2" applyFont="1" applyBorder="1" applyAlignment="1">
      <alignment horizontal="center" vertical="center"/>
    </xf>
    <xf numFmtId="0" fontId="41" fillId="6" borderId="27" xfId="2" applyFont="1" applyFill="1" applyBorder="1" applyAlignment="1" applyProtection="1">
      <alignment horizontal="center" vertical="center"/>
      <protection locked="0"/>
    </xf>
    <xf numFmtId="0" fontId="41" fillId="6" borderId="5" xfId="2" applyFont="1" applyFill="1" applyBorder="1" applyAlignment="1" applyProtection="1">
      <alignment horizontal="center" vertical="center"/>
      <protection locked="0"/>
    </xf>
    <xf numFmtId="0" fontId="41" fillId="0" borderId="13" xfId="2" applyFont="1" applyBorder="1" applyAlignment="1">
      <alignment horizontal="center" vertical="center"/>
    </xf>
    <xf numFmtId="0" fontId="41" fillId="6" borderId="6" xfId="2" applyFont="1" applyFill="1" applyBorder="1" applyAlignment="1" applyProtection="1">
      <alignment horizontal="center" vertical="center"/>
      <protection locked="0"/>
    </xf>
    <xf numFmtId="186" fontId="41" fillId="0" borderId="0" xfId="1" applyNumberFormat="1" applyFont="1" applyAlignment="1" applyProtection="1">
      <alignment horizontal="center" vertical="center" shrinkToFit="1"/>
      <protection locked="0"/>
    </xf>
    <xf numFmtId="0" fontId="35" fillId="0" borderId="0" xfId="1" applyFont="1" applyAlignment="1">
      <alignment horizontal="left" vertical="center" shrinkToFit="1"/>
    </xf>
    <xf numFmtId="0" fontId="35" fillId="7" borderId="0" xfId="1" applyFont="1" applyFill="1" applyAlignment="1" applyProtection="1">
      <alignment horizontal="left" vertical="center"/>
      <protection locked="0"/>
    </xf>
    <xf numFmtId="0" fontId="35" fillId="0" borderId="0" xfId="2" applyNumberFormat="1" applyFont="1" applyFill="1" applyAlignment="1" applyProtection="1">
      <alignment horizontal="center" vertical="center" shrinkToFit="1"/>
    </xf>
    <xf numFmtId="0" fontId="35" fillId="0" borderId="0" xfId="1" applyFont="1" applyAlignment="1" applyProtection="1">
      <alignment horizontal="right" vertical="center" shrinkToFit="1"/>
    </xf>
    <xf numFmtId="0" fontId="35" fillId="0" borderId="0" xfId="1" applyFont="1" applyFill="1" applyAlignment="1" applyProtection="1">
      <alignment horizontal="left" vertical="center" shrinkToFit="1"/>
    </xf>
    <xf numFmtId="0" fontId="19" fillId="0" borderId="0" xfId="2" applyFont="1" applyBorder="1" applyAlignment="1">
      <alignment shrinkToFit="1"/>
    </xf>
    <xf numFmtId="0" fontId="21" fillId="0" borderId="0" xfId="0" applyFont="1" applyBorder="1" applyAlignment="1">
      <alignment horizontal="left" vertical="center" shrinkToFit="1"/>
    </xf>
    <xf numFmtId="0" fontId="21" fillId="0" borderId="10" xfId="0" applyFont="1" applyBorder="1" applyAlignment="1">
      <alignment horizontal="justify" vertical="center" shrinkToFit="1"/>
    </xf>
    <xf numFmtId="0" fontId="34" fillId="0" borderId="0" xfId="2" applyFont="1" applyFill="1" applyAlignment="1">
      <alignment horizontal="left" shrinkToFit="1"/>
    </xf>
    <xf numFmtId="0" fontId="35" fillId="0" borderId="0" xfId="1" applyFont="1" applyFill="1" applyAlignment="1">
      <alignment horizontal="left" shrinkToFit="1"/>
    </xf>
    <xf numFmtId="181" fontId="41" fillId="0" borderId="3" xfId="2" applyNumberFormat="1" applyFont="1" applyFill="1" applyBorder="1" applyAlignment="1" applyProtection="1">
      <alignment horizontal="center" wrapText="1"/>
    </xf>
    <xf numFmtId="181" fontId="35" fillId="0" borderId="3" xfId="2" applyNumberFormat="1" applyFont="1" applyFill="1" applyBorder="1" applyAlignment="1" applyProtection="1">
      <alignment horizontal="right" shrinkToFit="1"/>
      <protection locked="0"/>
    </xf>
    <xf numFmtId="0" fontId="35" fillId="0" borderId="3" xfId="2" applyFont="1" applyFill="1" applyBorder="1" applyAlignment="1">
      <alignment horizontal="left" shrinkToFit="1"/>
    </xf>
    <xf numFmtId="181" fontId="41" fillId="0" borderId="3" xfId="2" applyNumberFormat="1" applyFont="1" applyFill="1" applyBorder="1" applyAlignment="1" applyProtection="1">
      <alignment horizontal="right" shrinkToFit="1"/>
      <protection locked="0"/>
    </xf>
    <xf numFmtId="176" fontId="41" fillId="0" borderId="0" xfId="2" applyNumberFormat="1" applyFont="1" applyFill="1" applyAlignment="1">
      <alignment shrinkToFit="1"/>
    </xf>
    <xf numFmtId="0" fontId="21" fillId="0" borderId="10" xfId="0" applyFont="1" applyBorder="1" applyAlignment="1">
      <alignment horizontal="justify" vertical="center" wrapText="1" shrinkToFit="1"/>
    </xf>
    <xf numFmtId="0" fontId="21" fillId="0" borderId="0" xfId="0" applyFont="1" applyBorder="1" applyAlignment="1">
      <alignment horizontal="justify" vertical="center" shrinkToFit="1"/>
    </xf>
    <xf numFmtId="0" fontId="21" fillId="0" borderId="9" xfId="0" applyFont="1" applyBorder="1" applyAlignment="1">
      <alignment horizontal="justify" vertical="center" shrinkToFit="1"/>
    </xf>
    <xf numFmtId="0" fontId="21" fillId="0" borderId="0" xfId="0" applyFont="1" applyBorder="1" applyAlignment="1">
      <alignment horizontal="justify" vertical="top" wrapText="1" shrinkToFit="1"/>
    </xf>
    <xf numFmtId="0" fontId="35" fillId="0" borderId="0" xfId="1" applyFont="1" applyFill="1" applyAlignment="1">
      <alignment horizontal="left"/>
    </xf>
    <xf numFmtId="49" fontId="41" fillId="0" borderId="0" xfId="1" applyNumberFormat="1" applyFont="1" applyFill="1" applyAlignment="1">
      <alignment horizontal="right" vertical="center" shrinkToFit="1"/>
    </xf>
    <xf numFmtId="0" fontId="41" fillId="0" borderId="0" xfId="1" applyNumberFormat="1" applyFont="1" applyFill="1" applyAlignment="1">
      <alignment horizontal="center" vertical="center" shrinkToFit="1"/>
    </xf>
    <xf numFmtId="0" fontId="41" fillId="0" borderId="0" xfId="1" applyNumberFormat="1" applyFont="1" applyFill="1" applyAlignment="1">
      <alignment horizontal="left" vertical="center" shrinkToFit="1"/>
    </xf>
    <xf numFmtId="0" fontId="41" fillId="6" borderId="27" xfId="2" applyFont="1" applyFill="1" applyBorder="1" applyAlignment="1">
      <alignment horizontal="center" vertical="center"/>
    </xf>
    <xf numFmtId="0" fontId="41" fillId="6" borderId="5" xfId="2" applyFont="1" applyFill="1" applyBorder="1" applyAlignment="1">
      <alignment horizontal="center" vertical="center"/>
    </xf>
    <xf numFmtId="0" fontId="41" fillId="6" borderId="6" xfId="2" applyFont="1" applyFill="1" applyBorder="1" applyAlignment="1">
      <alignment horizontal="center" vertical="center"/>
    </xf>
    <xf numFmtId="0" fontId="21" fillId="0" borderId="19" xfId="2" applyFont="1" applyBorder="1" applyAlignment="1" applyProtection="1">
      <alignment horizontal="right" vertical="center" wrapText="1" shrinkToFit="1"/>
    </xf>
    <xf numFmtId="0" fontId="21" fillId="0" borderId="20" xfId="2" applyFont="1" applyBorder="1" applyAlignment="1" applyProtection="1">
      <alignment horizontal="right" vertical="center" shrinkToFit="1"/>
    </xf>
    <xf numFmtId="0" fontId="21" fillId="0" borderId="7" xfId="2" applyFont="1" applyBorder="1" applyAlignment="1" applyProtection="1">
      <alignment horizontal="right" vertical="center" shrinkToFit="1"/>
    </xf>
    <xf numFmtId="0" fontId="21" fillId="0" borderId="20" xfId="2" applyFont="1" applyBorder="1" applyAlignment="1" applyProtection="1">
      <alignment horizontal="left" vertical="center" wrapText="1" shrinkToFit="1"/>
    </xf>
    <xf numFmtId="0" fontId="21" fillId="0" borderId="7" xfId="2" applyFont="1" applyBorder="1" applyAlignment="1" applyProtection="1">
      <alignment horizontal="left" vertical="center" shrinkToFit="1"/>
    </xf>
    <xf numFmtId="0" fontId="20" fillId="0" borderId="0" xfId="2" applyFont="1" applyFill="1" applyBorder="1" applyAlignment="1">
      <alignment horizontal="center" vertical="center" shrinkToFit="1"/>
    </xf>
    <xf numFmtId="0" fontId="21" fillId="0" borderId="12" xfId="2" applyFont="1" applyBorder="1" applyAlignment="1" applyProtection="1">
      <alignment horizontal="left" vertical="center" shrinkToFit="1"/>
    </xf>
    <xf numFmtId="0" fontId="21" fillId="0" borderId="0" xfId="2" applyFont="1" applyBorder="1" applyAlignment="1" applyProtection="1">
      <alignment horizontal="left" vertical="center" shrinkToFit="1"/>
    </xf>
    <xf numFmtId="0" fontId="21" fillId="0" borderId="16" xfId="2" applyFont="1" applyBorder="1" applyAlignment="1" applyProtection="1">
      <alignment horizontal="left" vertical="center" shrinkToFit="1"/>
    </xf>
    <xf numFmtId="0" fontId="21" fillId="0" borderId="17" xfId="2" applyFont="1" applyBorder="1" applyAlignment="1" applyProtection="1">
      <alignment horizontal="left" vertical="center" shrinkToFit="1"/>
    </xf>
    <xf numFmtId="0" fontId="21" fillId="0" borderId="6" xfId="2" applyFont="1" applyBorder="1" applyAlignment="1" applyProtection="1">
      <alignment horizontal="left" vertical="center" shrinkToFit="1"/>
    </xf>
    <xf numFmtId="0" fontId="21" fillId="0" borderId="18" xfId="2" applyFont="1" applyBorder="1" applyAlignment="1" applyProtection="1">
      <alignment horizontal="left" vertical="top" wrapText="1" shrinkToFit="1"/>
    </xf>
    <xf numFmtId="0" fontId="21" fillId="0" borderId="10" xfId="2" applyFont="1" applyBorder="1" applyAlignment="1" applyProtection="1">
      <alignment horizontal="left" vertical="top" wrapText="1" shrinkToFit="1"/>
    </xf>
    <xf numFmtId="0" fontId="21" fillId="0" borderId="12" xfId="2" applyFont="1" applyBorder="1" applyAlignment="1" applyProtection="1">
      <alignment horizontal="left" vertical="top" wrapText="1" shrinkToFit="1"/>
    </xf>
    <xf numFmtId="0" fontId="21" fillId="0" borderId="0" xfId="2" applyFont="1" applyBorder="1" applyAlignment="1" applyProtection="1">
      <alignment horizontal="left" vertical="top" wrapText="1" shrinkToFit="1"/>
    </xf>
    <xf numFmtId="0" fontId="21" fillId="0" borderId="21" xfId="2" applyFont="1" applyBorder="1" applyAlignment="1" applyProtection="1">
      <alignment horizontal="left" vertical="top" wrapText="1" shrinkToFit="1"/>
    </xf>
    <xf numFmtId="0" fontId="21" fillId="0" borderId="9" xfId="2" applyFont="1" applyBorder="1" applyAlignment="1" applyProtection="1">
      <alignment horizontal="left" vertical="top" wrapText="1" shrinkToFit="1"/>
    </xf>
    <xf numFmtId="0" fontId="21" fillId="0" borderId="19" xfId="2" applyFont="1" applyBorder="1" applyAlignment="1" applyProtection="1">
      <alignment horizontal="left" vertical="center" wrapText="1" shrinkToFit="1"/>
    </xf>
    <xf numFmtId="0" fontId="21" fillId="0" borderId="20" xfId="2" applyFont="1" applyBorder="1" applyAlignment="1" applyProtection="1">
      <alignment horizontal="left" vertical="center" shrinkToFit="1"/>
    </xf>
    <xf numFmtId="0" fontId="21" fillId="0" borderId="9" xfId="2" applyFont="1" applyBorder="1" applyAlignment="1" applyProtection="1">
      <alignment horizontal="left" shrinkToFit="1"/>
    </xf>
    <xf numFmtId="0" fontId="21" fillId="0" borderId="13" xfId="2" applyFont="1" applyBorder="1" applyAlignment="1" applyProtection="1">
      <alignment horizontal="center" vertical="center" shrinkToFit="1"/>
    </xf>
    <xf numFmtId="0" fontId="21" fillId="0" borderId="14" xfId="2" applyFont="1" applyBorder="1" applyAlignment="1" applyProtection="1">
      <alignment horizontal="center" vertical="center" shrinkToFit="1"/>
    </xf>
    <xf numFmtId="0" fontId="21" fillId="0" borderId="15" xfId="2" applyFont="1" applyBorder="1" applyAlignment="1" applyProtection="1">
      <alignment horizontal="center" vertical="center" shrinkToFit="1"/>
    </xf>
    <xf numFmtId="0" fontId="21" fillId="0" borderId="19" xfId="2" applyFont="1" applyBorder="1" applyAlignment="1" applyProtection="1">
      <alignment horizontal="right" vertical="center" shrinkToFit="1"/>
    </xf>
    <xf numFmtId="0" fontId="21" fillId="0" borderId="19" xfId="2" applyFont="1" applyBorder="1" applyAlignment="1" applyProtection="1">
      <alignment horizontal="left" vertical="top" wrapText="1" shrinkToFit="1"/>
    </xf>
    <xf numFmtId="0" fontId="21" fillId="0" borderId="20" xfId="2" applyFont="1" applyBorder="1" applyAlignment="1" applyProtection="1">
      <alignment horizontal="left" vertical="top" shrinkToFit="1"/>
    </xf>
    <xf numFmtId="0" fontId="21" fillId="0" borderId="7" xfId="2" applyFont="1" applyBorder="1" applyAlignment="1" applyProtection="1">
      <alignment horizontal="left" vertical="top" shrinkToFit="1"/>
    </xf>
    <xf numFmtId="0" fontId="10" fillId="0" borderId="24" xfId="5" applyFont="1" applyFill="1" applyBorder="1" applyAlignment="1">
      <alignment vertical="center" shrinkToFit="1"/>
    </xf>
    <xf numFmtId="0" fontId="10" fillId="0" borderId="25" xfId="5" applyFont="1" applyFill="1" applyBorder="1" applyAlignment="1">
      <alignment vertical="center" shrinkToFit="1"/>
    </xf>
    <xf numFmtId="0" fontId="10" fillId="0" borderId="2" xfId="5" applyFont="1" applyBorder="1" applyAlignment="1">
      <alignment horizontal="center" vertical="center" shrinkToFit="1"/>
    </xf>
    <xf numFmtId="49" fontId="10" fillId="0" borderId="2" xfId="0" applyNumberFormat="1" applyFont="1" applyFill="1" applyBorder="1" applyAlignment="1">
      <alignment horizontal="left" vertical="center"/>
    </xf>
    <xf numFmtId="0" fontId="0" fillId="0" borderId="2" xfId="0" applyFill="1" applyBorder="1" applyAlignment="1">
      <alignment vertical="center"/>
    </xf>
    <xf numFmtId="0" fontId="0" fillId="0" borderId="2" xfId="0" applyBorder="1" applyAlignment="1">
      <alignment vertical="center"/>
    </xf>
    <xf numFmtId="49" fontId="10" fillId="0" borderId="2" xfId="1" applyNumberFormat="1" applyFont="1" applyBorder="1" applyAlignment="1">
      <alignment horizontal="left" vertical="center"/>
    </xf>
    <xf numFmtId="0" fontId="10" fillId="0" borderId="2" xfId="1" applyFont="1" applyBorder="1" applyAlignment="1">
      <alignment horizontal="left" vertical="center"/>
    </xf>
    <xf numFmtId="0" fontId="10" fillId="0" borderId="2" xfId="1" applyFont="1" applyBorder="1">
      <alignment vertical="center"/>
    </xf>
    <xf numFmtId="184" fontId="10" fillId="0" borderId="2" xfId="0" applyNumberFormat="1" applyFont="1" applyFill="1" applyBorder="1" applyAlignment="1">
      <alignment horizontal="right" vertical="center" shrinkToFit="1"/>
    </xf>
    <xf numFmtId="0" fontId="11" fillId="0" borderId="0" xfId="1" applyFont="1" applyAlignment="1">
      <alignment horizontal="right" vertical="center"/>
    </xf>
  </cellXfs>
  <cellStyles count="6">
    <cellStyle name="標準" xfId="0" builtinId="0"/>
    <cellStyle name="標準 2" xfId="1"/>
    <cellStyle name="標準 2 2" xfId="3"/>
    <cellStyle name="標準 2 2 3" xfId="5"/>
    <cellStyle name="標準 6" xfId="4"/>
    <cellStyle name="標準_休日保育  様式2・4（予算決算報告）" xfId="2"/>
  </cellStyles>
  <dxfs count="2">
    <dxf>
      <font>
        <color theme="0"/>
      </font>
    </dxf>
    <dxf>
      <font>
        <color theme="0"/>
      </font>
    </dxf>
  </dxfs>
  <tableStyles count="0" defaultTableStyle="TableStyleMedium2" defaultPivotStyle="PivotStyleMedium9"/>
  <colors>
    <mruColors>
      <color rgb="FFFFCC99"/>
      <color rgb="FFFFFFCC"/>
      <color rgb="FFFFCCCC"/>
      <color rgb="FFFF0137"/>
      <color rgb="FF00FFFF"/>
      <color rgb="FF0000FF"/>
      <color rgb="FFFF75AD"/>
      <color rgb="FFFF0066"/>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156884</xdr:colOff>
      <xdr:row>22</xdr:row>
      <xdr:rowOff>123265</xdr:rowOff>
    </xdr:from>
    <xdr:to>
      <xdr:col>8</xdr:col>
      <xdr:colOff>369796</xdr:colOff>
      <xdr:row>27</xdr:row>
      <xdr:rowOff>1</xdr:rowOff>
    </xdr:to>
    <xdr:sp macro="" textlink="">
      <xdr:nvSpPr>
        <xdr:cNvPr id="2" name="左中かっこ 1"/>
        <xdr:cNvSpPr/>
      </xdr:nvSpPr>
      <xdr:spPr>
        <a:xfrm>
          <a:off x="2790266" y="7597589"/>
          <a:ext cx="212912" cy="1266265"/>
        </a:xfrm>
        <a:prstGeom prst="lef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156884</xdr:colOff>
      <xdr:row>22</xdr:row>
      <xdr:rowOff>123265</xdr:rowOff>
    </xdr:from>
    <xdr:to>
      <xdr:col>8</xdr:col>
      <xdr:colOff>369796</xdr:colOff>
      <xdr:row>27</xdr:row>
      <xdr:rowOff>1</xdr:rowOff>
    </xdr:to>
    <xdr:sp macro="" textlink="">
      <xdr:nvSpPr>
        <xdr:cNvPr id="2" name="左中かっこ 1"/>
        <xdr:cNvSpPr/>
      </xdr:nvSpPr>
      <xdr:spPr>
        <a:xfrm>
          <a:off x="3119159" y="6552640"/>
          <a:ext cx="212912" cy="1772211"/>
        </a:xfrm>
        <a:prstGeom prst="lef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380999</xdr:colOff>
      <xdr:row>0</xdr:row>
      <xdr:rowOff>214313</xdr:rowOff>
    </xdr:from>
    <xdr:to>
      <xdr:col>18</xdr:col>
      <xdr:colOff>399516</xdr:colOff>
      <xdr:row>2</xdr:row>
      <xdr:rowOff>221443</xdr:rowOff>
    </xdr:to>
    <xdr:sp macro="" textlink="">
      <xdr:nvSpPr>
        <xdr:cNvPr id="3" name="AutoShape 9"/>
        <xdr:cNvSpPr>
          <a:spLocks noChangeArrowheads="1"/>
        </xdr:cNvSpPr>
      </xdr:nvSpPr>
      <xdr:spPr bwMode="auto">
        <a:xfrm>
          <a:off x="6786562" y="214313"/>
          <a:ext cx="2614079" cy="578630"/>
        </a:xfrm>
        <a:prstGeom prst="wedgeRoundRectCallout">
          <a:avLst>
            <a:gd name="adj1" fmla="val -75449"/>
            <a:gd name="adj2" fmla="val 47917"/>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余白に捨印を押印願います。</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14</xdr:col>
      <xdr:colOff>119062</xdr:colOff>
      <xdr:row>19</xdr:row>
      <xdr:rowOff>47625</xdr:rowOff>
    </xdr:from>
    <xdr:to>
      <xdr:col>22</xdr:col>
      <xdr:colOff>20730</xdr:colOff>
      <xdr:row>20</xdr:row>
      <xdr:rowOff>175524</xdr:rowOff>
    </xdr:to>
    <xdr:sp macro="" textlink="">
      <xdr:nvSpPr>
        <xdr:cNvPr id="4" name="AutoShape 9"/>
        <xdr:cNvSpPr>
          <a:spLocks noChangeArrowheads="1"/>
        </xdr:cNvSpPr>
      </xdr:nvSpPr>
      <xdr:spPr bwMode="auto">
        <a:xfrm>
          <a:off x="6524625" y="5429250"/>
          <a:ext cx="4640355" cy="413649"/>
        </a:xfrm>
        <a:prstGeom prst="wedgeRoundRectCallout">
          <a:avLst>
            <a:gd name="adj1" fmla="val -53698"/>
            <a:gd name="adj2" fmla="val 20198"/>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下記の内訳の合計額（自動計算）</a:t>
          </a:r>
          <a:endParaRPr lang="ja-JP" altLang="ja-JP" sz="1400">
            <a:effectLst/>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3</xdr:col>
      <xdr:colOff>20411</xdr:colOff>
      <xdr:row>11</xdr:row>
      <xdr:rowOff>78242</xdr:rowOff>
    </xdr:from>
    <xdr:to>
      <xdr:col>12</xdr:col>
      <xdr:colOff>205345</xdr:colOff>
      <xdr:row>13</xdr:row>
      <xdr:rowOff>116590</xdr:rowOff>
    </xdr:to>
    <xdr:sp macro="" textlink="">
      <xdr:nvSpPr>
        <xdr:cNvPr id="5" name="AutoShape 5"/>
        <xdr:cNvSpPr>
          <a:spLocks noChangeArrowheads="1"/>
        </xdr:cNvSpPr>
      </xdr:nvSpPr>
      <xdr:spPr bwMode="auto">
        <a:xfrm>
          <a:off x="619125" y="3303135"/>
          <a:ext cx="4076577" cy="637062"/>
        </a:xfrm>
        <a:prstGeom prst="wedgeRoundRectCallout">
          <a:avLst>
            <a:gd name="adj1" fmla="val 61257"/>
            <a:gd name="adj2" fmla="val 2324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代表者職名・代表者名</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を記載してください</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a:t>
          </a: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例：理事長　山田　一郎</a:t>
          </a:r>
        </a:p>
      </xdr:txBody>
    </xdr:sp>
    <xdr:clientData/>
  </xdr:twoCellAnchor>
  <xdr:twoCellAnchor>
    <xdr:from>
      <xdr:col>21</xdr:col>
      <xdr:colOff>462643</xdr:colOff>
      <xdr:row>26</xdr:row>
      <xdr:rowOff>163284</xdr:rowOff>
    </xdr:from>
    <xdr:to>
      <xdr:col>26</xdr:col>
      <xdr:colOff>2990169</xdr:colOff>
      <xdr:row>30</xdr:row>
      <xdr:rowOff>261937</xdr:rowOff>
    </xdr:to>
    <xdr:sp macro="" textlink="">
      <xdr:nvSpPr>
        <xdr:cNvPr id="7" name="AutoShape 9"/>
        <xdr:cNvSpPr>
          <a:spLocks noChangeArrowheads="1"/>
        </xdr:cNvSpPr>
      </xdr:nvSpPr>
      <xdr:spPr bwMode="auto">
        <a:xfrm>
          <a:off x="10963956" y="7973784"/>
          <a:ext cx="7242401" cy="1241653"/>
        </a:xfrm>
        <a:prstGeom prst="wedgeRoundRectCallout">
          <a:avLst>
            <a:gd name="adj1" fmla="val -55452"/>
            <a:gd name="adj2" fmla="val 49792"/>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定員</a:t>
          </a:r>
          <a:r>
            <a:rPr lang="en-US" altLang="ja-JP" sz="1400">
              <a:effectLst/>
              <a:latin typeface="HGSｺﾞｼｯｸM" panose="020B0600000000000000" pitchFamily="50" charset="-128"/>
              <a:ea typeface="HGSｺﾞｼｯｸM" panose="020B0600000000000000" pitchFamily="50" charset="-128"/>
              <a:cs typeface="+mn-cs"/>
            </a:rPr>
            <a:t>46</a:t>
          </a:r>
          <a:r>
            <a:rPr lang="ja-JP" altLang="en-US" sz="1400">
              <a:effectLst/>
              <a:latin typeface="HGSｺﾞｼｯｸM" panose="020B0600000000000000" pitchFamily="50" charset="-128"/>
              <a:ea typeface="HGSｺﾞｼｯｸM" panose="020B0600000000000000" pitchFamily="50" charset="-128"/>
              <a:cs typeface="+mn-cs"/>
            </a:rPr>
            <a:t>～</a:t>
          </a:r>
          <a:r>
            <a:rPr lang="en-US" altLang="ja-JP" sz="1400">
              <a:effectLst/>
              <a:latin typeface="HGSｺﾞｼｯｸM" panose="020B0600000000000000" pitchFamily="50" charset="-128"/>
              <a:ea typeface="HGSｺﾞｼｯｸM" panose="020B0600000000000000" pitchFamily="50" charset="-128"/>
              <a:cs typeface="+mn-cs"/>
            </a:rPr>
            <a:t>60</a:t>
          </a:r>
          <a:r>
            <a:rPr lang="ja-JP" altLang="en-US" sz="1400">
              <a:effectLst/>
              <a:latin typeface="HGSｺﾞｼｯｸM" panose="020B0600000000000000" pitchFamily="50" charset="-128"/>
              <a:ea typeface="HGSｺﾞｼｯｸM" panose="020B0600000000000000" pitchFamily="50" charset="-128"/>
              <a:cs typeface="+mn-cs"/>
            </a:rPr>
            <a:t>人の施設で、増員保育士助成が</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ヵ月分対象になるとして計算。</a:t>
          </a:r>
        </a:p>
        <a:p>
          <a:r>
            <a:rPr lang="ja-JP" altLang="en-US" sz="1400">
              <a:effectLst/>
              <a:latin typeface="HGSｺﾞｼｯｸM" panose="020B0600000000000000" pitchFamily="50" charset="-128"/>
              <a:ea typeface="HGSｺﾞｼｯｸM" panose="020B0600000000000000" pitchFamily="50" charset="-128"/>
              <a:cs typeface="+mn-cs"/>
            </a:rPr>
            <a:t>別表</a:t>
          </a:r>
          <a:r>
            <a:rPr lang="en-US" altLang="ja-JP" sz="1400">
              <a:effectLst/>
              <a:latin typeface="HGSｺﾞｼｯｸM" panose="020B0600000000000000" pitchFamily="50" charset="-128"/>
              <a:ea typeface="HGSｺﾞｼｯｸM" panose="020B0600000000000000" pitchFamily="50" charset="-128"/>
              <a:cs typeface="+mn-cs"/>
            </a:rPr>
            <a:t>1</a:t>
          </a:r>
          <a:r>
            <a:rPr lang="ja-JP" altLang="en-US" sz="1400">
              <a:effectLst/>
              <a:latin typeface="HGSｺﾞｼｯｸM" panose="020B0600000000000000" pitchFamily="50" charset="-128"/>
              <a:ea typeface="HGSｺﾞｼｯｸM" panose="020B0600000000000000" pitchFamily="50" charset="-128"/>
              <a:cs typeface="+mn-cs"/>
            </a:rPr>
            <a:t>（</a:t>
          </a:r>
          <a:r>
            <a:rPr lang="en-US" altLang="ja-JP" sz="1400">
              <a:effectLst/>
              <a:latin typeface="HGSｺﾞｼｯｸM" panose="020B0600000000000000" pitchFamily="50" charset="-128"/>
              <a:ea typeface="HGSｺﾞｼｯｸM" panose="020B0600000000000000" pitchFamily="50" charset="-128"/>
              <a:cs typeface="+mn-cs"/>
            </a:rPr>
            <a:t>1</a:t>
          </a:r>
          <a:r>
            <a:rPr lang="ja-JP" altLang="en-US" sz="1400">
              <a:effectLst/>
              <a:latin typeface="HGSｺﾞｼｯｸM" panose="020B0600000000000000" pitchFamily="50" charset="-128"/>
              <a:ea typeface="HGSｺﾞｼｯｸM" panose="020B0600000000000000" pitchFamily="50" charset="-128"/>
              <a:cs typeface="+mn-cs"/>
            </a:rPr>
            <a:t>）より、</a:t>
          </a:r>
          <a:r>
            <a:rPr lang="en-US" altLang="ja-JP" sz="1400">
              <a:effectLst/>
              <a:latin typeface="HGSｺﾞｼｯｸM" panose="020B0600000000000000" pitchFamily="50" charset="-128"/>
              <a:ea typeface="HGSｺﾞｼｯｸM" panose="020B0600000000000000" pitchFamily="50" charset="-128"/>
              <a:cs typeface="+mn-cs"/>
            </a:rPr>
            <a:t>280,000</a:t>
          </a:r>
          <a:r>
            <a:rPr lang="ja-JP" altLang="en-US"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3,360,000</a:t>
          </a:r>
          <a:r>
            <a:rPr lang="ja-JP" altLang="en-US" sz="1400">
              <a:effectLst/>
              <a:latin typeface="HGSｺﾞｼｯｸM" panose="020B0600000000000000" pitchFamily="50" charset="-128"/>
              <a:ea typeface="HGSｺﾞｼｯｸM" panose="020B0600000000000000" pitchFamily="50" charset="-128"/>
              <a:cs typeface="+mn-cs"/>
            </a:rPr>
            <a:t>円。</a:t>
          </a:r>
          <a:endParaRPr lang="en-US" altLang="ja-JP" sz="1400">
            <a:effectLst/>
            <a:latin typeface="HGSｺﾞｼｯｸM" panose="020B0600000000000000" pitchFamily="50" charset="-128"/>
            <a:ea typeface="HGSｺﾞｼｯｸM" panose="020B0600000000000000" pitchFamily="50" charset="-128"/>
            <a:cs typeface="+mn-cs"/>
          </a:endParaRPr>
        </a:p>
        <a:p>
          <a:r>
            <a:rPr lang="en-US" altLang="ja-JP" sz="1400">
              <a:effectLst/>
              <a:latin typeface="HGSｺﾞｼｯｸM" panose="020B0600000000000000" pitchFamily="50" charset="-128"/>
              <a:ea typeface="HGSｺﾞｼｯｸM" panose="020B0600000000000000" pitchFamily="50" charset="-128"/>
              <a:cs typeface="+mn-cs"/>
            </a:rPr>
            <a:t>※</a:t>
          </a:r>
          <a:r>
            <a:rPr lang="ja-JP" altLang="en-US" sz="1400">
              <a:effectLst/>
              <a:latin typeface="HGSｺﾞｼｯｸM" panose="020B0600000000000000" pitchFamily="50" charset="-128"/>
              <a:ea typeface="HGSｺﾞｼｯｸM" panose="020B0600000000000000" pitchFamily="50" charset="-128"/>
              <a:cs typeface="+mn-cs"/>
            </a:rPr>
            <a:t>定員による単価は自動計算です。</a:t>
          </a:r>
        </a:p>
      </xdr:txBody>
    </xdr:sp>
    <xdr:clientData/>
  </xdr:twoCellAnchor>
  <xdr:twoCellAnchor>
    <xdr:from>
      <xdr:col>14</xdr:col>
      <xdr:colOff>163286</xdr:colOff>
      <xdr:row>39</xdr:row>
      <xdr:rowOff>163289</xdr:rowOff>
    </xdr:from>
    <xdr:to>
      <xdr:col>23</xdr:col>
      <xdr:colOff>1197429</xdr:colOff>
      <xdr:row>45</xdr:row>
      <xdr:rowOff>108858</xdr:rowOff>
    </xdr:to>
    <xdr:sp macro="" textlink="">
      <xdr:nvSpPr>
        <xdr:cNvPr id="8" name="AutoShape 9"/>
        <xdr:cNvSpPr>
          <a:spLocks noChangeArrowheads="1"/>
        </xdr:cNvSpPr>
      </xdr:nvSpPr>
      <xdr:spPr bwMode="auto">
        <a:xfrm>
          <a:off x="6545036" y="25513396"/>
          <a:ext cx="5742214" cy="2068283"/>
        </a:xfrm>
        <a:prstGeom prst="wedgeRoundRectCallout">
          <a:avLst>
            <a:gd name="adj1" fmla="val -55706"/>
            <a:gd name="adj2" fmla="val -34803"/>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年度を通して</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３歳以上対象児童２人</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３歳未満対象児童１人が対象になる見込みとして計算</a:t>
          </a:r>
          <a:endParaRPr lang="en-US" altLang="ja-JP" sz="1400">
            <a:effectLst/>
            <a:latin typeface="HGSｺﾞｼｯｸM" panose="020B0600000000000000" pitchFamily="50" charset="-128"/>
            <a:ea typeface="HGSｺﾞｼｯｸM" panose="020B0600000000000000" pitchFamily="50" charset="-128"/>
            <a:cs typeface="+mn-cs"/>
          </a:endParaRPr>
        </a:p>
        <a:p>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別表</a:t>
          </a:r>
          <a:r>
            <a:rPr lang="en-US" altLang="ja-JP" sz="1400">
              <a:effectLst/>
              <a:latin typeface="HGSｺﾞｼｯｸM" panose="020B0600000000000000" pitchFamily="50" charset="-128"/>
              <a:ea typeface="HGSｺﾞｼｯｸM" panose="020B0600000000000000" pitchFamily="50" charset="-128"/>
              <a:cs typeface="+mn-cs"/>
            </a:rPr>
            <a:t>2</a:t>
          </a:r>
          <a:r>
            <a:rPr lang="ja-JP" altLang="en-US" sz="1400">
              <a:effectLst/>
              <a:latin typeface="HGSｺﾞｼｯｸM" panose="020B0600000000000000" pitchFamily="50" charset="-128"/>
              <a:ea typeface="HGSｺﾞｼｯｸM" panose="020B0600000000000000" pitchFamily="50" charset="-128"/>
              <a:cs typeface="+mn-cs"/>
            </a:rPr>
            <a:t>より、</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３歳以上対象児童</a:t>
          </a:r>
          <a:r>
            <a:rPr lang="en-US" altLang="ja-JP" sz="1400">
              <a:effectLst/>
              <a:latin typeface="HGSｺﾞｼｯｸM" panose="020B0600000000000000" pitchFamily="50" charset="-128"/>
              <a:ea typeface="HGSｺﾞｼｯｸM" panose="020B0600000000000000" pitchFamily="50" charset="-128"/>
              <a:cs typeface="+mn-cs"/>
            </a:rPr>
            <a:t>2</a:t>
          </a:r>
          <a:r>
            <a:rPr lang="ja-JP" altLang="en-US" sz="1400">
              <a:effectLst/>
              <a:latin typeface="HGSｺﾞｼｯｸM" panose="020B0600000000000000" pitchFamily="50" charset="-128"/>
              <a:ea typeface="HGSｺﾞｼｯｸM" panose="020B0600000000000000" pitchFamily="50" charset="-128"/>
              <a:cs typeface="+mn-cs"/>
            </a:rPr>
            <a:t>人：</a:t>
          </a:r>
          <a:r>
            <a:rPr lang="en-US" altLang="ja-JP" sz="1400">
              <a:effectLst/>
              <a:latin typeface="HGSｺﾞｼｯｸM" panose="020B0600000000000000" pitchFamily="50" charset="-128"/>
              <a:ea typeface="HGSｺﾞｼｯｸM" panose="020B0600000000000000" pitchFamily="50" charset="-128"/>
              <a:cs typeface="+mn-cs"/>
            </a:rPr>
            <a:t>180,000</a:t>
          </a:r>
          <a:r>
            <a:rPr lang="ja-JP" altLang="en-US"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2,160,000</a:t>
          </a:r>
          <a:r>
            <a:rPr lang="ja-JP" altLang="en-US" sz="1400">
              <a:effectLst/>
              <a:latin typeface="HGSｺﾞｼｯｸM" panose="020B0600000000000000" pitchFamily="50" charset="-128"/>
              <a:ea typeface="HGSｺﾞｼｯｸM" panose="020B0600000000000000" pitchFamily="50" charset="-128"/>
              <a:cs typeface="+mn-cs"/>
            </a:rPr>
            <a:t>円</a:t>
          </a:r>
          <a:endParaRPr lang="en-US" altLang="ja-JP" sz="1400">
            <a:effectLst/>
            <a:latin typeface="HGSｺﾞｼｯｸM" panose="020B0600000000000000" pitchFamily="50" charset="-128"/>
            <a:ea typeface="HGSｺﾞｼｯｸM" panose="020B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400">
              <a:effectLst/>
              <a:latin typeface="HGSｺﾞｼｯｸM" panose="020B0600000000000000" pitchFamily="50" charset="-128"/>
              <a:ea typeface="HGSｺﾞｼｯｸM" panose="020B0600000000000000" pitchFamily="50" charset="-128"/>
              <a:cs typeface="+mn-cs"/>
            </a:rPr>
            <a:t>３歳未満</a:t>
          </a:r>
          <a:r>
            <a:rPr lang="ja-JP" altLang="en-US" sz="1400">
              <a:effectLst/>
              <a:latin typeface="HGSｺﾞｼｯｸM" panose="020B0600000000000000" pitchFamily="50" charset="-128"/>
              <a:ea typeface="HGSｺﾞｼｯｸM" panose="020B0600000000000000" pitchFamily="50" charset="-128"/>
              <a:cs typeface="+mn-cs"/>
            </a:rPr>
            <a:t>対象児童</a:t>
          </a:r>
          <a:r>
            <a:rPr lang="en-US" altLang="ja-JP" sz="1400">
              <a:effectLst/>
              <a:latin typeface="HGSｺﾞｼｯｸM" panose="020B0600000000000000" pitchFamily="50" charset="-128"/>
              <a:ea typeface="HGSｺﾞｼｯｸM" panose="020B0600000000000000" pitchFamily="50" charset="-128"/>
              <a:cs typeface="+mn-cs"/>
            </a:rPr>
            <a:t>1</a:t>
          </a:r>
          <a:r>
            <a:rPr lang="ja-JP" altLang="ja-JP" sz="1400">
              <a:effectLst/>
              <a:latin typeface="HGSｺﾞｼｯｸM" panose="020B0600000000000000" pitchFamily="50" charset="-128"/>
              <a:ea typeface="HGSｺﾞｼｯｸM" panose="020B0600000000000000" pitchFamily="50" charset="-128"/>
              <a:cs typeface="+mn-cs"/>
            </a:rPr>
            <a:t>人：</a:t>
          </a:r>
          <a:r>
            <a:rPr lang="en-US" altLang="ja-JP" sz="1400">
              <a:effectLst/>
              <a:latin typeface="HGSｺﾞｼｯｸM" panose="020B0600000000000000" pitchFamily="50" charset="-128"/>
              <a:ea typeface="HGSｺﾞｼｯｸM" panose="020B0600000000000000" pitchFamily="50" charset="-128"/>
              <a:cs typeface="+mn-cs"/>
            </a:rPr>
            <a:t>140,000</a:t>
          </a:r>
          <a:r>
            <a:rPr lang="ja-JP" altLang="ja-JP"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ja-JP"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1,680,000</a:t>
          </a:r>
          <a:r>
            <a:rPr lang="ja-JP" altLang="ja-JP" sz="1400">
              <a:effectLst/>
              <a:latin typeface="HGSｺﾞｼｯｸM" panose="020B0600000000000000" pitchFamily="50" charset="-128"/>
              <a:ea typeface="HGSｺﾞｼｯｸM" panose="020B0600000000000000" pitchFamily="50" charset="-128"/>
              <a:cs typeface="+mn-cs"/>
            </a:rPr>
            <a:t>円</a:t>
          </a:r>
          <a:endParaRPr lang="ja-JP" altLang="ja-JP" sz="1400">
            <a:effectLst/>
            <a:latin typeface="HGSｺﾞｼｯｸM" panose="020B0600000000000000" pitchFamily="50" charset="-128"/>
            <a:ea typeface="HGSｺﾞｼｯｸM" panose="020B0600000000000000" pitchFamily="50" charset="-128"/>
          </a:endParaRPr>
        </a:p>
        <a:p>
          <a:endParaRPr lang="ja-JP" altLang="en-US" sz="1400">
            <a:effectLst/>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12</xdr:col>
      <xdr:colOff>244928</xdr:colOff>
      <xdr:row>47</xdr:row>
      <xdr:rowOff>302758</xdr:rowOff>
    </xdr:from>
    <xdr:to>
      <xdr:col>21</xdr:col>
      <xdr:colOff>353786</xdr:colOff>
      <xdr:row>53</xdr:row>
      <xdr:rowOff>272143</xdr:rowOff>
    </xdr:to>
    <xdr:sp macro="" textlink="">
      <xdr:nvSpPr>
        <xdr:cNvPr id="9" name="AutoShape 9"/>
        <xdr:cNvSpPr>
          <a:spLocks noChangeArrowheads="1"/>
        </xdr:cNvSpPr>
      </xdr:nvSpPr>
      <xdr:spPr bwMode="auto">
        <a:xfrm>
          <a:off x="4735285" y="28088544"/>
          <a:ext cx="5837465" cy="1969635"/>
        </a:xfrm>
        <a:prstGeom prst="wedgeRoundRectCallout">
          <a:avLst>
            <a:gd name="adj1" fmla="val -54769"/>
            <a:gd name="adj2" fmla="val -44979"/>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２・３号の定員</a:t>
          </a:r>
          <a:r>
            <a:rPr lang="en-US" altLang="ja-JP" sz="1400">
              <a:effectLst/>
              <a:latin typeface="HGSｺﾞｼｯｸM" panose="020B0600000000000000" pitchFamily="50" charset="-128"/>
              <a:ea typeface="HGSｺﾞｼｯｸM" panose="020B0600000000000000" pitchFamily="50" charset="-128"/>
              <a:cs typeface="+mn-cs"/>
            </a:rPr>
            <a:t>60</a:t>
          </a:r>
          <a:r>
            <a:rPr lang="ja-JP" altLang="en-US" sz="1400">
              <a:effectLst/>
              <a:latin typeface="HGSｺﾞｼｯｸM" panose="020B0600000000000000" pitchFamily="50" charset="-128"/>
              <a:ea typeface="HGSｺﾞｼｯｸM" panose="020B0600000000000000" pitchFamily="50" charset="-128"/>
              <a:cs typeface="+mn-cs"/>
            </a:rPr>
            <a:t>人以下の施設で、</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年度を通して対象となる調理員が在籍する見込みとして計算</a:t>
          </a:r>
          <a:endParaRPr lang="en-US" altLang="ja-JP" sz="1400">
            <a:effectLst/>
            <a:latin typeface="HGSｺﾞｼｯｸM" panose="020B0600000000000000" pitchFamily="50" charset="-128"/>
            <a:ea typeface="HGSｺﾞｼｯｸM" panose="020B0600000000000000" pitchFamily="50" charset="-128"/>
            <a:cs typeface="+mn-cs"/>
          </a:endParaRPr>
        </a:p>
        <a:p>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別表</a:t>
          </a:r>
          <a:r>
            <a:rPr lang="en-US" altLang="ja-JP" sz="1400">
              <a:effectLst/>
              <a:latin typeface="HGSｺﾞｼｯｸM" panose="020B0600000000000000" pitchFamily="50" charset="-128"/>
              <a:ea typeface="HGSｺﾞｼｯｸM" panose="020B0600000000000000" pitchFamily="50" charset="-128"/>
              <a:cs typeface="+mn-cs"/>
            </a:rPr>
            <a:t>3</a:t>
          </a:r>
          <a:r>
            <a:rPr lang="ja-JP" altLang="en-US" sz="1400">
              <a:effectLst/>
              <a:latin typeface="HGSｺﾞｼｯｸM" panose="020B0600000000000000" pitchFamily="50" charset="-128"/>
              <a:ea typeface="HGSｺﾞｼｯｸM" panose="020B0600000000000000" pitchFamily="50" charset="-128"/>
              <a:cs typeface="+mn-cs"/>
            </a:rPr>
            <a:t>より、</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　</a:t>
          </a:r>
          <a:r>
            <a:rPr lang="en-US" altLang="ja-JP" sz="1400">
              <a:effectLst/>
              <a:latin typeface="HGSｺﾞｼｯｸM" panose="020B0600000000000000" pitchFamily="50" charset="-128"/>
              <a:ea typeface="HGSｺﾞｼｯｸM" panose="020B0600000000000000" pitchFamily="50" charset="-128"/>
              <a:cs typeface="+mn-cs"/>
            </a:rPr>
            <a:t>77,100</a:t>
          </a:r>
          <a:r>
            <a:rPr lang="ja-JP" altLang="en-US"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925,200</a:t>
          </a:r>
          <a:r>
            <a:rPr lang="ja-JP" altLang="en-US" sz="1400">
              <a:effectLst/>
              <a:latin typeface="HGSｺﾞｼｯｸM" panose="020B0600000000000000" pitchFamily="50" charset="-128"/>
              <a:ea typeface="HGSｺﾞｼｯｸM" panose="020B0600000000000000" pitchFamily="50" charset="-128"/>
              <a:cs typeface="+mn-cs"/>
            </a:rPr>
            <a:t>円</a:t>
          </a:r>
          <a:endParaRPr lang="en-US" altLang="ja-JP" sz="1400">
            <a:effectLst/>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20</xdr:col>
      <xdr:colOff>46484</xdr:colOff>
      <xdr:row>14</xdr:row>
      <xdr:rowOff>89420</xdr:rowOff>
    </xdr:from>
    <xdr:to>
      <xdr:col>24</xdr:col>
      <xdr:colOff>500062</xdr:colOff>
      <xdr:row>16</xdr:row>
      <xdr:rowOff>261937</xdr:rowOff>
    </xdr:to>
    <xdr:sp macro="" textlink="">
      <xdr:nvSpPr>
        <xdr:cNvPr id="10" name="AutoShape 9"/>
        <xdr:cNvSpPr>
          <a:spLocks noChangeArrowheads="1"/>
        </xdr:cNvSpPr>
      </xdr:nvSpPr>
      <xdr:spPr bwMode="auto">
        <a:xfrm>
          <a:off x="10047734" y="4256608"/>
          <a:ext cx="3096766" cy="624954"/>
        </a:xfrm>
        <a:prstGeom prst="wedgeRoundRectCallout">
          <a:avLst>
            <a:gd name="adj1" fmla="val -40674"/>
            <a:gd name="adj2" fmla="val -11706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代表者の職印を押してください。</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4</xdr:col>
      <xdr:colOff>132670</xdr:colOff>
      <xdr:row>4</xdr:row>
      <xdr:rowOff>306159</xdr:rowOff>
    </xdr:from>
    <xdr:to>
      <xdr:col>14</xdr:col>
      <xdr:colOff>172132</xdr:colOff>
      <xdr:row>7</xdr:row>
      <xdr:rowOff>125018</xdr:rowOff>
    </xdr:to>
    <xdr:sp macro="" textlink="">
      <xdr:nvSpPr>
        <xdr:cNvPr id="11" name="AutoShape 9"/>
        <xdr:cNvSpPr>
          <a:spLocks noChangeArrowheads="1"/>
        </xdr:cNvSpPr>
      </xdr:nvSpPr>
      <xdr:spPr bwMode="auto">
        <a:xfrm>
          <a:off x="1479777" y="1449159"/>
          <a:ext cx="5074105" cy="839395"/>
        </a:xfrm>
        <a:prstGeom prst="wedgeRoundRectCallout">
          <a:avLst>
            <a:gd name="adj1" fmla="val 55965"/>
            <a:gd name="adj2" fmla="val 14642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保育施設の所在地ではなく法人等設置主体の住所で作成してください。</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19</xdr:col>
      <xdr:colOff>360589</xdr:colOff>
      <xdr:row>6</xdr:row>
      <xdr:rowOff>333376</xdr:rowOff>
    </xdr:from>
    <xdr:to>
      <xdr:col>23</xdr:col>
      <xdr:colOff>1225535</xdr:colOff>
      <xdr:row>9</xdr:row>
      <xdr:rowOff>113825</xdr:rowOff>
    </xdr:to>
    <xdr:sp macro="" textlink="">
      <xdr:nvSpPr>
        <xdr:cNvPr id="12" name="AutoShape 9"/>
        <xdr:cNvSpPr>
          <a:spLocks noChangeArrowheads="1"/>
        </xdr:cNvSpPr>
      </xdr:nvSpPr>
      <xdr:spPr bwMode="auto">
        <a:xfrm>
          <a:off x="9803946" y="2156733"/>
          <a:ext cx="2715518" cy="760163"/>
        </a:xfrm>
        <a:prstGeom prst="wedgeRoundRectCallout">
          <a:avLst>
            <a:gd name="adj1" fmla="val -62005"/>
            <a:gd name="adj2" fmla="val -47948"/>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申請日を記載してください。</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20</xdr:col>
      <xdr:colOff>27215</xdr:colOff>
      <xdr:row>1</xdr:row>
      <xdr:rowOff>40821</xdr:rowOff>
    </xdr:from>
    <xdr:to>
      <xdr:col>23</xdr:col>
      <xdr:colOff>830035</xdr:colOff>
      <xdr:row>4</xdr:row>
      <xdr:rowOff>312964</xdr:rowOff>
    </xdr:to>
    <xdr:sp macro="" textlink="">
      <xdr:nvSpPr>
        <xdr:cNvPr id="6" name="正方形/長方形 5"/>
        <xdr:cNvSpPr/>
      </xdr:nvSpPr>
      <xdr:spPr>
        <a:xfrm>
          <a:off x="9960429" y="285750"/>
          <a:ext cx="2163535" cy="11702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作成例</a:t>
          </a:r>
        </a:p>
      </xdr:txBody>
    </xdr:sp>
    <xdr:clientData/>
  </xdr:twoCellAnchor>
  <xdr:twoCellAnchor>
    <xdr:from>
      <xdr:col>27</xdr:col>
      <xdr:colOff>2068286</xdr:colOff>
      <xdr:row>1</xdr:row>
      <xdr:rowOff>27214</xdr:rowOff>
    </xdr:from>
    <xdr:to>
      <xdr:col>28</xdr:col>
      <xdr:colOff>462642</xdr:colOff>
      <xdr:row>4</xdr:row>
      <xdr:rowOff>299357</xdr:rowOff>
    </xdr:to>
    <xdr:sp macro="" textlink="">
      <xdr:nvSpPr>
        <xdr:cNvPr id="17" name="正方形/長方形 16"/>
        <xdr:cNvSpPr/>
      </xdr:nvSpPr>
      <xdr:spPr>
        <a:xfrm>
          <a:off x="21594536" y="272143"/>
          <a:ext cx="2163535" cy="11702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参考</a:t>
          </a:r>
        </a:p>
      </xdr:txBody>
    </xdr:sp>
    <xdr:clientData/>
  </xdr:twoCellAnchor>
  <xdr:twoCellAnchor>
    <xdr:from>
      <xdr:col>12</xdr:col>
      <xdr:colOff>612322</xdr:colOff>
      <xdr:row>0</xdr:row>
      <xdr:rowOff>68036</xdr:rowOff>
    </xdr:from>
    <xdr:to>
      <xdr:col>13</xdr:col>
      <xdr:colOff>340179</xdr:colOff>
      <xdr:row>4</xdr:row>
      <xdr:rowOff>0</xdr:rowOff>
    </xdr:to>
    <xdr:sp macro="" textlink="">
      <xdr:nvSpPr>
        <xdr:cNvPr id="19" name="正方形/長方形 18"/>
        <xdr:cNvSpPr/>
      </xdr:nvSpPr>
      <xdr:spPr>
        <a:xfrm>
          <a:off x="5102679" y="68036"/>
          <a:ext cx="870857" cy="898071"/>
        </a:xfrm>
        <a:prstGeom prst="rect">
          <a:avLst/>
        </a:prstGeom>
        <a:solidFill>
          <a:schemeClr val="accent1">
            <a:alpha val="5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299357</xdr:colOff>
      <xdr:row>10</xdr:row>
      <xdr:rowOff>272142</xdr:rowOff>
    </xdr:from>
    <xdr:to>
      <xdr:col>21</xdr:col>
      <xdr:colOff>204107</xdr:colOff>
      <xdr:row>13</xdr:row>
      <xdr:rowOff>231320</xdr:rowOff>
    </xdr:to>
    <xdr:sp macro="" textlink="">
      <xdr:nvSpPr>
        <xdr:cNvPr id="25" name="正方形/長方形 24"/>
        <xdr:cNvSpPr/>
      </xdr:nvSpPr>
      <xdr:spPr>
        <a:xfrm>
          <a:off x="9538607" y="3075213"/>
          <a:ext cx="884464" cy="857250"/>
        </a:xfrm>
        <a:prstGeom prst="rect">
          <a:avLst/>
        </a:prstGeom>
        <a:solidFill>
          <a:schemeClr val="accent1">
            <a:alpha val="5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47"/>
  <sheetViews>
    <sheetView tabSelected="1" view="pageBreakPreview" zoomScaleNormal="100" zoomScaleSheetLayoutView="100" workbookViewId="0">
      <selection activeCell="C9" sqref="C9"/>
    </sheetView>
  </sheetViews>
  <sheetFormatPr defaultRowHeight="13.5"/>
  <cols>
    <col min="1" max="1" width="9.25" style="8" customWidth="1"/>
    <col min="2" max="2" width="9" style="8" customWidth="1"/>
    <col min="3" max="3" width="17.5" style="8" customWidth="1"/>
    <col min="4" max="4" width="8.625" style="8" customWidth="1"/>
    <col min="5" max="5" width="9" style="8" customWidth="1"/>
    <col min="6" max="6" width="26.75" style="8" customWidth="1"/>
    <col min="7" max="7" width="3" style="8" customWidth="1"/>
    <col min="8" max="8" width="3.25" style="8" customWidth="1"/>
    <col min="9" max="9" width="9.5" style="8" customWidth="1"/>
    <col min="10" max="10" width="26" style="8" customWidth="1"/>
    <col min="11" max="11" width="2.125" style="8" customWidth="1"/>
    <col min="12" max="12" width="3.25" style="8" customWidth="1"/>
    <col min="13" max="13" width="9" style="8"/>
    <col min="14" max="14" width="14.375" style="8" customWidth="1"/>
    <col min="15" max="16384" width="9" style="8"/>
  </cols>
  <sheetData>
    <row r="1" spans="1:14" ht="33.75" customHeight="1">
      <c r="A1" s="228" t="s">
        <v>147</v>
      </c>
      <c r="B1" s="228"/>
      <c r="C1" s="228"/>
      <c r="D1" s="228"/>
      <c r="E1" s="228"/>
      <c r="F1" s="228"/>
      <c r="G1" s="228"/>
      <c r="H1" s="228"/>
      <c r="I1" s="228"/>
      <c r="J1" s="228"/>
    </row>
    <row r="2" spans="1:14" ht="17.25">
      <c r="A2" s="7"/>
    </row>
    <row r="3" spans="1:14">
      <c r="A3" s="9"/>
    </row>
    <row r="4" spans="1:14">
      <c r="A4" s="9"/>
    </row>
    <row r="5" spans="1:14" ht="14.25">
      <c r="A5" s="10" t="s">
        <v>28</v>
      </c>
      <c r="B5" s="11"/>
      <c r="C5" s="11"/>
      <c r="D5" s="11"/>
      <c r="E5" s="11"/>
      <c r="F5" s="11"/>
      <c r="G5" s="11"/>
      <c r="H5" s="11"/>
      <c r="I5" s="11"/>
      <c r="J5" s="11"/>
      <c r="K5" s="11"/>
    </row>
    <row r="6" spans="1:14" ht="14.25">
      <c r="A6" s="11"/>
      <c r="B6" s="11"/>
      <c r="C6" s="11"/>
      <c r="D6" s="11"/>
      <c r="E6" s="11"/>
      <c r="F6" s="11"/>
      <c r="G6" s="11"/>
      <c r="H6" s="11"/>
      <c r="I6" s="11"/>
      <c r="J6" s="11"/>
      <c r="K6" s="11"/>
    </row>
    <row r="7" spans="1:14" ht="14.25">
      <c r="A7" s="12" t="s">
        <v>0</v>
      </c>
      <c r="B7" s="11" t="s">
        <v>26</v>
      </c>
      <c r="C7" s="11"/>
      <c r="D7" s="11"/>
      <c r="E7" s="11"/>
      <c r="F7" s="11"/>
      <c r="G7" s="11"/>
      <c r="H7" s="11"/>
      <c r="I7" s="11"/>
      <c r="J7" s="11"/>
      <c r="K7" s="11"/>
    </row>
    <row r="8" spans="1:14" ht="15" thickBot="1">
      <c r="A8" s="12"/>
      <c r="B8" s="11"/>
      <c r="C8" s="11"/>
      <c r="D8" s="11"/>
      <c r="E8" s="11"/>
      <c r="F8" s="11"/>
      <c r="G8" s="11"/>
      <c r="H8" s="11"/>
      <c r="I8" s="11"/>
      <c r="J8" s="11"/>
      <c r="K8" s="11"/>
    </row>
    <row r="9" spans="1:14" ht="30" customHeight="1" thickTop="1" thickBot="1">
      <c r="A9" s="12"/>
      <c r="B9" s="11"/>
      <c r="C9" s="32"/>
      <c r="D9" s="11"/>
      <c r="E9" s="11"/>
      <c r="F9" s="11"/>
      <c r="G9" s="11"/>
      <c r="H9" s="11"/>
      <c r="I9" s="11"/>
      <c r="J9" s="11"/>
      <c r="K9" s="11"/>
    </row>
    <row r="10" spans="1:14" ht="15" thickTop="1">
      <c r="A10" s="12"/>
      <c r="B10" s="11"/>
      <c r="C10" s="11"/>
      <c r="D10" s="11"/>
      <c r="E10" s="11"/>
      <c r="F10" s="11"/>
      <c r="G10" s="11"/>
      <c r="H10" s="11"/>
      <c r="I10" s="11"/>
      <c r="J10" s="11"/>
      <c r="K10" s="11"/>
    </row>
    <row r="11" spans="1:14" ht="14.25">
      <c r="A11" s="12" t="s">
        <v>1</v>
      </c>
      <c r="B11" s="14" t="s">
        <v>145</v>
      </c>
      <c r="C11" s="11"/>
      <c r="D11" s="11"/>
      <c r="E11" s="11"/>
      <c r="F11" s="11"/>
      <c r="G11" s="11"/>
      <c r="H11" s="11"/>
      <c r="I11" s="11"/>
      <c r="J11" s="11"/>
      <c r="K11" s="11"/>
    </row>
    <row r="12" spans="1:14" ht="15" thickBot="1">
      <c r="A12" s="12"/>
      <c r="B12" s="11"/>
      <c r="C12" s="11"/>
      <c r="D12" s="11"/>
      <c r="E12" s="11"/>
      <c r="F12" s="11"/>
      <c r="G12" s="11"/>
      <c r="H12" s="11"/>
      <c r="I12" s="11"/>
      <c r="J12" s="11"/>
      <c r="K12" s="11"/>
    </row>
    <row r="13" spans="1:14" ht="30" customHeight="1" thickTop="1" thickBot="1">
      <c r="A13" s="12"/>
      <c r="B13" s="11"/>
      <c r="C13" s="13" t="s">
        <v>356</v>
      </c>
      <c r="D13" s="11"/>
      <c r="E13" s="11"/>
      <c r="F13" s="11"/>
      <c r="G13" s="11"/>
      <c r="H13" s="11"/>
      <c r="I13" s="11"/>
      <c r="J13" s="11"/>
      <c r="K13" s="11"/>
      <c r="L13" s="15"/>
    </row>
    <row r="14" spans="1:14" ht="15" thickTop="1">
      <c r="A14" s="12"/>
      <c r="B14" s="11"/>
      <c r="C14" s="11"/>
      <c r="D14" s="11"/>
      <c r="E14" s="11"/>
      <c r="F14" s="11"/>
      <c r="G14" s="11"/>
      <c r="H14" s="11"/>
      <c r="I14" s="11"/>
      <c r="J14" s="11"/>
      <c r="K14" s="11"/>
      <c r="L14" s="15"/>
    </row>
    <row r="15" spans="1:14" ht="14.25">
      <c r="A15" s="12"/>
      <c r="B15" s="229" t="s">
        <v>114</v>
      </c>
      <c r="C15" s="229"/>
      <c r="D15" s="229"/>
      <c r="E15" s="229"/>
      <c r="F15" s="229"/>
      <c r="G15" s="229"/>
      <c r="H15" s="229"/>
      <c r="I15" s="229"/>
      <c r="J15" s="229"/>
      <c r="K15" s="229"/>
      <c r="L15" s="229"/>
      <c r="M15" s="229"/>
      <c r="N15" s="229"/>
    </row>
    <row r="16" spans="1:14" ht="14.25">
      <c r="A16" s="12"/>
      <c r="B16" s="229"/>
      <c r="C16" s="229"/>
      <c r="D16" s="229"/>
      <c r="E16" s="229"/>
      <c r="F16" s="229"/>
      <c r="G16" s="229"/>
      <c r="H16" s="229"/>
      <c r="I16" s="229"/>
      <c r="J16" s="229"/>
      <c r="K16" s="229"/>
      <c r="L16" s="229"/>
      <c r="M16" s="229"/>
      <c r="N16" s="229"/>
    </row>
    <row r="17" spans="1:16" ht="14.25">
      <c r="A17" s="12"/>
      <c r="B17" s="11"/>
      <c r="C17" s="11"/>
      <c r="D17" s="11"/>
      <c r="E17" s="11"/>
      <c r="F17" s="11"/>
      <c r="G17" s="11"/>
      <c r="H17" s="11"/>
      <c r="I17" s="11"/>
      <c r="J17" s="11"/>
      <c r="K17" s="11"/>
      <c r="L17" s="15"/>
    </row>
    <row r="18" spans="1:16" ht="29.25" customHeight="1">
      <c r="A18" s="16" t="s">
        <v>2</v>
      </c>
      <c r="B18" s="230" t="s">
        <v>139</v>
      </c>
      <c r="C18" s="230"/>
      <c r="D18" s="230"/>
      <c r="E18" s="230"/>
      <c r="F18" s="230"/>
      <c r="G18" s="230"/>
      <c r="H18" s="230"/>
      <c r="I18" s="230"/>
      <c r="J18" s="230"/>
      <c r="K18" s="230"/>
      <c r="L18" s="230"/>
      <c r="M18" s="230"/>
      <c r="N18" s="230"/>
    </row>
    <row r="19" spans="1:16" ht="14.25">
      <c r="A19" s="12"/>
      <c r="B19" s="11"/>
      <c r="C19" s="11"/>
      <c r="D19" s="11"/>
      <c r="E19" s="11"/>
      <c r="F19" s="11"/>
      <c r="G19" s="11"/>
      <c r="H19" s="11"/>
      <c r="I19" s="11"/>
      <c r="J19" s="11"/>
      <c r="K19" s="11"/>
      <c r="L19" s="15"/>
    </row>
    <row r="20" spans="1:16" ht="13.5" customHeight="1">
      <c r="A20" s="12" t="s">
        <v>24</v>
      </c>
      <c r="B20" s="231" t="s">
        <v>138</v>
      </c>
      <c r="C20" s="231"/>
      <c r="D20" s="231"/>
      <c r="E20" s="231"/>
      <c r="F20" s="231"/>
      <c r="G20" s="231"/>
      <c r="H20" s="231"/>
      <c r="I20" s="231"/>
      <c r="J20" s="231"/>
      <c r="K20" s="231"/>
      <c r="L20" s="231"/>
      <c r="M20" s="231"/>
      <c r="N20" s="231"/>
    </row>
    <row r="21" spans="1:16" ht="24.75" customHeight="1">
      <c r="A21" s="12"/>
      <c r="B21" s="231"/>
      <c r="C21" s="231"/>
      <c r="D21" s="231"/>
      <c r="E21" s="231"/>
      <c r="F21" s="231"/>
      <c r="G21" s="231"/>
      <c r="H21" s="231"/>
      <c r="I21" s="231"/>
      <c r="J21" s="231"/>
      <c r="K21" s="231"/>
      <c r="L21" s="231"/>
      <c r="M21" s="231"/>
      <c r="N21" s="231"/>
    </row>
    <row r="22" spans="1:16" ht="14.25" customHeight="1">
      <c r="A22" s="17"/>
      <c r="B22" s="232"/>
      <c r="C22" s="232"/>
      <c r="D22" s="232"/>
      <c r="E22" s="232"/>
      <c r="F22" s="232"/>
      <c r="G22" s="232"/>
      <c r="H22" s="232"/>
      <c r="I22" s="232"/>
      <c r="J22" s="232"/>
      <c r="K22" s="232"/>
      <c r="L22" s="232"/>
      <c r="M22" s="232"/>
      <c r="N22" s="232"/>
    </row>
    <row r="23" spans="1:16" ht="13.5" customHeight="1">
      <c r="A23" s="17"/>
      <c r="B23" s="232"/>
      <c r="C23" s="232"/>
      <c r="D23" s="232"/>
      <c r="E23" s="232"/>
      <c r="F23" s="232"/>
      <c r="G23" s="232"/>
      <c r="H23" s="232"/>
      <c r="I23" s="232"/>
      <c r="J23" s="232"/>
      <c r="K23" s="232"/>
      <c r="L23" s="232"/>
      <c r="M23" s="232"/>
      <c r="N23" s="232"/>
    </row>
    <row r="24" spans="1:16" ht="14.25" customHeight="1">
      <c r="A24" s="17"/>
      <c r="B24" s="232"/>
      <c r="C24" s="232"/>
      <c r="D24" s="232"/>
      <c r="E24" s="232"/>
      <c r="F24" s="232"/>
      <c r="G24" s="232"/>
      <c r="H24" s="232"/>
      <c r="I24" s="232"/>
      <c r="J24" s="232"/>
      <c r="K24" s="232"/>
      <c r="L24" s="232"/>
      <c r="M24" s="232"/>
      <c r="N24" s="232"/>
    </row>
    <row r="25" spans="1:16">
      <c r="A25" s="17"/>
    </row>
    <row r="26" spans="1:16" s="70" customFormat="1" ht="24.95" customHeight="1">
      <c r="A26" s="236" t="s">
        <v>30</v>
      </c>
      <c r="B26" s="236"/>
      <c r="C26" s="236"/>
      <c r="D26" s="236"/>
      <c r="E26" s="236"/>
      <c r="F26" s="236"/>
      <c r="G26" s="236"/>
      <c r="H26" s="236"/>
      <c r="I26" s="236"/>
      <c r="J26" s="236"/>
      <c r="K26" s="223"/>
      <c r="L26" s="223"/>
      <c r="M26" s="223"/>
      <c r="N26" s="223"/>
      <c r="O26" s="223"/>
      <c r="P26" s="223"/>
    </row>
    <row r="27" spans="1:16">
      <c r="A27" s="233" t="s">
        <v>155</v>
      </c>
      <c r="B27" s="234"/>
      <c r="C27" s="234"/>
      <c r="D27" s="234"/>
      <c r="E27" s="234"/>
      <c r="F27" s="234"/>
      <c r="G27" s="234"/>
      <c r="H27" s="234"/>
      <c r="I27" s="234"/>
      <c r="J27" s="235"/>
    </row>
    <row r="28" spans="1:16">
      <c r="A28" s="330" t="s">
        <v>156</v>
      </c>
      <c r="B28" s="330"/>
      <c r="C28" s="330"/>
      <c r="D28" s="222">
        <v>71101</v>
      </c>
      <c r="E28" s="8" t="s">
        <v>157</v>
      </c>
      <c r="F28" s="328"/>
      <c r="G28" s="328"/>
      <c r="H28" s="328"/>
      <c r="I28" s="328"/>
      <c r="J28" s="329"/>
    </row>
    <row r="29" spans="1:16">
      <c r="A29" s="330" t="s">
        <v>156</v>
      </c>
      <c r="B29" s="330"/>
      <c r="C29" s="330"/>
      <c r="D29" s="222">
        <v>71102</v>
      </c>
      <c r="E29" s="8" t="s">
        <v>158</v>
      </c>
      <c r="F29" s="328"/>
      <c r="G29" s="328"/>
      <c r="H29" s="328"/>
      <c r="I29" s="328"/>
      <c r="J29" s="329"/>
    </row>
    <row r="30" spans="1:16">
      <c r="A30" s="330" t="s">
        <v>156</v>
      </c>
      <c r="B30" s="330"/>
      <c r="C30" s="330"/>
      <c r="D30" s="222">
        <v>71103</v>
      </c>
      <c r="E30" s="8" t="s">
        <v>159</v>
      </c>
      <c r="F30" s="328"/>
      <c r="G30" s="328"/>
      <c r="H30" s="328"/>
      <c r="I30" s="328"/>
      <c r="J30" s="329"/>
    </row>
    <row r="31" spans="1:16">
      <c r="A31" s="330" t="s">
        <v>156</v>
      </c>
      <c r="B31" s="330"/>
      <c r="C31" s="330"/>
      <c r="D31" s="222">
        <v>71104</v>
      </c>
      <c r="E31" s="8" t="s">
        <v>304</v>
      </c>
      <c r="F31" s="328"/>
      <c r="G31" s="328"/>
      <c r="H31" s="328"/>
      <c r="I31" s="328"/>
      <c r="J31" s="329"/>
    </row>
    <row r="32" spans="1:16">
      <c r="A32" s="330" t="s">
        <v>156</v>
      </c>
      <c r="B32" s="330"/>
      <c r="C32" s="330"/>
      <c r="D32" s="222">
        <v>71105</v>
      </c>
      <c r="E32" s="8" t="s">
        <v>160</v>
      </c>
      <c r="F32" s="328"/>
      <c r="G32" s="328"/>
      <c r="H32" s="328"/>
      <c r="I32" s="328"/>
      <c r="J32" s="329"/>
    </row>
    <row r="33" spans="1:10">
      <c r="A33" s="330" t="s">
        <v>156</v>
      </c>
      <c r="B33" s="330"/>
      <c r="C33" s="330"/>
      <c r="D33" s="222">
        <v>71107</v>
      </c>
      <c r="E33" s="8" t="s">
        <v>161</v>
      </c>
      <c r="F33" s="328"/>
      <c r="G33" s="328"/>
      <c r="H33" s="328"/>
      <c r="I33" s="328"/>
      <c r="J33" s="329"/>
    </row>
    <row r="34" spans="1:10">
      <c r="A34" s="330" t="s">
        <v>156</v>
      </c>
      <c r="B34" s="330"/>
      <c r="C34" s="330"/>
      <c r="D34" s="222">
        <v>71108</v>
      </c>
      <c r="E34" s="8" t="s">
        <v>162</v>
      </c>
      <c r="F34" s="328"/>
      <c r="G34" s="328"/>
      <c r="H34" s="328"/>
      <c r="I34" s="328"/>
      <c r="J34" s="329"/>
    </row>
    <row r="35" spans="1:10">
      <c r="A35" s="330" t="s">
        <v>156</v>
      </c>
      <c r="B35" s="330"/>
      <c r="C35" s="330"/>
      <c r="D35" s="222" t="s">
        <v>205</v>
      </c>
      <c r="E35" s="8" t="s">
        <v>206</v>
      </c>
      <c r="F35" s="328"/>
      <c r="G35" s="328"/>
      <c r="H35" s="328"/>
      <c r="I35" s="328"/>
      <c r="J35" s="329"/>
    </row>
    <row r="36" spans="1:10">
      <c r="A36" s="330" t="s">
        <v>156</v>
      </c>
      <c r="B36" s="330"/>
      <c r="C36" s="330"/>
      <c r="D36" s="222" t="s">
        <v>340</v>
      </c>
      <c r="E36" s="8" t="s">
        <v>305</v>
      </c>
      <c r="F36" s="328"/>
      <c r="G36" s="328"/>
      <c r="H36" s="328"/>
      <c r="I36" s="328"/>
      <c r="J36" s="329"/>
    </row>
    <row r="37" spans="1:10">
      <c r="A37" s="330" t="s">
        <v>156</v>
      </c>
      <c r="B37" s="330"/>
      <c r="C37" s="330"/>
      <c r="D37" s="222">
        <v>71201</v>
      </c>
      <c r="E37" s="8" t="s">
        <v>163</v>
      </c>
      <c r="F37" s="328"/>
      <c r="G37" s="328"/>
      <c r="H37" s="328"/>
      <c r="I37" s="328"/>
      <c r="J37" s="329"/>
    </row>
    <row r="38" spans="1:10">
      <c r="A38" s="330" t="s">
        <v>156</v>
      </c>
      <c r="B38" s="330"/>
      <c r="C38" s="330"/>
      <c r="D38" s="222">
        <v>71202</v>
      </c>
      <c r="E38" s="8" t="s">
        <v>164</v>
      </c>
      <c r="F38" s="328"/>
      <c r="G38" s="328"/>
      <c r="H38" s="328"/>
      <c r="I38" s="328"/>
      <c r="J38" s="329"/>
    </row>
    <row r="39" spans="1:10">
      <c r="A39" s="330" t="s">
        <v>156</v>
      </c>
      <c r="B39" s="330"/>
      <c r="C39" s="330"/>
      <c r="D39" s="222">
        <v>71203</v>
      </c>
      <c r="E39" s="8" t="s">
        <v>165</v>
      </c>
      <c r="F39" s="328"/>
      <c r="G39" s="328"/>
      <c r="H39" s="328"/>
      <c r="I39" s="328"/>
      <c r="J39" s="329"/>
    </row>
    <row r="40" spans="1:10">
      <c r="A40" s="330" t="s">
        <v>156</v>
      </c>
      <c r="B40" s="330"/>
      <c r="C40" s="330"/>
      <c r="D40" s="222">
        <v>71204</v>
      </c>
      <c r="E40" s="8" t="s">
        <v>166</v>
      </c>
      <c r="F40" s="328"/>
      <c r="G40" s="328"/>
      <c r="H40" s="328"/>
      <c r="I40" s="328"/>
      <c r="J40" s="329"/>
    </row>
    <row r="41" spans="1:10">
      <c r="A41" s="330" t="s">
        <v>156</v>
      </c>
      <c r="B41" s="330"/>
      <c r="C41" s="330"/>
      <c r="D41" s="222">
        <v>71205</v>
      </c>
      <c r="E41" s="8" t="s">
        <v>306</v>
      </c>
      <c r="F41" s="328"/>
      <c r="G41" s="328"/>
      <c r="H41" s="328"/>
      <c r="I41" s="328"/>
      <c r="J41" s="329"/>
    </row>
    <row r="42" spans="1:10">
      <c r="A42" s="330" t="s">
        <v>156</v>
      </c>
      <c r="B42" s="330"/>
      <c r="C42" s="330"/>
      <c r="D42" s="222">
        <v>71206</v>
      </c>
      <c r="E42" s="8" t="s">
        <v>307</v>
      </c>
      <c r="F42" s="328"/>
      <c r="G42" s="328"/>
      <c r="H42" s="328"/>
      <c r="I42" s="328"/>
      <c r="J42" s="329"/>
    </row>
    <row r="43" spans="1:10">
      <c r="A43" s="330" t="s">
        <v>156</v>
      </c>
      <c r="B43" s="330"/>
      <c r="C43" s="330"/>
      <c r="D43" s="222">
        <v>71207</v>
      </c>
      <c r="E43" s="8" t="s">
        <v>308</v>
      </c>
      <c r="F43" s="328"/>
      <c r="G43" s="328"/>
      <c r="H43" s="328"/>
      <c r="I43" s="328"/>
      <c r="J43" s="329"/>
    </row>
    <row r="44" spans="1:10">
      <c r="A44" s="330" t="s">
        <v>156</v>
      </c>
      <c r="B44" s="330"/>
      <c r="C44" s="330"/>
      <c r="D44" s="222">
        <v>71208</v>
      </c>
      <c r="E44" s="8" t="s">
        <v>309</v>
      </c>
      <c r="F44" s="328"/>
      <c r="G44" s="328"/>
      <c r="H44" s="328"/>
      <c r="I44" s="328"/>
      <c r="J44" s="329"/>
    </row>
    <row r="45" spans="1:10">
      <c r="A45" s="330" t="s">
        <v>156</v>
      </c>
      <c r="B45" s="330"/>
      <c r="C45" s="330"/>
      <c r="D45" s="222" t="s">
        <v>217</v>
      </c>
      <c r="E45" s="8" t="s">
        <v>218</v>
      </c>
      <c r="F45" s="328"/>
      <c r="G45" s="328"/>
      <c r="H45" s="328"/>
      <c r="I45" s="328"/>
      <c r="J45" s="329"/>
    </row>
    <row r="46" spans="1:10">
      <c r="A46" s="330" t="s">
        <v>156</v>
      </c>
      <c r="B46" s="330"/>
      <c r="C46" s="330"/>
      <c r="D46" s="222" t="s">
        <v>219</v>
      </c>
      <c r="E46" s="8" t="s">
        <v>310</v>
      </c>
      <c r="F46" s="328"/>
      <c r="G46" s="328"/>
      <c r="H46" s="328"/>
      <c r="I46" s="328"/>
      <c r="J46" s="329"/>
    </row>
    <row r="47" spans="1:10">
      <c r="A47" s="330" t="s">
        <v>156</v>
      </c>
      <c r="B47" s="330"/>
      <c r="C47" s="330"/>
      <c r="D47" s="222">
        <v>71301</v>
      </c>
      <c r="E47" s="8" t="s">
        <v>357</v>
      </c>
      <c r="F47" s="328"/>
      <c r="G47" s="328"/>
      <c r="H47" s="328"/>
      <c r="I47" s="328"/>
      <c r="J47" s="329"/>
    </row>
    <row r="48" spans="1:10">
      <c r="A48" s="330" t="s">
        <v>156</v>
      </c>
      <c r="B48" s="330"/>
      <c r="C48" s="330"/>
      <c r="D48" s="222">
        <v>71302</v>
      </c>
      <c r="E48" s="8" t="s">
        <v>168</v>
      </c>
      <c r="F48" s="328"/>
      <c r="G48" s="328"/>
      <c r="H48" s="328"/>
      <c r="I48" s="328"/>
      <c r="J48" s="329"/>
    </row>
    <row r="49" spans="1:10">
      <c r="A49" s="330" t="s">
        <v>156</v>
      </c>
      <c r="B49" s="330"/>
      <c r="C49" s="330"/>
      <c r="D49" s="222">
        <v>71303</v>
      </c>
      <c r="E49" s="8" t="s">
        <v>311</v>
      </c>
      <c r="F49" s="328"/>
      <c r="G49" s="328"/>
      <c r="H49" s="328"/>
      <c r="I49" s="328"/>
      <c r="J49" s="329"/>
    </row>
    <row r="50" spans="1:10">
      <c r="A50" s="330" t="s">
        <v>156</v>
      </c>
      <c r="B50" s="330"/>
      <c r="C50" s="330"/>
      <c r="D50" s="222">
        <v>71304</v>
      </c>
      <c r="E50" s="8" t="s">
        <v>169</v>
      </c>
      <c r="F50" s="328"/>
      <c r="G50" s="328"/>
      <c r="H50" s="328"/>
      <c r="I50" s="328"/>
      <c r="J50" s="329"/>
    </row>
    <row r="51" spans="1:10">
      <c r="A51" s="330" t="s">
        <v>156</v>
      </c>
      <c r="B51" s="330"/>
      <c r="C51" s="330"/>
      <c r="D51" s="222">
        <v>71305</v>
      </c>
      <c r="E51" s="8" t="s">
        <v>358</v>
      </c>
      <c r="F51" s="328"/>
      <c r="G51" s="328"/>
      <c r="H51" s="328"/>
      <c r="I51" s="328"/>
      <c r="J51" s="329"/>
    </row>
    <row r="52" spans="1:10">
      <c r="A52" s="330" t="s">
        <v>156</v>
      </c>
      <c r="B52" s="330"/>
      <c r="C52" s="330"/>
      <c r="D52" s="222" t="s">
        <v>225</v>
      </c>
      <c r="E52" s="8" t="s">
        <v>312</v>
      </c>
      <c r="F52" s="328"/>
      <c r="G52" s="328"/>
      <c r="H52" s="328"/>
      <c r="I52" s="328"/>
      <c r="J52" s="329"/>
    </row>
    <row r="53" spans="1:10">
      <c r="A53" s="330" t="s">
        <v>156</v>
      </c>
      <c r="B53" s="330"/>
      <c r="C53" s="330"/>
      <c r="D53" s="222" t="s">
        <v>341</v>
      </c>
      <c r="E53" s="8" t="s">
        <v>313</v>
      </c>
      <c r="F53" s="328"/>
      <c r="G53" s="328"/>
      <c r="H53" s="328"/>
      <c r="I53" s="328"/>
      <c r="J53" s="329"/>
    </row>
    <row r="54" spans="1:10">
      <c r="A54" s="330" t="s">
        <v>156</v>
      </c>
      <c r="B54" s="330"/>
      <c r="C54" s="330"/>
      <c r="D54" s="222" t="s">
        <v>342</v>
      </c>
      <c r="E54" s="8" t="s">
        <v>314</v>
      </c>
      <c r="F54" s="328"/>
      <c r="G54" s="328"/>
      <c r="H54" s="328"/>
      <c r="I54" s="328"/>
      <c r="J54" s="329"/>
    </row>
    <row r="55" spans="1:10">
      <c r="A55" s="330" t="s">
        <v>156</v>
      </c>
      <c r="B55" s="330"/>
      <c r="C55" s="330"/>
      <c r="D55" s="222">
        <v>71401</v>
      </c>
      <c r="E55" s="8" t="s">
        <v>359</v>
      </c>
      <c r="F55" s="328"/>
      <c r="G55" s="328"/>
      <c r="H55" s="328"/>
      <c r="I55" s="328"/>
      <c r="J55" s="329"/>
    </row>
    <row r="56" spans="1:10">
      <c r="A56" s="330" t="s">
        <v>156</v>
      </c>
      <c r="B56" s="330"/>
      <c r="C56" s="330"/>
      <c r="D56" s="222">
        <v>71402</v>
      </c>
      <c r="E56" s="8" t="s">
        <v>170</v>
      </c>
      <c r="F56" s="328"/>
      <c r="G56" s="328"/>
      <c r="H56" s="328"/>
      <c r="I56" s="328"/>
      <c r="J56" s="329"/>
    </row>
    <row r="57" spans="1:10">
      <c r="A57" s="330" t="s">
        <v>156</v>
      </c>
      <c r="B57" s="330"/>
      <c r="C57" s="330"/>
      <c r="D57" s="222">
        <v>71403</v>
      </c>
      <c r="E57" s="8" t="s">
        <v>171</v>
      </c>
      <c r="F57" s="328"/>
      <c r="G57" s="328"/>
      <c r="H57" s="328"/>
      <c r="I57" s="328"/>
      <c r="J57" s="329"/>
    </row>
    <row r="58" spans="1:10">
      <c r="A58" s="330" t="s">
        <v>156</v>
      </c>
      <c r="B58" s="330"/>
      <c r="C58" s="330"/>
      <c r="D58" s="222">
        <v>71404</v>
      </c>
      <c r="E58" s="8" t="s">
        <v>172</v>
      </c>
      <c r="F58" s="328"/>
      <c r="G58" s="328"/>
      <c r="H58" s="328"/>
      <c r="I58" s="328"/>
      <c r="J58" s="329"/>
    </row>
    <row r="59" spans="1:10">
      <c r="A59" s="330" t="s">
        <v>156</v>
      </c>
      <c r="B59" s="330"/>
      <c r="C59" s="330"/>
      <c r="D59" s="222">
        <v>71405</v>
      </c>
      <c r="E59" s="8" t="s">
        <v>173</v>
      </c>
      <c r="F59" s="328"/>
      <c r="G59" s="328"/>
      <c r="H59" s="328"/>
      <c r="I59" s="328"/>
      <c r="J59" s="329"/>
    </row>
    <row r="60" spans="1:10">
      <c r="A60" s="330" t="s">
        <v>156</v>
      </c>
      <c r="B60" s="330"/>
      <c r="C60" s="330"/>
      <c r="D60" s="222">
        <v>71406</v>
      </c>
      <c r="E60" s="8" t="s">
        <v>315</v>
      </c>
      <c r="F60" s="328"/>
      <c r="G60" s="328"/>
      <c r="H60" s="328"/>
      <c r="I60" s="328"/>
      <c r="J60" s="329"/>
    </row>
    <row r="61" spans="1:10">
      <c r="A61" s="330" t="s">
        <v>156</v>
      </c>
      <c r="B61" s="330"/>
      <c r="C61" s="330"/>
      <c r="D61" s="222">
        <v>71407</v>
      </c>
      <c r="E61" s="8" t="s">
        <v>316</v>
      </c>
      <c r="F61" s="328"/>
      <c r="G61" s="328"/>
      <c r="H61" s="328"/>
      <c r="I61" s="328"/>
      <c r="J61" s="329"/>
    </row>
    <row r="62" spans="1:10">
      <c r="A62" s="330" t="s">
        <v>156</v>
      </c>
      <c r="B62" s="330"/>
      <c r="C62" s="330"/>
      <c r="D62" s="222">
        <v>71408</v>
      </c>
      <c r="E62" s="8" t="s">
        <v>174</v>
      </c>
      <c r="F62" s="328"/>
      <c r="G62" s="328"/>
      <c r="H62" s="328"/>
      <c r="I62" s="328"/>
      <c r="J62" s="329"/>
    </row>
    <row r="63" spans="1:10">
      <c r="A63" s="330" t="s">
        <v>156</v>
      </c>
      <c r="B63" s="330"/>
      <c r="C63" s="330"/>
      <c r="D63" s="222" t="s">
        <v>343</v>
      </c>
      <c r="E63" s="8" t="s">
        <v>317</v>
      </c>
      <c r="F63" s="328"/>
      <c r="G63" s="328"/>
      <c r="H63" s="328"/>
      <c r="I63" s="328"/>
      <c r="J63" s="329"/>
    </row>
    <row r="64" spans="1:10">
      <c r="A64" s="330" t="s">
        <v>156</v>
      </c>
      <c r="B64" s="330"/>
      <c r="C64" s="330"/>
      <c r="D64" s="222" t="s">
        <v>344</v>
      </c>
      <c r="E64" s="8" t="s">
        <v>318</v>
      </c>
      <c r="F64" s="328"/>
      <c r="G64" s="328"/>
      <c r="H64" s="328"/>
      <c r="I64" s="328"/>
      <c r="J64" s="329"/>
    </row>
    <row r="65" spans="1:10">
      <c r="A65" s="330" t="s">
        <v>156</v>
      </c>
      <c r="B65" s="330"/>
      <c r="C65" s="330"/>
      <c r="D65" s="222">
        <v>71501</v>
      </c>
      <c r="E65" s="8" t="s">
        <v>175</v>
      </c>
      <c r="F65" s="328"/>
      <c r="G65" s="328"/>
      <c r="H65" s="328"/>
      <c r="I65" s="328"/>
      <c r="J65" s="329"/>
    </row>
    <row r="66" spans="1:10">
      <c r="A66" s="330" t="s">
        <v>156</v>
      </c>
      <c r="B66" s="330"/>
      <c r="C66" s="330"/>
      <c r="D66" s="222">
        <v>71502</v>
      </c>
      <c r="E66" s="8" t="s">
        <v>360</v>
      </c>
      <c r="F66" s="328"/>
      <c r="G66" s="328"/>
      <c r="H66" s="328"/>
      <c r="I66" s="328"/>
      <c r="J66" s="329"/>
    </row>
    <row r="67" spans="1:10">
      <c r="A67" s="330" t="s">
        <v>156</v>
      </c>
      <c r="B67" s="330"/>
      <c r="C67" s="330"/>
      <c r="D67" s="222">
        <v>71503</v>
      </c>
      <c r="E67" s="8" t="s">
        <v>176</v>
      </c>
      <c r="F67" s="328"/>
      <c r="G67" s="328"/>
      <c r="H67" s="328"/>
      <c r="I67" s="328"/>
      <c r="J67" s="329"/>
    </row>
    <row r="68" spans="1:10">
      <c r="A68" s="330" t="s">
        <v>156</v>
      </c>
      <c r="B68" s="330"/>
      <c r="C68" s="330"/>
      <c r="D68" s="222">
        <v>71504</v>
      </c>
      <c r="E68" s="8" t="s">
        <v>177</v>
      </c>
      <c r="F68" s="328"/>
      <c r="G68" s="328"/>
      <c r="H68" s="328"/>
      <c r="I68" s="328"/>
      <c r="J68" s="329"/>
    </row>
    <row r="69" spans="1:10">
      <c r="A69" s="330" t="s">
        <v>156</v>
      </c>
      <c r="B69" s="330"/>
      <c r="C69" s="330"/>
      <c r="D69" s="222">
        <v>71505</v>
      </c>
      <c r="E69" s="8" t="s">
        <v>319</v>
      </c>
      <c r="F69" s="328"/>
      <c r="G69" s="328"/>
      <c r="H69" s="328"/>
      <c r="I69" s="328"/>
      <c r="J69" s="329"/>
    </row>
    <row r="70" spans="1:10">
      <c r="A70" s="330" t="s">
        <v>156</v>
      </c>
      <c r="B70" s="330"/>
      <c r="C70" s="330"/>
      <c r="D70" s="222">
        <v>71506</v>
      </c>
      <c r="E70" s="8" t="s">
        <v>320</v>
      </c>
      <c r="F70" s="328"/>
      <c r="G70" s="328"/>
      <c r="H70" s="328"/>
      <c r="I70" s="328"/>
      <c r="J70" s="329"/>
    </row>
    <row r="71" spans="1:10">
      <c r="A71" s="330" t="s">
        <v>156</v>
      </c>
      <c r="B71" s="330"/>
      <c r="C71" s="330"/>
      <c r="D71" s="222">
        <v>71507</v>
      </c>
      <c r="E71" s="8" t="s">
        <v>178</v>
      </c>
      <c r="F71" s="328"/>
      <c r="G71" s="328"/>
      <c r="H71" s="328"/>
      <c r="I71" s="328"/>
      <c r="J71" s="329"/>
    </row>
    <row r="72" spans="1:10">
      <c r="A72" s="330" t="s">
        <v>156</v>
      </c>
      <c r="B72" s="330"/>
      <c r="C72" s="330"/>
      <c r="D72" s="222">
        <v>71508</v>
      </c>
      <c r="E72" s="8" t="s">
        <v>179</v>
      </c>
      <c r="F72" s="328"/>
      <c r="G72" s="328"/>
      <c r="H72" s="328"/>
      <c r="I72" s="328"/>
      <c r="J72" s="329"/>
    </row>
    <row r="73" spans="1:10">
      <c r="A73" s="330" t="s">
        <v>156</v>
      </c>
      <c r="B73" s="330"/>
      <c r="C73" s="330"/>
      <c r="D73" s="222" t="s">
        <v>242</v>
      </c>
      <c r="E73" s="8" t="s">
        <v>243</v>
      </c>
      <c r="F73" s="328"/>
      <c r="G73" s="328"/>
      <c r="H73" s="328"/>
      <c r="I73" s="328"/>
      <c r="J73" s="329"/>
    </row>
    <row r="74" spans="1:10">
      <c r="A74" s="330" t="s">
        <v>156</v>
      </c>
      <c r="B74" s="330"/>
      <c r="C74" s="330"/>
      <c r="D74" s="222" t="s">
        <v>244</v>
      </c>
      <c r="E74" s="8" t="s">
        <v>245</v>
      </c>
      <c r="F74" s="328"/>
      <c r="G74" s="328"/>
      <c r="H74" s="328"/>
      <c r="I74" s="328"/>
      <c r="J74" s="329"/>
    </row>
    <row r="75" spans="1:10">
      <c r="A75" s="330" t="s">
        <v>156</v>
      </c>
      <c r="B75" s="330"/>
      <c r="C75" s="330"/>
      <c r="D75" s="222" t="s">
        <v>247</v>
      </c>
      <c r="E75" s="8" t="s">
        <v>321</v>
      </c>
      <c r="F75" s="328"/>
      <c r="G75" s="328"/>
      <c r="H75" s="328"/>
      <c r="I75" s="328"/>
      <c r="J75" s="329"/>
    </row>
    <row r="76" spans="1:10">
      <c r="A76" s="330" t="s">
        <v>156</v>
      </c>
      <c r="B76" s="330"/>
      <c r="C76" s="330"/>
      <c r="D76" s="222" t="s">
        <v>248</v>
      </c>
      <c r="E76" s="8" t="s">
        <v>322</v>
      </c>
      <c r="F76" s="328"/>
      <c r="G76" s="328"/>
      <c r="H76" s="328"/>
      <c r="I76" s="328"/>
      <c r="J76" s="329"/>
    </row>
    <row r="77" spans="1:10">
      <c r="A77" s="330" t="s">
        <v>156</v>
      </c>
      <c r="B77" s="330"/>
      <c r="C77" s="330"/>
      <c r="D77" s="222" t="s">
        <v>345</v>
      </c>
      <c r="E77" s="8" t="s">
        <v>323</v>
      </c>
      <c r="F77" s="328"/>
      <c r="G77" s="328"/>
      <c r="H77" s="328"/>
      <c r="I77" s="328"/>
      <c r="J77" s="329"/>
    </row>
    <row r="78" spans="1:10">
      <c r="A78" s="330" t="s">
        <v>156</v>
      </c>
      <c r="B78" s="330"/>
      <c r="C78" s="330"/>
      <c r="D78" s="222" t="s">
        <v>346</v>
      </c>
      <c r="E78" s="8" t="s">
        <v>324</v>
      </c>
      <c r="F78" s="328"/>
      <c r="G78" s="328"/>
      <c r="H78" s="328"/>
      <c r="I78" s="328"/>
      <c r="J78" s="329"/>
    </row>
    <row r="79" spans="1:10">
      <c r="A79" s="330" t="s">
        <v>156</v>
      </c>
      <c r="B79" s="330"/>
      <c r="C79" s="330"/>
      <c r="D79" s="222">
        <v>71614</v>
      </c>
      <c r="E79" s="8" t="s">
        <v>180</v>
      </c>
      <c r="F79" s="328"/>
      <c r="G79" s="328"/>
      <c r="H79" s="328"/>
      <c r="I79" s="328"/>
      <c r="J79" s="329"/>
    </row>
    <row r="80" spans="1:10">
      <c r="A80" s="330" t="s">
        <v>156</v>
      </c>
      <c r="B80" s="330"/>
      <c r="C80" s="330"/>
      <c r="D80" s="222" t="s">
        <v>250</v>
      </c>
      <c r="E80" s="8" t="s">
        <v>251</v>
      </c>
      <c r="F80" s="328"/>
      <c r="G80" s="328"/>
      <c r="H80" s="328"/>
      <c r="I80" s="328"/>
      <c r="J80" s="329"/>
    </row>
    <row r="81" spans="1:10">
      <c r="A81" s="330" t="s">
        <v>156</v>
      </c>
      <c r="B81" s="330"/>
      <c r="C81" s="330"/>
      <c r="D81" s="222" t="s">
        <v>252</v>
      </c>
      <c r="E81" s="8" t="s">
        <v>253</v>
      </c>
      <c r="F81" s="328"/>
      <c r="G81" s="328"/>
      <c r="H81" s="328"/>
      <c r="I81" s="328"/>
      <c r="J81" s="329"/>
    </row>
    <row r="82" spans="1:10">
      <c r="A82" s="330" t="s">
        <v>181</v>
      </c>
      <c r="B82" s="330"/>
      <c r="C82" s="330"/>
      <c r="D82" s="222">
        <v>72101</v>
      </c>
      <c r="E82" s="8" t="s">
        <v>182</v>
      </c>
      <c r="F82" s="328"/>
      <c r="G82" s="328"/>
      <c r="H82" s="328"/>
      <c r="I82" s="328"/>
      <c r="J82" s="329"/>
    </row>
    <row r="83" spans="1:10">
      <c r="A83" s="330" t="s">
        <v>181</v>
      </c>
      <c r="B83" s="330"/>
      <c r="C83" s="330"/>
      <c r="D83" s="222">
        <v>72104</v>
      </c>
      <c r="E83" s="8" t="s">
        <v>361</v>
      </c>
      <c r="F83" s="328"/>
      <c r="G83" s="328"/>
      <c r="H83" s="328"/>
      <c r="I83" s="328"/>
      <c r="J83" s="329"/>
    </row>
    <row r="84" spans="1:10">
      <c r="A84" s="330" t="s">
        <v>181</v>
      </c>
      <c r="B84" s="330"/>
      <c r="C84" s="330"/>
      <c r="D84" s="222">
        <v>72201</v>
      </c>
      <c r="E84" s="8" t="s">
        <v>325</v>
      </c>
      <c r="F84" s="328"/>
      <c r="G84" s="328"/>
      <c r="H84" s="328"/>
      <c r="I84" s="328"/>
      <c r="J84" s="329"/>
    </row>
    <row r="85" spans="1:10">
      <c r="A85" s="330" t="s">
        <v>181</v>
      </c>
      <c r="B85" s="330"/>
      <c r="C85" s="330"/>
      <c r="D85" s="222" t="s">
        <v>362</v>
      </c>
      <c r="E85" s="8" t="s">
        <v>363</v>
      </c>
      <c r="F85" s="328"/>
      <c r="G85" s="328"/>
      <c r="H85" s="328"/>
      <c r="I85" s="328"/>
      <c r="J85" s="329"/>
    </row>
    <row r="86" spans="1:10">
      <c r="A86" s="330" t="s">
        <v>181</v>
      </c>
      <c r="B86" s="330"/>
      <c r="C86" s="330"/>
      <c r="D86" s="222">
        <v>72301</v>
      </c>
      <c r="E86" s="8" t="s">
        <v>326</v>
      </c>
      <c r="F86" s="328"/>
      <c r="G86" s="328"/>
      <c r="H86" s="328"/>
      <c r="I86" s="328"/>
      <c r="J86" s="329"/>
    </row>
    <row r="87" spans="1:10">
      <c r="A87" s="330" t="s">
        <v>181</v>
      </c>
      <c r="B87" s="330"/>
      <c r="C87" s="330"/>
      <c r="D87" s="222" t="s">
        <v>347</v>
      </c>
      <c r="E87" s="8" t="s">
        <v>364</v>
      </c>
      <c r="F87" s="328"/>
      <c r="G87" s="328"/>
      <c r="H87" s="328"/>
      <c r="I87" s="328"/>
      <c r="J87" s="329"/>
    </row>
    <row r="88" spans="1:10">
      <c r="A88" s="330" t="s">
        <v>181</v>
      </c>
      <c r="B88" s="330"/>
      <c r="C88" s="330"/>
      <c r="D88" s="222" t="s">
        <v>365</v>
      </c>
      <c r="E88" s="8" t="s">
        <v>366</v>
      </c>
      <c r="F88" s="328"/>
      <c r="G88" s="328"/>
      <c r="H88" s="328"/>
      <c r="I88" s="328"/>
      <c r="J88" s="329"/>
    </row>
    <row r="89" spans="1:10">
      <c r="A89" s="330" t="s">
        <v>181</v>
      </c>
      <c r="B89" s="330"/>
      <c r="C89" s="330"/>
      <c r="D89" s="222" t="s">
        <v>367</v>
      </c>
      <c r="E89" s="8" t="s">
        <v>368</v>
      </c>
      <c r="F89" s="328"/>
      <c r="G89" s="328"/>
      <c r="H89" s="328"/>
      <c r="I89" s="328"/>
      <c r="J89" s="329"/>
    </row>
    <row r="90" spans="1:10">
      <c r="A90" s="330" t="s">
        <v>181</v>
      </c>
      <c r="B90" s="330"/>
      <c r="C90" s="330"/>
      <c r="D90" s="222">
        <v>72401</v>
      </c>
      <c r="E90" s="8" t="s">
        <v>369</v>
      </c>
      <c r="F90" s="328"/>
      <c r="G90" s="328"/>
      <c r="H90" s="328"/>
      <c r="I90" s="328"/>
      <c r="J90" s="329"/>
    </row>
    <row r="91" spans="1:10">
      <c r="A91" s="330" t="s">
        <v>181</v>
      </c>
      <c r="B91" s="330"/>
      <c r="C91" s="330"/>
      <c r="D91" s="222">
        <v>72501</v>
      </c>
      <c r="E91" s="8" t="s">
        <v>183</v>
      </c>
      <c r="F91" s="328"/>
      <c r="G91" s="328"/>
      <c r="H91" s="328"/>
      <c r="I91" s="328"/>
      <c r="J91" s="329"/>
    </row>
    <row r="92" spans="1:10">
      <c r="A92" s="330" t="s">
        <v>181</v>
      </c>
      <c r="B92" s="330"/>
      <c r="C92" s="330"/>
      <c r="D92" s="222">
        <v>72502</v>
      </c>
      <c r="E92" s="8" t="s">
        <v>184</v>
      </c>
      <c r="F92" s="328"/>
      <c r="G92" s="328"/>
      <c r="H92" s="328"/>
      <c r="I92" s="328"/>
      <c r="J92" s="329"/>
    </row>
    <row r="93" spans="1:10">
      <c r="A93" s="330" t="s">
        <v>181</v>
      </c>
      <c r="B93" s="330"/>
      <c r="C93" s="330"/>
      <c r="D93" s="222" t="s">
        <v>261</v>
      </c>
      <c r="E93" s="8" t="s">
        <v>262</v>
      </c>
      <c r="F93" s="328"/>
      <c r="G93" s="328"/>
      <c r="H93" s="328"/>
      <c r="I93" s="328"/>
      <c r="J93" s="329"/>
    </row>
    <row r="94" spans="1:10">
      <c r="A94" s="330" t="s">
        <v>181</v>
      </c>
      <c r="B94" s="330"/>
      <c r="C94" s="330"/>
      <c r="D94" s="222" t="s">
        <v>185</v>
      </c>
      <c r="E94" s="8" t="s">
        <v>263</v>
      </c>
      <c r="F94" s="328"/>
      <c r="G94" s="328"/>
      <c r="H94" s="328"/>
      <c r="I94" s="328"/>
      <c r="J94" s="329"/>
    </row>
    <row r="95" spans="1:10">
      <c r="A95" s="330" t="s">
        <v>181</v>
      </c>
      <c r="B95" s="330"/>
      <c r="C95" s="330"/>
      <c r="D95" s="222" t="s">
        <v>186</v>
      </c>
      <c r="E95" s="8" t="s">
        <v>264</v>
      </c>
      <c r="F95" s="328"/>
      <c r="G95" s="328"/>
      <c r="H95" s="328"/>
      <c r="I95" s="328"/>
      <c r="J95" s="329"/>
    </row>
    <row r="96" spans="1:10">
      <c r="A96" s="330" t="s">
        <v>181</v>
      </c>
      <c r="B96" s="330"/>
      <c r="C96" s="330"/>
      <c r="D96" s="222" t="s">
        <v>187</v>
      </c>
      <c r="E96" s="8" t="s">
        <v>265</v>
      </c>
      <c r="F96" s="328"/>
      <c r="G96" s="328"/>
      <c r="H96" s="328"/>
      <c r="I96" s="328"/>
      <c r="J96" s="329"/>
    </row>
    <row r="97" spans="1:10">
      <c r="A97" s="330" t="s">
        <v>181</v>
      </c>
      <c r="B97" s="330"/>
      <c r="C97" s="330"/>
      <c r="D97" s="222" t="s">
        <v>266</v>
      </c>
      <c r="E97" s="8" t="s">
        <v>267</v>
      </c>
      <c r="F97" s="328"/>
      <c r="G97" s="328"/>
      <c r="H97" s="328"/>
      <c r="I97" s="328"/>
      <c r="J97" s="329"/>
    </row>
    <row r="98" spans="1:10">
      <c r="A98" s="330" t="s">
        <v>181</v>
      </c>
      <c r="B98" s="330"/>
      <c r="C98" s="330"/>
      <c r="D98" s="222" t="s">
        <v>370</v>
      </c>
      <c r="E98" s="8" t="s">
        <v>371</v>
      </c>
      <c r="F98" s="328"/>
      <c r="G98" s="328"/>
      <c r="H98" s="328"/>
      <c r="I98" s="328"/>
      <c r="J98" s="329"/>
    </row>
    <row r="99" spans="1:10">
      <c r="A99" s="330" t="s">
        <v>181</v>
      </c>
      <c r="B99" s="330"/>
      <c r="C99" s="330"/>
      <c r="D99" s="222">
        <v>72605</v>
      </c>
      <c r="E99" s="8" t="s">
        <v>372</v>
      </c>
      <c r="F99" s="328"/>
      <c r="G99" s="328"/>
      <c r="H99" s="328"/>
      <c r="I99" s="328"/>
      <c r="J99" s="329"/>
    </row>
    <row r="100" spans="1:10">
      <c r="A100" s="330" t="s">
        <v>188</v>
      </c>
      <c r="B100" s="330"/>
      <c r="C100" s="330"/>
      <c r="D100" s="222" t="s">
        <v>269</v>
      </c>
      <c r="E100" s="8" t="s">
        <v>270</v>
      </c>
      <c r="F100" s="328"/>
      <c r="G100" s="328"/>
      <c r="H100" s="328"/>
      <c r="I100" s="328"/>
      <c r="J100" s="329"/>
    </row>
    <row r="101" spans="1:10">
      <c r="A101" s="330" t="s">
        <v>188</v>
      </c>
      <c r="B101" s="330"/>
      <c r="C101" s="330"/>
      <c r="D101" s="222" t="s">
        <v>348</v>
      </c>
      <c r="E101" s="8" t="s">
        <v>296</v>
      </c>
      <c r="F101" s="328"/>
      <c r="G101" s="328"/>
      <c r="H101" s="328"/>
      <c r="I101" s="328"/>
      <c r="J101" s="329"/>
    </row>
    <row r="102" spans="1:10">
      <c r="A102" s="330" t="s">
        <v>188</v>
      </c>
      <c r="B102" s="330"/>
      <c r="C102" s="330"/>
      <c r="D102" s="222" t="s">
        <v>349</v>
      </c>
      <c r="E102" s="8" t="s">
        <v>327</v>
      </c>
      <c r="F102" s="328"/>
      <c r="G102" s="328"/>
      <c r="H102" s="328"/>
      <c r="I102" s="328"/>
      <c r="J102" s="329"/>
    </row>
    <row r="103" spans="1:10">
      <c r="A103" s="330" t="s">
        <v>188</v>
      </c>
      <c r="B103" s="330"/>
      <c r="C103" s="330"/>
      <c r="D103" s="222" t="s">
        <v>373</v>
      </c>
      <c r="E103" s="8" t="s">
        <v>374</v>
      </c>
      <c r="F103" s="328"/>
      <c r="G103" s="328"/>
      <c r="H103" s="328"/>
      <c r="I103" s="328"/>
      <c r="J103" s="329"/>
    </row>
    <row r="104" spans="1:10">
      <c r="A104" s="330" t="s">
        <v>188</v>
      </c>
      <c r="B104" s="330"/>
      <c r="C104" s="330"/>
      <c r="D104" s="222" t="s">
        <v>375</v>
      </c>
      <c r="E104" s="8" t="s">
        <v>376</v>
      </c>
      <c r="F104" s="328"/>
      <c r="G104" s="328"/>
      <c r="H104" s="328"/>
      <c r="I104" s="328"/>
      <c r="J104" s="329"/>
    </row>
    <row r="105" spans="1:10">
      <c r="A105" s="330" t="s">
        <v>188</v>
      </c>
      <c r="B105" s="330"/>
      <c r="C105" s="330"/>
      <c r="D105" s="222" t="s">
        <v>377</v>
      </c>
      <c r="E105" s="8" t="s">
        <v>378</v>
      </c>
      <c r="F105" s="328"/>
      <c r="G105" s="328"/>
      <c r="H105" s="328"/>
      <c r="I105" s="328"/>
      <c r="J105" s="329"/>
    </row>
    <row r="106" spans="1:10">
      <c r="A106" s="330" t="s">
        <v>188</v>
      </c>
      <c r="B106" s="330"/>
      <c r="C106" s="330"/>
      <c r="D106" s="222" t="s">
        <v>379</v>
      </c>
      <c r="E106" s="8" t="s">
        <v>208</v>
      </c>
      <c r="F106" s="328"/>
      <c r="G106" s="328"/>
      <c r="H106" s="328"/>
      <c r="I106" s="328"/>
      <c r="J106" s="329"/>
    </row>
    <row r="107" spans="1:10">
      <c r="A107" s="330" t="s">
        <v>188</v>
      </c>
      <c r="B107" s="330"/>
      <c r="C107" s="330"/>
      <c r="D107" s="222">
        <v>73201</v>
      </c>
      <c r="E107" s="8" t="s">
        <v>189</v>
      </c>
      <c r="F107" s="328"/>
      <c r="G107" s="328"/>
      <c r="H107" s="328"/>
      <c r="I107" s="328"/>
      <c r="J107" s="329"/>
    </row>
    <row r="108" spans="1:10">
      <c r="A108" s="330" t="s">
        <v>188</v>
      </c>
      <c r="B108" s="330"/>
      <c r="C108" s="330"/>
      <c r="D108" s="222">
        <v>73202</v>
      </c>
      <c r="E108" s="8" t="s">
        <v>328</v>
      </c>
      <c r="F108" s="328"/>
      <c r="G108" s="328"/>
      <c r="H108" s="328"/>
      <c r="I108" s="328"/>
      <c r="J108" s="329"/>
    </row>
    <row r="109" spans="1:10">
      <c r="A109" s="330" t="s">
        <v>188</v>
      </c>
      <c r="B109" s="330"/>
      <c r="C109" s="330"/>
      <c r="D109" s="222" t="s">
        <v>273</v>
      </c>
      <c r="E109" s="8" t="s">
        <v>274</v>
      </c>
      <c r="F109" s="328"/>
      <c r="G109" s="328"/>
      <c r="H109" s="328"/>
      <c r="I109" s="328"/>
      <c r="J109" s="329"/>
    </row>
    <row r="110" spans="1:10">
      <c r="A110" s="330" t="s">
        <v>188</v>
      </c>
      <c r="B110" s="330"/>
      <c r="C110" s="330"/>
      <c r="D110" s="222" t="s">
        <v>275</v>
      </c>
      <c r="E110" s="8" t="s">
        <v>276</v>
      </c>
      <c r="F110" s="328"/>
      <c r="G110" s="328"/>
      <c r="H110" s="328"/>
      <c r="I110" s="328"/>
      <c r="J110" s="329"/>
    </row>
    <row r="111" spans="1:10">
      <c r="A111" s="330" t="s">
        <v>188</v>
      </c>
      <c r="B111" s="330"/>
      <c r="C111" s="330"/>
      <c r="D111" s="222" t="s">
        <v>277</v>
      </c>
      <c r="E111" s="8" t="s">
        <v>380</v>
      </c>
      <c r="F111" s="328"/>
      <c r="G111" s="328"/>
      <c r="H111" s="328"/>
      <c r="I111" s="328"/>
      <c r="J111" s="329"/>
    </row>
    <row r="112" spans="1:10">
      <c r="A112" s="330" t="s">
        <v>188</v>
      </c>
      <c r="B112" s="330"/>
      <c r="C112" s="330"/>
      <c r="D112" s="222" t="s">
        <v>297</v>
      </c>
      <c r="E112" s="8" t="s">
        <v>381</v>
      </c>
      <c r="F112" s="328"/>
      <c r="G112" s="328"/>
      <c r="H112" s="328"/>
      <c r="I112" s="328"/>
      <c r="J112" s="329"/>
    </row>
    <row r="113" spans="1:10">
      <c r="A113" s="330" t="s">
        <v>188</v>
      </c>
      <c r="B113" s="330"/>
      <c r="C113" s="330"/>
      <c r="D113" s="222" t="s">
        <v>298</v>
      </c>
      <c r="E113" s="8" t="s">
        <v>329</v>
      </c>
      <c r="F113" s="328"/>
      <c r="G113" s="328"/>
      <c r="H113" s="328"/>
      <c r="I113" s="328"/>
      <c r="J113" s="329"/>
    </row>
    <row r="114" spans="1:10">
      <c r="A114" s="330" t="s">
        <v>188</v>
      </c>
      <c r="B114" s="330"/>
      <c r="C114" s="330"/>
      <c r="D114" s="222" t="s">
        <v>299</v>
      </c>
      <c r="E114" s="8" t="s">
        <v>330</v>
      </c>
      <c r="F114" s="328"/>
      <c r="G114" s="328"/>
      <c r="H114" s="328"/>
      <c r="I114" s="328"/>
      <c r="J114" s="329"/>
    </row>
    <row r="115" spans="1:10">
      <c r="A115" s="330" t="s">
        <v>188</v>
      </c>
      <c r="B115" s="330"/>
      <c r="C115" s="330"/>
      <c r="D115" s="222" t="s">
        <v>300</v>
      </c>
      <c r="E115" s="8" t="s">
        <v>331</v>
      </c>
      <c r="F115" s="328"/>
      <c r="G115" s="328"/>
      <c r="H115" s="328"/>
      <c r="I115" s="328"/>
      <c r="J115" s="329"/>
    </row>
    <row r="116" spans="1:10">
      <c r="A116" s="330" t="s">
        <v>188</v>
      </c>
      <c r="B116" s="330"/>
      <c r="C116" s="330"/>
      <c r="D116" s="222" t="s">
        <v>301</v>
      </c>
      <c r="E116" s="8" t="s">
        <v>382</v>
      </c>
      <c r="F116" s="328"/>
      <c r="G116" s="328"/>
      <c r="H116" s="328"/>
      <c r="I116" s="328"/>
      <c r="J116" s="329"/>
    </row>
    <row r="117" spans="1:10">
      <c r="A117" s="330" t="s">
        <v>188</v>
      </c>
      <c r="B117" s="330"/>
      <c r="C117" s="330"/>
      <c r="D117" s="222" t="s">
        <v>302</v>
      </c>
      <c r="E117" s="8" t="s">
        <v>383</v>
      </c>
      <c r="F117" s="328"/>
      <c r="G117" s="328"/>
      <c r="H117" s="328"/>
      <c r="I117" s="328"/>
      <c r="J117" s="329"/>
    </row>
    <row r="118" spans="1:10">
      <c r="A118" s="330" t="s">
        <v>188</v>
      </c>
      <c r="B118" s="330"/>
      <c r="C118" s="330"/>
      <c r="D118" s="222" t="s">
        <v>303</v>
      </c>
      <c r="E118" s="8" t="s">
        <v>167</v>
      </c>
      <c r="F118" s="328"/>
      <c r="G118" s="328"/>
      <c r="H118" s="328"/>
      <c r="I118" s="328"/>
      <c r="J118" s="329"/>
    </row>
    <row r="119" spans="1:10">
      <c r="A119" s="330" t="s">
        <v>188</v>
      </c>
      <c r="B119" s="330"/>
      <c r="C119" s="330"/>
      <c r="D119" s="222">
        <v>73215</v>
      </c>
      <c r="E119" s="8" t="s">
        <v>384</v>
      </c>
      <c r="F119" s="328"/>
      <c r="G119" s="328"/>
      <c r="H119" s="328"/>
      <c r="I119" s="328"/>
      <c r="J119" s="329"/>
    </row>
    <row r="120" spans="1:10">
      <c r="A120" s="330" t="s">
        <v>188</v>
      </c>
      <c r="B120" s="330"/>
      <c r="C120" s="330"/>
      <c r="D120" s="222">
        <v>73216</v>
      </c>
      <c r="E120" s="8" t="s">
        <v>385</v>
      </c>
      <c r="F120" s="328"/>
      <c r="G120" s="328"/>
      <c r="H120" s="328"/>
      <c r="I120" s="328"/>
      <c r="J120" s="329"/>
    </row>
    <row r="121" spans="1:10">
      <c r="A121" s="330" t="s">
        <v>188</v>
      </c>
      <c r="B121" s="330"/>
      <c r="C121" s="330"/>
      <c r="D121" s="222">
        <v>73217</v>
      </c>
      <c r="E121" s="8" t="s">
        <v>386</v>
      </c>
      <c r="F121" s="328"/>
      <c r="G121" s="328"/>
      <c r="H121" s="328"/>
      <c r="I121" s="328"/>
      <c r="J121" s="329"/>
    </row>
    <row r="122" spans="1:10">
      <c r="A122" s="330" t="s">
        <v>188</v>
      </c>
      <c r="B122" s="330"/>
      <c r="C122" s="330"/>
      <c r="D122" s="222">
        <v>73301</v>
      </c>
      <c r="E122" s="8" t="s">
        <v>332</v>
      </c>
      <c r="F122" s="328"/>
      <c r="G122" s="328"/>
      <c r="H122" s="328"/>
      <c r="I122" s="328"/>
      <c r="J122" s="329"/>
    </row>
    <row r="123" spans="1:10">
      <c r="A123" s="330" t="s">
        <v>188</v>
      </c>
      <c r="B123" s="330"/>
      <c r="C123" s="330"/>
      <c r="D123" s="222">
        <v>73302</v>
      </c>
      <c r="E123" s="8" t="s">
        <v>190</v>
      </c>
      <c r="F123" s="328"/>
      <c r="G123" s="328"/>
      <c r="H123" s="328"/>
      <c r="I123" s="328"/>
      <c r="J123" s="329"/>
    </row>
    <row r="124" spans="1:10">
      <c r="A124" s="330" t="s">
        <v>188</v>
      </c>
      <c r="B124" s="330"/>
      <c r="C124" s="330"/>
      <c r="D124" s="222" t="s">
        <v>280</v>
      </c>
      <c r="E124" s="8" t="s">
        <v>281</v>
      </c>
      <c r="F124" s="328"/>
      <c r="G124" s="328"/>
      <c r="H124" s="328"/>
      <c r="I124" s="328"/>
      <c r="J124" s="329"/>
    </row>
    <row r="125" spans="1:10">
      <c r="A125" s="330" t="s">
        <v>188</v>
      </c>
      <c r="B125" s="330"/>
      <c r="C125" s="330"/>
      <c r="D125" s="222" t="s">
        <v>191</v>
      </c>
      <c r="E125" s="8" t="s">
        <v>282</v>
      </c>
      <c r="F125" s="328"/>
      <c r="G125" s="328"/>
      <c r="H125" s="328"/>
      <c r="I125" s="328"/>
      <c r="J125" s="329"/>
    </row>
    <row r="126" spans="1:10">
      <c r="A126" s="330" t="s">
        <v>188</v>
      </c>
      <c r="B126" s="330"/>
      <c r="C126" s="330"/>
      <c r="D126" s="222" t="s">
        <v>192</v>
      </c>
      <c r="E126" s="8" t="s">
        <v>283</v>
      </c>
      <c r="F126" s="328"/>
      <c r="G126" s="328"/>
      <c r="H126" s="328"/>
      <c r="I126" s="328"/>
      <c r="J126" s="329"/>
    </row>
    <row r="127" spans="1:10">
      <c r="A127" s="330" t="s">
        <v>188</v>
      </c>
      <c r="B127" s="330"/>
      <c r="C127" s="330"/>
      <c r="D127" s="222" t="s">
        <v>193</v>
      </c>
      <c r="E127" s="8" t="s">
        <v>284</v>
      </c>
      <c r="F127" s="328"/>
      <c r="G127" s="328"/>
      <c r="H127" s="328"/>
      <c r="I127" s="328"/>
      <c r="J127" s="329"/>
    </row>
    <row r="128" spans="1:10">
      <c r="A128" s="330" t="s">
        <v>188</v>
      </c>
      <c r="B128" s="330"/>
      <c r="C128" s="330"/>
      <c r="D128" s="222" t="s">
        <v>194</v>
      </c>
      <c r="E128" s="8" t="s">
        <v>285</v>
      </c>
      <c r="F128" s="328"/>
      <c r="G128" s="328"/>
      <c r="H128" s="328"/>
      <c r="I128" s="328"/>
      <c r="J128" s="329"/>
    </row>
    <row r="129" spans="1:10">
      <c r="A129" s="330" t="s">
        <v>188</v>
      </c>
      <c r="B129" s="330"/>
      <c r="C129" s="330"/>
      <c r="D129" s="222" t="s">
        <v>350</v>
      </c>
      <c r="E129" s="8" t="s">
        <v>333</v>
      </c>
      <c r="F129" s="328"/>
      <c r="G129" s="328"/>
      <c r="H129" s="328"/>
      <c r="I129" s="328"/>
      <c r="J129" s="329"/>
    </row>
    <row r="130" spans="1:10">
      <c r="A130" s="330" t="s">
        <v>188</v>
      </c>
      <c r="B130" s="330"/>
      <c r="C130" s="330"/>
      <c r="D130" s="222" t="s">
        <v>387</v>
      </c>
      <c r="E130" s="8" t="s">
        <v>388</v>
      </c>
      <c r="F130" s="328"/>
      <c r="G130" s="328"/>
      <c r="H130" s="328"/>
      <c r="I130" s="328"/>
      <c r="J130" s="329"/>
    </row>
    <row r="131" spans="1:10">
      <c r="A131" s="330" t="s">
        <v>188</v>
      </c>
      <c r="B131" s="330"/>
      <c r="C131" s="330"/>
      <c r="D131" s="222" t="s">
        <v>286</v>
      </c>
      <c r="E131" s="8" t="s">
        <v>287</v>
      </c>
      <c r="F131" s="328"/>
      <c r="G131" s="328"/>
      <c r="H131" s="328"/>
      <c r="I131" s="328"/>
      <c r="J131" s="329"/>
    </row>
    <row r="132" spans="1:10">
      <c r="A132" s="330" t="s">
        <v>188</v>
      </c>
      <c r="B132" s="330"/>
      <c r="C132" s="330"/>
      <c r="D132" s="222" t="s">
        <v>195</v>
      </c>
      <c r="E132" s="8" t="s">
        <v>288</v>
      </c>
      <c r="F132" s="328"/>
      <c r="G132" s="328"/>
      <c r="H132" s="328"/>
      <c r="I132" s="328"/>
      <c r="J132" s="329"/>
    </row>
    <row r="133" spans="1:10">
      <c r="A133" s="330" t="s">
        <v>188</v>
      </c>
      <c r="B133" s="330"/>
      <c r="C133" s="330"/>
      <c r="D133" s="222" t="s">
        <v>196</v>
      </c>
      <c r="E133" s="8" t="s">
        <v>289</v>
      </c>
    </row>
    <row r="134" spans="1:10">
      <c r="A134" s="330" t="s">
        <v>188</v>
      </c>
      <c r="B134" s="330"/>
      <c r="C134" s="330"/>
      <c r="D134" s="222" t="s">
        <v>351</v>
      </c>
      <c r="E134" s="8" t="s">
        <v>334</v>
      </c>
    </row>
    <row r="135" spans="1:10">
      <c r="A135" s="330" t="s">
        <v>188</v>
      </c>
      <c r="B135" s="330"/>
      <c r="C135" s="330"/>
      <c r="D135" s="222" t="s">
        <v>389</v>
      </c>
      <c r="E135" s="8" t="s">
        <v>390</v>
      </c>
    </row>
    <row r="136" spans="1:10">
      <c r="A136" s="330" t="s">
        <v>188</v>
      </c>
      <c r="B136" s="330"/>
      <c r="C136" s="330"/>
      <c r="D136" s="222" t="s">
        <v>391</v>
      </c>
      <c r="E136" s="8" t="s">
        <v>392</v>
      </c>
    </row>
    <row r="137" spans="1:10">
      <c r="A137" s="330" t="s">
        <v>188</v>
      </c>
      <c r="B137" s="330"/>
      <c r="C137" s="330"/>
      <c r="D137" s="222" t="s">
        <v>393</v>
      </c>
      <c r="E137" s="8" t="s">
        <v>394</v>
      </c>
    </row>
    <row r="138" spans="1:10">
      <c r="A138" s="330" t="s">
        <v>188</v>
      </c>
      <c r="B138" s="330"/>
      <c r="C138" s="330"/>
      <c r="D138" s="222">
        <v>73501</v>
      </c>
      <c r="E138" s="8" t="s">
        <v>197</v>
      </c>
    </row>
    <row r="139" spans="1:10">
      <c r="A139" s="330" t="s">
        <v>188</v>
      </c>
      <c r="B139" s="330"/>
      <c r="C139" s="330"/>
      <c r="D139" s="222" t="s">
        <v>291</v>
      </c>
      <c r="E139" s="8" t="s">
        <v>292</v>
      </c>
    </row>
    <row r="140" spans="1:10">
      <c r="A140" s="330" t="s">
        <v>188</v>
      </c>
      <c r="B140" s="330"/>
      <c r="C140" s="330"/>
      <c r="D140" s="222" t="s">
        <v>293</v>
      </c>
      <c r="E140" s="8" t="s">
        <v>335</v>
      </c>
    </row>
    <row r="141" spans="1:10">
      <c r="A141" s="330" t="s">
        <v>188</v>
      </c>
      <c r="B141" s="330"/>
      <c r="C141" s="330"/>
      <c r="D141" s="222" t="s">
        <v>352</v>
      </c>
      <c r="E141" s="8" t="s">
        <v>336</v>
      </c>
    </row>
    <row r="142" spans="1:10">
      <c r="A142" s="330" t="s">
        <v>188</v>
      </c>
      <c r="B142" s="330"/>
      <c r="C142" s="330"/>
      <c r="D142" s="222" t="s">
        <v>353</v>
      </c>
      <c r="E142" s="8" t="s">
        <v>337</v>
      </c>
    </row>
    <row r="143" spans="1:10">
      <c r="A143" s="330" t="s">
        <v>188</v>
      </c>
      <c r="B143" s="330"/>
      <c r="C143" s="330"/>
      <c r="D143" s="222" t="s">
        <v>354</v>
      </c>
      <c r="E143" s="8" t="s">
        <v>338</v>
      </c>
    </row>
    <row r="144" spans="1:10">
      <c r="A144" s="330" t="s">
        <v>188</v>
      </c>
      <c r="B144" s="330"/>
      <c r="C144" s="330"/>
      <c r="D144" s="222" t="s">
        <v>355</v>
      </c>
      <c r="E144" s="8" t="s">
        <v>339</v>
      </c>
    </row>
    <row r="145" spans="1:5">
      <c r="A145" s="330" t="s">
        <v>188</v>
      </c>
      <c r="B145" s="330"/>
      <c r="C145" s="330"/>
      <c r="D145" s="222" t="s">
        <v>395</v>
      </c>
      <c r="E145" s="8" t="s">
        <v>246</v>
      </c>
    </row>
    <row r="146" spans="1:5">
      <c r="A146" s="330" t="s">
        <v>188</v>
      </c>
      <c r="B146" s="330"/>
      <c r="C146" s="330"/>
      <c r="D146" s="222" t="s">
        <v>294</v>
      </c>
      <c r="E146" s="8" t="s">
        <v>295</v>
      </c>
    </row>
    <row r="147" spans="1:5">
      <c r="A147" s="330" t="s">
        <v>188</v>
      </c>
      <c r="B147" s="330"/>
      <c r="C147" s="330"/>
      <c r="D147" s="222" t="s">
        <v>396</v>
      </c>
      <c r="E147" s="8" t="s">
        <v>397</v>
      </c>
    </row>
  </sheetData>
  <sortState ref="A26:C182">
    <sortCondition ref="B26:B182"/>
  </sortState>
  <mergeCells count="127">
    <mergeCell ref="A142:C142"/>
    <mergeCell ref="A143:C143"/>
    <mergeCell ref="A144:C144"/>
    <mergeCell ref="A145:C145"/>
    <mergeCell ref="A146:C146"/>
    <mergeCell ref="A147:C147"/>
    <mergeCell ref="A133:C133"/>
    <mergeCell ref="A134:C134"/>
    <mergeCell ref="A135:C135"/>
    <mergeCell ref="A136:C136"/>
    <mergeCell ref="A137:C137"/>
    <mergeCell ref="A138:C138"/>
    <mergeCell ref="A139:C139"/>
    <mergeCell ref="A140:C140"/>
    <mergeCell ref="A141:C141"/>
    <mergeCell ref="A130:C130"/>
    <mergeCell ref="A131:C131"/>
    <mergeCell ref="A132:C132"/>
    <mergeCell ref="A125:C125"/>
    <mergeCell ref="A126:C126"/>
    <mergeCell ref="A127:C127"/>
    <mergeCell ref="A128:C128"/>
    <mergeCell ref="A129:C129"/>
    <mergeCell ref="A120:C120"/>
    <mergeCell ref="A121:C121"/>
    <mergeCell ref="A122:C122"/>
    <mergeCell ref="A123:C123"/>
    <mergeCell ref="A124:C124"/>
    <mergeCell ref="A115:C115"/>
    <mergeCell ref="A116:C116"/>
    <mergeCell ref="A117:C117"/>
    <mergeCell ref="A118:C118"/>
    <mergeCell ref="A119:C119"/>
    <mergeCell ref="A65:C65"/>
    <mergeCell ref="A111:C111"/>
    <mergeCell ref="A112:C112"/>
    <mergeCell ref="A113:C113"/>
    <mergeCell ref="A114:C114"/>
    <mergeCell ref="A66:C66"/>
    <mergeCell ref="A67:C67"/>
    <mergeCell ref="A68:C68"/>
    <mergeCell ref="A69:C69"/>
    <mergeCell ref="A70:C70"/>
    <mergeCell ref="A71:C71"/>
    <mergeCell ref="A72:C72"/>
    <mergeCell ref="A55:C55"/>
    <mergeCell ref="A56:C56"/>
    <mergeCell ref="A62:C62"/>
    <mergeCell ref="A63:C63"/>
    <mergeCell ref="A64:C64"/>
    <mergeCell ref="A57:C57"/>
    <mergeCell ref="A58:C58"/>
    <mergeCell ref="A59:C59"/>
    <mergeCell ref="A60:C60"/>
    <mergeCell ref="A61:C61"/>
    <mergeCell ref="A50:C50"/>
    <mergeCell ref="A51:C51"/>
    <mergeCell ref="A52:C52"/>
    <mergeCell ref="A53:C53"/>
    <mergeCell ref="A54:C54"/>
    <mergeCell ref="A45:C45"/>
    <mergeCell ref="A46:C46"/>
    <mergeCell ref="A47:C47"/>
    <mergeCell ref="A48:C48"/>
    <mergeCell ref="A49:C49"/>
    <mergeCell ref="A40:C40"/>
    <mergeCell ref="A41:C41"/>
    <mergeCell ref="A42:C42"/>
    <mergeCell ref="A43:C43"/>
    <mergeCell ref="A44:C44"/>
    <mergeCell ref="A35:C35"/>
    <mergeCell ref="A36:C36"/>
    <mergeCell ref="A37:C37"/>
    <mergeCell ref="A38:C38"/>
    <mergeCell ref="A39:C39"/>
    <mergeCell ref="A30:C30"/>
    <mergeCell ref="A31:C31"/>
    <mergeCell ref="A32:C32"/>
    <mergeCell ref="A33:C33"/>
    <mergeCell ref="A34:C34"/>
    <mergeCell ref="A1:J1"/>
    <mergeCell ref="B15:N16"/>
    <mergeCell ref="B18:N18"/>
    <mergeCell ref="B20:N21"/>
    <mergeCell ref="B22:N24"/>
    <mergeCell ref="A27:J27"/>
    <mergeCell ref="A28:C28"/>
    <mergeCell ref="A29:C29"/>
    <mergeCell ref="A26:J26"/>
    <mergeCell ref="A73:C73"/>
    <mergeCell ref="A74:C74"/>
    <mergeCell ref="A75:C75"/>
    <mergeCell ref="A76:C76"/>
    <mergeCell ref="A77:C77"/>
    <mergeCell ref="A78:C78"/>
    <mergeCell ref="A79:C79"/>
    <mergeCell ref="A80:C80"/>
    <mergeCell ref="A81:C81"/>
    <mergeCell ref="A82:C82"/>
    <mergeCell ref="A83:C83"/>
    <mergeCell ref="A84:C84"/>
    <mergeCell ref="A85:C85"/>
    <mergeCell ref="A94:C94"/>
    <mergeCell ref="A95:C95"/>
    <mergeCell ref="A86:C86"/>
    <mergeCell ref="A87:C87"/>
    <mergeCell ref="A88:C88"/>
    <mergeCell ref="A89:C89"/>
    <mergeCell ref="A90:C90"/>
    <mergeCell ref="A91:C91"/>
    <mergeCell ref="A92:C92"/>
    <mergeCell ref="A93:C93"/>
    <mergeCell ref="A110:C110"/>
    <mergeCell ref="A101:C101"/>
    <mergeCell ref="A102:C102"/>
    <mergeCell ref="A103:C103"/>
    <mergeCell ref="A104:C104"/>
    <mergeCell ref="A105:C105"/>
    <mergeCell ref="A106:C106"/>
    <mergeCell ref="A107:C107"/>
    <mergeCell ref="A108:C108"/>
    <mergeCell ref="A109:C109"/>
    <mergeCell ref="A96:C96"/>
    <mergeCell ref="A97:C97"/>
    <mergeCell ref="A98:C98"/>
    <mergeCell ref="A99:C99"/>
    <mergeCell ref="A100:C100"/>
  </mergeCells>
  <phoneticPr fontId="2"/>
  <pageMargins left="0.7" right="0.7" top="0.75" bottom="0.75" header="0.3" footer="0.3"/>
  <pageSetup paperSize="9" scale="3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56"/>
  <sheetViews>
    <sheetView showZeros="0" view="pageBreakPreview" zoomScale="64" zoomScaleNormal="85" zoomScaleSheetLayoutView="64" workbookViewId="0">
      <selection activeCell="P13" sqref="P13:T13"/>
    </sheetView>
  </sheetViews>
  <sheetFormatPr defaultRowHeight="18.75"/>
  <cols>
    <col min="1" max="1" width="2.875" style="71" customWidth="1"/>
    <col min="2" max="3" width="2.5" style="71" customWidth="1"/>
    <col min="4" max="4" width="9.875" style="71" customWidth="1"/>
    <col min="5" max="5" width="5.875" style="71" customWidth="1"/>
    <col min="6" max="8" width="5.625" style="71" customWidth="1"/>
    <col min="9" max="9" width="7.375" style="71" customWidth="1"/>
    <col min="10" max="10" width="1.125" style="71" customWidth="1"/>
    <col min="11" max="11" width="5.625" style="71" customWidth="1"/>
    <col min="12" max="12" width="7.25" style="71" customWidth="1"/>
    <col min="13" max="13" width="15" style="71" customWidth="1"/>
    <col min="14" max="14" width="9.875" style="71" customWidth="1"/>
    <col min="15" max="15" width="8.125" style="71" customWidth="1"/>
    <col min="16" max="16" width="7.75" style="71" customWidth="1"/>
    <col min="17" max="17" width="8.125" style="71" customWidth="1"/>
    <col min="18" max="21" width="6.5" style="71" customWidth="1"/>
    <col min="22" max="22" width="8.5" style="71" customWidth="1"/>
    <col min="23" max="24" width="2.875" style="71" customWidth="1"/>
    <col min="25" max="25" width="9" style="71" customWidth="1"/>
    <col min="26" max="26" width="64.375" style="71" customWidth="1"/>
    <col min="27" max="27" width="49.5" style="71" customWidth="1"/>
    <col min="28" max="28" width="21.75" style="71" customWidth="1"/>
    <col min="29" max="16384" width="9" style="71"/>
  </cols>
  <sheetData>
    <row r="1" spans="1:26" ht="25.5">
      <c r="U1" s="237" t="str">
        <f>IF(一番最初に入力!$C$9="","",一番最初に入力!$C$9)</f>
        <v/>
      </c>
      <c r="V1" s="237"/>
      <c r="W1" s="237"/>
      <c r="X1" s="72"/>
      <c r="Z1" s="73" t="s">
        <v>86</v>
      </c>
    </row>
    <row r="2" spans="1:26" s="75" customFormat="1" ht="26.25" customHeight="1">
      <c r="A2" s="263" t="s">
        <v>27</v>
      </c>
      <c r="B2" s="263"/>
      <c r="C2" s="263"/>
      <c r="D2" s="263"/>
      <c r="E2" s="263"/>
      <c r="F2" s="263"/>
      <c r="G2" s="263"/>
      <c r="H2" s="263"/>
      <c r="I2" s="263"/>
      <c r="J2" s="263"/>
      <c r="K2" s="263"/>
      <c r="L2" s="263"/>
      <c r="M2" s="263"/>
      <c r="N2" s="263"/>
      <c r="O2" s="263"/>
      <c r="P2" s="263"/>
      <c r="Q2" s="263"/>
      <c r="R2" s="263"/>
      <c r="S2" s="263"/>
      <c r="T2" s="263"/>
      <c r="U2" s="263"/>
      <c r="V2" s="263"/>
      <c r="W2" s="263"/>
      <c r="X2" s="74"/>
    </row>
    <row r="3" spans="1:26" ht="30" customHeight="1">
      <c r="B3" s="267" t="s">
        <v>101</v>
      </c>
      <c r="C3" s="267"/>
      <c r="D3" s="267"/>
      <c r="E3" s="267"/>
      <c r="F3" s="267"/>
      <c r="G3" s="267"/>
      <c r="H3" s="76"/>
    </row>
    <row r="4" spans="1:26" ht="13.5" customHeight="1">
      <c r="A4" s="77"/>
      <c r="B4" s="264"/>
      <c r="C4" s="264"/>
      <c r="D4" s="264"/>
      <c r="E4" s="264"/>
      <c r="F4" s="264"/>
      <c r="G4" s="264"/>
      <c r="H4" s="78"/>
      <c r="I4" s="79"/>
      <c r="J4" s="79"/>
      <c r="K4" s="79"/>
      <c r="L4" s="79"/>
      <c r="M4" s="79"/>
      <c r="N4" s="79"/>
      <c r="O4" s="79"/>
      <c r="P4" s="79"/>
      <c r="Q4" s="79"/>
      <c r="R4" s="79"/>
      <c r="S4" s="79"/>
      <c r="T4" s="79"/>
      <c r="U4" s="80"/>
      <c r="V4" s="80"/>
    </row>
    <row r="5" spans="1:26" s="86" customFormat="1" ht="27" customHeight="1">
      <c r="A5" s="81"/>
      <c r="B5" s="81"/>
      <c r="C5" s="81"/>
      <c r="D5" s="82"/>
      <c r="E5" s="81"/>
      <c r="F5" s="81"/>
      <c r="G5" s="83"/>
      <c r="H5" s="83"/>
      <c r="I5" s="84"/>
      <c r="J5" s="84"/>
      <c r="K5" s="84" t="s">
        <v>29</v>
      </c>
      <c r="L5" s="85" t="str">
        <f>一番最初に入力!$C$13&amp;""</f>
        <v>6</v>
      </c>
      <c r="M5" s="265" t="s">
        <v>111</v>
      </c>
      <c r="N5" s="265"/>
      <c r="O5" s="265"/>
      <c r="P5" s="265"/>
      <c r="Q5" s="265"/>
      <c r="R5" s="265"/>
      <c r="S5" s="265"/>
      <c r="T5" s="265"/>
      <c r="U5" s="81"/>
      <c r="V5" s="81"/>
    </row>
    <row r="6" spans="1:26" ht="27" customHeight="1">
      <c r="A6" s="87"/>
      <c r="B6" s="87"/>
      <c r="C6" s="87"/>
      <c r="D6" s="87"/>
      <c r="E6" s="87"/>
      <c r="F6" s="87"/>
      <c r="G6" s="80"/>
      <c r="H6" s="80"/>
      <c r="I6" s="80"/>
      <c r="J6" s="80"/>
      <c r="K6" s="80"/>
      <c r="L6" s="80"/>
      <c r="M6" s="80"/>
      <c r="N6" s="80"/>
      <c r="O6" s="80"/>
      <c r="P6" s="80"/>
      <c r="Q6" s="80"/>
      <c r="R6" s="80"/>
      <c r="S6" s="80"/>
      <c r="T6" s="80"/>
      <c r="U6" s="80"/>
      <c r="V6" s="80"/>
    </row>
    <row r="7" spans="1:26" ht="27" customHeight="1">
      <c r="A7" s="88"/>
      <c r="B7" s="88"/>
      <c r="C7" s="88"/>
      <c r="D7" s="88"/>
      <c r="E7" s="88"/>
      <c r="F7" s="88"/>
      <c r="G7" s="80"/>
      <c r="H7" s="80"/>
      <c r="I7" s="88"/>
      <c r="J7" s="88"/>
      <c r="K7" s="88"/>
      <c r="L7" s="88"/>
      <c r="M7" s="88"/>
      <c r="N7" s="88"/>
      <c r="O7" s="80"/>
      <c r="P7" s="89" t="s">
        <v>90</v>
      </c>
      <c r="Q7" s="90"/>
      <c r="R7" s="91" t="s">
        <v>91</v>
      </c>
      <c r="S7" s="90"/>
      <c r="T7" s="91" t="s">
        <v>92</v>
      </c>
      <c r="U7" s="90"/>
      <c r="V7" s="91" t="s">
        <v>93</v>
      </c>
      <c r="W7" s="80"/>
      <c r="X7" s="80"/>
    </row>
    <row r="8" spans="1:26" ht="27" customHeight="1">
      <c r="A8" s="77"/>
      <c r="B8" s="266" t="s">
        <v>10</v>
      </c>
      <c r="C8" s="266"/>
      <c r="D8" s="266"/>
      <c r="E8" s="266"/>
      <c r="F8" s="266"/>
      <c r="G8" s="266"/>
      <c r="H8" s="266"/>
      <c r="I8" s="266"/>
      <c r="J8" s="266"/>
      <c r="K8" s="266"/>
      <c r="L8" s="92"/>
      <c r="M8" s="92"/>
      <c r="N8" s="93"/>
      <c r="O8" s="93"/>
      <c r="P8" s="93"/>
      <c r="Q8" s="93"/>
      <c r="R8" s="93"/>
      <c r="S8" s="93"/>
      <c r="T8" s="93"/>
      <c r="U8" s="93"/>
      <c r="V8" s="93"/>
    </row>
    <row r="9" spans="1:26" ht="23.25" customHeight="1">
      <c r="A9" s="87"/>
      <c r="B9" s="94"/>
      <c r="C9" s="94"/>
      <c r="D9" s="94"/>
      <c r="E9" s="94"/>
      <c r="F9" s="94"/>
      <c r="G9" s="93"/>
      <c r="H9" s="93"/>
      <c r="I9" s="93"/>
      <c r="J9" s="93"/>
      <c r="K9" s="224"/>
      <c r="L9" s="224"/>
      <c r="M9" s="225" t="s">
        <v>20</v>
      </c>
      <c r="N9" s="257" t="str">
        <f>IFERROR(VLOOKUP(一番最初に入力!$C$9,【非表示】法人情報!$1:$1048576,2),"")</f>
        <v/>
      </c>
      <c r="O9" s="257"/>
      <c r="P9" s="257"/>
      <c r="Q9" s="257"/>
      <c r="R9" s="257"/>
      <c r="S9" s="257"/>
      <c r="T9" s="257"/>
      <c r="U9" s="257"/>
      <c r="V9" s="224" t="s">
        <v>12</v>
      </c>
    </row>
    <row r="10" spans="1:26" ht="23.25" customHeight="1">
      <c r="A10" s="87"/>
      <c r="B10" s="94"/>
      <c r="C10" s="94"/>
      <c r="D10" s="94"/>
      <c r="E10" s="94"/>
      <c r="F10" s="94"/>
      <c r="G10" s="93"/>
      <c r="H10" s="93"/>
      <c r="I10" s="93"/>
      <c r="J10" s="93"/>
      <c r="K10" s="224"/>
      <c r="L10" s="224"/>
      <c r="M10" s="89" t="s">
        <v>146</v>
      </c>
      <c r="N10" s="261" t="str">
        <f>IFERROR(VLOOKUP(一番最初に入力!$C$9,【非表示】法人情報!$1:$1048576,3),"")</f>
        <v/>
      </c>
      <c r="O10" s="261"/>
      <c r="P10" s="261"/>
      <c r="Q10" s="261"/>
      <c r="R10" s="261"/>
      <c r="S10" s="261"/>
      <c r="T10" s="261"/>
      <c r="U10" s="261"/>
      <c r="V10" s="224" t="s">
        <v>12</v>
      </c>
    </row>
    <row r="11" spans="1:26" ht="23.25" customHeight="1">
      <c r="A11" s="98"/>
      <c r="B11" s="92"/>
      <c r="C11" s="92"/>
      <c r="D11" s="92"/>
      <c r="E11" s="92"/>
      <c r="F11" s="92"/>
      <c r="G11" s="92"/>
      <c r="H11" s="92"/>
      <c r="I11" s="92"/>
      <c r="J11" s="92"/>
      <c r="K11" s="243" t="s">
        <v>14</v>
      </c>
      <c r="L11" s="243"/>
      <c r="M11" s="243"/>
      <c r="N11" s="243"/>
      <c r="O11" s="243"/>
      <c r="P11" s="262" t="str">
        <f>IFERROR(VLOOKUP(一番最初に入力!$C$9,【非表示】法人情報!$1:$1048576,4),"")</f>
        <v/>
      </c>
      <c r="Q11" s="262"/>
      <c r="R11" s="262"/>
      <c r="S11" s="262"/>
      <c r="T11" s="262"/>
      <c r="U11" s="262"/>
      <c r="V11" s="262"/>
      <c r="W11" s="98" t="s">
        <v>15</v>
      </c>
      <c r="X11" s="98"/>
      <c r="Y11" s="98"/>
      <c r="Z11" s="98"/>
    </row>
    <row r="12" spans="1:26" ht="23.25" customHeight="1">
      <c r="A12" s="98"/>
      <c r="B12" s="92"/>
      <c r="C12" s="92"/>
      <c r="D12" s="92"/>
      <c r="E12" s="92"/>
      <c r="F12" s="92"/>
      <c r="G12" s="92"/>
      <c r="H12" s="92"/>
      <c r="I12" s="92" t="s">
        <v>16</v>
      </c>
      <c r="J12" s="92"/>
      <c r="K12" s="226"/>
      <c r="L12" s="226"/>
      <c r="M12" s="243" t="s">
        <v>25</v>
      </c>
      <c r="N12" s="243"/>
      <c r="O12" s="243"/>
      <c r="P12" s="262" t="str">
        <f>IFERROR(VLOOKUP(一番最初に入力!$C$9,【非表示】法人情報!$1:$1048576,5),"")</f>
        <v/>
      </c>
      <c r="Q12" s="262"/>
      <c r="R12" s="262"/>
      <c r="S12" s="262"/>
      <c r="T12" s="262"/>
      <c r="U12" s="262"/>
      <c r="V12" s="262"/>
      <c r="W12" s="98" t="s">
        <v>17</v>
      </c>
      <c r="X12" s="98"/>
      <c r="Y12" s="98"/>
      <c r="Z12" s="98"/>
    </row>
    <row r="13" spans="1:26" ht="23.25" customHeight="1">
      <c r="A13" s="98"/>
      <c r="B13" s="92"/>
      <c r="C13" s="92"/>
      <c r="D13" s="92"/>
      <c r="E13" s="92"/>
      <c r="F13" s="92"/>
      <c r="G13" s="92"/>
      <c r="H13" s="92"/>
      <c r="I13" s="92"/>
      <c r="J13" s="92"/>
      <c r="K13" s="226"/>
      <c r="L13" s="226"/>
      <c r="M13" s="226"/>
      <c r="N13" s="258" t="s">
        <v>18</v>
      </c>
      <c r="O13" s="258"/>
      <c r="P13" s="259"/>
      <c r="Q13" s="259"/>
      <c r="R13" s="259"/>
      <c r="S13" s="259"/>
      <c r="T13" s="259"/>
      <c r="U13" s="227" t="s">
        <v>9</v>
      </c>
      <c r="V13" s="226"/>
      <c r="W13" s="98"/>
      <c r="X13" s="98"/>
      <c r="Y13" s="98"/>
      <c r="Z13" s="98"/>
    </row>
    <row r="14" spans="1:26" ht="23.25" customHeight="1">
      <c r="A14" s="98"/>
      <c r="B14" s="98"/>
      <c r="C14" s="98"/>
      <c r="D14" s="98"/>
      <c r="E14" s="98"/>
      <c r="F14" s="98"/>
      <c r="G14" s="98"/>
      <c r="H14" s="98"/>
      <c r="I14" s="98"/>
      <c r="J14" s="98"/>
      <c r="K14" s="98"/>
      <c r="L14" s="98"/>
      <c r="M14" s="98"/>
      <c r="N14" s="260" t="s">
        <v>19</v>
      </c>
      <c r="O14" s="260"/>
      <c r="P14" s="101"/>
      <c r="Q14" s="101"/>
      <c r="R14" s="101"/>
      <c r="S14" s="101"/>
      <c r="T14" s="101"/>
      <c r="U14" s="101"/>
      <c r="V14" s="98"/>
      <c r="W14" s="98"/>
      <c r="X14" s="98"/>
      <c r="Y14" s="98"/>
      <c r="Z14" s="98"/>
    </row>
    <row r="15" spans="1:26" ht="12" customHeight="1">
      <c r="A15" s="98"/>
      <c r="B15" s="98"/>
      <c r="C15" s="98"/>
      <c r="D15" s="98"/>
      <c r="E15" s="98"/>
      <c r="F15" s="98"/>
      <c r="G15" s="98"/>
      <c r="H15" s="98"/>
      <c r="I15" s="98"/>
      <c r="J15" s="98"/>
      <c r="K15" s="98"/>
      <c r="L15" s="98"/>
      <c r="M15" s="98"/>
      <c r="N15" s="98"/>
      <c r="O15" s="98"/>
      <c r="P15" s="98"/>
      <c r="Q15" s="98"/>
      <c r="R15" s="98"/>
      <c r="S15" s="98"/>
      <c r="T15" s="98"/>
      <c r="U15" s="98"/>
      <c r="V15" s="98"/>
      <c r="W15" s="98"/>
      <c r="X15" s="98"/>
      <c r="Y15" s="98"/>
      <c r="Z15" s="98"/>
    </row>
    <row r="16" spans="1:26" ht="24.95" customHeight="1">
      <c r="C16" s="102"/>
      <c r="D16" s="239" t="s">
        <v>151</v>
      </c>
      <c r="E16" s="239"/>
      <c r="F16" s="239"/>
      <c r="G16" s="239"/>
      <c r="H16" s="239"/>
      <c r="I16" s="239"/>
      <c r="J16" s="239"/>
      <c r="K16" s="239"/>
      <c r="L16" s="239"/>
      <c r="M16" s="239"/>
      <c r="N16" s="239"/>
      <c r="O16" s="239"/>
      <c r="P16" s="239"/>
      <c r="Q16" s="239"/>
      <c r="R16" s="239"/>
      <c r="S16" s="239"/>
      <c r="T16" s="239"/>
      <c r="U16" s="239"/>
      <c r="V16" s="239"/>
    </row>
    <row r="17" spans="1:29" ht="24.95" customHeight="1">
      <c r="A17" s="103"/>
      <c r="B17" s="103"/>
      <c r="C17" s="102"/>
      <c r="D17" s="239" t="s">
        <v>94</v>
      </c>
      <c r="E17" s="239"/>
      <c r="F17" s="239"/>
      <c r="G17" s="239"/>
      <c r="H17" s="239"/>
      <c r="I17" s="239"/>
      <c r="J17" s="239"/>
      <c r="K17" s="239"/>
      <c r="L17" s="239"/>
      <c r="M17" s="239"/>
      <c r="N17" s="239"/>
      <c r="O17" s="239"/>
      <c r="P17" s="239"/>
      <c r="Q17" s="239"/>
      <c r="R17" s="239"/>
      <c r="S17" s="239"/>
      <c r="T17" s="239"/>
      <c r="U17" s="239"/>
      <c r="V17" s="239"/>
    </row>
    <row r="18" spans="1:29" ht="13.5" customHeight="1">
      <c r="A18" s="103"/>
      <c r="B18" s="103"/>
      <c r="C18" s="102"/>
      <c r="D18" s="239"/>
      <c r="E18" s="239"/>
      <c r="F18" s="239"/>
      <c r="G18" s="239"/>
      <c r="H18" s="239"/>
      <c r="I18" s="239"/>
      <c r="J18" s="239"/>
      <c r="K18" s="239"/>
      <c r="L18" s="239"/>
      <c r="M18" s="239"/>
      <c r="N18" s="239"/>
      <c r="O18" s="239"/>
      <c r="P18" s="239"/>
      <c r="Q18" s="239"/>
      <c r="R18" s="239"/>
      <c r="S18" s="239"/>
      <c r="T18" s="239"/>
      <c r="U18" s="239"/>
      <c r="V18" s="239"/>
    </row>
    <row r="19" spans="1:29" ht="23.1" customHeight="1">
      <c r="A19" s="103"/>
      <c r="B19" s="103"/>
      <c r="C19" s="102"/>
      <c r="D19" s="242" t="s">
        <v>31</v>
      </c>
      <c r="E19" s="242"/>
      <c r="F19" s="242"/>
      <c r="G19" s="242"/>
      <c r="H19" s="242"/>
      <c r="I19" s="242"/>
      <c r="J19" s="242"/>
      <c r="K19" s="242"/>
      <c r="L19" s="242"/>
      <c r="M19" s="242"/>
      <c r="N19" s="242"/>
      <c r="O19" s="242"/>
      <c r="P19" s="242"/>
      <c r="Q19" s="242"/>
      <c r="R19" s="242"/>
      <c r="S19" s="242"/>
      <c r="T19" s="242"/>
      <c r="U19" s="242"/>
      <c r="V19" s="102"/>
    </row>
    <row r="20" spans="1:29" ht="14.25" customHeight="1">
      <c r="A20" s="103"/>
      <c r="B20" s="103"/>
      <c r="C20" s="102"/>
      <c r="D20" s="104"/>
      <c r="E20" s="102"/>
      <c r="F20" s="102"/>
      <c r="G20" s="102"/>
      <c r="H20" s="102"/>
      <c r="I20" s="102"/>
      <c r="J20" s="102"/>
      <c r="K20" s="102"/>
      <c r="L20" s="102"/>
      <c r="M20" s="102"/>
      <c r="N20" s="102"/>
      <c r="O20" s="102"/>
      <c r="P20" s="102"/>
      <c r="Q20" s="102"/>
      <c r="R20" s="102"/>
      <c r="S20" s="102"/>
      <c r="T20" s="102"/>
      <c r="U20" s="102"/>
      <c r="V20" s="102"/>
    </row>
    <row r="21" spans="1:29" ht="30" customHeight="1">
      <c r="A21" s="103"/>
      <c r="B21" s="103"/>
      <c r="C21" s="102"/>
      <c r="D21" s="105" t="s">
        <v>140</v>
      </c>
      <c r="E21" s="106"/>
      <c r="F21" s="106"/>
      <c r="G21" s="106"/>
      <c r="H21" s="106"/>
      <c r="I21" s="106"/>
      <c r="J21" s="106"/>
      <c r="K21" s="106" t="s">
        <v>97</v>
      </c>
      <c r="L21" s="241">
        <f>Q23+Q25+Q27</f>
        <v>0</v>
      </c>
      <c r="M21" s="241"/>
      <c r="N21" s="241"/>
      <c r="O21" s="241"/>
      <c r="P21" s="106" t="s">
        <v>98</v>
      </c>
      <c r="Q21" s="102"/>
      <c r="R21" s="102"/>
      <c r="S21" s="102"/>
      <c r="T21" s="102"/>
      <c r="U21" s="102"/>
      <c r="V21" s="102"/>
    </row>
    <row r="22" spans="1:29" ht="20.25" customHeight="1">
      <c r="A22" s="103"/>
      <c r="B22" s="103"/>
      <c r="C22" s="103"/>
      <c r="D22" s="103"/>
      <c r="E22" s="103"/>
      <c r="F22" s="103"/>
      <c r="G22" s="80"/>
      <c r="H22" s="80"/>
      <c r="I22" s="80"/>
      <c r="J22" s="80"/>
      <c r="K22" s="80"/>
      <c r="L22" s="80"/>
      <c r="M22" s="80"/>
      <c r="N22" s="80"/>
      <c r="O22" s="80"/>
      <c r="P22" s="80"/>
      <c r="Q22" s="80"/>
      <c r="R22" s="80"/>
      <c r="S22" s="80"/>
      <c r="T22" s="80"/>
      <c r="U22" s="80"/>
      <c r="V22" s="80"/>
      <c r="W22" s="107"/>
      <c r="X22" s="107"/>
      <c r="Y22" s="107"/>
      <c r="Z22" s="107"/>
    </row>
    <row r="23" spans="1:29" ht="30" customHeight="1">
      <c r="A23" s="103"/>
      <c r="B23" s="108"/>
      <c r="C23" s="109"/>
      <c r="D23" s="109"/>
      <c r="E23" s="109"/>
      <c r="F23" s="240" t="s">
        <v>100</v>
      </c>
      <c r="G23" s="240"/>
      <c r="H23" s="109"/>
      <c r="J23" s="109"/>
      <c r="K23" s="240" t="s">
        <v>95</v>
      </c>
      <c r="L23" s="240"/>
      <c r="M23" s="240"/>
      <c r="N23" s="109"/>
      <c r="O23" s="110"/>
      <c r="P23" s="111" t="s">
        <v>22</v>
      </c>
      <c r="Q23" s="250">
        <f>P31</f>
        <v>0</v>
      </c>
      <c r="R23" s="250"/>
      <c r="S23" s="250"/>
      <c r="T23" s="110" t="s">
        <v>23</v>
      </c>
      <c r="U23" s="112"/>
      <c r="V23" s="112"/>
      <c r="W23" s="112"/>
      <c r="X23" s="112"/>
      <c r="Y23" s="112"/>
      <c r="Z23" s="112"/>
      <c r="AA23" s="107"/>
      <c r="AB23" s="107"/>
      <c r="AC23" s="107"/>
    </row>
    <row r="24" spans="1:29" ht="9.9499999999999993" customHeight="1">
      <c r="A24" s="103"/>
      <c r="B24" s="108"/>
      <c r="C24" s="109"/>
      <c r="D24" s="109"/>
      <c r="E24" s="109"/>
      <c r="F24" s="109"/>
      <c r="G24" s="109"/>
      <c r="H24" s="109"/>
      <c r="I24" s="109"/>
      <c r="J24" s="109"/>
      <c r="K24" s="109"/>
      <c r="L24" s="109"/>
      <c r="M24" s="109"/>
      <c r="N24" s="109"/>
      <c r="O24" s="113"/>
      <c r="P24" s="111"/>
      <c r="Q24" s="114"/>
      <c r="R24" s="114"/>
      <c r="S24" s="114"/>
      <c r="T24" s="115"/>
      <c r="U24" s="112"/>
      <c r="V24" s="112"/>
      <c r="W24" s="112"/>
      <c r="X24" s="112"/>
      <c r="Y24" s="112"/>
      <c r="Z24" s="112"/>
      <c r="AA24" s="107"/>
      <c r="AB24" s="107"/>
      <c r="AC24" s="107"/>
    </row>
    <row r="25" spans="1:29" ht="30" customHeight="1">
      <c r="A25" s="103"/>
      <c r="B25" s="108"/>
      <c r="C25" s="109"/>
      <c r="D25" s="109"/>
      <c r="E25" s="109"/>
      <c r="F25" s="109"/>
      <c r="G25" s="109"/>
      <c r="H25" s="109"/>
      <c r="I25" s="109"/>
      <c r="J25" s="109"/>
      <c r="K25" s="240" t="s">
        <v>148</v>
      </c>
      <c r="L25" s="240"/>
      <c r="M25" s="240"/>
      <c r="N25" s="109"/>
      <c r="O25" s="113"/>
      <c r="P25" s="111" t="s">
        <v>22</v>
      </c>
      <c r="Q25" s="244">
        <f>Q37</f>
        <v>0</v>
      </c>
      <c r="R25" s="244"/>
      <c r="S25" s="244"/>
      <c r="T25" s="110" t="s">
        <v>23</v>
      </c>
      <c r="U25" s="112"/>
      <c r="V25" s="112"/>
      <c r="W25" s="112"/>
      <c r="X25" s="112"/>
      <c r="Y25" s="112"/>
      <c r="Z25" s="112"/>
      <c r="AA25" s="107"/>
      <c r="AB25" s="107"/>
      <c r="AC25" s="107"/>
    </row>
    <row r="26" spans="1:29" ht="9.9499999999999993" customHeight="1">
      <c r="A26" s="103"/>
      <c r="B26" s="108"/>
      <c r="C26" s="109"/>
      <c r="D26" s="109"/>
      <c r="E26" s="109"/>
      <c r="F26" s="109"/>
      <c r="G26" s="109"/>
      <c r="H26" s="109"/>
      <c r="I26" s="109"/>
      <c r="J26" s="109"/>
      <c r="K26" s="109"/>
      <c r="L26" s="109"/>
      <c r="M26" s="109"/>
      <c r="N26" s="109"/>
      <c r="O26" s="113"/>
      <c r="P26" s="111"/>
      <c r="Q26" s="116"/>
      <c r="R26" s="116"/>
      <c r="S26" s="116"/>
      <c r="T26" s="115"/>
      <c r="U26" s="112"/>
      <c r="V26" s="112"/>
      <c r="W26" s="112"/>
      <c r="X26" s="112"/>
      <c r="Y26" s="112"/>
      <c r="Z26" s="112"/>
      <c r="AA26" s="107"/>
      <c r="AB26" s="107"/>
      <c r="AC26" s="107"/>
    </row>
    <row r="27" spans="1:29" ht="30" customHeight="1">
      <c r="A27" s="103"/>
      <c r="B27" s="108"/>
      <c r="C27" s="109"/>
      <c r="D27" s="109"/>
      <c r="E27" s="109"/>
      <c r="F27" s="109"/>
      <c r="G27" s="109"/>
      <c r="H27" s="109"/>
      <c r="I27" s="109"/>
      <c r="J27" s="109"/>
      <c r="K27" s="240" t="s">
        <v>96</v>
      </c>
      <c r="L27" s="240"/>
      <c r="M27" s="240"/>
      <c r="N27" s="109"/>
      <c r="O27" s="113"/>
      <c r="P27" s="111" t="s">
        <v>22</v>
      </c>
      <c r="Q27" s="244">
        <f>Q47</f>
        <v>0</v>
      </c>
      <c r="R27" s="244"/>
      <c r="S27" s="244"/>
      <c r="T27" s="110" t="s">
        <v>23</v>
      </c>
      <c r="U27" s="112"/>
      <c r="V27" s="112"/>
      <c r="W27" s="112"/>
      <c r="X27" s="112"/>
      <c r="Y27" s="112"/>
      <c r="Z27" s="112"/>
      <c r="AA27" s="107"/>
      <c r="AB27" s="107"/>
      <c r="AC27" s="107"/>
    </row>
    <row r="28" spans="1:29" ht="20.25" customHeight="1">
      <c r="A28" s="103"/>
      <c r="B28" s="108"/>
      <c r="C28" s="109"/>
      <c r="D28" s="109"/>
      <c r="E28" s="109"/>
      <c r="F28" s="109"/>
      <c r="G28" s="109"/>
      <c r="H28" s="109"/>
      <c r="I28" s="109"/>
      <c r="J28" s="109"/>
      <c r="K28" s="113"/>
      <c r="L28" s="113"/>
      <c r="M28" s="117"/>
      <c r="N28" s="113"/>
      <c r="O28" s="118"/>
      <c r="P28" s="112"/>
      <c r="Q28" s="112"/>
      <c r="R28" s="112"/>
      <c r="S28" s="112"/>
      <c r="T28" s="112"/>
      <c r="U28" s="112"/>
      <c r="V28" s="112"/>
      <c r="W28" s="107"/>
      <c r="X28" s="107"/>
      <c r="Y28" s="107"/>
      <c r="Z28" s="107"/>
    </row>
    <row r="29" spans="1:29" ht="30" customHeight="1">
      <c r="A29" s="119"/>
      <c r="B29" s="120"/>
      <c r="C29" s="121"/>
      <c r="D29" s="122" t="s">
        <v>99</v>
      </c>
      <c r="E29" s="240" t="s">
        <v>34</v>
      </c>
      <c r="F29" s="240"/>
      <c r="G29" s="240"/>
      <c r="H29" s="240"/>
      <c r="I29" s="240"/>
      <c r="J29" s="240"/>
      <c r="K29" s="240"/>
      <c r="L29" s="240"/>
      <c r="M29" s="123"/>
      <c r="N29" s="109"/>
      <c r="O29" s="124"/>
      <c r="P29" s="253"/>
      <c r="Q29" s="253"/>
      <c r="R29" s="253"/>
      <c r="S29" s="109"/>
      <c r="T29" s="109"/>
      <c r="U29" s="125"/>
      <c r="V29" s="126"/>
    </row>
    <row r="30" spans="1:29" ht="9.9499999999999993" customHeight="1">
      <c r="A30" s="119"/>
      <c r="B30" s="120"/>
      <c r="C30" s="121"/>
      <c r="D30" s="122"/>
      <c r="E30" s="109"/>
      <c r="F30" s="109"/>
      <c r="G30" s="109"/>
      <c r="H30" s="109"/>
      <c r="I30" s="109"/>
      <c r="J30" s="109"/>
      <c r="K30" s="109"/>
      <c r="L30" s="109"/>
      <c r="M30" s="123"/>
      <c r="N30" s="109"/>
      <c r="O30" s="124"/>
      <c r="P30" s="127"/>
      <c r="Q30" s="127"/>
      <c r="R30" s="127"/>
      <c r="S30" s="109"/>
      <c r="T30" s="109"/>
      <c r="U30" s="125"/>
      <c r="V30" s="126"/>
    </row>
    <row r="31" spans="1:29" s="133" customFormat="1" ht="30" customHeight="1">
      <c r="A31" s="78"/>
      <c r="B31" s="76"/>
      <c r="C31" s="128"/>
      <c r="D31" s="129"/>
      <c r="E31" s="130" t="s">
        <v>102</v>
      </c>
      <c r="F31" s="248">
        <f>IFERROR(VLOOKUP(E54,'助成単価（VLOOKUP用）'!A6:C12,3),0)</f>
        <v>0</v>
      </c>
      <c r="G31" s="248"/>
      <c r="H31" s="248"/>
      <c r="I31" s="248"/>
      <c r="J31" s="248"/>
      <c r="K31" s="248"/>
      <c r="L31" s="131" t="s">
        <v>103</v>
      </c>
      <c r="M31" s="132"/>
      <c r="N31" s="254" t="s">
        <v>104</v>
      </c>
      <c r="O31" s="254"/>
      <c r="P31" s="249">
        <f>IF(M31="",0,F31*M31)</f>
        <v>0</v>
      </c>
      <c r="Q31" s="249"/>
      <c r="R31" s="249"/>
      <c r="S31" s="249"/>
      <c r="T31" s="238" t="s">
        <v>105</v>
      </c>
      <c r="U31" s="238"/>
    </row>
    <row r="32" spans="1:29" s="133" customFormat="1" ht="9.9499999999999993" customHeight="1">
      <c r="A32" s="78"/>
      <c r="B32" s="76"/>
      <c r="C32" s="128"/>
      <c r="D32" s="129"/>
      <c r="E32" s="109"/>
      <c r="F32" s="109"/>
      <c r="G32" s="113"/>
      <c r="H32" s="113"/>
      <c r="I32" s="113"/>
      <c r="J32" s="113"/>
      <c r="K32" s="113"/>
      <c r="L32" s="113"/>
      <c r="M32" s="113"/>
      <c r="N32" s="113"/>
      <c r="O32" s="113"/>
      <c r="P32" s="134"/>
      <c r="Q32" s="134"/>
      <c r="R32" s="134"/>
      <c r="S32" s="134"/>
      <c r="T32" s="134"/>
      <c r="U32" s="135"/>
      <c r="V32" s="136"/>
    </row>
    <row r="33" spans="1:22" s="133" customFormat="1" ht="22.5" customHeight="1">
      <c r="A33" s="78"/>
      <c r="B33" s="76"/>
      <c r="C33" s="128"/>
      <c r="D33" s="129"/>
      <c r="E33" s="109"/>
      <c r="F33" s="240" t="s">
        <v>136</v>
      </c>
      <c r="G33" s="240"/>
      <c r="H33" s="240"/>
      <c r="I33" s="240"/>
      <c r="J33" s="240"/>
      <c r="K33" s="240"/>
      <c r="L33" s="240"/>
      <c r="M33" s="240"/>
      <c r="N33" s="240"/>
      <c r="O33" s="240"/>
      <c r="P33" s="240"/>
      <c r="Q33" s="240"/>
      <c r="R33" s="240"/>
      <c r="S33" s="240"/>
      <c r="T33" s="240"/>
      <c r="U33" s="240"/>
      <c r="V33" s="136"/>
    </row>
    <row r="34" spans="1:22" s="133" customFormat="1" ht="18" customHeight="1">
      <c r="A34" s="78"/>
      <c r="B34" s="76"/>
      <c r="C34" s="128"/>
      <c r="D34" s="129"/>
      <c r="E34" s="109"/>
      <c r="F34" s="109"/>
      <c r="G34" s="109"/>
      <c r="H34" s="109"/>
      <c r="I34" s="109"/>
      <c r="J34" s="109"/>
      <c r="K34" s="109"/>
      <c r="L34" s="109"/>
      <c r="M34" s="109"/>
      <c r="N34" s="109"/>
      <c r="O34" s="109"/>
      <c r="P34" s="109"/>
      <c r="Q34" s="109"/>
      <c r="R34" s="109"/>
      <c r="S34" s="109"/>
      <c r="T34" s="109"/>
      <c r="U34" s="109"/>
      <c r="V34" s="136"/>
    </row>
    <row r="35" spans="1:22" ht="30" customHeight="1">
      <c r="A35" s="119"/>
      <c r="B35" s="120"/>
      <c r="C35" s="121"/>
      <c r="D35" s="122" t="s">
        <v>106</v>
      </c>
      <c r="E35" s="240" t="s">
        <v>154</v>
      </c>
      <c r="F35" s="240"/>
      <c r="G35" s="240"/>
      <c r="H35" s="240"/>
      <c r="I35" s="240"/>
      <c r="J35" s="240"/>
      <c r="K35" s="240"/>
      <c r="L35" s="240"/>
      <c r="M35" s="240"/>
      <c r="N35" s="240"/>
      <c r="O35" s="240"/>
      <c r="P35" s="240"/>
      <c r="Q35" s="240"/>
      <c r="R35" s="240"/>
      <c r="S35" s="240"/>
      <c r="T35" s="240"/>
      <c r="U35" s="125"/>
      <c r="V35" s="126"/>
    </row>
    <row r="36" spans="1:22" ht="9.9499999999999993" customHeight="1">
      <c r="A36" s="119"/>
      <c r="B36" s="120"/>
      <c r="C36" s="121"/>
      <c r="D36" s="122"/>
      <c r="E36" s="109"/>
      <c r="F36" s="109"/>
      <c r="G36" s="109"/>
      <c r="H36" s="109"/>
      <c r="I36" s="109"/>
      <c r="J36" s="109"/>
      <c r="K36" s="109"/>
      <c r="L36" s="109"/>
      <c r="M36" s="123"/>
      <c r="N36" s="109"/>
      <c r="O36" s="124"/>
      <c r="P36" s="127"/>
      <c r="Q36" s="127"/>
      <c r="R36" s="127"/>
      <c r="S36" s="109"/>
      <c r="T36" s="109"/>
      <c r="U36" s="125"/>
      <c r="V36" s="126"/>
    </row>
    <row r="37" spans="1:22" s="133" customFormat="1" ht="30" customHeight="1">
      <c r="A37" s="78"/>
      <c r="B37" s="76"/>
      <c r="C37" s="128"/>
      <c r="D37" s="129"/>
      <c r="E37" s="109"/>
      <c r="F37" s="130" t="s">
        <v>102</v>
      </c>
      <c r="G37" s="250">
        <f>IF(M39="",0,M39)+IF(M41="",0,M41)</f>
        <v>0</v>
      </c>
      <c r="H37" s="250"/>
      <c r="I37" s="250"/>
      <c r="J37" s="250"/>
      <c r="K37" s="250"/>
      <c r="L37" s="250"/>
      <c r="M37" s="131" t="s">
        <v>103</v>
      </c>
      <c r="N37" s="132"/>
      <c r="O37" s="254" t="s">
        <v>104</v>
      </c>
      <c r="P37" s="254"/>
      <c r="Q37" s="251">
        <f>IFERROR(G37*N37,0)</f>
        <v>0</v>
      </c>
      <c r="R37" s="251"/>
      <c r="S37" s="251"/>
      <c r="T37" s="251"/>
      <c r="U37" s="238" t="s">
        <v>105</v>
      </c>
      <c r="V37" s="238"/>
    </row>
    <row r="38" spans="1:22" s="133" customFormat="1" ht="9.9499999999999993" customHeight="1">
      <c r="A38" s="78"/>
      <c r="B38" s="76"/>
      <c r="C38" s="128"/>
      <c r="D38" s="129"/>
      <c r="E38" s="109"/>
      <c r="F38" s="145"/>
      <c r="G38" s="146"/>
      <c r="H38" s="146"/>
      <c r="I38" s="146"/>
      <c r="J38" s="146"/>
      <c r="K38" s="146"/>
      <c r="L38" s="146"/>
      <c r="M38" s="147"/>
      <c r="N38" s="148"/>
      <c r="O38" s="110"/>
      <c r="P38" s="110"/>
      <c r="Q38" s="149"/>
      <c r="R38" s="149"/>
      <c r="S38" s="149"/>
      <c r="T38" s="149"/>
      <c r="U38" s="135"/>
      <c r="V38" s="135"/>
    </row>
    <row r="39" spans="1:22" s="133" customFormat="1" ht="20.100000000000001" customHeight="1">
      <c r="A39" s="78"/>
      <c r="B39" s="76"/>
      <c r="C39" s="128"/>
      <c r="D39" s="129"/>
      <c r="E39" s="109"/>
      <c r="F39" s="256" t="s">
        <v>112</v>
      </c>
      <c r="G39" s="256"/>
      <c r="H39" s="256"/>
      <c r="I39" s="256"/>
      <c r="J39" s="158"/>
      <c r="K39" s="159"/>
      <c r="L39" s="158" t="s">
        <v>110</v>
      </c>
      <c r="M39" s="160" t="str">
        <f>IFERROR(IF(K39="","",VLOOKUP(様式第１号!K39,'助成単価（VLOOKUP用）'!$A$31:$B$42,2)),"0")</f>
        <v/>
      </c>
      <c r="N39" s="158" t="s">
        <v>23</v>
      </c>
      <c r="O39" s="158"/>
      <c r="P39" s="134"/>
      <c r="Q39" s="134"/>
      <c r="R39" s="134"/>
      <c r="S39" s="134"/>
      <c r="T39" s="134"/>
      <c r="U39" s="135"/>
      <c r="V39" s="136"/>
    </row>
    <row r="40" spans="1:22" s="155" customFormat="1" ht="5.0999999999999996" customHeight="1">
      <c r="A40" s="150"/>
      <c r="B40" s="151"/>
      <c r="C40" s="152"/>
      <c r="D40" s="153"/>
      <c r="E40" s="141"/>
      <c r="F40" s="161"/>
      <c r="G40" s="162"/>
      <c r="H40" s="162"/>
      <c r="I40" s="162"/>
      <c r="J40" s="162"/>
      <c r="K40" s="163"/>
      <c r="L40" s="162"/>
      <c r="M40" s="164"/>
      <c r="N40" s="162"/>
      <c r="O40" s="162"/>
      <c r="P40" s="134"/>
      <c r="Q40" s="134"/>
      <c r="R40" s="134"/>
      <c r="S40" s="134"/>
      <c r="T40" s="134"/>
      <c r="U40" s="156"/>
      <c r="V40" s="157"/>
    </row>
    <row r="41" spans="1:22" s="133" customFormat="1" ht="20.100000000000001" customHeight="1">
      <c r="A41" s="78"/>
      <c r="B41" s="76"/>
      <c r="C41" s="128"/>
      <c r="D41" s="129"/>
      <c r="E41" s="109"/>
      <c r="F41" s="256" t="s">
        <v>113</v>
      </c>
      <c r="G41" s="256"/>
      <c r="H41" s="256"/>
      <c r="I41" s="256"/>
      <c r="J41" s="158"/>
      <c r="K41" s="165"/>
      <c r="L41" s="158" t="s">
        <v>110</v>
      </c>
      <c r="M41" s="160" t="str">
        <f>IFERROR(IF(K41="","",VLOOKUP(様式第１号!K41,'助成単価（VLOOKUP用）'!$A$31:$B$42,2)),"0")</f>
        <v/>
      </c>
      <c r="N41" s="158" t="s">
        <v>23</v>
      </c>
      <c r="O41" s="158"/>
      <c r="P41" s="134"/>
      <c r="Q41" s="134"/>
      <c r="R41" s="134"/>
      <c r="S41" s="134"/>
      <c r="T41" s="134"/>
      <c r="U41" s="135"/>
      <c r="V41" s="136"/>
    </row>
    <row r="42" spans="1:22" s="155" customFormat="1" ht="9.9499999999999993" customHeight="1">
      <c r="A42" s="150"/>
      <c r="B42" s="151"/>
      <c r="C42" s="152"/>
      <c r="D42" s="153"/>
      <c r="E42" s="141"/>
      <c r="F42" s="141"/>
      <c r="G42" s="154"/>
      <c r="H42" s="154"/>
      <c r="I42" s="154"/>
      <c r="J42" s="134"/>
      <c r="K42" s="134">
        <v>0</v>
      </c>
      <c r="L42" s="134"/>
      <c r="O42" s="134"/>
      <c r="P42" s="134"/>
      <c r="Q42" s="134"/>
      <c r="R42" s="134"/>
      <c r="S42" s="134"/>
      <c r="T42" s="134"/>
      <c r="U42" s="156"/>
      <c r="V42" s="157"/>
    </row>
    <row r="43" spans="1:22" s="133" customFormat="1" ht="24.75" customHeight="1">
      <c r="A43" s="78"/>
      <c r="B43" s="76"/>
      <c r="C43" s="128"/>
      <c r="D43" s="129"/>
      <c r="E43" s="109"/>
      <c r="F43" s="240" t="s">
        <v>149</v>
      </c>
      <c r="G43" s="240"/>
      <c r="H43" s="240"/>
      <c r="I43" s="240"/>
      <c r="J43" s="240"/>
      <c r="K43" s="240"/>
      <c r="L43" s="240"/>
      <c r="M43" s="240"/>
      <c r="N43" s="240"/>
      <c r="O43" s="240"/>
      <c r="P43" s="240"/>
      <c r="Q43" s="240"/>
      <c r="R43" s="240"/>
      <c r="S43" s="240"/>
      <c r="T43" s="240"/>
      <c r="U43" s="240"/>
      <c r="V43" s="136"/>
    </row>
    <row r="44" spans="1:22" s="133" customFormat="1" ht="17.850000000000001" customHeight="1">
      <c r="A44" s="166"/>
      <c r="B44" s="167"/>
      <c r="C44" s="168"/>
      <c r="D44" s="169"/>
      <c r="E44" s="170"/>
      <c r="F44" s="168"/>
      <c r="G44" s="171"/>
      <c r="H44" s="171"/>
      <c r="I44" s="171"/>
      <c r="J44" s="171"/>
      <c r="K44" s="171"/>
      <c r="L44" s="171"/>
      <c r="M44" s="113"/>
      <c r="N44" s="113"/>
      <c r="O44" s="113"/>
      <c r="P44" s="134"/>
      <c r="Q44" s="134"/>
      <c r="R44" s="134"/>
      <c r="S44" s="134"/>
      <c r="T44" s="134"/>
      <c r="U44" s="135"/>
      <c r="V44" s="136"/>
    </row>
    <row r="45" spans="1:22" ht="30" customHeight="1">
      <c r="A45" s="172"/>
      <c r="B45" s="173"/>
      <c r="C45" s="174"/>
      <c r="D45" s="175" t="s">
        <v>107</v>
      </c>
      <c r="E45" s="252" t="s">
        <v>108</v>
      </c>
      <c r="F45" s="252"/>
      <c r="G45" s="252"/>
      <c r="H45" s="252"/>
      <c r="I45" s="252"/>
      <c r="J45" s="252"/>
      <c r="K45" s="252"/>
      <c r="L45" s="252"/>
      <c r="M45" s="123"/>
      <c r="N45" s="109"/>
      <c r="O45" s="124"/>
      <c r="P45" s="253"/>
      <c r="Q45" s="253"/>
      <c r="R45" s="253"/>
      <c r="S45" s="109"/>
      <c r="T45" s="109"/>
      <c r="U45" s="125"/>
      <c r="V45" s="126"/>
    </row>
    <row r="46" spans="1:22" ht="9.9499999999999993" customHeight="1">
      <c r="A46" s="172"/>
      <c r="B46" s="173"/>
      <c r="C46" s="174"/>
      <c r="D46" s="175"/>
      <c r="E46" s="170"/>
      <c r="F46" s="170"/>
      <c r="G46" s="170"/>
      <c r="H46" s="170"/>
      <c r="I46" s="170"/>
      <c r="J46" s="170"/>
      <c r="K46" s="170"/>
      <c r="L46" s="170"/>
      <c r="M46" s="123"/>
      <c r="N46" s="109"/>
      <c r="O46" s="124"/>
      <c r="P46" s="127"/>
      <c r="Q46" s="127"/>
      <c r="R46" s="127"/>
      <c r="S46" s="109"/>
      <c r="T46" s="109"/>
      <c r="U46" s="125"/>
      <c r="V46" s="126"/>
    </row>
    <row r="47" spans="1:22" s="133" customFormat="1" ht="30" customHeight="1">
      <c r="A47" s="166"/>
      <c r="B47" s="167"/>
      <c r="C47" s="168"/>
      <c r="D47" s="169"/>
      <c r="E47" s="170"/>
      <c r="F47" s="176" t="s">
        <v>102</v>
      </c>
      <c r="G47" s="255" t="str">
        <f>IFERROR(VLOOKUP($E$54,'助成単価（VLOOKUP用）'!$A$45:$C$46,3),"")</f>
        <v/>
      </c>
      <c r="H47" s="255"/>
      <c r="I47" s="255"/>
      <c r="J47" s="255"/>
      <c r="K47" s="255"/>
      <c r="L47" s="255"/>
      <c r="M47" s="131" t="s">
        <v>103</v>
      </c>
      <c r="N47" s="132"/>
      <c r="O47" s="254" t="s">
        <v>104</v>
      </c>
      <c r="P47" s="254"/>
      <c r="Q47" s="249">
        <f>IF(N47="",0,G47*N47)</f>
        <v>0</v>
      </c>
      <c r="R47" s="249"/>
      <c r="S47" s="249"/>
      <c r="T47" s="249"/>
      <c r="U47" s="238" t="s">
        <v>105</v>
      </c>
      <c r="V47" s="238"/>
    </row>
    <row r="48" spans="1:22" s="133" customFormat="1" ht="9.9499999999999993" customHeight="1">
      <c r="A48" s="78"/>
      <c r="B48" s="76"/>
      <c r="C48" s="128"/>
      <c r="D48" s="129"/>
      <c r="E48" s="109"/>
      <c r="F48" s="109"/>
      <c r="G48" s="113"/>
      <c r="H48" s="113"/>
      <c r="I48" s="113"/>
      <c r="J48" s="113"/>
      <c r="K48" s="113"/>
      <c r="L48" s="113"/>
      <c r="M48" s="113"/>
      <c r="N48" s="113"/>
      <c r="O48" s="113"/>
      <c r="P48" s="134"/>
      <c r="Q48" s="134"/>
      <c r="R48" s="134"/>
      <c r="S48" s="134"/>
      <c r="T48" s="134"/>
      <c r="U48" s="135"/>
      <c r="V48" s="136"/>
    </row>
    <row r="49" spans="1:26" s="133" customFormat="1" ht="26.25" customHeight="1">
      <c r="A49" s="78"/>
      <c r="B49" s="76"/>
      <c r="C49" s="128"/>
      <c r="D49" s="129"/>
      <c r="E49" s="109"/>
      <c r="F49" s="240" t="s">
        <v>137</v>
      </c>
      <c r="G49" s="240"/>
      <c r="H49" s="240"/>
      <c r="I49" s="240"/>
      <c r="J49" s="240"/>
      <c r="K49" s="240"/>
      <c r="L49" s="240"/>
      <c r="M49" s="240"/>
      <c r="N49" s="240"/>
      <c r="O49" s="240"/>
      <c r="P49" s="240"/>
      <c r="Q49" s="240"/>
      <c r="R49" s="240"/>
      <c r="S49" s="240"/>
      <c r="T49" s="240"/>
      <c r="U49" s="240"/>
      <c r="V49" s="136"/>
    </row>
    <row r="50" spans="1:26" s="133" customFormat="1" ht="18" customHeight="1">
      <c r="A50" s="78"/>
      <c r="B50" s="76"/>
      <c r="C50" s="128"/>
      <c r="D50" s="129"/>
      <c r="E50" s="109"/>
      <c r="F50" s="109"/>
      <c r="G50" s="109"/>
      <c r="H50" s="109"/>
      <c r="I50" s="109"/>
      <c r="J50" s="109"/>
      <c r="K50" s="109"/>
      <c r="L50" s="109"/>
      <c r="M50" s="109"/>
      <c r="N50" s="109"/>
      <c r="O50" s="109"/>
      <c r="P50" s="109"/>
      <c r="Q50" s="109"/>
      <c r="R50" s="109"/>
      <c r="S50" s="109"/>
      <c r="T50" s="109"/>
      <c r="U50" s="109"/>
      <c r="V50" s="136"/>
    </row>
    <row r="51" spans="1:26" s="133" customFormat="1" ht="18" customHeight="1">
      <c r="A51" s="78"/>
      <c r="B51" s="76"/>
      <c r="C51" s="128"/>
      <c r="D51" s="129"/>
      <c r="E51" s="109"/>
      <c r="F51" s="109"/>
      <c r="G51" s="109"/>
      <c r="H51" s="109"/>
      <c r="I51" s="109"/>
      <c r="J51" s="109"/>
      <c r="K51" s="109"/>
      <c r="L51" s="109"/>
      <c r="M51" s="109"/>
      <c r="N51" s="109"/>
      <c r="O51" s="109"/>
      <c r="P51" s="109"/>
      <c r="Q51" s="109"/>
      <c r="R51" s="109"/>
      <c r="S51" s="109"/>
      <c r="T51" s="109"/>
      <c r="U51" s="109"/>
      <c r="V51" s="136"/>
    </row>
    <row r="52" spans="1:26" s="133" customFormat="1" ht="18" customHeight="1">
      <c r="A52" s="78"/>
      <c r="B52" s="76"/>
      <c r="C52" s="128"/>
      <c r="D52" s="129"/>
      <c r="E52" s="109"/>
      <c r="F52" s="109"/>
      <c r="G52" s="109"/>
      <c r="H52" s="109"/>
      <c r="I52" s="109"/>
      <c r="J52" s="109"/>
      <c r="K52" s="109"/>
      <c r="L52" s="109"/>
      <c r="M52" s="109"/>
      <c r="N52" s="109"/>
      <c r="O52" s="109"/>
      <c r="P52" s="109"/>
      <c r="Q52" s="109"/>
      <c r="R52" s="109"/>
      <c r="S52" s="109"/>
      <c r="T52" s="109"/>
      <c r="U52" s="109"/>
      <c r="V52" s="136"/>
    </row>
    <row r="53" spans="1:26" ht="23.1" customHeight="1">
      <c r="A53" s="77"/>
      <c r="B53" s="177"/>
      <c r="C53" s="178"/>
      <c r="D53" s="246" t="s">
        <v>130</v>
      </c>
      <c r="E53" s="246"/>
      <c r="F53" s="246"/>
      <c r="G53" s="246"/>
      <c r="H53" s="128"/>
      <c r="I53" s="112"/>
      <c r="J53" s="112"/>
      <c r="K53" s="112"/>
      <c r="L53" s="112"/>
      <c r="M53" s="112"/>
      <c r="N53" s="112"/>
      <c r="O53" s="107"/>
      <c r="P53" s="107"/>
      <c r="Q53" s="179"/>
      <c r="R53" s="180"/>
      <c r="S53" s="181"/>
    </row>
    <row r="54" spans="1:26" ht="35.25" customHeight="1">
      <c r="A54" s="77"/>
      <c r="B54" s="77"/>
      <c r="C54" s="245"/>
      <c r="D54" s="245"/>
      <c r="E54" s="274" t="str">
        <f>IFERROR(VLOOKUP(一番最初に入力!$C$9,【非表示】法人情報!$1:$1048576,7,FALSE),"")</f>
        <v/>
      </c>
      <c r="F54" s="274"/>
      <c r="G54" s="182" t="s">
        <v>88</v>
      </c>
      <c r="H54" s="182"/>
      <c r="I54" s="247" t="str">
        <f>IFERROR(VLOOKUP(一番最初に入力!$C$9,【非表示】法人情報!$A$2:$L$13,11),"")</f>
        <v/>
      </c>
      <c r="J54" s="247"/>
      <c r="K54" s="247"/>
      <c r="L54" s="247"/>
      <c r="M54" s="247"/>
      <c r="N54" s="247"/>
      <c r="O54" s="247"/>
      <c r="P54" s="247"/>
      <c r="Q54" s="247"/>
      <c r="R54" s="247"/>
      <c r="S54" s="247"/>
      <c r="T54" s="247"/>
      <c r="U54" s="247"/>
      <c r="V54" s="183"/>
      <c r="W54" s="183"/>
      <c r="X54" s="183"/>
      <c r="Y54" s="107"/>
      <c r="Z54" s="107"/>
    </row>
    <row r="55" spans="1:26" ht="35.25" customHeight="1" thickBot="1">
      <c r="A55" s="77"/>
      <c r="B55" s="77"/>
      <c r="C55" s="77"/>
      <c r="D55" s="77"/>
      <c r="E55" s="77"/>
      <c r="F55" s="77"/>
      <c r="G55" s="184"/>
      <c r="H55" s="184"/>
      <c r="I55" s="184"/>
      <c r="J55" s="184"/>
      <c r="K55" s="184"/>
      <c r="L55" s="184"/>
      <c r="M55" s="184"/>
      <c r="N55" s="184"/>
      <c r="O55" s="184"/>
      <c r="P55" s="184"/>
      <c r="Q55" s="184"/>
      <c r="R55" s="184"/>
      <c r="S55" s="184"/>
      <c r="T55" s="184"/>
      <c r="U55" s="184"/>
      <c r="V55" s="184"/>
    </row>
    <row r="56" spans="1:26" ht="36" customHeight="1" thickBot="1">
      <c r="E56" s="268" t="s">
        <v>141</v>
      </c>
      <c r="F56" s="268"/>
      <c r="G56" s="269"/>
      <c r="H56" s="270"/>
      <c r="I56" s="271"/>
      <c r="J56" s="271"/>
      <c r="K56" s="271"/>
      <c r="L56" s="271"/>
      <c r="M56" s="271"/>
      <c r="N56" s="268" t="s">
        <v>142</v>
      </c>
      <c r="O56" s="272"/>
      <c r="P56" s="273"/>
      <c r="Q56" s="271"/>
      <c r="R56" s="271"/>
      <c r="S56" s="271"/>
      <c r="T56" s="271"/>
      <c r="U56" s="271"/>
    </row>
  </sheetData>
  <sheetProtection algorithmName="SHA-512" hashValue="F9OEatlHSRd3xy2wiPBt5YvB9dOs1WwrhIBIV45sXItn987Gddg7h/ETIHKBD9God3H4nCjrbt+UfJo1nGk4OA==" saltValue="HITNy63HNqTQE53J0RfKPQ==" spinCount="100000" sheet="1" formatCells="0"/>
  <mergeCells count="57">
    <mergeCell ref="E56:G56"/>
    <mergeCell ref="H56:M56"/>
    <mergeCell ref="N56:O56"/>
    <mergeCell ref="P56:U56"/>
    <mergeCell ref="F49:U49"/>
    <mergeCell ref="E54:F54"/>
    <mergeCell ref="A2:W2"/>
    <mergeCell ref="B4:G4"/>
    <mergeCell ref="M5:T5"/>
    <mergeCell ref="B8:K8"/>
    <mergeCell ref="B3:G3"/>
    <mergeCell ref="N9:U9"/>
    <mergeCell ref="N13:O13"/>
    <mergeCell ref="P13:T13"/>
    <mergeCell ref="N14:O14"/>
    <mergeCell ref="N10:U10"/>
    <mergeCell ref="P11:V11"/>
    <mergeCell ref="M12:O12"/>
    <mergeCell ref="P12:V12"/>
    <mergeCell ref="G47:L47"/>
    <mergeCell ref="F41:I41"/>
    <mergeCell ref="Q47:T47"/>
    <mergeCell ref="F39:I39"/>
    <mergeCell ref="D18:V18"/>
    <mergeCell ref="Q23:S23"/>
    <mergeCell ref="C54:D54"/>
    <mergeCell ref="D53:G53"/>
    <mergeCell ref="I54:U54"/>
    <mergeCell ref="F31:K31"/>
    <mergeCell ref="P31:S31"/>
    <mergeCell ref="F33:U33"/>
    <mergeCell ref="G37:L37"/>
    <mergeCell ref="Q37:T37"/>
    <mergeCell ref="F43:U43"/>
    <mergeCell ref="E45:L45"/>
    <mergeCell ref="P45:R45"/>
    <mergeCell ref="U47:V47"/>
    <mergeCell ref="N31:O31"/>
    <mergeCell ref="O37:P37"/>
    <mergeCell ref="O47:P47"/>
    <mergeCell ref="E35:T35"/>
    <mergeCell ref="U1:W1"/>
    <mergeCell ref="T31:U31"/>
    <mergeCell ref="U37:V37"/>
    <mergeCell ref="D16:V16"/>
    <mergeCell ref="D17:V17"/>
    <mergeCell ref="K23:M23"/>
    <mergeCell ref="K27:M27"/>
    <mergeCell ref="K25:M25"/>
    <mergeCell ref="L21:O21"/>
    <mergeCell ref="F23:G23"/>
    <mergeCell ref="D19:U19"/>
    <mergeCell ref="K11:O11"/>
    <mergeCell ref="Q25:S25"/>
    <mergeCell ref="E29:L29"/>
    <mergeCell ref="Q27:S27"/>
    <mergeCell ref="P29:R29"/>
  </mergeCells>
  <phoneticPr fontId="2"/>
  <conditionalFormatting sqref="I54:U54">
    <cfRule type="expression" dxfId="1" priority="15">
      <formula>(I54=0)</formula>
    </cfRule>
  </conditionalFormatting>
  <conditionalFormatting sqref="K39">
    <cfRule type="cellIs" priority="13" operator="equal">
      <formula>0</formula>
    </cfRule>
  </conditionalFormatting>
  <pageMargins left="0.39370078740157483" right="0.19685039370078741" top="0.19685039370078741" bottom="0.19685039370078741" header="0.51181102362204722" footer="0.51181102362204722"/>
  <pageSetup paperSize="9" scale="67" fitToHeight="0"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62"/>
  <sheetViews>
    <sheetView view="pageBreakPreview" zoomScale="70" zoomScaleNormal="85" zoomScaleSheetLayoutView="70" workbookViewId="0">
      <selection activeCell="Q8" sqref="Q8"/>
    </sheetView>
  </sheetViews>
  <sheetFormatPr defaultRowHeight="13.5"/>
  <cols>
    <col min="1" max="1" width="2.875" style="1" customWidth="1"/>
    <col min="2" max="3" width="2.5" style="1" customWidth="1"/>
    <col min="4" max="4" width="9.875" style="1" customWidth="1"/>
    <col min="5" max="5" width="4.25" style="1" customWidth="1"/>
    <col min="6" max="8" width="5.625" style="1" customWidth="1"/>
    <col min="9" max="9" width="7.375" style="1" customWidth="1"/>
    <col min="10" max="10" width="1.125" style="1" customWidth="1"/>
    <col min="11" max="12" width="5.625" style="1" customWidth="1"/>
    <col min="13" max="13" width="15" style="1" customWidth="1"/>
    <col min="14" max="14" width="9.875" style="1" customWidth="1"/>
    <col min="15" max="17" width="8.125" style="1" customWidth="1"/>
    <col min="18" max="21" width="6.5" style="1" customWidth="1"/>
    <col min="22" max="22" width="8.5" style="1" customWidth="1"/>
    <col min="23" max="23" width="2.875" style="20" customWidth="1"/>
    <col min="24" max="24" width="16.875" style="20" customWidth="1"/>
    <col min="25" max="25" width="9.5" style="1" customWidth="1"/>
    <col min="26" max="26" width="24.5" style="1" bestFit="1" customWidth="1"/>
    <col min="27" max="27" width="42.125" style="1" customWidth="1"/>
    <col min="28" max="28" width="49.5" style="1" customWidth="1"/>
    <col min="29" max="29" width="15.75" style="1" bestFit="1" customWidth="1"/>
    <col min="30" max="16384" width="9" style="1"/>
  </cols>
  <sheetData>
    <row r="1" spans="1:28" ht="18.75">
      <c r="A1" s="71"/>
      <c r="B1" s="71"/>
      <c r="C1" s="71"/>
      <c r="D1" s="71"/>
      <c r="E1" s="71"/>
      <c r="F1" s="71"/>
      <c r="G1" s="71"/>
      <c r="H1" s="71"/>
      <c r="I1" s="71"/>
      <c r="J1" s="71"/>
      <c r="K1" s="71"/>
      <c r="L1" s="71"/>
      <c r="M1" s="71"/>
      <c r="N1" s="71"/>
      <c r="O1" s="71"/>
      <c r="P1" s="71"/>
      <c r="Q1" s="71"/>
      <c r="R1" s="71"/>
      <c r="S1" s="71"/>
      <c r="T1" s="71"/>
      <c r="U1" s="237" t="str">
        <f>IFERROR(VLOOKUP(一番最初に入力!$C$9,【非表示】法人情報!$A$2:$L$13,1),"")</f>
        <v/>
      </c>
      <c r="V1" s="237"/>
      <c r="W1" s="237"/>
      <c r="X1" s="56"/>
      <c r="Y1" s="48"/>
      <c r="AA1" s="31"/>
    </row>
    <row r="2" spans="1:28" s="4" customFormat="1" ht="19.5">
      <c r="A2" s="263" t="s">
        <v>27</v>
      </c>
      <c r="B2" s="263"/>
      <c r="C2" s="263"/>
      <c r="D2" s="263"/>
      <c r="E2" s="263"/>
      <c r="F2" s="263"/>
      <c r="G2" s="263"/>
      <c r="H2" s="263"/>
      <c r="I2" s="263"/>
      <c r="J2" s="263"/>
      <c r="K2" s="263"/>
      <c r="L2" s="263"/>
      <c r="M2" s="263"/>
      <c r="N2" s="263"/>
      <c r="O2" s="263"/>
      <c r="P2" s="263"/>
      <c r="Q2" s="263"/>
      <c r="R2" s="263"/>
      <c r="S2" s="263"/>
      <c r="T2" s="263"/>
      <c r="U2" s="263"/>
      <c r="V2" s="263"/>
      <c r="W2" s="263"/>
      <c r="X2" s="57"/>
      <c r="Y2" s="59"/>
      <c r="Z2" s="19"/>
      <c r="AA2" s="19"/>
      <c r="AB2" s="19"/>
    </row>
    <row r="3" spans="1:28" ht="24">
      <c r="A3" s="71"/>
      <c r="B3" s="267" t="s">
        <v>101</v>
      </c>
      <c r="C3" s="267"/>
      <c r="D3" s="267"/>
      <c r="E3" s="267"/>
      <c r="F3" s="267"/>
      <c r="G3" s="267"/>
      <c r="H3" s="76"/>
      <c r="I3" s="71"/>
      <c r="J3" s="71"/>
      <c r="K3" s="71"/>
      <c r="L3" s="71"/>
      <c r="M3" s="71"/>
      <c r="N3" s="71"/>
      <c r="O3" s="71"/>
      <c r="P3" s="71"/>
      <c r="Q3" s="71"/>
      <c r="R3" s="71"/>
      <c r="S3" s="71"/>
      <c r="T3" s="71"/>
      <c r="U3" s="71"/>
      <c r="V3" s="71"/>
      <c r="W3" s="185"/>
      <c r="Y3" s="18"/>
      <c r="Z3" s="280" t="s">
        <v>84</v>
      </c>
      <c r="AA3" s="280"/>
      <c r="AB3" s="21"/>
    </row>
    <row r="4" spans="1:28" ht="13.5" customHeight="1">
      <c r="A4" s="77"/>
      <c r="B4" s="264"/>
      <c r="C4" s="264"/>
      <c r="D4" s="264"/>
      <c r="E4" s="264"/>
      <c r="F4" s="264"/>
      <c r="G4" s="264"/>
      <c r="H4" s="78"/>
      <c r="I4" s="79"/>
      <c r="J4" s="79"/>
      <c r="K4" s="79"/>
      <c r="L4" s="79"/>
      <c r="M4" s="79"/>
      <c r="N4" s="79"/>
      <c r="O4" s="79"/>
      <c r="P4" s="79"/>
      <c r="Q4" s="79"/>
      <c r="R4" s="79"/>
      <c r="S4" s="79"/>
      <c r="T4" s="79"/>
      <c r="U4" s="80"/>
      <c r="V4" s="80"/>
      <c r="W4" s="185"/>
      <c r="Y4" s="18"/>
      <c r="Z4" s="19"/>
      <c r="AA4" s="19"/>
      <c r="AB4" s="19"/>
    </row>
    <row r="5" spans="1:28" s="5" customFormat="1" ht="27" customHeight="1" thickBot="1">
      <c r="A5" s="81"/>
      <c r="B5" s="81"/>
      <c r="C5" s="81"/>
      <c r="D5" s="82"/>
      <c r="E5" s="81"/>
      <c r="F5" s="81"/>
      <c r="G5" s="83"/>
      <c r="H5" s="83"/>
      <c r="I5" s="84"/>
      <c r="J5" s="84"/>
      <c r="K5" s="84" t="s">
        <v>29</v>
      </c>
      <c r="L5" s="85" t="str">
        <f>一番最初に入力!$C$13&amp;""</f>
        <v>6</v>
      </c>
      <c r="M5" s="265" t="s">
        <v>111</v>
      </c>
      <c r="N5" s="265"/>
      <c r="O5" s="265"/>
      <c r="P5" s="265"/>
      <c r="Q5" s="265"/>
      <c r="R5" s="265"/>
      <c r="S5" s="265"/>
      <c r="T5" s="265"/>
      <c r="U5" s="81"/>
      <c r="V5" s="81"/>
      <c r="W5" s="186"/>
      <c r="X5" s="24"/>
      <c r="Y5" s="22"/>
      <c r="Z5" s="281" t="s">
        <v>36</v>
      </c>
      <c r="AA5" s="281"/>
      <c r="AB5" s="281"/>
    </row>
    <row r="6" spans="1:28" ht="27" customHeight="1" thickBot="1">
      <c r="A6" s="87"/>
      <c r="B6" s="87"/>
      <c r="C6" s="87"/>
      <c r="D6" s="87"/>
      <c r="E6" s="87"/>
      <c r="F6" s="87"/>
      <c r="G6" s="80"/>
      <c r="H6" s="80"/>
      <c r="I6" s="80"/>
      <c r="J6" s="80"/>
      <c r="K6" s="80"/>
      <c r="L6" s="80"/>
      <c r="M6" s="80"/>
      <c r="N6" s="80"/>
      <c r="O6" s="80"/>
      <c r="P6" s="80"/>
      <c r="Q6" s="80"/>
      <c r="R6" s="80"/>
      <c r="S6" s="80"/>
      <c r="T6" s="80"/>
      <c r="U6" s="80"/>
      <c r="V6" s="80"/>
      <c r="W6" s="185"/>
      <c r="Y6" s="18"/>
      <c r="Z6" s="25" t="s">
        <v>37</v>
      </c>
      <c r="AA6" s="26" t="s">
        <v>38</v>
      </c>
      <c r="AB6" s="27"/>
    </row>
    <row r="7" spans="1:28" ht="27" customHeight="1" thickBot="1">
      <c r="A7" s="88"/>
      <c r="B7" s="88"/>
      <c r="C7" s="88"/>
      <c r="D7" s="88"/>
      <c r="E7" s="88"/>
      <c r="F7" s="88"/>
      <c r="G7" s="80"/>
      <c r="H7" s="80"/>
      <c r="I7" s="88"/>
      <c r="J7" s="88"/>
      <c r="K7" s="88"/>
      <c r="L7" s="88"/>
      <c r="M7" s="88"/>
      <c r="N7" s="88"/>
      <c r="O7" s="80"/>
      <c r="P7" s="89" t="s">
        <v>29</v>
      </c>
      <c r="Q7" s="187">
        <v>6</v>
      </c>
      <c r="R7" s="91" t="s">
        <v>33</v>
      </c>
      <c r="S7" s="187">
        <v>4</v>
      </c>
      <c r="T7" s="91" t="s">
        <v>32</v>
      </c>
      <c r="U7" s="187">
        <v>24</v>
      </c>
      <c r="V7" s="91" t="s">
        <v>93</v>
      </c>
      <c r="W7" s="188"/>
      <c r="X7" s="49"/>
      <c r="Y7" s="60"/>
      <c r="Z7" s="28" t="s">
        <v>39</v>
      </c>
      <c r="AA7" s="29" t="s">
        <v>40</v>
      </c>
      <c r="AB7" s="27"/>
    </row>
    <row r="8" spans="1:28" ht="27" customHeight="1" thickBot="1">
      <c r="A8" s="77"/>
      <c r="B8" s="266" t="s">
        <v>10</v>
      </c>
      <c r="C8" s="266"/>
      <c r="D8" s="266"/>
      <c r="E8" s="266"/>
      <c r="F8" s="266"/>
      <c r="G8" s="266"/>
      <c r="H8" s="266"/>
      <c r="I8" s="266"/>
      <c r="J8" s="266"/>
      <c r="K8" s="266"/>
      <c r="L8" s="92"/>
      <c r="M8" s="92"/>
      <c r="N8" s="93"/>
      <c r="O8" s="93"/>
      <c r="P8" s="93"/>
      <c r="Q8" s="93"/>
      <c r="R8" s="93"/>
      <c r="S8" s="93"/>
      <c r="T8" s="93"/>
      <c r="U8" s="93"/>
      <c r="V8" s="93"/>
      <c r="W8" s="185"/>
      <c r="Y8" s="18"/>
      <c r="Z8" s="28" t="s">
        <v>41</v>
      </c>
      <c r="AA8" s="29" t="s">
        <v>42</v>
      </c>
      <c r="AB8" s="27"/>
    </row>
    <row r="9" spans="1:28" ht="23.25" customHeight="1" thickBot="1">
      <c r="A9" s="87"/>
      <c r="B9" s="94"/>
      <c r="C9" s="94"/>
      <c r="D9" s="94"/>
      <c r="E9" s="94"/>
      <c r="F9" s="94"/>
      <c r="G9" s="93"/>
      <c r="H9" s="93"/>
      <c r="I9" s="93"/>
      <c r="J9" s="93"/>
      <c r="K9" s="93"/>
      <c r="L9" s="93"/>
      <c r="M9" s="95" t="s">
        <v>20</v>
      </c>
      <c r="N9" s="277" t="s">
        <v>35</v>
      </c>
      <c r="O9" s="277"/>
      <c r="P9" s="277"/>
      <c r="Q9" s="277"/>
      <c r="R9" s="277"/>
      <c r="S9" s="277"/>
      <c r="T9" s="277"/>
      <c r="U9" s="277"/>
      <c r="V9" s="96" t="s">
        <v>12</v>
      </c>
      <c r="W9" s="185"/>
      <c r="Y9" s="18"/>
      <c r="Z9" s="28" t="s">
        <v>43</v>
      </c>
      <c r="AA9" s="29" t="s">
        <v>44</v>
      </c>
      <c r="AB9" s="27"/>
    </row>
    <row r="10" spans="1:28" ht="23.25" customHeight="1" thickBot="1">
      <c r="A10" s="87"/>
      <c r="B10" s="94"/>
      <c r="C10" s="94"/>
      <c r="D10" s="94"/>
      <c r="E10" s="94"/>
      <c r="F10" s="94"/>
      <c r="G10" s="93"/>
      <c r="H10" s="93"/>
      <c r="I10" s="93"/>
      <c r="J10" s="93"/>
      <c r="K10" s="93"/>
      <c r="L10" s="93"/>
      <c r="M10" s="97" t="s">
        <v>11</v>
      </c>
      <c r="N10" s="277" t="s">
        <v>132</v>
      </c>
      <c r="O10" s="277"/>
      <c r="P10" s="277"/>
      <c r="Q10" s="277"/>
      <c r="R10" s="277"/>
      <c r="S10" s="277"/>
      <c r="T10" s="277"/>
      <c r="U10" s="277"/>
      <c r="V10" s="96" t="s">
        <v>12</v>
      </c>
      <c r="W10" s="185"/>
      <c r="Y10" s="18"/>
      <c r="Z10" s="28" t="s">
        <v>45</v>
      </c>
      <c r="AA10" s="29" t="s">
        <v>46</v>
      </c>
      <c r="AB10" s="27"/>
    </row>
    <row r="11" spans="1:28" ht="23.25" customHeight="1" thickBot="1">
      <c r="A11" s="98"/>
      <c r="B11" s="92"/>
      <c r="C11" s="92"/>
      <c r="D11" s="92"/>
      <c r="E11" s="92"/>
      <c r="F11" s="92"/>
      <c r="G11" s="92" t="s">
        <v>13</v>
      </c>
      <c r="H11" s="92"/>
      <c r="I11" s="92"/>
      <c r="J11" s="92"/>
      <c r="K11" s="278" t="s">
        <v>14</v>
      </c>
      <c r="L11" s="278"/>
      <c r="M11" s="278"/>
      <c r="N11" s="278"/>
      <c r="O11" s="278"/>
      <c r="P11" s="279" t="s">
        <v>134</v>
      </c>
      <c r="Q11" s="279"/>
      <c r="R11" s="279"/>
      <c r="S11" s="279"/>
      <c r="T11" s="279"/>
      <c r="U11" s="279"/>
      <c r="V11" s="279"/>
      <c r="W11" s="185"/>
      <c r="X11" s="68"/>
      <c r="Y11" s="61"/>
      <c r="Z11" s="28" t="s">
        <v>47</v>
      </c>
      <c r="AA11" s="29" t="s">
        <v>48</v>
      </c>
      <c r="AB11" s="27"/>
    </row>
    <row r="12" spans="1:28" ht="23.25" customHeight="1" thickBot="1">
      <c r="A12" s="98"/>
      <c r="B12" s="92"/>
      <c r="C12" s="92"/>
      <c r="D12" s="92"/>
      <c r="E12" s="92"/>
      <c r="F12" s="92"/>
      <c r="G12" s="92" t="s">
        <v>16</v>
      </c>
      <c r="H12" s="92"/>
      <c r="I12" s="92" t="s">
        <v>16</v>
      </c>
      <c r="J12" s="92"/>
      <c r="K12" s="92"/>
      <c r="L12" s="92"/>
      <c r="M12" s="278" t="s">
        <v>25</v>
      </c>
      <c r="N12" s="278"/>
      <c r="O12" s="278"/>
      <c r="P12" s="279" t="s">
        <v>133</v>
      </c>
      <c r="Q12" s="279"/>
      <c r="R12" s="279"/>
      <c r="S12" s="279"/>
      <c r="T12" s="279"/>
      <c r="U12" s="279"/>
      <c r="V12" s="279"/>
      <c r="W12" s="189"/>
      <c r="X12" s="58"/>
      <c r="Y12" s="69"/>
      <c r="Z12" s="28" t="s">
        <v>49</v>
      </c>
      <c r="AA12" s="29" t="s">
        <v>50</v>
      </c>
      <c r="AB12" s="27"/>
    </row>
    <row r="13" spans="1:28" ht="23.25" customHeight="1" thickBot="1">
      <c r="A13" s="98"/>
      <c r="B13" s="92"/>
      <c r="C13" s="92"/>
      <c r="D13" s="92"/>
      <c r="E13" s="92"/>
      <c r="F13" s="92"/>
      <c r="G13" s="92"/>
      <c r="H13" s="92"/>
      <c r="I13" s="92"/>
      <c r="J13" s="92"/>
      <c r="K13" s="92"/>
      <c r="L13" s="92"/>
      <c r="M13" s="92"/>
      <c r="N13" s="275" t="s">
        <v>18</v>
      </c>
      <c r="O13" s="275"/>
      <c r="P13" s="276" t="s">
        <v>135</v>
      </c>
      <c r="Q13" s="276"/>
      <c r="R13" s="276"/>
      <c r="S13" s="276"/>
      <c r="T13" s="276"/>
      <c r="U13" s="99" t="s">
        <v>9</v>
      </c>
      <c r="V13" s="100"/>
      <c r="W13" s="189"/>
      <c r="X13" s="50"/>
      <c r="Y13" s="62"/>
      <c r="Z13" s="28" t="s">
        <v>51</v>
      </c>
      <c r="AA13" s="29" t="s">
        <v>52</v>
      </c>
      <c r="AB13" s="27"/>
    </row>
    <row r="14" spans="1:28" ht="23.25" customHeight="1">
      <c r="A14" s="98"/>
      <c r="B14" s="98"/>
      <c r="C14" s="98"/>
      <c r="D14" s="98"/>
      <c r="E14" s="98"/>
      <c r="F14" s="98"/>
      <c r="G14" s="98"/>
      <c r="H14" s="98"/>
      <c r="I14" s="98"/>
      <c r="J14" s="98"/>
      <c r="K14" s="98"/>
      <c r="L14" s="98"/>
      <c r="M14" s="98"/>
      <c r="N14" s="260" t="s">
        <v>19</v>
      </c>
      <c r="O14" s="260"/>
      <c r="P14" s="101"/>
      <c r="Q14" s="101"/>
      <c r="R14" s="101"/>
      <c r="S14" s="101"/>
      <c r="T14" s="101"/>
      <c r="U14" s="101"/>
      <c r="V14" s="98"/>
      <c r="W14" s="189"/>
      <c r="X14" s="50"/>
      <c r="Y14" s="62"/>
      <c r="Z14" s="282" t="s">
        <v>53</v>
      </c>
      <c r="AA14" s="282"/>
      <c r="AB14" s="27"/>
    </row>
    <row r="15" spans="1:28" ht="12" customHeight="1">
      <c r="A15" s="98"/>
      <c r="B15" s="98"/>
      <c r="C15" s="98"/>
      <c r="D15" s="98"/>
      <c r="E15" s="98"/>
      <c r="F15" s="98"/>
      <c r="G15" s="98"/>
      <c r="H15" s="98"/>
      <c r="I15" s="98"/>
      <c r="J15" s="98"/>
      <c r="K15" s="98"/>
      <c r="L15" s="98"/>
      <c r="M15" s="98"/>
      <c r="N15" s="98"/>
      <c r="O15" s="98"/>
      <c r="P15" s="98"/>
      <c r="Q15" s="98"/>
      <c r="R15" s="98"/>
      <c r="S15" s="98"/>
      <c r="T15" s="98"/>
      <c r="U15" s="98"/>
      <c r="V15" s="98"/>
      <c r="W15" s="189"/>
      <c r="X15" s="50"/>
      <c r="Y15" s="62"/>
      <c r="Z15" s="6"/>
      <c r="AA15" s="6"/>
    </row>
    <row r="16" spans="1:28" ht="24.95" customHeight="1">
      <c r="A16" s="71"/>
      <c r="B16" s="71"/>
      <c r="C16" s="102"/>
      <c r="D16" s="239" t="s">
        <v>151</v>
      </c>
      <c r="E16" s="239"/>
      <c r="F16" s="239"/>
      <c r="G16" s="239"/>
      <c r="H16" s="239"/>
      <c r="I16" s="239"/>
      <c r="J16" s="239"/>
      <c r="K16" s="239"/>
      <c r="L16" s="239"/>
      <c r="M16" s="239"/>
      <c r="N16" s="239"/>
      <c r="O16" s="239"/>
      <c r="P16" s="239"/>
      <c r="Q16" s="239"/>
      <c r="R16" s="239"/>
      <c r="S16" s="239"/>
      <c r="T16" s="239"/>
      <c r="U16" s="239"/>
      <c r="V16" s="239"/>
      <c r="W16" s="185"/>
      <c r="Y16" s="18"/>
    </row>
    <row r="17" spans="1:30" ht="24.95" customHeight="1">
      <c r="A17" s="103"/>
      <c r="B17" s="103"/>
      <c r="C17" s="102"/>
      <c r="D17" s="239" t="s">
        <v>94</v>
      </c>
      <c r="E17" s="239"/>
      <c r="F17" s="239"/>
      <c r="G17" s="239"/>
      <c r="H17" s="239"/>
      <c r="I17" s="239"/>
      <c r="J17" s="239"/>
      <c r="K17" s="239"/>
      <c r="L17" s="239"/>
      <c r="M17" s="239"/>
      <c r="N17" s="239"/>
      <c r="O17" s="239"/>
      <c r="P17" s="239"/>
      <c r="Q17" s="239"/>
      <c r="R17" s="239"/>
      <c r="S17" s="239"/>
      <c r="T17" s="239"/>
      <c r="U17" s="239"/>
      <c r="V17" s="239"/>
      <c r="W17" s="185"/>
      <c r="Y17" s="18"/>
    </row>
    <row r="18" spans="1:30" ht="13.5" customHeight="1">
      <c r="A18" s="103"/>
      <c r="B18" s="103"/>
      <c r="C18" s="102"/>
      <c r="D18" s="239"/>
      <c r="E18" s="239"/>
      <c r="F18" s="239"/>
      <c r="G18" s="239"/>
      <c r="H18" s="239"/>
      <c r="I18" s="239"/>
      <c r="J18" s="239"/>
      <c r="K18" s="239"/>
      <c r="L18" s="239"/>
      <c r="M18" s="239"/>
      <c r="N18" s="239"/>
      <c r="O18" s="239"/>
      <c r="P18" s="239"/>
      <c r="Q18" s="239"/>
      <c r="R18" s="239"/>
      <c r="S18" s="239"/>
      <c r="T18" s="239"/>
      <c r="U18" s="239"/>
      <c r="V18" s="239"/>
      <c r="W18" s="185"/>
      <c r="Y18" s="18"/>
    </row>
    <row r="19" spans="1:30" ht="23.1" customHeight="1">
      <c r="A19" s="103"/>
      <c r="B19" s="103"/>
      <c r="C19" s="102"/>
      <c r="D19" s="242" t="s">
        <v>31</v>
      </c>
      <c r="E19" s="242"/>
      <c r="F19" s="242"/>
      <c r="G19" s="242"/>
      <c r="H19" s="242"/>
      <c r="I19" s="242"/>
      <c r="J19" s="242"/>
      <c r="K19" s="242"/>
      <c r="L19" s="242"/>
      <c r="M19" s="242"/>
      <c r="N19" s="242"/>
      <c r="O19" s="242"/>
      <c r="P19" s="242"/>
      <c r="Q19" s="242"/>
      <c r="R19" s="242"/>
      <c r="S19" s="242"/>
      <c r="T19" s="242"/>
      <c r="U19" s="242"/>
      <c r="V19" s="102"/>
      <c r="W19" s="185"/>
      <c r="Y19" s="18"/>
    </row>
    <row r="20" spans="1:30" ht="23.1" customHeight="1">
      <c r="A20" s="103"/>
      <c r="B20" s="103"/>
      <c r="C20" s="102"/>
      <c r="D20" s="104"/>
      <c r="E20" s="102"/>
      <c r="F20" s="102"/>
      <c r="G20" s="102"/>
      <c r="H20" s="102"/>
      <c r="I20" s="102"/>
      <c r="J20" s="102"/>
      <c r="K20" s="102"/>
      <c r="L20" s="102"/>
      <c r="M20" s="102"/>
      <c r="N20" s="102"/>
      <c r="O20" s="102"/>
      <c r="P20" s="102"/>
      <c r="Q20" s="102"/>
      <c r="R20" s="102"/>
      <c r="S20" s="102"/>
      <c r="T20" s="102"/>
      <c r="U20" s="102"/>
      <c r="V20" s="102"/>
      <c r="W20" s="185"/>
      <c r="Y20" s="18"/>
    </row>
    <row r="21" spans="1:30" ht="30" customHeight="1">
      <c r="A21" s="103"/>
      <c r="B21" s="103"/>
      <c r="C21" s="102"/>
      <c r="D21" s="105" t="s">
        <v>140</v>
      </c>
      <c r="E21" s="106"/>
      <c r="F21" s="106"/>
      <c r="G21" s="106"/>
      <c r="H21" s="106"/>
      <c r="I21" s="106"/>
      <c r="J21" s="106"/>
      <c r="K21" s="106" t="s">
        <v>22</v>
      </c>
      <c r="L21" s="285">
        <f>IFERROR(Q23+Q25+Q27,"")</f>
        <v>8125200</v>
      </c>
      <c r="M21" s="285"/>
      <c r="N21" s="285"/>
      <c r="O21" s="285"/>
      <c r="P21" s="106" t="s">
        <v>23</v>
      </c>
      <c r="Q21" s="102"/>
      <c r="R21" s="102"/>
      <c r="S21" s="102"/>
      <c r="T21" s="102"/>
      <c r="U21" s="102"/>
      <c r="V21" s="102"/>
      <c r="W21" s="185"/>
      <c r="Y21" s="18"/>
    </row>
    <row r="22" spans="1:30" ht="20.25" customHeight="1">
      <c r="A22" s="103"/>
      <c r="B22" s="103"/>
      <c r="C22" s="103"/>
      <c r="D22" s="103"/>
      <c r="E22" s="103"/>
      <c r="F22" s="103"/>
      <c r="G22" s="80"/>
      <c r="H22" s="80"/>
      <c r="I22" s="80"/>
      <c r="J22" s="80"/>
      <c r="K22" s="80"/>
      <c r="L22" s="80"/>
      <c r="M22" s="80"/>
      <c r="N22" s="80"/>
      <c r="O22" s="80"/>
      <c r="P22" s="80"/>
      <c r="Q22" s="80"/>
      <c r="R22" s="80"/>
      <c r="S22" s="80"/>
      <c r="T22" s="80"/>
      <c r="U22" s="80"/>
      <c r="V22" s="80"/>
      <c r="W22" s="190"/>
      <c r="X22" s="51"/>
      <c r="Y22" s="63"/>
      <c r="Z22" s="2"/>
      <c r="AA22" s="2"/>
    </row>
    <row r="23" spans="1:30" ht="30" customHeight="1">
      <c r="A23" s="103"/>
      <c r="B23" s="108"/>
      <c r="C23" s="109"/>
      <c r="D23" s="109"/>
      <c r="E23" s="109"/>
      <c r="F23" s="240" t="s">
        <v>100</v>
      </c>
      <c r="G23" s="240"/>
      <c r="H23" s="109"/>
      <c r="I23" s="71"/>
      <c r="J23" s="109"/>
      <c r="K23" s="240" t="s">
        <v>95</v>
      </c>
      <c r="L23" s="240"/>
      <c r="M23" s="240"/>
      <c r="N23" s="109"/>
      <c r="O23" s="110"/>
      <c r="P23" s="111" t="s">
        <v>22</v>
      </c>
      <c r="Q23" s="250">
        <f>P31</f>
        <v>3360000</v>
      </c>
      <c r="R23" s="250"/>
      <c r="S23" s="250"/>
      <c r="T23" s="110" t="s">
        <v>23</v>
      </c>
      <c r="U23" s="112"/>
      <c r="V23" s="112"/>
      <c r="W23" s="191"/>
      <c r="X23" s="52"/>
      <c r="Y23" s="64"/>
      <c r="Z23" s="3"/>
      <c r="AA23" s="3"/>
      <c r="AB23" s="2"/>
      <c r="AC23" s="2"/>
      <c r="AD23" s="2"/>
    </row>
    <row r="24" spans="1:30" ht="9.9499999999999993" customHeight="1">
      <c r="A24" s="103"/>
      <c r="B24" s="108"/>
      <c r="C24" s="109"/>
      <c r="D24" s="109"/>
      <c r="E24" s="109"/>
      <c r="F24" s="109"/>
      <c r="G24" s="109"/>
      <c r="H24" s="109"/>
      <c r="I24" s="109"/>
      <c r="J24" s="109"/>
      <c r="K24" s="109"/>
      <c r="L24" s="109"/>
      <c r="M24" s="109"/>
      <c r="N24" s="109"/>
      <c r="O24" s="113"/>
      <c r="P24" s="111"/>
      <c r="Q24" s="114"/>
      <c r="R24" s="114"/>
      <c r="S24" s="114"/>
      <c r="T24" s="115"/>
      <c r="U24" s="112"/>
      <c r="V24" s="112"/>
      <c r="W24" s="191"/>
      <c r="X24" s="52"/>
      <c r="Y24" s="64"/>
      <c r="Z24" s="3"/>
      <c r="AA24" s="3"/>
      <c r="AB24" s="2"/>
      <c r="AC24" s="2"/>
      <c r="AD24" s="2"/>
    </row>
    <row r="25" spans="1:30" ht="30" customHeight="1">
      <c r="A25" s="103"/>
      <c r="B25" s="108"/>
      <c r="C25" s="109"/>
      <c r="D25" s="109"/>
      <c r="E25" s="109"/>
      <c r="F25" s="109"/>
      <c r="G25" s="109"/>
      <c r="H25" s="109"/>
      <c r="I25" s="109"/>
      <c r="J25" s="109"/>
      <c r="K25" s="240" t="s">
        <v>148</v>
      </c>
      <c r="L25" s="240"/>
      <c r="M25" s="240"/>
      <c r="N25" s="109"/>
      <c r="O25" s="113"/>
      <c r="P25" s="111" t="s">
        <v>22</v>
      </c>
      <c r="Q25" s="250">
        <f>Q37</f>
        <v>3840000</v>
      </c>
      <c r="R25" s="250"/>
      <c r="S25" s="250"/>
      <c r="T25" s="110" t="s">
        <v>23</v>
      </c>
      <c r="U25" s="112"/>
      <c r="V25" s="112"/>
      <c r="W25" s="191"/>
      <c r="X25" s="52"/>
      <c r="Y25" s="64"/>
      <c r="Z25" s="3"/>
      <c r="AA25" s="3"/>
      <c r="AB25" s="2"/>
      <c r="AC25" s="2"/>
      <c r="AD25" s="2"/>
    </row>
    <row r="26" spans="1:30" ht="9.9499999999999993" customHeight="1">
      <c r="A26" s="103"/>
      <c r="B26" s="108"/>
      <c r="C26" s="109"/>
      <c r="D26" s="109"/>
      <c r="E26" s="109"/>
      <c r="F26" s="109"/>
      <c r="G26" s="109"/>
      <c r="H26" s="109"/>
      <c r="I26" s="109"/>
      <c r="J26" s="109"/>
      <c r="K26" s="109"/>
      <c r="L26" s="109"/>
      <c r="M26" s="109"/>
      <c r="N26" s="109"/>
      <c r="O26" s="113"/>
      <c r="P26" s="111"/>
      <c r="Q26" s="114"/>
      <c r="R26" s="114"/>
      <c r="S26" s="114"/>
      <c r="T26" s="115"/>
      <c r="U26" s="112"/>
      <c r="V26" s="112"/>
      <c r="W26" s="191"/>
      <c r="X26" s="52"/>
      <c r="Y26" s="64"/>
      <c r="Z26" s="3"/>
      <c r="AA26" s="3"/>
      <c r="AB26" s="2"/>
      <c r="AC26" s="2"/>
      <c r="AD26" s="2"/>
    </row>
    <row r="27" spans="1:30" ht="30" customHeight="1">
      <c r="A27" s="103"/>
      <c r="B27" s="108"/>
      <c r="C27" s="109"/>
      <c r="D27" s="109"/>
      <c r="E27" s="109"/>
      <c r="F27" s="109"/>
      <c r="G27" s="109"/>
      <c r="H27" s="109"/>
      <c r="I27" s="109"/>
      <c r="J27" s="109"/>
      <c r="K27" s="240" t="s">
        <v>96</v>
      </c>
      <c r="L27" s="240"/>
      <c r="M27" s="240"/>
      <c r="N27" s="109"/>
      <c r="O27" s="113"/>
      <c r="P27" s="111" t="s">
        <v>22</v>
      </c>
      <c r="Q27" s="250">
        <f>Q47</f>
        <v>925200</v>
      </c>
      <c r="R27" s="250"/>
      <c r="S27" s="250"/>
      <c r="T27" s="110" t="s">
        <v>23</v>
      </c>
      <c r="U27" s="112"/>
      <c r="V27" s="112"/>
      <c r="W27" s="191"/>
      <c r="X27" s="52"/>
      <c r="Y27" s="64"/>
      <c r="Z27" s="3"/>
      <c r="AA27" s="3"/>
      <c r="AB27" s="2"/>
      <c r="AC27" s="2"/>
      <c r="AD27" s="2"/>
    </row>
    <row r="28" spans="1:30" ht="20.25" customHeight="1">
      <c r="A28" s="103"/>
      <c r="B28" s="108"/>
      <c r="C28" s="109"/>
      <c r="D28" s="109"/>
      <c r="E28" s="109"/>
      <c r="F28" s="109"/>
      <c r="G28" s="109"/>
      <c r="H28" s="109"/>
      <c r="I28" s="109"/>
      <c r="J28" s="109"/>
      <c r="K28" s="113"/>
      <c r="L28" s="113"/>
      <c r="M28" s="117"/>
      <c r="N28" s="113"/>
      <c r="O28" s="118"/>
      <c r="P28" s="112"/>
      <c r="Q28" s="112"/>
      <c r="R28" s="112"/>
      <c r="S28" s="112"/>
      <c r="T28" s="112"/>
      <c r="U28" s="112"/>
      <c r="V28" s="112"/>
      <c r="W28" s="190"/>
      <c r="X28" s="51"/>
      <c r="Y28" s="63"/>
      <c r="Z28" s="2"/>
      <c r="AA28" s="2"/>
    </row>
    <row r="29" spans="1:30" ht="30" customHeight="1">
      <c r="A29" s="119"/>
      <c r="B29" s="120"/>
      <c r="C29" s="121"/>
      <c r="D29" s="122" t="s">
        <v>99</v>
      </c>
      <c r="E29" s="240" t="s">
        <v>34</v>
      </c>
      <c r="F29" s="240"/>
      <c r="G29" s="240"/>
      <c r="H29" s="240"/>
      <c r="I29" s="240"/>
      <c r="J29" s="240"/>
      <c r="K29" s="240"/>
      <c r="L29" s="240"/>
      <c r="M29" s="123"/>
      <c r="N29" s="109"/>
      <c r="O29" s="124"/>
      <c r="P29" s="253"/>
      <c r="Q29" s="253"/>
      <c r="R29" s="253"/>
      <c r="S29" s="109"/>
      <c r="T29" s="109"/>
      <c r="U29" s="125"/>
      <c r="V29" s="126"/>
      <c r="W29" s="185"/>
      <c r="Y29" s="18"/>
    </row>
    <row r="30" spans="1:30" ht="9.9499999999999993" customHeight="1">
      <c r="A30" s="119"/>
      <c r="B30" s="120"/>
      <c r="C30" s="121"/>
      <c r="D30" s="122"/>
      <c r="E30" s="109"/>
      <c r="F30" s="109"/>
      <c r="G30" s="109"/>
      <c r="H30" s="109"/>
      <c r="I30" s="109"/>
      <c r="J30" s="109"/>
      <c r="K30" s="109"/>
      <c r="L30" s="109"/>
      <c r="M30" s="123"/>
      <c r="N30" s="109"/>
      <c r="O30" s="124"/>
      <c r="P30" s="127"/>
      <c r="Q30" s="127"/>
      <c r="R30" s="127"/>
      <c r="S30" s="109"/>
      <c r="T30" s="109"/>
      <c r="U30" s="125"/>
      <c r="V30" s="126"/>
      <c r="W30" s="185"/>
      <c r="Y30" s="18"/>
    </row>
    <row r="31" spans="1:30" s="33" customFormat="1" ht="30" customHeight="1">
      <c r="A31" s="78"/>
      <c r="B31" s="76"/>
      <c r="C31" s="128"/>
      <c r="D31" s="129"/>
      <c r="E31" s="130" t="s">
        <v>102</v>
      </c>
      <c r="F31" s="248">
        <f>VLOOKUP(E54,'助成単価（VLOOKUP用）'!A6:C12,3)</f>
        <v>280000</v>
      </c>
      <c r="G31" s="248"/>
      <c r="H31" s="248"/>
      <c r="I31" s="248"/>
      <c r="J31" s="248"/>
      <c r="K31" s="248"/>
      <c r="L31" s="131" t="s">
        <v>103</v>
      </c>
      <c r="M31" s="144">
        <v>12</v>
      </c>
      <c r="N31" s="254" t="s">
        <v>104</v>
      </c>
      <c r="O31" s="254"/>
      <c r="P31" s="249">
        <f>IF(M31="","0",F31*M31)</f>
        <v>3360000</v>
      </c>
      <c r="Q31" s="249"/>
      <c r="R31" s="249"/>
      <c r="S31" s="249"/>
      <c r="T31" s="238" t="s">
        <v>105</v>
      </c>
      <c r="U31" s="238"/>
      <c r="V31" s="133"/>
      <c r="W31" s="192"/>
      <c r="X31" s="53"/>
      <c r="Y31" s="65"/>
    </row>
    <row r="32" spans="1:30" s="33" customFormat="1" ht="9.9499999999999993" customHeight="1">
      <c r="A32" s="78"/>
      <c r="B32" s="76"/>
      <c r="C32" s="128"/>
      <c r="D32" s="129"/>
      <c r="E32" s="109"/>
      <c r="F32" s="109"/>
      <c r="G32" s="113"/>
      <c r="H32" s="113"/>
      <c r="I32" s="113"/>
      <c r="J32" s="113"/>
      <c r="K32" s="113"/>
      <c r="L32" s="113"/>
      <c r="M32" s="113"/>
      <c r="N32" s="113"/>
      <c r="O32" s="113"/>
      <c r="P32" s="134"/>
      <c r="Q32" s="134"/>
      <c r="R32" s="134"/>
      <c r="S32" s="134"/>
      <c r="T32" s="134"/>
      <c r="U32" s="135"/>
      <c r="V32" s="136"/>
      <c r="W32" s="192"/>
      <c r="X32" s="53"/>
      <c r="Y32" s="65"/>
    </row>
    <row r="33" spans="1:29" s="33" customFormat="1" ht="18" customHeight="1">
      <c r="A33" s="150"/>
      <c r="B33" s="151"/>
      <c r="C33" s="152"/>
      <c r="D33" s="153"/>
      <c r="E33" s="141"/>
      <c r="F33" s="284" t="s">
        <v>131</v>
      </c>
      <c r="G33" s="284"/>
      <c r="H33" s="284"/>
      <c r="I33" s="284"/>
      <c r="J33" s="284"/>
      <c r="K33" s="284"/>
      <c r="L33" s="284"/>
      <c r="M33" s="284"/>
      <c r="N33" s="284"/>
      <c r="O33" s="284"/>
      <c r="P33" s="284"/>
      <c r="Q33" s="284"/>
      <c r="R33" s="284"/>
      <c r="S33" s="284"/>
      <c r="T33" s="284"/>
      <c r="U33" s="284"/>
      <c r="V33" s="157"/>
      <c r="W33" s="193"/>
      <c r="X33" s="53"/>
      <c r="Y33" s="65"/>
    </row>
    <row r="34" spans="1:29" s="33" customFormat="1" ht="18" customHeight="1">
      <c r="A34" s="150"/>
      <c r="B34" s="151"/>
      <c r="C34" s="152"/>
      <c r="D34" s="153"/>
      <c r="E34" s="141"/>
      <c r="F34" s="141"/>
      <c r="G34" s="141"/>
      <c r="H34" s="141"/>
      <c r="I34" s="141"/>
      <c r="J34" s="141"/>
      <c r="K34" s="141"/>
      <c r="L34" s="141"/>
      <c r="M34" s="141"/>
      <c r="N34" s="141"/>
      <c r="O34" s="141"/>
      <c r="P34" s="141"/>
      <c r="Q34" s="141"/>
      <c r="R34" s="141"/>
      <c r="S34" s="141"/>
      <c r="T34" s="141"/>
      <c r="U34" s="141"/>
      <c r="V34" s="157"/>
      <c r="W34" s="193"/>
      <c r="X34" s="53"/>
      <c r="Y34" s="65"/>
    </row>
    <row r="35" spans="1:29" s="33" customFormat="1" ht="30" customHeight="1">
      <c r="A35" s="137"/>
      <c r="B35" s="138"/>
      <c r="C35" s="139"/>
      <c r="D35" s="194" t="s">
        <v>106</v>
      </c>
      <c r="E35" s="284" t="s">
        <v>154</v>
      </c>
      <c r="F35" s="284"/>
      <c r="G35" s="284"/>
      <c r="H35" s="284"/>
      <c r="I35" s="284"/>
      <c r="J35" s="284"/>
      <c r="K35" s="284"/>
      <c r="L35" s="284"/>
      <c r="M35" s="284"/>
      <c r="N35" s="284"/>
      <c r="O35" s="284"/>
      <c r="P35" s="284"/>
      <c r="Q35" s="284"/>
      <c r="R35" s="284"/>
      <c r="S35" s="284"/>
      <c r="T35" s="284"/>
      <c r="U35" s="142"/>
      <c r="V35" s="143"/>
      <c r="W35" s="199"/>
      <c r="X35" s="20"/>
      <c r="Y35" s="65"/>
      <c r="AC35" s="27"/>
    </row>
    <row r="36" spans="1:29" s="33" customFormat="1" ht="23.25" customHeight="1" thickBot="1">
      <c r="A36" s="137"/>
      <c r="B36" s="138"/>
      <c r="C36" s="139"/>
      <c r="D36" s="194"/>
      <c r="E36" s="141"/>
      <c r="F36" s="141"/>
      <c r="G36" s="141"/>
      <c r="H36" s="141"/>
      <c r="I36" s="141"/>
      <c r="J36" s="141"/>
      <c r="K36" s="141"/>
      <c r="L36" s="141"/>
      <c r="M36" s="195"/>
      <c r="N36" s="141"/>
      <c r="O36" s="140"/>
      <c r="P36" s="127"/>
      <c r="Q36" s="127"/>
      <c r="R36" s="127"/>
      <c r="S36" s="141"/>
      <c r="T36" s="141"/>
      <c r="U36" s="142"/>
      <c r="V36" s="143"/>
      <c r="W36" s="199"/>
      <c r="X36" s="20"/>
      <c r="Y36" s="65"/>
      <c r="Z36" s="281" t="s">
        <v>150</v>
      </c>
      <c r="AA36" s="281"/>
      <c r="AB36" s="281"/>
      <c r="AC36" s="281"/>
    </row>
    <row r="37" spans="1:29" s="33" customFormat="1" ht="23.25" customHeight="1" thickBot="1">
      <c r="A37" s="150"/>
      <c r="B37" s="151"/>
      <c r="C37" s="152"/>
      <c r="D37" s="153"/>
      <c r="E37" s="141"/>
      <c r="F37" s="196" t="s">
        <v>102</v>
      </c>
      <c r="G37" s="286">
        <f>IFERROR(M39+M41,"")</f>
        <v>320000</v>
      </c>
      <c r="H37" s="286"/>
      <c r="I37" s="286"/>
      <c r="J37" s="286"/>
      <c r="K37" s="286"/>
      <c r="L37" s="286"/>
      <c r="M37" s="197" t="s">
        <v>103</v>
      </c>
      <c r="N37" s="144">
        <v>12</v>
      </c>
      <c r="O37" s="287" t="s">
        <v>104</v>
      </c>
      <c r="P37" s="287"/>
      <c r="Q37" s="288">
        <f>IF(N37="","0",G37*N37)</f>
        <v>3840000</v>
      </c>
      <c r="R37" s="288"/>
      <c r="S37" s="288"/>
      <c r="T37" s="288"/>
      <c r="U37" s="289" t="s">
        <v>105</v>
      </c>
      <c r="V37" s="289"/>
      <c r="W37" s="193"/>
      <c r="X37" s="53"/>
      <c r="Y37" s="65"/>
      <c r="Z37" s="25" t="s">
        <v>152</v>
      </c>
      <c r="AA37" s="26" t="s">
        <v>38</v>
      </c>
      <c r="AB37" s="25" t="s">
        <v>153</v>
      </c>
      <c r="AC37" s="26" t="s">
        <v>38</v>
      </c>
    </row>
    <row r="38" spans="1:29" s="33" customFormat="1" ht="23.25" customHeight="1" thickBot="1">
      <c r="A38" s="150"/>
      <c r="B38" s="151"/>
      <c r="C38" s="152"/>
      <c r="D38" s="153"/>
      <c r="E38" s="141"/>
      <c r="F38" s="198"/>
      <c r="G38" s="146"/>
      <c r="H38" s="146"/>
      <c r="I38" s="146"/>
      <c r="J38" s="146"/>
      <c r="K38" s="146"/>
      <c r="L38" s="146"/>
      <c r="M38" s="147"/>
      <c r="N38" s="148"/>
      <c r="O38" s="147"/>
      <c r="P38" s="147"/>
      <c r="Q38" s="149"/>
      <c r="R38" s="149"/>
      <c r="S38" s="149"/>
      <c r="T38" s="149"/>
      <c r="U38" s="156"/>
      <c r="V38" s="156"/>
      <c r="W38" s="193"/>
      <c r="X38" s="53"/>
      <c r="Y38" s="65"/>
      <c r="Z38" s="30" t="s">
        <v>56</v>
      </c>
      <c r="AA38" s="29" t="s">
        <v>57</v>
      </c>
      <c r="AB38" s="30" t="s">
        <v>68</v>
      </c>
      <c r="AC38" s="29" t="s">
        <v>69</v>
      </c>
    </row>
    <row r="39" spans="1:29" s="33" customFormat="1" ht="23.25" customHeight="1" thickBot="1">
      <c r="A39" s="150"/>
      <c r="B39" s="151"/>
      <c r="C39" s="152"/>
      <c r="D39" s="153"/>
      <c r="E39" s="141"/>
      <c r="F39" s="283" t="s">
        <v>112</v>
      </c>
      <c r="G39" s="283"/>
      <c r="H39" s="283"/>
      <c r="I39" s="283"/>
      <c r="J39" s="162"/>
      <c r="K39" s="200">
        <v>2</v>
      </c>
      <c r="L39" s="162" t="s">
        <v>110</v>
      </c>
      <c r="M39" s="160">
        <f>IFERROR(IF(K39="","",VLOOKUP(K39,'助成単価（VLOOKUP用）'!$A$31:$B$42,2)),"0")</f>
        <v>180000</v>
      </c>
      <c r="N39" s="158" t="s">
        <v>23</v>
      </c>
      <c r="O39" s="158"/>
      <c r="P39" s="134"/>
      <c r="Q39" s="134"/>
      <c r="R39" s="134"/>
      <c r="S39" s="134"/>
      <c r="T39" s="134"/>
      <c r="U39" s="156"/>
      <c r="V39" s="157"/>
      <c r="W39" s="193"/>
      <c r="X39" s="53"/>
      <c r="Y39" s="65"/>
      <c r="Z39" s="30" t="s">
        <v>58</v>
      </c>
      <c r="AA39" s="29" t="s">
        <v>59</v>
      </c>
      <c r="AB39" s="30" t="s">
        <v>70</v>
      </c>
      <c r="AC39" s="29" t="s">
        <v>85</v>
      </c>
    </row>
    <row r="40" spans="1:29" s="33" customFormat="1" ht="23.25" customHeight="1" thickBot="1">
      <c r="A40" s="150"/>
      <c r="B40" s="151"/>
      <c r="C40" s="152"/>
      <c r="D40" s="153"/>
      <c r="E40" s="141"/>
      <c r="F40" s="161"/>
      <c r="G40" s="162"/>
      <c r="H40" s="162"/>
      <c r="I40" s="162"/>
      <c r="J40" s="162"/>
      <c r="K40" s="201"/>
      <c r="L40" s="162"/>
      <c r="M40" s="164"/>
      <c r="N40" s="162"/>
      <c r="O40" s="162"/>
      <c r="P40" s="134"/>
      <c r="Q40" s="134"/>
      <c r="R40" s="134"/>
      <c r="S40" s="134"/>
      <c r="T40" s="134"/>
      <c r="U40" s="156"/>
      <c r="V40" s="157"/>
      <c r="W40" s="193"/>
      <c r="X40" s="54"/>
      <c r="Y40" s="65"/>
      <c r="Z40" s="30" t="s">
        <v>60</v>
      </c>
      <c r="AA40" s="29" t="s">
        <v>61</v>
      </c>
      <c r="AB40" s="30" t="s">
        <v>71</v>
      </c>
      <c r="AC40" s="29" t="s">
        <v>72</v>
      </c>
    </row>
    <row r="41" spans="1:29" s="33" customFormat="1" ht="23.25" customHeight="1" thickBot="1">
      <c r="A41" s="150"/>
      <c r="B41" s="151"/>
      <c r="C41" s="152"/>
      <c r="D41" s="153"/>
      <c r="E41" s="141"/>
      <c r="F41" s="283" t="s">
        <v>113</v>
      </c>
      <c r="G41" s="283"/>
      <c r="H41" s="283"/>
      <c r="I41" s="283"/>
      <c r="J41" s="162"/>
      <c r="K41" s="200">
        <v>1</v>
      </c>
      <c r="L41" s="162" t="s">
        <v>110</v>
      </c>
      <c r="M41" s="160">
        <f>IFERROR(IF(K41="","",VLOOKUP(K41,'助成単価（VLOOKUP用）'!$A$31:$B$42,2)),"0")</f>
        <v>140000</v>
      </c>
      <c r="N41" s="158" t="s">
        <v>23</v>
      </c>
      <c r="O41" s="158"/>
      <c r="P41" s="134"/>
      <c r="Q41" s="134"/>
      <c r="R41" s="134"/>
      <c r="S41" s="134"/>
      <c r="T41" s="134"/>
      <c r="U41" s="156"/>
      <c r="V41" s="157"/>
      <c r="W41" s="193"/>
      <c r="X41" s="53"/>
      <c r="Y41" s="65"/>
      <c r="Z41" s="30" t="s">
        <v>62</v>
      </c>
      <c r="AA41" s="29" t="s">
        <v>63</v>
      </c>
      <c r="AB41" s="30" t="s">
        <v>73</v>
      </c>
      <c r="AC41" s="29" t="s">
        <v>74</v>
      </c>
    </row>
    <row r="42" spans="1:29" ht="30" customHeight="1" thickBot="1">
      <c r="A42" s="150"/>
      <c r="B42" s="151"/>
      <c r="C42" s="152"/>
      <c r="D42" s="153"/>
      <c r="E42" s="141"/>
      <c r="F42" s="141"/>
      <c r="G42" s="154"/>
      <c r="H42" s="154"/>
      <c r="I42" s="154"/>
      <c r="J42" s="134"/>
      <c r="K42" s="134"/>
      <c r="L42" s="134"/>
      <c r="M42" s="155"/>
      <c r="N42" s="155"/>
      <c r="O42" s="134"/>
      <c r="P42" s="134"/>
      <c r="Q42" s="134"/>
      <c r="R42" s="134"/>
      <c r="S42" s="134"/>
      <c r="T42" s="134"/>
      <c r="U42" s="156"/>
      <c r="V42" s="157"/>
      <c r="W42" s="193"/>
      <c r="X42" s="54"/>
      <c r="Y42" s="18"/>
      <c r="Z42" s="30" t="s">
        <v>64</v>
      </c>
      <c r="AA42" s="29" t="s">
        <v>65</v>
      </c>
      <c r="AB42" s="30" t="s">
        <v>75</v>
      </c>
      <c r="AC42" s="29" t="s">
        <v>76</v>
      </c>
    </row>
    <row r="43" spans="1:29" ht="30" customHeight="1" thickBot="1">
      <c r="A43" s="150"/>
      <c r="B43" s="151"/>
      <c r="C43" s="152"/>
      <c r="D43" s="153"/>
      <c r="E43" s="141"/>
      <c r="F43" s="284" t="s">
        <v>149</v>
      </c>
      <c r="G43" s="284"/>
      <c r="H43" s="284"/>
      <c r="I43" s="284"/>
      <c r="J43" s="284"/>
      <c r="K43" s="284"/>
      <c r="L43" s="284"/>
      <c r="M43" s="284"/>
      <c r="N43" s="284"/>
      <c r="O43" s="284"/>
      <c r="P43" s="284"/>
      <c r="Q43" s="284"/>
      <c r="R43" s="284"/>
      <c r="S43" s="284"/>
      <c r="T43" s="284"/>
      <c r="U43" s="284"/>
      <c r="V43" s="157"/>
      <c r="W43" s="193"/>
      <c r="X43" s="53"/>
      <c r="Y43" s="18"/>
      <c r="Z43" s="30" t="s">
        <v>66</v>
      </c>
      <c r="AA43" s="29" t="s">
        <v>67</v>
      </c>
      <c r="AB43" s="30" t="s">
        <v>77</v>
      </c>
      <c r="AC43" s="29" t="s">
        <v>78</v>
      </c>
    </row>
    <row r="44" spans="1:29" s="33" customFormat="1" ht="17.850000000000001" customHeight="1">
      <c r="A44" s="150"/>
      <c r="B44" s="151"/>
      <c r="C44" s="152"/>
      <c r="D44" s="153"/>
      <c r="E44" s="141"/>
      <c r="F44" s="152"/>
      <c r="G44" s="134"/>
      <c r="H44" s="134"/>
      <c r="I44" s="134"/>
      <c r="J44" s="134"/>
      <c r="K44" s="134"/>
      <c r="L44" s="134"/>
      <c r="M44" s="134"/>
      <c r="N44" s="134"/>
      <c r="O44" s="134"/>
      <c r="P44" s="134"/>
      <c r="Q44" s="134"/>
      <c r="R44" s="134"/>
      <c r="S44" s="134"/>
      <c r="T44" s="134"/>
      <c r="U44" s="156"/>
      <c r="V44" s="157"/>
      <c r="W44" s="193"/>
      <c r="X44" s="53"/>
      <c r="Y44" s="65"/>
      <c r="Z44" s="290"/>
      <c r="AA44" s="282"/>
      <c r="AB44" s="282"/>
      <c r="AC44" s="27"/>
    </row>
    <row r="45" spans="1:29" s="33" customFormat="1" ht="30" customHeight="1">
      <c r="A45" s="137"/>
      <c r="B45" s="138"/>
      <c r="C45" s="139"/>
      <c r="D45" s="194" t="s">
        <v>107</v>
      </c>
      <c r="E45" s="284" t="s">
        <v>108</v>
      </c>
      <c r="F45" s="284"/>
      <c r="G45" s="284"/>
      <c r="H45" s="284"/>
      <c r="I45" s="284"/>
      <c r="J45" s="284"/>
      <c r="K45" s="284"/>
      <c r="L45" s="284"/>
      <c r="M45" s="195"/>
      <c r="N45" s="141"/>
      <c r="O45" s="140"/>
      <c r="P45" s="253"/>
      <c r="Q45" s="253"/>
      <c r="R45" s="253"/>
      <c r="S45" s="141"/>
      <c r="T45" s="141"/>
      <c r="U45" s="142"/>
      <c r="V45" s="143"/>
      <c r="W45" s="199"/>
      <c r="X45" s="20"/>
      <c r="Y45" s="65"/>
      <c r="Z45" s="291"/>
      <c r="AA45" s="291"/>
      <c r="AB45" s="291"/>
      <c r="AC45" s="27"/>
    </row>
    <row r="46" spans="1:29" s="33" customFormat="1" ht="30" customHeight="1">
      <c r="A46" s="137"/>
      <c r="B46" s="138"/>
      <c r="C46" s="139"/>
      <c r="D46" s="194"/>
      <c r="E46" s="141"/>
      <c r="F46" s="141"/>
      <c r="G46" s="141"/>
      <c r="H46" s="141"/>
      <c r="I46" s="141"/>
      <c r="J46" s="141"/>
      <c r="K46" s="141"/>
      <c r="L46" s="141"/>
      <c r="M46" s="195"/>
      <c r="N46" s="141"/>
      <c r="O46" s="140"/>
      <c r="P46" s="127"/>
      <c r="Q46" s="127"/>
      <c r="R46" s="127"/>
      <c r="S46" s="141"/>
      <c r="T46" s="141"/>
      <c r="U46" s="142"/>
      <c r="V46" s="143"/>
      <c r="W46" s="199"/>
      <c r="X46" s="20"/>
      <c r="Y46" s="65"/>
      <c r="AC46" s="27"/>
    </row>
    <row r="47" spans="1:29" s="43" customFormat="1" ht="30" customHeight="1">
      <c r="A47" s="150"/>
      <c r="B47" s="151"/>
      <c r="C47" s="152"/>
      <c r="D47" s="153"/>
      <c r="E47" s="141"/>
      <c r="F47" s="196" t="s">
        <v>102</v>
      </c>
      <c r="G47" s="286">
        <f>VLOOKUP($E$54,'助成単価（VLOOKUP用）'!$A$45:$C$46,3)</f>
        <v>77100</v>
      </c>
      <c r="H47" s="286"/>
      <c r="I47" s="286"/>
      <c r="J47" s="286"/>
      <c r="K47" s="286"/>
      <c r="L47" s="286"/>
      <c r="M47" s="197" t="s">
        <v>103</v>
      </c>
      <c r="N47" s="144">
        <v>12</v>
      </c>
      <c r="O47" s="287" t="s">
        <v>104</v>
      </c>
      <c r="P47" s="287"/>
      <c r="Q47" s="249">
        <f>IF(N47="","0",G47*N47)</f>
        <v>925200</v>
      </c>
      <c r="R47" s="249"/>
      <c r="S47" s="249"/>
      <c r="T47" s="249"/>
      <c r="U47" s="289" t="s">
        <v>105</v>
      </c>
      <c r="V47" s="289"/>
      <c r="W47" s="193"/>
      <c r="X47" s="53"/>
      <c r="Y47" s="66"/>
      <c r="AC47" s="27"/>
    </row>
    <row r="48" spans="1:29" s="33" customFormat="1" ht="30" customHeight="1">
      <c r="A48" s="150"/>
      <c r="B48" s="151"/>
      <c r="C48" s="152"/>
      <c r="D48" s="153"/>
      <c r="E48" s="141"/>
      <c r="F48" s="141"/>
      <c r="G48" s="134"/>
      <c r="H48" s="134"/>
      <c r="I48" s="134"/>
      <c r="J48" s="134"/>
      <c r="K48" s="134"/>
      <c r="L48" s="134"/>
      <c r="M48" s="134"/>
      <c r="N48" s="134"/>
      <c r="O48" s="134"/>
      <c r="P48" s="134"/>
      <c r="Q48" s="134"/>
      <c r="R48" s="134"/>
      <c r="S48" s="134"/>
      <c r="T48" s="134"/>
      <c r="U48" s="156"/>
      <c r="V48" s="157"/>
      <c r="W48" s="193"/>
      <c r="X48" s="53"/>
      <c r="Y48" s="65"/>
      <c r="AC48" s="27"/>
    </row>
    <row r="49" spans="1:29" s="43" customFormat="1" ht="31.5" customHeight="1">
      <c r="A49" s="150"/>
      <c r="B49" s="151"/>
      <c r="C49" s="152"/>
      <c r="D49" s="153"/>
      <c r="E49" s="141"/>
      <c r="F49" s="284" t="s">
        <v>109</v>
      </c>
      <c r="G49" s="284"/>
      <c r="H49" s="284"/>
      <c r="I49" s="284"/>
      <c r="J49" s="284"/>
      <c r="K49" s="284"/>
      <c r="L49" s="284"/>
      <c r="M49" s="284"/>
      <c r="N49" s="284"/>
      <c r="O49" s="284"/>
      <c r="P49" s="284"/>
      <c r="Q49" s="284"/>
      <c r="R49" s="284"/>
      <c r="S49" s="284"/>
      <c r="T49" s="284"/>
      <c r="U49" s="284"/>
      <c r="V49" s="157"/>
      <c r="W49" s="193"/>
      <c r="X49" s="53"/>
      <c r="Y49" s="66"/>
      <c r="AC49" s="27"/>
    </row>
    <row r="50" spans="1:29" s="33" customFormat="1" ht="18" customHeight="1">
      <c r="A50" s="150"/>
      <c r="B50" s="151"/>
      <c r="C50" s="152"/>
      <c r="D50" s="153"/>
      <c r="E50" s="141"/>
      <c r="F50" s="141"/>
      <c r="G50" s="141"/>
      <c r="H50" s="141"/>
      <c r="I50" s="141"/>
      <c r="J50" s="141"/>
      <c r="K50" s="141"/>
      <c r="L50" s="141"/>
      <c r="M50" s="141"/>
      <c r="N50" s="141"/>
      <c r="O50" s="141"/>
      <c r="P50" s="141"/>
      <c r="Q50" s="141"/>
      <c r="R50" s="141"/>
      <c r="S50" s="141"/>
      <c r="T50" s="141"/>
      <c r="U50" s="141"/>
      <c r="V50" s="157"/>
      <c r="W50" s="193"/>
      <c r="X50" s="53"/>
      <c r="Y50" s="65"/>
      <c r="AC50" s="27"/>
    </row>
    <row r="51" spans="1:29" s="33" customFormat="1" ht="23.25" customHeight="1">
      <c r="A51" s="150"/>
      <c r="B51" s="151"/>
      <c r="C51" s="152"/>
      <c r="D51" s="153"/>
      <c r="E51" s="141"/>
      <c r="F51" s="141"/>
      <c r="G51" s="141"/>
      <c r="H51" s="141"/>
      <c r="I51" s="141"/>
      <c r="J51" s="141"/>
      <c r="K51" s="141"/>
      <c r="L51" s="141"/>
      <c r="M51" s="141"/>
      <c r="N51" s="141"/>
      <c r="O51" s="141"/>
      <c r="P51" s="141"/>
      <c r="Q51" s="141"/>
      <c r="R51" s="141"/>
      <c r="S51" s="141"/>
      <c r="T51" s="141"/>
      <c r="U51" s="141"/>
      <c r="V51" s="157"/>
      <c r="W51" s="193"/>
      <c r="X51" s="53"/>
      <c r="Y51" s="65"/>
    </row>
    <row r="52" spans="1:29" ht="30" customHeight="1">
      <c r="A52" s="150"/>
      <c r="B52" s="151"/>
      <c r="C52" s="152"/>
      <c r="D52" s="153"/>
      <c r="E52" s="141"/>
      <c r="F52" s="141"/>
      <c r="G52" s="141"/>
      <c r="H52" s="141"/>
      <c r="I52" s="141"/>
      <c r="J52" s="141"/>
      <c r="K52" s="141"/>
      <c r="L52" s="141"/>
      <c r="M52" s="141"/>
      <c r="N52" s="141"/>
      <c r="O52" s="141"/>
      <c r="P52" s="141"/>
      <c r="Q52" s="141"/>
      <c r="R52" s="141"/>
      <c r="S52" s="141"/>
      <c r="T52" s="141"/>
      <c r="U52" s="141"/>
      <c r="V52" s="157"/>
      <c r="W52" s="193"/>
      <c r="X52" s="53"/>
      <c r="Y52" s="18"/>
    </row>
    <row r="53" spans="1:29" ht="24.75" customHeight="1">
      <c r="A53" s="202"/>
      <c r="B53" s="203"/>
      <c r="C53" s="204"/>
      <c r="D53" s="294" t="s">
        <v>130</v>
      </c>
      <c r="E53" s="294"/>
      <c r="F53" s="294"/>
      <c r="G53" s="294"/>
      <c r="H53" s="152"/>
      <c r="I53" s="205"/>
      <c r="J53" s="205"/>
      <c r="K53" s="205"/>
      <c r="L53" s="205"/>
      <c r="M53" s="205"/>
      <c r="N53" s="205"/>
      <c r="O53" s="206"/>
      <c r="P53" s="206"/>
      <c r="Q53" s="207"/>
      <c r="R53" s="208"/>
      <c r="S53" s="209"/>
      <c r="T53" s="75"/>
      <c r="U53" s="75"/>
      <c r="V53" s="75"/>
      <c r="W53" s="199"/>
      <c r="Y53" s="18"/>
    </row>
    <row r="54" spans="1:29" s="33" customFormat="1" ht="30" customHeight="1">
      <c r="A54" s="202"/>
      <c r="B54" s="202"/>
      <c r="C54" s="295"/>
      <c r="D54" s="295"/>
      <c r="E54" s="296">
        <v>60</v>
      </c>
      <c r="F54" s="296"/>
      <c r="G54" s="210" t="s">
        <v>88</v>
      </c>
      <c r="H54" s="210"/>
      <c r="I54" s="297" t="str">
        <f>IFERROR(VLOOKUP(一番最初に入力!$C$9,【非表示】法人情報!$A$2:$L$13,11),"")</f>
        <v/>
      </c>
      <c r="J54" s="297"/>
      <c r="K54" s="297"/>
      <c r="L54" s="297"/>
      <c r="M54" s="297"/>
      <c r="N54" s="297"/>
      <c r="O54" s="297"/>
      <c r="P54" s="297"/>
      <c r="Q54" s="297"/>
      <c r="R54" s="297"/>
      <c r="S54" s="297"/>
      <c r="T54" s="297"/>
      <c r="U54" s="297"/>
      <c r="V54" s="211"/>
      <c r="W54" s="212"/>
      <c r="X54" s="55"/>
      <c r="Y54" s="65"/>
    </row>
    <row r="55" spans="1:29" s="33" customFormat="1" ht="17.25" customHeight="1" thickBot="1">
      <c r="A55" s="202"/>
      <c r="B55" s="202"/>
      <c r="C55" s="202"/>
      <c r="D55" s="202"/>
      <c r="E55" s="202"/>
      <c r="F55" s="202"/>
      <c r="G55" s="164"/>
      <c r="H55" s="164"/>
      <c r="I55" s="164"/>
      <c r="J55" s="164"/>
      <c r="K55" s="164"/>
      <c r="L55" s="164"/>
      <c r="M55" s="164"/>
      <c r="N55" s="164"/>
      <c r="O55" s="164"/>
      <c r="P55" s="164"/>
      <c r="Q55" s="164"/>
      <c r="R55" s="164"/>
      <c r="S55" s="164"/>
      <c r="T55" s="164"/>
      <c r="U55" s="164"/>
      <c r="V55" s="164"/>
      <c r="W55" s="199"/>
      <c r="X55" s="20"/>
      <c r="Y55" s="65"/>
      <c r="Z55" s="292" t="s">
        <v>79</v>
      </c>
      <c r="AA55" s="292"/>
      <c r="AB55" s="27"/>
    </row>
    <row r="56" spans="1:29" s="33" customFormat="1" ht="32.25" customHeight="1" thickBot="1">
      <c r="A56" s="71"/>
      <c r="B56" s="71"/>
      <c r="C56" s="71"/>
      <c r="D56" s="71"/>
      <c r="E56" s="268" t="s">
        <v>141</v>
      </c>
      <c r="F56" s="268"/>
      <c r="G56" s="269"/>
      <c r="H56" s="298" t="s">
        <v>143</v>
      </c>
      <c r="I56" s="299"/>
      <c r="J56" s="299"/>
      <c r="K56" s="299"/>
      <c r="L56" s="299"/>
      <c r="M56" s="299"/>
      <c r="N56" s="268" t="s">
        <v>142</v>
      </c>
      <c r="O56" s="272"/>
      <c r="P56" s="300" t="s">
        <v>144</v>
      </c>
      <c r="Q56" s="299"/>
      <c r="R56" s="299"/>
      <c r="S56" s="299"/>
      <c r="T56" s="299"/>
      <c r="U56" s="299"/>
      <c r="V56" s="71"/>
      <c r="W56" s="185"/>
      <c r="X56" s="20"/>
      <c r="Y56" s="65"/>
      <c r="Z56" s="25" t="s">
        <v>37</v>
      </c>
      <c r="AA56" s="26" t="s">
        <v>38</v>
      </c>
      <c r="AB56" s="27"/>
    </row>
    <row r="57" spans="1:29" s="33" customFormat="1" ht="18" customHeight="1" thickBot="1">
      <c r="A57" s="71"/>
      <c r="B57" s="71"/>
      <c r="C57" s="71"/>
      <c r="D57" s="71"/>
      <c r="E57" s="71"/>
      <c r="F57" s="71"/>
      <c r="G57" s="71"/>
      <c r="H57" s="71"/>
      <c r="I57" s="71"/>
      <c r="J57" s="71"/>
      <c r="K57" s="71"/>
      <c r="L57" s="71"/>
      <c r="M57" s="71"/>
      <c r="N57" s="71"/>
      <c r="O57" s="71"/>
      <c r="P57" s="71"/>
      <c r="Q57" s="71"/>
      <c r="R57" s="71"/>
      <c r="S57" s="71"/>
      <c r="T57" s="71"/>
      <c r="U57" s="71"/>
      <c r="V57" s="71"/>
      <c r="W57" s="185"/>
      <c r="X57" s="20"/>
      <c r="Y57" s="65"/>
      <c r="Z57" s="30" t="s">
        <v>80</v>
      </c>
      <c r="AA57" s="29" t="s">
        <v>81</v>
      </c>
      <c r="AB57" s="27"/>
    </row>
    <row r="58" spans="1:29" s="33" customFormat="1" ht="18" customHeight="1" thickBot="1">
      <c r="A58" s="71"/>
      <c r="B58" s="71"/>
      <c r="C58" s="71"/>
      <c r="D58" s="71"/>
      <c r="E58" s="71"/>
      <c r="F58" s="71"/>
      <c r="G58" s="71"/>
      <c r="H58" s="71"/>
      <c r="I58" s="71"/>
      <c r="J58" s="71"/>
      <c r="K58" s="71"/>
      <c r="L58" s="71"/>
      <c r="M58" s="71"/>
      <c r="N58" s="71"/>
      <c r="O58" s="71"/>
      <c r="P58" s="71"/>
      <c r="Q58" s="71"/>
      <c r="R58" s="71"/>
      <c r="S58" s="71"/>
      <c r="T58" s="71"/>
      <c r="U58" s="71"/>
      <c r="V58" s="71"/>
      <c r="W58" s="185"/>
      <c r="X58" s="20"/>
      <c r="Y58" s="65"/>
      <c r="Z58" s="30" t="s">
        <v>82</v>
      </c>
      <c r="AA58" s="29" t="s">
        <v>83</v>
      </c>
      <c r="AB58" s="27"/>
    </row>
    <row r="59" spans="1:29" s="33" customFormat="1" ht="18" customHeight="1">
      <c r="A59" s="1"/>
      <c r="B59" s="1"/>
      <c r="C59" s="1"/>
      <c r="D59" s="1"/>
      <c r="E59" s="1"/>
      <c r="F59" s="1"/>
      <c r="G59" s="1"/>
      <c r="H59" s="1"/>
      <c r="I59" s="1"/>
      <c r="J59" s="1"/>
      <c r="K59" s="1"/>
      <c r="L59" s="1"/>
      <c r="M59" s="1"/>
      <c r="N59" s="1"/>
      <c r="O59" s="1"/>
      <c r="P59" s="1"/>
      <c r="Q59" s="1"/>
      <c r="R59" s="1"/>
      <c r="S59" s="1"/>
      <c r="T59" s="1"/>
      <c r="U59" s="1"/>
      <c r="V59" s="1"/>
      <c r="W59" s="20"/>
      <c r="X59" s="20"/>
      <c r="Y59" s="65"/>
      <c r="Z59" s="293" t="s">
        <v>87</v>
      </c>
      <c r="AA59" s="293"/>
      <c r="AB59" s="293"/>
    </row>
    <row r="60" spans="1:29" ht="23.1" customHeight="1">
      <c r="Y60" s="18"/>
      <c r="Z60" s="293"/>
      <c r="AA60" s="293"/>
      <c r="AB60" s="293"/>
    </row>
    <row r="61" spans="1:29" ht="35.25" customHeight="1">
      <c r="Y61" s="67"/>
      <c r="Z61" s="2"/>
      <c r="AA61" s="2"/>
    </row>
    <row r="62" spans="1:29" ht="24.95" customHeight="1"/>
  </sheetData>
  <sheetProtection algorithmName="SHA-512" hashValue="ijzPXxY1EYHAusJFv/q1KPzu5WnzER0bBKrL2A44PUviTGa9z3j5oO07rRP58ayMtLmLZu5Yb55Hb7eF18wrdw==" saltValue="wy3GUQaKqLrm2NTELe5T7w==" spinCount="100000" sheet="1" selectLockedCells="1" selectUnlockedCells="1"/>
  <mergeCells count="65">
    <mergeCell ref="Z44:AB44"/>
    <mergeCell ref="Z45:AB45"/>
    <mergeCell ref="Z55:AA55"/>
    <mergeCell ref="Z59:AB60"/>
    <mergeCell ref="F49:U49"/>
    <mergeCell ref="D53:G53"/>
    <mergeCell ref="C54:D54"/>
    <mergeCell ref="E54:F54"/>
    <mergeCell ref="I54:U54"/>
    <mergeCell ref="E56:G56"/>
    <mergeCell ref="H56:M56"/>
    <mergeCell ref="N56:O56"/>
    <mergeCell ref="P56:U56"/>
    <mergeCell ref="U47:V47"/>
    <mergeCell ref="E35:T35"/>
    <mergeCell ref="G37:L37"/>
    <mergeCell ref="O37:P37"/>
    <mergeCell ref="Q37:T37"/>
    <mergeCell ref="U37:V37"/>
    <mergeCell ref="F39:I39"/>
    <mergeCell ref="E45:L45"/>
    <mergeCell ref="P45:R45"/>
    <mergeCell ref="G47:L47"/>
    <mergeCell ref="O47:P47"/>
    <mergeCell ref="Q47:T47"/>
    <mergeCell ref="Z3:AA3"/>
    <mergeCell ref="Z5:AB5"/>
    <mergeCell ref="Z14:AA14"/>
    <mergeCell ref="F41:I41"/>
    <mergeCell ref="F43:U43"/>
    <mergeCell ref="Z36:AC36"/>
    <mergeCell ref="F31:K31"/>
    <mergeCell ref="N31:O31"/>
    <mergeCell ref="P31:S31"/>
    <mergeCell ref="T31:U31"/>
    <mergeCell ref="F33:U33"/>
    <mergeCell ref="D19:U19"/>
    <mergeCell ref="L21:O21"/>
    <mergeCell ref="F23:G23"/>
    <mergeCell ref="K23:M23"/>
    <mergeCell ref="Q23:S23"/>
    <mergeCell ref="K25:M25"/>
    <mergeCell ref="Q25:S25"/>
    <mergeCell ref="K27:M27"/>
    <mergeCell ref="Q27:S27"/>
    <mergeCell ref="E29:L29"/>
    <mergeCell ref="P29:R29"/>
    <mergeCell ref="D17:V17"/>
    <mergeCell ref="D18:V18"/>
    <mergeCell ref="N9:U9"/>
    <mergeCell ref="N10:U10"/>
    <mergeCell ref="K11:O11"/>
    <mergeCell ref="P11:V11"/>
    <mergeCell ref="M12:O12"/>
    <mergeCell ref="P12:V12"/>
    <mergeCell ref="B8:K8"/>
    <mergeCell ref="N13:O13"/>
    <mergeCell ref="P13:T13"/>
    <mergeCell ref="N14:O14"/>
    <mergeCell ref="D16:V16"/>
    <mergeCell ref="U1:W1"/>
    <mergeCell ref="A2:W2"/>
    <mergeCell ref="B3:G3"/>
    <mergeCell ref="B4:G4"/>
    <mergeCell ref="M5:T5"/>
  </mergeCells>
  <phoneticPr fontId="2"/>
  <conditionalFormatting sqref="I54:U54">
    <cfRule type="expression" dxfId="0" priority="14">
      <formula>(I54=0)</formula>
    </cfRule>
  </conditionalFormatting>
  <pageMargins left="0.39370078740157483" right="0.19685039370078741" top="0.19685039370078741" bottom="0.19685039370078741" header="0.51181102362204722" footer="0.51181102362204722"/>
  <pageSetup paperSize="8" scale="60"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BreakPreview" topLeftCell="A13" zoomScale="85" zoomScaleNormal="100" zoomScaleSheetLayoutView="85" workbookViewId="0">
      <selection activeCell="N10" sqref="N10:U10"/>
    </sheetView>
  </sheetViews>
  <sheetFormatPr defaultRowHeight="13.5"/>
  <cols>
    <col min="1" max="2" width="25.125" customWidth="1"/>
    <col min="3" max="3" width="22.875" customWidth="1"/>
    <col min="4" max="4" width="22.25" customWidth="1"/>
  </cols>
  <sheetData>
    <row r="1" spans="1:5">
      <c r="A1" s="19"/>
      <c r="B1" s="19"/>
      <c r="C1" s="19"/>
      <c r="D1" s="19"/>
      <c r="E1" s="306"/>
    </row>
    <row r="2" spans="1:5" ht="18.75">
      <c r="A2" s="280" t="s">
        <v>84</v>
      </c>
      <c r="B2" s="280"/>
      <c r="C2" s="280"/>
      <c r="D2" s="21"/>
      <c r="E2" s="306"/>
    </row>
    <row r="3" spans="1:5">
      <c r="A3" s="19"/>
      <c r="B3" s="19"/>
      <c r="C3" s="19"/>
      <c r="D3" s="19"/>
      <c r="E3" s="19"/>
    </row>
    <row r="4" spans="1:5" ht="15" thickBot="1">
      <c r="A4" s="281" t="s">
        <v>36</v>
      </c>
      <c r="B4" s="281"/>
      <c r="C4" s="281"/>
      <c r="D4" s="281"/>
      <c r="E4" s="19"/>
    </row>
    <row r="5" spans="1:5" ht="19.5" thickBot="1">
      <c r="A5" s="25" t="s">
        <v>37</v>
      </c>
      <c r="B5" s="25" t="s">
        <v>37</v>
      </c>
      <c r="C5" s="26" t="s">
        <v>38</v>
      </c>
      <c r="D5" s="27"/>
      <c r="E5" s="23"/>
    </row>
    <row r="6" spans="1:5" ht="15" thickBot="1">
      <c r="A6" s="39">
        <v>20</v>
      </c>
      <c r="B6" s="40">
        <v>45</v>
      </c>
      <c r="C6" s="38">
        <v>265000</v>
      </c>
      <c r="D6" s="27"/>
      <c r="E6" s="19"/>
    </row>
    <row r="7" spans="1:5" ht="15" thickBot="1">
      <c r="A7" s="39">
        <v>46</v>
      </c>
      <c r="B7" s="40">
        <v>60</v>
      </c>
      <c r="C7" s="38">
        <v>280000</v>
      </c>
      <c r="D7" s="27"/>
      <c r="E7" s="19"/>
    </row>
    <row r="8" spans="1:5" ht="15" thickBot="1">
      <c r="A8" s="39">
        <v>61</v>
      </c>
      <c r="B8" s="40">
        <v>90</v>
      </c>
      <c r="C8" s="38">
        <v>297000</v>
      </c>
      <c r="D8" s="27"/>
      <c r="E8" s="19"/>
    </row>
    <row r="9" spans="1:5" ht="15" thickBot="1">
      <c r="A9" s="39">
        <v>91</v>
      </c>
      <c r="B9" s="40">
        <v>120</v>
      </c>
      <c r="C9" s="38">
        <v>334000</v>
      </c>
      <c r="D9" s="27"/>
      <c r="E9" s="19"/>
    </row>
    <row r="10" spans="1:5" ht="15" thickBot="1">
      <c r="A10" s="39">
        <v>121</v>
      </c>
      <c r="B10" s="40">
        <v>150</v>
      </c>
      <c r="C10" s="38">
        <v>371000</v>
      </c>
      <c r="D10" s="27"/>
      <c r="E10" s="19"/>
    </row>
    <row r="11" spans="1:5" ht="15" thickBot="1">
      <c r="A11" s="39">
        <v>151</v>
      </c>
      <c r="B11" s="40">
        <v>180</v>
      </c>
      <c r="C11" s="38">
        <v>445000</v>
      </c>
      <c r="D11" s="27"/>
      <c r="E11" s="19"/>
    </row>
    <row r="12" spans="1:5" ht="15" thickBot="1">
      <c r="A12" s="39">
        <v>181</v>
      </c>
      <c r="B12" s="40">
        <v>800</v>
      </c>
      <c r="C12" s="38">
        <v>519000</v>
      </c>
      <c r="D12" s="27"/>
      <c r="E12" s="19"/>
    </row>
    <row r="13" spans="1:5" s="44" customFormat="1" ht="39" customHeight="1" thickBot="1">
      <c r="A13" s="320" t="s">
        <v>115</v>
      </c>
      <c r="B13" s="320"/>
      <c r="C13" s="320"/>
      <c r="D13" s="320"/>
      <c r="E13" s="45"/>
    </row>
    <row r="14" spans="1:5" s="44" customFormat="1" ht="24.95" customHeight="1" thickBot="1">
      <c r="A14" s="321" t="s">
        <v>116</v>
      </c>
      <c r="B14" s="322"/>
      <c r="C14" s="323"/>
      <c r="D14" s="46" t="s">
        <v>38</v>
      </c>
      <c r="E14" s="45"/>
    </row>
    <row r="15" spans="1:5" s="44" customFormat="1" ht="24.95" customHeight="1" thickBot="1">
      <c r="A15" s="307" t="s">
        <v>117</v>
      </c>
      <c r="B15" s="308"/>
      <c r="C15" s="308"/>
      <c r="D15" s="47" t="s">
        <v>118</v>
      </c>
      <c r="E15" s="45"/>
    </row>
    <row r="16" spans="1:5" s="44" customFormat="1" ht="24.95" customHeight="1" thickBot="1">
      <c r="A16" s="309" t="s">
        <v>119</v>
      </c>
      <c r="B16" s="310"/>
      <c r="C16" s="311"/>
      <c r="D16" s="47" t="s">
        <v>120</v>
      </c>
      <c r="E16" s="45"/>
    </row>
    <row r="17" spans="1:5" s="44" customFormat="1" ht="23.1" customHeight="1">
      <c r="A17" s="312" t="s">
        <v>121</v>
      </c>
      <c r="B17" s="313"/>
      <c r="C17" s="318" t="s">
        <v>122</v>
      </c>
      <c r="D17" s="324" t="s">
        <v>123</v>
      </c>
      <c r="E17" s="45"/>
    </row>
    <row r="18" spans="1:5" s="44" customFormat="1" ht="23.1" customHeight="1">
      <c r="A18" s="314"/>
      <c r="B18" s="315"/>
      <c r="C18" s="319"/>
      <c r="D18" s="302"/>
      <c r="E18" s="45"/>
    </row>
    <row r="19" spans="1:5" s="44" customFormat="1" ht="14.25" thickBot="1">
      <c r="A19" s="314"/>
      <c r="B19" s="315"/>
      <c r="C19" s="305"/>
      <c r="D19" s="303"/>
      <c r="E19" s="45"/>
    </row>
    <row r="20" spans="1:5" s="44" customFormat="1" ht="23.1" customHeight="1">
      <c r="A20" s="314"/>
      <c r="B20" s="315"/>
      <c r="C20" s="304" t="s">
        <v>124</v>
      </c>
      <c r="D20" s="324" t="s">
        <v>125</v>
      </c>
      <c r="E20" s="45"/>
    </row>
    <row r="21" spans="1:5" s="44" customFormat="1" ht="14.25" thickBot="1">
      <c r="A21" s="316"/>
      <c r="B21" s="317"/>
      <c r="C21" s="305"/>
      <c r="D21" s="303"/>
      <c r="E21" s="45"/>
    </row>
    <row r="22" spans="1:5" s="44" customFormat="1" ht="30" customHeight="1">
      <c r="A22" s="314" t="s">
        <v>126</v>
      </c>
      <c r="B22" s="315"/>
      <c r="C22" s="325" t="s">
        <v>127</v>
      </c>
      <c r="D22" s="301" t="s">
        <v>128</v>
      </c>
      <c r="E22" s="45"/>
    </row>
    <row r="23" spans="1:5" s="44" customFormat="1" ht="30" customHeight="1">
      <c r="A23" s="314"/>
      <c r="B23" s="315"/>
      <c r="C23" s="326"/>
      <c r="D23" s="302"/>
      <c r="E23" s="45"/>
    </row>
    <row r="24" spans="1:5" s="44" customFormat="1" ht="14.25" thickBot="1">
      <c r="A24" s="314"/>
      <c r="B24" s="315"/>
      <c r="C24" s="327"/>
      <c r="D24" s="303"/>
      <c r="E24" s="45"/>
    </row>
    <row r="25" spans="1:5" s="44" customFormat="1" ht="30" customHeight="1">
      <c r="A25" s="314"/>
      <c r="B25" s="315"/>
      <c r="C25" s="304" t="s">
        <v>124</v>
      </c>
      <c r="D25" s="301" t="s">
        <v>129</v>
      </c>
      <c r="E25" s="45"/>
    </row>
    <row r="26" spans="1:5" s="44" customFormat="1" ht="14.25" thickBot="1">
      <c r="A26" s="316"/>
      <c r="B26" s="317"/>
      <c r="C26" s="305"/>
      <c r="D26" s="303"/>
      <c r="E26" s="45"/>
    </row>
    <row r="29" spans="1:5" ht="15" thickBot="1">
      <c r="A29" s="281" t="s">
        <v>54</v>
      </c>
      <c r="B29" s="281"/>
      <c r="C29" s="281"/>
      <c r="D29" s="281"/>
      <c r="E29" s="281"/>
    </row>
    <row r="30" spans="1:5" ht="15" thickBot="1">
      <c r="A30" s="25" t="s">
        <v>55</v>
      </c>
      <c r="B30" s="26" t="s">
        <v>38</v>
      </c>
    </row>
    <row r="31" spans="1:5" ht="15" thickBot="1">
      <c r="A31" s="41">
        <v>1</v>
      </c>
      <c r="B31" s="38">
        <v>140000</v>
      </c>
    </row>
    <row r="32" spans="1:5" ht="15" thickBot="1">
      <c r="A32" s="41">
        <v>2</v>
      </c>
      <c r="B32" s="38">
        <v>180000</v>
      </c>
    </row>
    <row r="33" spans="1:5" ht="15" thickBot="1">
      <c r="A33" s="41">
        <v>3</v>
      </c>
      <c r="B33" s="38">
        <v>233200</v>
      </c>
    </row>
    <row r="34" spans="1:5" ht="15" thickBot="1">
      <c r="A34" s="41">
        <v>4</v>
      </c>
      <c r="B34" s="38">
        <v>373200</v>
      </c>
    </row>
    <row r="35" spans="1:5" ht="15" thickBot="1">
      <c r="A35" s="41">
        <v>5</v>
      </c>
      <c r="B35" s="38">
        <v>413200</v>
      </c>
    </row>
    <row r="36" spans="1:5" ht="15" thickBot="1">
      <c r="A36" s="41">
        <v>6</v>
      </c>
      <c r="B36" s="38">
        <v>466400</v>
      </c>
    </row>
    <row r="37" spans="1:5" ht="15" thickBot="1">
      <c r="A37" s="41">
        <v>7</v>
      </c>
      <c r="B37" s="38">
        <v>606400</v>
      </c>
      <c r="C37" s="34"/>
      <c r="D37" s="35"/>
    </row>
    <row r="38" spans="1:5" ht="15" thickBot="1">
      <c r="A38" s="41">
        <v>8</v>
      </c>
      <c r="B38" s="38">
        <v>646400</v>
      </c>
      <c r="C38" s="34"/>
      <c r="D38" s="35"/>
    </row>
    <row r="39" spans="1:5" ht="15" thickBot="1">
      <c r="A39" s="41">
        <v>9</v>
      </c>
      <c r="B39" s="38">
        <v>699600</v>
      </c>
      <c r="C39" s="34"/>
      <c r="D39" s="35"/>
    </row>
    <row r="40" spans="1:5" ht="15" thickBot="1">
      <c r="A40" s="41">
        <v>10</v>
      </c>
      <c r="B40" s="38">
        <v>839600</v>
      </c>
      <c r="C40" s="34"/>
      <c r="D40" s="35"/>
    </row>
    <row r="41" spans="1:5" ht="15" thickBot="1">
      <c r="A41" s="41">
        <v>11</v>
      </c>
      <c r="B41" s="38">
        <v>879600</v>
      </c>
      <c r="C41" s="34"/>
      <c r="D41" s="35"/>
    </row>
    <row r="42" spans="1:5" ht="15" thickBot="1">
      <c r="A42" s="41">
        <v>12</v>
      </c>
      <c r="B42" s="38">
        <v>932800</v>
      </c>
      <c r="C42" s="36"/>
      <c r="D42" s="35"/>
    </row>
    <row r="43" spans="1:5" ht="15" thickBot="1">
      <c r="A43" s="292" t="s">
        <v>79</v>
      </c>
      <c r="B43" s="292"/>
      <c r="C43" s="291"/>
      <c r="D43" s="27"/>
      <c r="E43" s="27"/>
    </row>
    <row r="44" spans="1:5" ht="15" thickBot="1">
      <c r="A44" s="25" t="s">
        <v>37</v>
      </c>
      <c r="B44" s="26"/>
      <c r="C44" s="26" t="s">
        <v>38</v>
      </c>
      <c r="D44" s="37"/>
      <c r="E44" s="27"/>
    </row>
    <row r="45" spans="1:5" ht="15" thickBot="1">
      <c r="A45" s="41">
        <v>1</v>
      </c>
      <c r="B45" s="42">
        <v>60</v>
      </c>
      <c r="C45" s="38">
        <v>77100</v>
      </c>
      <c r="D45" s="27"/>
      <c r="E45" s="27"/>
    </row>
    <row r="46" spans="1:5" ht="15" thickBot="1">
      <c r="A46" s="41">
        <v>61</v>
      </c>
      <c r="B46" s="42">
        <v>800</v>
      </c>
      <c r="C46" s="38">
        <v>115700</v>
      </c>
      <c r="D46" s="27"/>
      <c r="E46" s="27"/>
    </row>
    <row r="47" spans="1:5" ht="14.25">
      <c r="A47" s="293" t="s">
        <v>87</v>
      </c>
      <c r="B47" s="293"/>
      <c r="C47" s="293"/>
      <c r="D47" s="293"/>
      <c r="E47" s="27"/>
    </row>
    <row r="48" spans="1:5" ht="14.25">
      <c r="A48" s="293"/>
      <c r="B48" s="293"/>
      <c r="C48" s="293"/>
      <c r="D48" s="293"/>
      <c r="E48" s="27"/>
    </row>
  </sheetData>
  <mergeCells count="20">
    <mergeCell ref="E1:E2"/>
    <mergeCell ref="A2:C2"/>
    <mergeCell ref="A4:D4"/>
    <mergeCell ref="A29:E29"/>
    <mergeCell ref="A15:C15"/>
    <mergeCell ref="A16:C16"/>
    <mergeCell ref="A17:B21"/>
    <mergeCell ref="C17:C19"/>
    <mergeCell ref="A13:D13"/>
    <mergeCell ref="A14:C14"/>
    <mergeCell ref="D17:D19"/>
    <mergeCell ref="C20:C21"/>
    <mergeCell ref="D20:D21"/>
    <mergeCell ref="A22:B26"/>
    <mergeCell ref="C22:C24"/>
    <mergeCell ref="D22:D24"/>
    <mergeCell ref="C25:C26"/>
    <mergeCell ref="D25:D26"/>
    <mergeCell ref="A43:C43"/>
    <mergeCell ref="A47:D48"/>
  </mergeCells>
  <phoneticPr fontId="2"/>
  <pageMargins left="0.7" right="0.7" top="0.75" bottom="0.75" header="0.3" footer="0.3"/>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1"/>
  <sheetViews>
    <sheetView workbookViewId="0">
      <pane xSplit="3" ySplit="1" topLeftCell="F106" activePane="bottomRight" state="frozen"/>
      <selection activeCell="N10" sqref="N10:U10"/>
      <selection pane="topRight" activeCell="N10" sqref="N10:U10"/>
      <selection pane="bottomLeft" activeCell="N10" sqref="N10:U10"/>
      <selection pane="bottomRight" activeCell="F125" sqref="F125"/>
    </sheetView>
  </sheetViews>
  <sheetFormatPr defaultRowHeight="14.25"/>
  <cols>
    <col min="1" max="1" width="9" style="8" customWidth="1"/>
    <col min="2" max="2" width="22.25" style="9" customWidth="1"/>
    <col min="3" max="3" width="37.125" style="8" customWidth="1"/>
    <col min="4" max="4" width="39.25" style="8" customWidth="1"/>
    <col min="5" max="5" width="39.75" style="8" customWidth="1"/>
    <col min="6" max="6" width="31.875" style="8" customWidth="1"/>
    <col min="7" max="9" width="12.75" style="221" customWidth="1"/>
    <col min="10" max="10" width="12.875" style="8" customWidth="1"/>
    <col min="11" max="11" width="32" style="221" customWidth="1"/>
    <col min="12" max="12" width="23" style="8" customWidth="1"/>
    <col min="13" max="20" width="9" style="8" customWidth="1"/>
    <col min="21" max="16384" width="9" style="8"/>
  </cols>
  <sheetData>
    <row r="1" spans="1:11" s="217" customFormat="1" ht="38.25" customHeight="1">
      <c r="A1" s="213" t="s">
        <v>3</v>
      </c>
      <c r="B1" s="214" t="s">
        <v>21</v>
      </c>
      <c r="C1" s="213" t="s">
        <v>4</v>
      </c>
      <c r="D1" s="213" t="s">
        <v>5</v>
      </c>
      <c r="E1" s="213" t="s">
        <v>6</v>
      </c>
      <c r="F1" s="213" t="s">
        <v>7</v>
      </c>
      <c r="G1" s="215" t="s">
        <v>8</v>
      </c>
      <c r="H1" s="215"/>
      <c r="I1" s="215"/>
      <c r="J1" s="216"/>
      <c r="K1" s="215" t="s">
        <v>89</v>
      </c>
    </row>
    <row r="2" spans="1:11">
      <c r="A2" s="331" t="s">
        <v>198</v>
      </c>
      <c r="B2" s="218" t="s">
        <v>156</v>
      </c>
      <c r="C2" s="219" t="s">
        <v>157</v>
      </c>
      <c r="D2" s="332" t="s">
        <v>398</v>
      </c>
      <c r="E2" s="332" t="s">
        <v>399</v>
      </c>
      <c r="F2" s="220"/>
      <c r="G2" s="337">
        <v>105</v>
      </c>
    </row>
    <row r="3" spans="1:11">
      <c r="A3" s="331" t="s">
        <v>199</v>
      </c>
      <c r="B3" s="218" t="s">
        <v>156</v>
      </c>
      <c r="C3" s="219" t="s">
        <v>158</v>
      </c>
      <c r="D3" s="332" t="s">
        <v>400</v>
      </c>
      <c r="E3" s="332" t="s">
        <v>401</v>
      </c>
      <c r="F3" s="220"/>
      <c r="G3" s="337">
        <v>120</v>
      </c>
    </row>
    <row r="4" spans="1:11">
      <c r="A4" s="331" t="s">
        <v>200</v>
      </c>
      <c r="B4" s="218" t="s">
        <v>156</v>
      </c>
      <c r="C4" s="219" t="s">
        <v>159</v>
      </c>
      <c r="D4" s="332" t="s">
        <v>402</v>
      </c>
      <c r="E4" s="332" t="s">
        <v>403</v>
      </c>
      <c r="F4" s="220"/>
      <c r="G4" s="337">
        <v>90</v>
      </c>
    </row>
    <row r="5" spans="1:11">
      <c r="A5" s="331" t="s">
        <v>201</v>
      </c>
      <c r="B5" s="218" t="s">
        <v>156</v>
      </c>
      <c r="C5" s="219" t="s">
        <v>304</v>
      </c>
      <c r="D5" s="332" t="s">
        <v>404</v>
      </c>
      <c r="E5" s="332" t="s">
        <v>405</v>
      </c>
      <c r="F5" s="220"/>
      <c r="G5" s="337">
        <v>75</v>
      </c>
    </row>
    <row r="6" spans="1:11">
      <c r="A6" s="331" t="s">
        <v>202</v>
      </c>
      <c r="B6" s="218" t="s">
        <v>156</v>
      </c>
      <c r="C6" s="219" t="s">
        <v>160</v>
      </c>
      <c r="D6" s="332" t="s">
        <v>406</v>
      </c>
      <c r="E6" s="332" t="s">
        <v>407</v>
      </c>
      <c r="F6" s="220"/>
      <c r="G6" s="337">
        <v>78</v>
      </c>
    </row>
    <row r="7" spans="1:11">
      <c r="A7" s="331" t="s">
        <v>203</v>
      </c>
      <c r="B7" s="218" t="s">
        <v>156</v>
      </c>
      <c r="C7" s="219" t="s">
        <v>161</v>
      </c>
      <c r="D7" s="332" t="s">
        <v>408</v>
      </c>
      <c r="E7" s="332" t="s">
        <v>409</v>
      </c>
      <c r="F7" s="220"/>
      <c r="G7" s="337">
        <v>130</v>
      </c>
    </row>
    <row r="8" spans="1:11">
      <c r="A8" s="331" t="s">
        <v>204</v>
      </c>
      <c r="B8" s="218" t="s">
        <v>156</v>
      </c>
      <c r="C8" s="219" t="s">
        <v>162</v>
      </c>
      <c r="D8" s="332" t="s">
        <v>410</v>
      </c>
      <c r="E8" s="332" t="s">
        <v>411</v>
      </c>
      <c r="F8" s="220"/>
      <c r="G8" s="337">
        <v>86</v>
      </c>
    </row>
    <row r="9" spans="1:11">
      <c r="A9" s="331" t="s">
        <v>205</v>
      </c>
      <c r="B9" s="218" t="s">
        <v>156</v>
      </c>
      <c r="C9" s="219" t="s">
        <v>206</v>
      </c>
      <c r="D9" s="332" t="s">
        <v>207</v>
      </c>
      <c r="E9" s="332" t="s">
        <v>412</v>
      </c>
      <c r="F9" s="220"/>
      <c r="G9" s="337">
        <v>60</v>
      </c>
    </row>
    <row r="10" spans="1:11">
      <c r="A10" s="331" t="s">
        <v>340</v>
      </c>
      <c r="B10" s="218" t="s">
        <v>156</v>
      </c>
      <c r="C10" s="219" t="s">
        <v>305</v>
      </c>
      <c r="D10" s="332" t="s">
        <v>413</v>
      </c>
      <c r="E10" s="332" t="s">
        <v>414</v>
      </c>
      <c r="F10" s="220"/>
      <c r="G10" s="337">
        <v>70</v>
      </c>
    </row>
    <row r="11" spans="1:11">
      <c r="A11" s="331" t="s">
        <v>209</v>
      </c>
      <c r="B11" s="218" t="s">
        <v>156</v>
      </c>
      <c r="C11" s="219" t="s">
        <v>163</v>
      </c>
      <c r="D11" s="332" t="s">
        <v>415</v>
      </c>
      <c r="E11" s="332" t="s">
        <v>416</v>
      </c>
      <c r="F11" s="220"/>
      <c r="G11" s="337">
        <v>59</v>
      </c>
    </row>
    <row r="12" spans="1:11">
      <c r="A12" s="331" t="s">
        <v>210</v>
      </c>
      <c r="B12" s="218" t="s">
        <v>156</v>
      </c>
      <c r="C12" s="219" t="s">
        <v>164</v>
      </c>
      <c r="D12" s="332" t="s">
        <v>417</v>
      </c>
      <c r="E12" s="332" t="s">
        <v>418</v>
      </c>
      <c r="F12" s="220"/>
      <c r="G12" s="337">
        <v>87</v>
      </c>
    </row>
    <row r="13" spans="1:11">
      <c r="A13" s="331" t="s">
        <v>211</v>
      </c>
      <c r="B13" s="218" t="s">
        <v>156</v>
      </c>
      <c r="C13" s="219" t="s">
        <v>165</v>
      </c>
      <c r="D13" s="332" t="s">
        <v>417</v>
      </c>
      <c r="E13" s="332" t="s">
        <v>418</v>
      </c>
      <c r="F13" s="220"/>
      <c r="G13" s="337">
        <v>120</v>
      </c>
    </row>
    <row r="14" spans="1:11">
      <c r="A14" s="331" t="s">
        <v>212</v>
      </c>
      <c r="B14" s="218" t="s">
        <v>156</v>
      </c>
      <c r="C14" s="219" t="s">
        <v>166</v>
      </c>
      <c r="D14" s="332" t="s">
        <v>417</v>
      </c>
      <c r="E14" s="332" t="s">
        <v>418</v>
      </c>
      <c r="F14" s="220"/>
      <c r="G14" s="337">
        <v>60</v>
      </c>
    </row>
    <row r="15" spans="1:11">
      <c r="A15" s="331" t="s">
        <v>213</v>
      </c>
      <c r="B15" s="218" t="s">
        <v>156</v>
      </c>
      <c r="C15" s="219" t="s">
        <v>306</v>
      </c>
      <c r="D15" s="332" t="s">
        <v>419</v>
      </c>
      <c r="E15" s="332" t="s">
        <v>420</v>
      </c>
      <c r="F15" s="220"/>
      <c r="G15" s="337">
        <v>80</v>
      </c>
    </row>
    <row r="16" spans="1:11">
      <c r="A16" s="331" t="s">
        <v>214</v>
      </c>
      <c r="B16" s="218" t="s">
        <v>156</v>
      </c>
      <c r="C16" s="219" t="s">
        <v>307</v>
      </c>
      <c r="D16" s="332" t="s">
        <v>421</v>
      </c>
      <c r="E16" s="332" t="s">
        <v>422</v>
      </c>
      <c r="F16" s="220"/>
      <c r="G16" s="337">
        <v>65</v>
      </c>
    </row>
    <row r="17" spans="1:7">
      <c r="A17" s="331" t="s">
        <v>215</v>
      </c>
      <c r="B17" s="218" t="s">
        <v>156</v>
      </c>
      <c r="C17" s="219" t="s">
        <v>308</v>
      </c>
      <c r="D17" s="332" t="s">
        <v>423</v>
      </c>
      <c r="E17" s="332" t="s">
        <v>424</v>
      </c>
      <c r="F17" s="220"/>
      <c r="G17" s="337">
        <v>129</v>
      </c>
    </row>
    <row r="18" spans="1:7">
      <c r="A18" s="331" t="s">
        <v>216</v>
      </c>
      <c r="B18" s="218" t="s">
        <v>156</v>
      </c>
      <c r="C18" s="219" t="s">
        <v>309</v>
      </c>
      <c r="D18" s="332" t="s">
        <v>425</v>
      </c>
      <c r="E18" s="332" t="s">
        <v>426</v>
      </c>
      <c r="F18" s="220"/>
      <c r="G18" s="337">
        <v>66</v>
      </c>
    </row>
    <row r="19" spans="1:7">
      <c r="A19" s="331" t="s">
        <v>217</v>
      </c>
      <c r="B19" s="218" t="s">
        <v>156</v>
      </c>
      <c r="C19" s="219" t="s">
        <v>218</v>
      </c>
      <c r="D19" s="332" t="s">
        <v>427</v>
      </c>
      <c r="E19" s="332" t="s">
        <v>428</v>
      </c>
      <c r="F19" s="220"/>
      <c r="G19" s="337">
        <v>123</v>
      </c>
    </row>
    <row r="20" spans="1:7">
      <c r="A20" s="331" t="s">
        <v>219</v>
      </c>
      <c r="B20" s="218" t="s">
        <v>156</v>
      </c>
      <c r="C20" s="219" t="s">
        <v>310</v>
      </c>
      <c r="D20" s="332" t="s">
        <v>429</v>
      </c>
      <c r="E20" s="332" t="s">
        <v>430</v>
      </c>
      <c r="F20" s="220"/>
      <c r="G20" s="337">
        <v>50</v>
      </c>
    </row>
    <row r="21" spans="1:7">
      <c r="A21" s="331" t="s">
        <v>220</v>
      </c>
      <c r="B21" s="218" t="s">
        <v>156</v>
      </c>
      <c r="C21" s="219" t="s">
        <v>357</v>
      </c>
      <c r="D21" s="332" t="s">
        <v>431</v>
      </c>
      <c r="E21" s="332" t="s">
        <v>432</v>
      </c>
      <c r="F21" s="220"/>
      <c r="G21" s="337">
        <v>90</v>
      </c>
    </row>
    <row r="22" spans="1:7">
      <c r="A22" s="331" t="s">
        <v>221</v>
      </c>
      <c r="B22" s="218" t="s">
        <v>156</v>
      </c>
      <c r="C22" s="219" t="s">
        <v>168</v>
      </c>
      <c r="D22" s="332" t="s">
        <v>417</v>
      </c>
      <c r="E22" s="332" t="s">
        <v>418</v>
      </c>
      <c r="F22" s="220"/>
      <c r="G22" s="337">
        <v>90</v>
      </c>
    </row>
    <row r="23" spans="1:7">
      <c r="A23" s="331" t="s">
        <v>222</v>
      </c>
      <c r="B23" s="218" t="s">
        <v>156</v>
      </c>
      <c r="C23" s="219" t="s">
        <v>311</v>
      </c>
      <c r="D23" s="332" t="s">
        <v>433</v>
      </c>
      <c r="E23" s="332" t="s">
        <v>434</v>
      </c>
      <c r="F23" s="220"/>
      <c r="G23" s="337">
        <v>60</v>
      </c>
    </row>
    <row r="24" spans="1:7">
      <c r="A24" s="331" t="s">
        <v>223</v>
      </c>
      <c r="B24" s="218" t="s">
        <v>156</v>
      </c>
      <c r="C24" s="219" t="s">
        <v>169</v>
      </c>
      <c r="D24" s="332" t="s">
        <v>435</v>
      </c>
      <c r="E24" s="332" t="s">
        <v>414</v>
      </c>
      <c r="F24" s="220"/>
      <c r="G24" s="337">
        <v>110</v>
      </c>
    </row>
    <row r="25" spans="1:7">
      <c r="A25" s="331" t="s">
        <v>224</v>
      </c>
      <c r="B25" s="218" t="s">
        <v>156</v>
      </c>
      <c r="C25" s="219" t="s">
        <v>358</v>
      </c>
      <c r="D25" s="332" t="s">
        <v>429</v>
      </c>
      <c r="E25" s="332" t="s">
        <v>430</v>
      </c>
      <c r="F25" s="220"/>
      <c r="G25" s="337">
        <v>90</v>
      </c>
    </row>
    <row r="26" spans="1:7">
      <c r="A26" s="331" t="s">
        <v>225</v>
      </c>
      <c r="B26" s="218" t="s">
        <v>156</v>
      </c>
      <c r="C26" s="219" t="s">
        <v>312</v>
      </c>
      <c r="D26" s="332" t="s">
        <v>429</v>
      </c>
      <c r="E26" s="332" t="s">
        <v>430</v>
      </c>
      <c r="F26" s="220"/>
      <c r="G26" s="337">
        <v>90</v>
      </c>
    </row>
    <row r="27" spans="1:7">
      <c r="A27" s="331" t="s">
        <v>341</v>
      </c>
      <c r="B27" s="218" t="s">
        <v>156</v>
      </c>
      <c r="C27" s="219" t="s">
        <v>313</v>
      </c>
      <c r="D27" s="332" t="s">
        <v>436</v>
      </c>
      <c r="E27" s="332" t="s">
        <v>409</v>
      </c>
      <c r="F27" s="220"/>
      <c r="G27" s="337">
        <v>117</v>
      </c>
    </row>
    <row r="28" spans="1:7">
      <c r="A28" s="331" t="s">
        <v>342</v>
      </c>
      <c r="B28" s="218" t="s">
        <v>156</v>
      </c>
      <c r="C28" s="219" t="s">
        <v>314</v>
      </c>
      <c r="D28" s="332" t="s">
        <v>437</v>
      </c>
      <c r="E28" s="332" t="s">
        <v>438</v>
      </c>
      <c r="F28" s="220"/>
      <c r="G28" s="337">
        <v>90</v>
      </c>
    </row>
    <row r="29" spans="1:7">
      <c r="A29" s="331" t="s">
        <v>226</v>
      </c>
      <c r="B29" s="218" t="s">
        <v>156</v>
      </c>
      <c r="C29" s="219" t="s">
        <v>359</v>
      </c>
      <c r="D29" s="332" t="s">
        <v>439</v>
      </c>
      <c r="E29" s="332" t="s">
        <v>440</v>
      </c>
      <c r="F29" s="220"/>
      <c r="G29" s="337">
        <v>86</v>
      </c>
    </row>
    <row r="30" spans="1:7">
      <c r="A30" s="331" t="s">
        <v>227</v>
      </c>
      <c r="B30" s="218" t="s">
        <v>156</v>
      </c>
      <c r="C30" s="219" t="s">
        <v>170</v>
      </c>
      <c r="D30" s="332" t="s">
        <v>441</v>
      </c>
      <c r="E30" s="332" t="s">
        <v>442</v>
      </c>
      <c r="F30" s="220"/>
      <c r="G30" s="337">
        <v>64</v>
      </c>
    </row>
    <row r="31" spans="1:7">
      <c r="A31" s="331" t="s">
        <v>228</v>
      </c>
      <c r="B31" s="218" t="s">
        <v>156</v>
      </c>
      <c r="C31" s="219" t="s">
        <v>171</v>
      </c>
      <c r="D31" s="332" t="s">
        <v>443</v>
      </c>
      <c r="E31" s="332" t="s">
        <v>444</v>
      </c>
      <c r="F31" s="220"/>
      <c r="G31" s="337">
        <v>10</v>
      </c>
    </row>
    <row r="32" spans="1:7">
      <c r="A32" s="331" t="s">
        <v>229</v>
      </c>
      <c r="B32" s="218" t="s">
        <v>156</v>
      </c>
      <c r="C32" s="219" t="s">
        <v>172</v>
      </c>
      <c r="D32" s="332" t="s">
        <v>445</v>
      </c>
      <c r="E32" s="332" t="s">
        <v>446</v>
      </c>
      <c r="F32" s="220"/>
      <c r="G32" s="337">
        <v>90</v>
      </c>
    </row>
    <row r="33" spans="1:7">
      <c r="A33" s="331" t="s">
        <v>230</v>
      </c>
      <c r="B33" s="218" t="s">
        <v>156</v>
      </c>
      <c r="C33" s="219" t="s">
        <v>173</v>
      </c>
      <c r="D33" s="332" t="s">
        <v>417</v>
      </c>
      <c r="E33" s="332" t="s">
        <v>418</v>
      </c>
      <c r="F33" s="220"/>
      <c r="G33" s="337">
        <v>130</v>
      </c>
    </row>
    <row r="34" spans="1:7">
      <c r="A34" s="331" t="s">
        <v>231</v>
      </c>
      <c r="B34" s="218" t="s">
        <v>156</v>
      </c>
      <c r="C34" s="219" t="s">
        <v>315</v>
      </c>
      <c r="D34" s="332" t="s">
        <v>447</v>
      </c>
      <c r="E34" s="332" t="s">
        <v>448</v>
      </c>
      <c r="F34" s="220"/>
      <c r="G34" s="337">
        <v>90</v>
      </c>
    </row>
    <row r="35" spans="1:7">
      <c r="A35" s="331" t="s">
        <v>232</v>
      </c>
      <c r="B35" s="218" t="s">
        <v>156</v>
      </c>
      <c r="C35" s="219" t="s">
        <v>316</v>
      </c>
      <c r="D35" s="332" t="s">
        <v>449</v>
      </c>
      <c r="E35" s="332" t="s">
        <v>450</v>
      </c>
      <c r="F35" s="220"/>
      <c r="G35" s="337">
        <v>90</v>
      </c>
    </row>
    <row r="36" spans="1:7">
      <c r="A36" s="331" t="s">
        <v>233</v>
      </c>
      <c r="B36" s="218" t="s">
        <v>156</v>
      </c>
      <c r="C36" s="219" t="s">
        <v>174</v>
      </c>
      <c r="D36" s="332" t="s">
        <v>447</v>
      </c>
      <c r="E36" s="332" t="s">
        <v>448</v>
      </c>
      <c r="F36" s="220"/>
      <c r="G36" s="337">
        <v>120</v>
      </c>
    </row>
    <row r="37" spans="1:7">
      <c r="A37" s="331" t="s">
        <v>343</v>
      </c>
      <c r="B37" s="218" t="s">
        <v>156</v>
      </c>
      <c r="C37" s="219" t="s">
        <v>317</v>
      </c>
      <c r="D37" s="332" t="s">
        <v>451</v>
      </c>
      <c r="E37" s="332" t="s">
        <v>452</v>
      </c>
      <c r="F37" s="220"/>
      <c r="G37" s="337">
        <v>90</v>
      </c>
    </row>
    <row r="38" spans="1:7">
      <c r="A38" s="331" t="s">
        <v>344</v>
      </c>
      <c r="B38" s="218" t="s">
        <v>156</v>
      </c>
      <c r="C38" s="219" t="s">
        <v>318</v>
      </c>
      <c r="D38" s="332" t="s">
        <v>451</v>
      </c>
      <c r="E38" s="332" t="s">
        <v>452</v>
      </c>
      <c r="F38" s="220"/>
      <c r="G38" s="337">
        <v>120</v>
      </c>
    </row>
    <row r="39" spans="1:7">
      <c r="A39" s="331" t="s">
        <v>234</v>
      </c>
      <c r="B39" s="218" t="s">
        <v>156</v>
      </c>
      <c r="C39" s="219" t="s">
        <v>175</v>
      </c>
      <c r="D39" s="332" t="s">
        <v>445</v>
      </c>
      <c r="E39" s="332" t="s">
        <v>446</v>
      </c>
      <c r="F39" s="220"/>
      <c r="G39" s="337">
        <v>90</v>
      </c>
    </row>
    <row r="40" spans="1:7">
      <c r="A40" s="331" t="s">
        <v>235</v>
      </c>
      <c r="B40" s="218" t="s">
        <v>156</v>
      </c>
      <c r="C40" s="219" t="s">
        <v>360</v>
      </c>
      <c r="D40" s="332" t="s">
        <v>402</v>
      </c>
      <c r="E40" s="332" t="s">
        <v>403</v>
      </c>
      <c r="F40" s="220"/>
      <c r="G40" s="337">
        <v>96</v>
      </c>
    </row>
    <row r="41" spans="1:7">
      <c r="A41" s="331" t="s">
        <v>236</v>
      </c>
      <c r="B41" s="218" t="s">
        <v>156</v>
      </c>
      <c r="C41" s="219" t="s">
        <v>176</v>
      </c>
      <c r="D41" s="332" t="s">
        <v>453</v>
      </c>
      <c r="E41" s="332" t="s">
        <v>446</v>
      </c>
      <c r="F41" s="220"/>
      <c r="G41" s="337">
        <v>210</v>
      </c>
    </row>
    <row r="42" spans="1:7">
      <c r="A42" s="331" t="s">
        <v>237</v>
      </c>
      <c r="B42" s="218" t="s">
        <v>156</v>
      </c>
      <c r="C42" s="219" t="s">
        <v>177</v>
      </c>
      <c r="D42" s="332" t="s">
        <v>417</v>
      </c>
      <c r="E42" s="332" t="s">
        <v>418</v>
      </c>
      <c r="F42" s="220"/>
      <c r="G42" s="337">
        <v>90</v>
      </c>
    </row>
    <row r="43" spans="1:7">
      <c r="A43" s="331" t="s">
        <v>238</v>
      </c>
      <c r="B43" s="218" t="s">
        <v>156</v>
      </c>
      <c r="C43" s="219" t="s">
        <v>319</v>
      </c>
      <c r="D43" s="332" t="s">
        <v>454</v>
      </c>
      <c r="E43" s="332" t="s">
        <v>455</v>
      </c>
      <c r="F43" s="220"/>
      <c r="G43" s="337">
        <v>132</v>
      </c>
    </row>
    <row r="44" spans="1:7">
      <c r="A44" s="331" t="s">
        <v>239</v>
      </c>
      <c r="B44" s="218" t="s">
        <v>156</v>
      </c>
      <c r="C44" s="219" t="s">
        <v>320</v>
      </c>
      <c r="D44" s="332" t="s">
        <v>433</v>
      </c>
      <c r="E44" s="332" t="s">
        <v>456</v>
      </c>
      <c r="F44" s="220"/>
      <c r="G44" s="337">
        <v>90</v>
      </c>
    </row>
    <row r="45" spans="1:7">
      <c r="A45" s="331" t="s">
        <v>240</v>
      </c>
      <c r="B45" s="218" t="s">
        <v>156</v>
      </c>
      <c r="C45" s="219" t="s">
        <v>178</v>
      </c>
      <c r="D45" s="332" t="s">
        <v>457</v>
      </c>
      <c r="E45" s="332" t="s">
        <v>458</v>
      </c>
      <c r="F45" s="220"/>
      <c r="G45" s="337">
        <v>80</v>
      </c>
    </row>
    <row r="46" spans="1:7">
      <c r="A46" s="331" t="s">
        <v>241</v>
      </c>
      <c r="B46" s="218" t="s">
        <v>156</v>
      </c>
      <c r="C46" s="219" t="s">
        <v>179</v>
      </c>
      <c r="D46" s="332" t="s">
        <v>457</v>
      </c>
      <c r="E46" s="332" t="s">
        <v>458</v>
      </c>
      <c r="F46" s="220"/>
      <c r="G46" s="337">
        <v>90</v>
      </c>
    </row>
    <row r="47" spans="1:7">
      <c r="A47" s="331" t="s">
        <v>242</v>
      </c>
      <c r="B47" s="218" t="s">
        <v>156</v>
      </c>
      <c r="C47" s="219" t="s">
        <v>243</v>
      </c>
      <c r="D47" s="332" t="s">
        <v>459</v>
      </c>
      <c r="E47" s="332" t="s">
        <v>460</v>
      </c>
      <c r="F47" s="220"/>
      <c r="G47" s="337">
        <v>120</v>
      </c>
    </row>
    <row r="48" spans="1:7">
      <c r="A48" s="331" t="s">
        <v>244</v>
      </c>
      <c r="B48" s="218" t="s">
        <v>156</v>
      </c>
      <c r="C48" s="219" t="s">
        <v>245</v>
      </c>
      <c r="D48" s="332" t="s">
        <v>459</v>
      </c>
      <c r="E48" s="332" t="s">
        <v>460</v>
      </c>
      <c r="F48" s="220"/>
      <c r="G48" s="337">
        <v>90</v>
      </c>
    </row>
    <row r="49" spans="1:7">
      <c r="A49" s="331" t="s">
        <v>247</v>
      </c>
      <c r="B49" s="218" t="s">
        <v>156</v>
      </c>
      <c r="C49" s="219" t="s">
        <v>321</v>
      </c>
      <c r="D49" s="332" t="s">
        <v>429</v>
      </c>
      <c r="E49" s="332" t="s">
        <v>430</v>
      </c>
      <c r="F49" s="220"/>
      <c r="G49" s="337">
        <v>60</v>
      </c>
    </row>
    <row r="50" spans="1:7">
      <c r="A50" s="331" t="s">
        <v>248</v>
      </c>
      <c r="B50" s="218" t="s">
        <v>156</v>
      </c>
      <c r="C50" s="219" t="s">
        <v>322</v>
      </c>
      <c r="D50" s="332" t="s">
        <v>429</v>
      </c>
      <c r="E50" s="332" t="s">
        <v>430</v>
      </c>
      <c r="F50" s="220"/>
      <c r="G50" s="337">
        <v>60</v>
      </c>
    </row>
    <row r="51" spans="1:7">
      <c r="A51" s="331" t="s">
        <v>345</v>
      </c>
      <c r="B51" s="218" t="s">
        <v>156</v>
      </c>
      <c r="C51" s="219" t="s">
        <v>323</v>
      </c>
      <c r="D51" s="332" t="s">
        <v>451</v>
      </c>
      <c r="E51" s="332" t="s">
        <v>461</v>
      </c>
      <c r="F51" s="220"/>
      <c r="G51" s="337">
        <v>90</v>
      </c>
    </row>
    <row r="52" spans="1:7">
      <c r="A52" s="331" t="s">
        <v>346</v>
      </c>
      <c r="B52" s="218" t="s">
        <v>156</v>
      </c>
      <c r="C52" s="219" t="s">
        <v>324</v>
      </c>
      <c r="D52" s="332" t="s">
        <v>462</v>
      </c>
      <c r="E52" s="332" t="s">
        <v>418</v>
      </c>
      <c r="F52" s="220"/>
      <c r="G52" s="337">
        <v>90</v>
      </c>
    </row>
    <row r="53" spans="1:7">
      <c r="A53" s="331" t="s">
        <v>249</v>
      </c>
      <c r="B53" s="218" t="s">
        <v>156</v>
      </c>
      <c r="C53" s="219" t="s">
        <v>180</v>
      </c>
      <c r="D53" s="332" t="s">
        <v>408</v>
      </c>
      <c r="E53" s="332" t="s">
        <v>409</v>
      </c>
      <c r="F53" s="220"/>
      <c r="G53" s="337">
        <v>110</v>
      </c>
    </row>
    <row r="54" spans="1:7">
      <c r="A54" s="331" t="s">
        <v>250</v>
      </c>
      <c r="B54" s="218" t="s">
        <v>156</v>
      </c>
      <c r="C54" s="219" t="s">
        <v>251</v>
      </c>
      <c r="D54" s="332" t="s">
        <v>463</v>
      </c>
      <c r="E54" s="332" t="s">
        <v>464</v>
      </c>
      <c r="F54" s="220"/>
      <c r="G54" s="337">
        <v>120</v>
      </c>
    </row>
    <row r="55" spans="1:7">
      <c r="A55" s="331" t="s">
        <v>252</v>
      </c>
      <c r="B55" s="218" t="s">
        <v>156</v>
      </c>
      <c r="C55" s="219" t="s">
        <v>253</v>
      </c>
      <c r="D55" s="332" t="s">
        <v>447</v>
      </c>
      <c r="E55" s="332" t="s">
        <v>448</v>
      </c>
      <c r="F55" s="220"/>
      <c r="G55" s="337">
        <v>130</v>
      </c>
    </row>
    <row r="56" spans="1:7">
      <c r="A56" s="331" t="s">
        <v>254</v>
      </c>
      <c r="B56" s="218" t="s">
        <v>181</v>
      </c>
      <c r="C56" s="219" t="s">
        <v>182</v>
      </c>
      <c r="D56" s="332" t="s">
        <v>451</v>
      </c>
      <c r="E56" s="332" t="s">
        <v>465</v>
      </c>
      <c r="F56" s="220"/>
      <c r="G56" s="337">
        <v>65</v>
      </c>
    </row>
    <row r="57" spans="1:7">
      <c r="A57" s="331" t="s">
        <v>255</v>
      </c>
      <c r="B57" s="218" t="s">
        <v>181</v>
      </c>
      <c r="C57" s="219" t="s">
        <v>361</v>
      </c>
      <c r="D57" s="332" t="s">
        <v>466</v>
      </c>
      <c r="E57" s="332" t="s">
        <v>467</v>
      </c>
      <c r="F57" s="220"/>
      <c r="G57" s="337">
        <v>20</v>
      </c>
    </row>
    <row r="58" spans="1:7">
      <c r="A58" s="331" t="s">
        <v>256</v>
      </c>
      <c r="B58" s="218" t="s">
        <v>181</v>
      </c>
      <c r="C58" s="219" t="s">
        <v>325</v>
      </c>
      <c r="D58" s="332" t="s">
        <v>468</v>
      </c>
      <c r="E58" s="332" t="s">
        <v>469</v>
      </c>
      <c r="F58" s="220"/>
      <c r="G58" s="337">
        <v>46</v>
      </c>
    </row>
    <row r="59" spans="1:7">
      <c r="A59" s="331" t="s">
        <v>362</v>
      </c>
      <c r="B59" s="218" t="s">
        <v>181</v>
      </c>
      <c r="C59" s="219" t="s">
        <v>363</v>
      </c>
      <c r="D59" s="332" t="s">
        <v>470</v>
      </c>
      <c r="E59" s="332" t="s">
        <v>471</v>
      </c>
      <c r="F59" s="220"/>
      <c r="G59" s="337">
        <v>30</v>
      </c>
    </row>
    <row r="60" spans="1:7">
      <c r="A60" s="331" t="s">
        <v>257</v>
      </c>
      <c r="B60" s="218" t="s">
        <v>181</v>
      </c>
      <c r="C60" s="219" t="s">
        <v>326</v>
      </c>
      <c r="D60" s="332" t="s">
        <v>472</v>
      </c>
      <c r="E60" s="332" t="s">
        <v>473</v>
      </c>
      <c r="F60" s="220"/>
      <c r="G60" s="337">
        <v>40</v>
      </c>
    </row>
    <row r="61" spans="1:7">
      <c r="A61" s="331" t="s">
        <v>347</v>
      </c>
      <c r="B61" s="218" t="s">
        <v>181</v>
      </c>
      <c r="C61" s="219" t="s">
        <v>364</v>
      </c>
      <c r="D61" s="332" t="s">
        <v>474</v>
      </c>
      <c r="E61" s="332" t="s">
        <v>475</v>
      </c>
      <c r="F61" s="220"/>
      <c r="G61" s="337">
        <v>60</v>
      </c>
    </row>
    <row r="62" spans="1:7">
      <c r="A62" s="331" t="s">
        <v>365</v>
      </c>
      <c r="B62" s="218" t="s">
        <v>181</v>
      </c>
      <c r="C62" s="219" t="s">
        <v>366</v>
      </c>
      <c r="D62" s="332" t="s">
        <v>476</v>
      </c>
      <c r="E62" s="332" t="s">
        <v>477</v>
      </c>
      <c r="F62" s="220"/>
      <c r="G62" s="337">
        <v>10</v>
      </c>
    </row>
    <row r="63" spans="1:7">
      <c r="A63" s="331" t="s">
        <v>367</v>
      </c>
      <c r="B63" s="218" t="s">
        <v>181</v>
      </c>
      <c r="C63" s="219" t="s">
        <v>368</v>
      </c>
      <c r="D63" s="332" t="s">
        <v>478</v>
      </c>
      <c r="E63" s="332" t="s">
        <v>479</v>
      </c>
      <c r="F63" s="220"/>
      <c r="G63" s="337">
        <v>50</v>
      </c>
    </row>
    <row r="64" spans="1:7">
      <c r="A64" s="331" t="s">
        <v>258</v>
      </c>
      <c r="B64" s="218" t="s">
        <v>181</v>
      </c>
      <c r="C64" s="219" t="s">
        <v>369</v>
      </c>
      <c r="D64" s="332" t="s">
        <v>480</v>
      </c>
      <c r="E64" s="332" t="s">
        <v>481</v>
      </c>
      <c r="F64" s="220"/>
      <c r="G64" s="337">
        <v>60</v>
      </c>
    </row>
    <row r="65" spans="1:7">
      <c r="A65" s="331" t="s">
        <v>259</v>
      </c>
      <c r="B65" s="218" t="s">
        <v>181</v>
      </c>
      <c r="C65" s="219" t="s">
        <v>183</v>
      </c>
      <c r="D65" s="332" t="s">
        <v>482</v>
      </c>
      <c r="E65" s="332" t="s">
        <v>483</v>
      </c>
      <c r="F65" s="220"/>
      <c r="G65" s="337">
        <v>40</v>
      </c>
    </row>
    <row r="66" spans="1:7">
      <c r="A66" s="331" t="s">
        <v>260</v>
      </c>
      <c r="B66" s="218" t="s">
        <v>181</v>
      </c>
      <c r="C66" s="219" t="s">
        <v>184</v>
      </c>
      <c r="D66" s="332" t="s">
        <v>484</v>
      </c>
      <c r="E66" s="332" t="s">
        <v>485</v>
      </c>
      <c r="F66" s="220"/>
      <c r="G66" s="337">
        <v>47</v>
      </c>
    </row>
    <row r="67" spans="1:7">
      <c r="A67" s="331" t="s">
        <v>261</v>
      </c>
      <c r="B67" s="218" t="s">
        <v>181</v>
      </c>
      <c r="C67" s="219" t="s">
        <v>262</v>
      </c>
      <c r="D67" s="332" t="s">
        <v>486</v>
      </c>
      <c r="E67" s="332" t="s">
        <v>487</v>
      </c>
      <c r="F67" s="220"/>
      <c r="G67" s="337">
        <v>60</v>
      </c>
    </row>
    <row r="68" spans="1:7">
      <c r="A68" s="331" t="s">
        <v>185</v>
      </c>
      <c r="B68" s="218" t="s">
        <v>181</v>
      </c>
      <c r="C68" s="219" t="s">
        <v>263</v>
      </c>
      <c r="D68" s="332" t="s">
        <v>488</v>
      </c>
      <c r="E68" s="332" t="s">
        <v>489</v>
      </c>
      <c r="F68" s="220"/>
      <c r="G68" s="337">
        <v>30</v>
      </c>
    </row>
    <row r="69" spans="1:7">
      <c r="A69" s="331" t="s">
        <v>186</v>
      </c>
      <c r="B69" s="218" t="s">
        <v>181</v>
      </c>
      <c r="C69" s="219" t="s">
        <v>264</v>
      </c>
      <c r="D69" s="332" t="s">
        <v>490</v>
      </c>
      <c r="E69" s="332" t="s">
        <v>491</v>
      </c>
      <c r="F69" s="220"/>
      <c r="G69" s="337">
        <v>70</v>
      </c>
    </row>
    <row r="70" spans="1:7">
      <c r="A70" s="331" t="s">
        <v>187</v>
      </c>
      <c r="B70" s="218" t="s">
        <v>181</v>
      </c>
      <c r="C70" s="219" t="s">
        <v>265</v>
      </c>
      <c r="D70" s="332" t="s">
        <v>492</v>
      </c>
      <c r="E70" s="332" t="s">
        <v>493</v>
      </c>
      <c r="F70" s="220"/>
      <c r="G70" s="337">
        <v>70</v>
      </c>
    </row>
    <row r="71" spans="1:7">
      <c r="A71" s="331" t="s">
        <v>266</v>
      </c>
      <c r="B71" s="218" t="s">
        <v>181</v>
      </c>
      <c r="C71" s="219" t="s">
        <v>267</v>
      </c>
      <c r="D71" s="332" t="s">
        <v>494</v>
      </c>
      <c r="E71" s="332" t="s">
        <v>495</v>
      </c>
      <c r="F71" s="220"/>
      <c r="G71" s="337">
        <v>45</v>
      </c>
    </row>
    <row r="72" spans="1:7">
      <c r="A72" s="331" t="s">
        <v>370</v>
      </c>
      <c r="B72" s="218" t="s">
        <v>181</v>
      </c>
      <c r="C72" s="219" t="s">
        <v>371</v>
      </c>
      <c r="D72" s="332" t="s">
        <v>496</v>
      </c>
      <c r="E72" s="332" t="s">
        <v>497</v>
      </c>
      <c r="F72" s="220"/>
      <c r="G72" s="337">
        <v>45</v>
      </c>
    </row>
    <row r="73" spans="1:7">
      <c r="A73" s="331" t="s">
        <v>268</v>
      </c>
      <c r="B73" s="218" t="s">
        <v>181</v>
      </c>
      <c r="C73" s="219" t="s">
        <v>372</v>
      </c>
      <c r="D73" s="332" t="s">
        <v>498</v>
      </c>
      <c r="E73" s="332" t="s">
        <v>499</v>
      </c>
      <c r="F73" s="220"/>
      <c r="G73" s="337">
        <v>20</v>
      </c>
    </row>
    <row r="74" spans="1:7">
      <c r="A74" s="331" t="s">
        <v>269</v>
      </c>
      <c r="B74" s="218" t="s">
        <v>188</v>
      </c>
      <c r="C74" s="219" t="s">
        <v>270</v>
      </c>
      <c r="D74" s="332" t="s">
        <v>500</v>
      </c>
      <c r="E74" s="332" t="s">
        <v>501</v>
      </c>
      <c r="F74" s="220"/>
      <c r="G74" s="337">
        <v>90</v>
      </c>
    </row>
    <row r="75" spans="1:7">
      <c r="A75" s="331" t="s">
        <v>348</v>
      </c>
      <c r="B75" s="218" t="s">
        <v>188</v>
      </c>
      <c r="C75" s="219" t="s">
        <v>296</v>
      </c>
      <c r="D75" s="332" t="s">
        <v>502</v>
      </c>
      <c r="E75" s="332" t="s">
        <v>503</v>
      </c>
      <c r="F75" s="220"/>
      <c r="G75" s="337">
        <v>43</v>
      </c>
    </row>
    <row r="76" spans="1:7">
      <c r="A76" s="331" t="s">
        <v>349</v>
      </c>
      <c r="B76" s="218" t="s">
        <v>188</v>
      </c>
      <c r="C76" s="219" t="s">
        <v>327</v>
      </c>
      <c r="D76" s="332" t="s">
        <v>504</v>
      </c>
      <c r="E76" s="332" t="s">
        <v>505</v>
      </c>
      <c r="F76" s="220"/>
      <c r="G76" s="337">
        <v>90</v>
      </c>
    </row>
    <row r="77" spans="1:7">
      <c r="A77" s="331" t="s">
        <v>373</v>
      </c>
      <c r="B77" s="218" t="s">
        <v>188</v>
      </c>
      <c r="C77" s="219" t="s">
        <v>374</v>
      </c>
      <c r="D77" s="332" t="s">
        <v>506</v>
      </c>
      <c r="E77" s="332" t="s">
        <v>507</v>
      </c>
      <c r="F77" s="220"/>
      <c r="G77" s="337">
        <v>50</v>
      </c>
    </row>
    <row r="78" spans="1:7">
      <c r="A78" s="331" t="s">
        <v>375</v>
      </c>
      <c r="B78" s="218" t="s">
        <v>188</v>
      </c>
      <c r="C78" s="219" t="s">
        <v>376</v>
      </c>
      <c r="D78" s="332" t="s">
        <v>506</v>
      </c>
      <c r="E78" s="332" t="s">
        <v>507</v>
      </c>
      <c r="F78" s="220"/>
      <c r="G78" s="337">
        <v>46</v>
      </c>
    </row>
    <row r="79" spans="1:7">
      <c r="A79" s="331" t="s">
        <v>377</v>
      </c>
      <c r="B79" s="218" t="s">
        <v>188</v>
      </c>
      <c r="C79" s="219" t="s">
        <v>378</v>
      </c>
      <c r="D79" s="332" t="s">
        <v>508</v>
      </c>
      <c r="E79" s="332" t="s">
        <v>509</v>
      </c>
      <c r="F79" s="220"/>
      <c r="G79" s="337">
        <v>100</v>
      </c>
    </row>
    <row r="80" spans="1:7">
      <c r="A80" s="331" t="s">
        <v>379</v>
      </c>
      <c r="B80" s="218" t="s">
        <v>188</v>
      </c>
      <c r="C80" s="219" t="s">
        <v>208</v>
      </c>
      <c r="D80" s="332" t="s">
        <v>510</v>
      </c>
      <c r="E80" s="332" t="s">
        <v>511</v>
      </c>
      <c r="F80" s="220"/>
      <c r="G80" s="337">
        <v>100</v>
      </c>
    </row>
    <row r="81" spans="1:7">
      <c r="A81" s="331" t="s">
        <v>271</v>
      </c>
      <c r="B81" s="218" t="s">
        <v>188</v>
      </c>
      <c r="C81" s="219" t="s">
        <v>189</v>
      </c>
      <c r="D81" s="332" t="s">
        <v>512</v>
      </c>
      <c r="E81" s="332" t="s">
        <v>513</v>
      </c>
      <c r="F81" s="220"/>
      <c r="G81" s="337">
        <v>60</v>
      </c>
    </row>
    <row r="82" spans="1:7">
      <c r="A82" s="331" t="s">
        <v>272</v>
      </c>
      <c r="B82" s="218" t="s">
        <v>188</v>
      </c>
      <c r="C82" s="219" t="s">
        <v>328</v>
      </c>
      <c r="D82" s="332" t="s">
        <v>514</v>
      </c>
      <c r="E82" s="332" t="s">
        <v>515</v>
      </c>
      <c r="F82" s="220"/>
      <c r="G82" s="337">
        <v>78</v>
      </c>
    </row>
    <row r="83" spans="1:7">
      <c r="A83" s="331" t="s">
        <v>273</v>
      </c>
      <c r="B83" s="218" t="s">
        <v>188</v>
      </c>
      <c r="C83" s="219" t="s">
        <v>274</v>
      </c>
      <c r="D83" s="332" t="s">
        <v>516</v>
      </c>
      <c r="E83" s="332" t="s">
        <v>517</v>
      </c>
      <c r="F83" s="220"/>
      <c r="G83" s="337">
        <v>40</v>
      </c>
    </row>
    <row r="84" spans="1:7">
      <c r="A84" s="331" t="s">
        <v>275</v>
      </c>
      <c r="B84" s="218" t="s">
        <v>188</v>
      </c>
      <c r="C84" s="219" t="s">
        <v>276</v>
      </c>
      <c r="D84" s="332" t="s">
        <v>516</v>
      </c>
      <c r="E84" s="332" t="s">
        <v>517</v>
      </c>
      <c r="F84" s="220"/>
      <c r="G84" s="337">
        <v>50</v>
      </c>
    </row>
    <row r="85" spans="1:7">
      <c r="A85" s="331" t="s">
        <v>277</v>
      </c>
      <c r="B85" s="218" t="s">
        <v>188</v>
      </c>
      <c r="C85" s="219" t="s">
        <v>380</v>
      </c>
      <c r="D85" s="333" t="s">
        <v>518</v>
      </c>
      <c r="E85" s="333" t="s">
        <v>519</v>
      </c>
      <c r="F85" s="220"/>
      <c r="G85" s="337">
        <v>35</v>
      </c>
    </row>
    <row r="86" spans="1:7">
      <c r="A86" s="331" t="s">
        <v>297</v>
      </c>
      <c r="B86" s="218" t="s">
        <v>188</v>
      </c>
      <c r="C86" s="219" t="s">
        <v>381</v>
      </c>
      <c r="D86" s="333" t="s">
        <v>520</v>
      </c>
      <c r="E86" s="333" t="s">
        <v>511</v>
      </c>
      <c r="F86" s="220"/>
      <c r="G86" s="337">
        <v>54</v>
      </c>
    </row>
    <row r="87" spans="1:7">
      <c r="A87" s="331" t="s">
        <v>298</v>
      </c>
      <c r="B87" s="218" t="s">
        <v>188</v>
      </c>
      <c r="C87" s="219" t="s">
        <v>329</v>
      </c>
      <c r="D87" s="333" t="s">
        <v>521</v>
      </c>
      <c r="E87" s="333" t="s">
        <v>522</v>
      </c>
      <c r="F87" s="220"/>
      <c r="G87" s="337">
        <v>60</v>
      </c>
    </row>
    <row r="88" spans="1:7">
      <c r="A88" s="331" t="s">
        <v>299</v>
      </c>
      <c r="B88" s="218" t="s">
        <v>188</v>
      </c>
      <c r="C88" s="219" t="s">
        <v>330</v>
      </c>
      <c r="D88" s="333" t="s">
        <v>462</v>
      </c>
      <c r="E88" s="333" t="s">
        <v>418</v>
      </c>
      <c r="F88" s="220"/>
      <c r="G88" s="337">
        <v>70</v>
      </c>
    </row>
    <row r="89" spans="1:7">
      <c r="A89" s="331" t="s">
        <v>300</v>
      </c>
      <c r="B89" s="218" t="s">
        <v>188</v>
      </c>
      <c r="C89" s="219" t="s">
        <v>331</v>
      </c>
      <c r="D89" s="333" t="s">
        <v>523</v>
      </c>
      <c r="E89" s="333" t="s">
        <v>517</v>
      </c>
      <c r="F89" s="220"/>
      <c r="G89" s="337">
        <v>30</v>
      </c>
    </row>
    <row r="90" spans="1:7">
      <c r="A90" s="331" t="s">
        <v>301</v>
      </c>
      <c r="B90" s="218" t="s">
        <v>188</v>
      </c>
      <c r="C90" s="219" t="s">
        <v>382</v>
      </c>
      <c r="D90" s="333" t="s">
        <v>524</v>
      </c>
      <c r="E90" s="333" t="s">
        <v>525</v>
      </c>
      <c r="F90" s="220"/>
      <c r="G90" s="337">
        <v>27</v>
      </c>
    </row>
    <row r="91" spans="1:7">
      <c r="A91" s="331" t="s">
        <v>302</v>
      </c>
      <c r="B91" s="218" t="s">
        <v>188</v>
      </c>
      <c r="C91" s="219" t="s">
        <v>383</v>
      </c>
      <c r="D91" s="333" t="s">
        <v>526</v>
      </c>
      <c r="E91" s="333" t="s">
        <v>527</v>
      </c>
      <c r="F91" s="220"/>
      <c r="G91" s="337">
        <v>60</v>
      </c>
    </row>
    <row r="92" spans="1:7">
      <c r="A92" s="331" t="s">
        <v>303</v>
      </c>
      <c r="B92" s="218" t="s">
        <v>188</v>
      </c>
      <c r="C92" s="219" t="s">
        <v>167</v>
      </c>
      <c r="D92" s="333" t="s">
        <v>528</v>
      </c>
      <c r="E92" s="333" t="s">
        <v>529</v>
      </c>
      <c r="F92" s="220"/>
      <c r="G92" s="337">
        <v>50</v>
      </c>
    </row>
    <row r="93" spans="1:7">
      <c r="A93" s="331" t="s">
        <v>530</v>
      </c>
      <c r="B93" s="218" t="s">
        <v>188</v>
      </c>
      <c r="C93" s="219" t="s">
        <v>384</v>
      </c>
      <c r="D93" s="333" t="s">
        <v>508</v>
      </c>
      <c r="E93" s="333" t="s">
        <v>509</v>
      </c>
      <c r="F93" s="220"/>
      <c r="G93" s="337">
        <v>100</v>
      </c>
    </row>
    <row r="94" spans="1:7">
      <c r="A94" s="331" t="s">
        <v>531</v>
      </c>
      <c r="B94" s="218" t="s">
        <v>188</v>
      </c>
      <c r="C94" s="219" t="s">
        <v>385</v>
      </c>
      <c r="D94" s="333" t="s">
        <v>532</v>
      </c>
      <c r="E94" s="333" t="s">
        <v>533</v>
      </c>
      <c r="F94" s="220"/>
      <c r="G94" s="337">
        <v>60</v>
      </c>
    </row>
    <row r="95" spans="1:7">
      <c r="A95" s="331" t="s">
        <v>534</v>
      </c>
      <c r="B95" s="218" t="s">
        <v>188</v>
      </c>
      <c r="C95" s="219" t="s">
        <v>386</v>
      </c>
      <c r="D95" s="333" t="s">
        <v>528</v>
      </c>
      <c r="E95" s="333" t="s">
        <v>535</v>
      </c>
      <c r="F95" s="220"/>
      <c r="G95" s="337">
        <v>60</v>
      </c>
    </row>
    <row r="96" spans="1:7">
      <c r="A96" s="331" t="s">
        <v>278</v>
      </c>
      <c r="B96" s="218" t="s">
        <v>188</v>
      </c>
      <c r="C96" s="219" t="s">
        <v>332</v>
      </c>
      <c r="D96" s="333" t="s">
        <v>514</v>
      </c>
      <c r="E96" s="333" t="s">
        <v>515</v>
      </c>
      <c r="F96" s="220"/>
      <c r="G96" s="337">
        <v>60</v>
      </c>
    </row>
    <row r="97" spans="1:7">
      <c r="A97" s="331" t="s">
        <v>279</v>
      </c>
      <c r="B97" s="218" t="s">
        <v>188</v>
      </c>
      <c r="C97" s="219" t="s">
        <v>190</v>
      </c>
      <c r="D97" s="333" t="s">
        <v>536</v>
      </c>
      <c r="E97" s="333" t="s">
        <v>537</v>
      </c>
      <c r="F97" s="220"/>
      <c r="G97" s="337">
        <v>60</v>
      </c>
    </row>
    <row r="98" spans="1:7">
      <c r="A98" s="331" t="s">
        <v>280</v>
      </c>
      <c r="B98" s="218" t="s">
        <v>188</v>
      </c>
      <c r="C98" s="219" t="s">
        <v>281</v>
      </c>
      <c r="D98" s="333" t="s">
        <v>538</v>
      </c>
      <c r="E98" s="333" t="s">
        <v>539</v>
      </c>
      <c r="F98" s="220"/>
      <c r="G98" s="337">
        <v>36</v>
      </c>
    </row>
    <row r="99" spans="1:7">
      <c r="A99" s="331" t="s">
        <v>191</v>
      </c>
      <c r="B99" s="218" t="s">
        <v>188</v>
      </c>
      <c r="C99" s="219" t="s">
        <v>282</v>
      </c>
      <c r="D99" s="333" t="s">
        <v>540</v>
      </c>
      <c r="E99" s="333" t="s">
        <v>541</v>
      </c>
      <c r="F99" s="220"/>
      <c r="G99" s="337">
        <v>51</v>
      </c>
    </row>
    <row r="100" spans="1:7">
      <c r="A100" s="331" t="s">
        <v>192</v>
      </c>
      <c r="B100" s="218" t="s">
        <v>188</v>
      </c>
      <c r="C100" s="219" t="s">
        <v>283</v>
      </c>
      <c r="D100" s="333" t="s">
        <v>500</v>
      </c>
      <c r="E100" s="333" t="s">
        <v>501</v>
      </c>
      <c r="F100" s="220"/>
      <c r="G100" s="337">
        <v>60</v>
      </c>
    </row>
    <row r="101" spans="1:7">
      <c r="A101" s="331" t="s">
        <v>193</v>
      </c>
      <c r="B101" s="218" t="s">
        <v>188</v>
      </c>
      <c r="C101" s="219" t="s">
        <v>284</v>
      </c>
      <c r="D101" s="333" t="s">
        <v>500</v>
      </c>
      <c r="E101" s="333" t="s">
        <v>501</v>
      </c>
      <c r="F101" s="220"/>
      <c r="G101" s="337">
        <v>50</v>
      </c>
    </row>
    <row r="102" spans="1:7">
      <c r="A102" s="331" t="s">
        <v>194</v>
      </c>
      <c r="B102" s="218" t="s">
        <v>188</v>
      </c>
      <c r="C102" s="219" t="s">
        <v>285</v>
      </c>
      <c r="D102" s="333" t="s">
        <v>514</v>
      </c>
      <c r="E102" s="333" t="s">
        <v>515</v>
      </c>
      <c r="F102" s="220"/>
      <c r="G102" s="337">
        <v>60</v>
      </c>
    </row>
    <row r="103" spans="1:7">
      <c r="A103" s="331" t="s">
        <v>350</v>
      </c>
      <c r="B103" s="218" t="s">
        <v>188</v>
      </c>
      <c r="C103" s="219" t="s">
        <v>333</v>
      </c>
      <c r="D103" s="333" t="s">
        <v>542</v>
      </c>
      <c r="E103" s="333" t="s">
        <v>543</v>
      </c>
      <c r="F103" s="220"/>
      <c r="G103" s="337">
        <v>100</v>
      </c>
    </row>
    <row r="104" spans="1:7">
      <c r="A104" s="331" t="s">
        <v>387</v>
      </c>
      <c r="B104" s="218" t="s">
        <v>188</v>
      </c>
      <c r="C104" s="219" t="s">
        <v>388</v>
      </c>
      <c r="D104" s="333" t="s">
        <v>544</v>
      </c>
      <c r="E104" s="333" t="s">
        <v>545</v>
      </c>
      <c r="F104" s="220"/>
      <c r="G104" s="337">
        <v>90</v>
      </c>
    </row>
    <row r="105" spans="1:7">
      <c r="A105" s="331" t="s">
        <v>286</v>
      </c>
      <c r="B105" s="218" t="s">
        <v>188</v>
      </c>
      <c r="C105" s="219" t="s">
        <v>287</v>
      </c>
      <c r="D105" s="333" t="s">
        <v>546</v>
      </c>
      <c r="E105" s="333" t="s">
        <v>547</v>
      </c>
      <c r="F105" s="220"/>
      <c r="G105" s="337">
        <v>48</v>
      </c>
    </row>
    <row r="106" spans="1:7">
      <c r="A106" s="331" t="s">
        <v>195</v>
      </c>
      <c r="B106" s="218" t="s">
        <v>188</v>
      </c>
      <c r="C106" s="219" t="s">
        <v>288</v>
      </c>
      <c r="D106" s="333" t="s">
        <v>548</v>
      </c>
      <c r="E106" s="333" t="s">
        <v>549</v>
      </c>
      <c r="F106" s="220"/>
      <c r="G106" s="337">
        <v>50</v>
      </c>
    </row>
    <row r="107" spans="1:7">
      <c r="A107" s="334" t="s">
        <v>196</v>
      </c>
      <c r="B107" s="335" t="s">
        <v>188</v>
      </c>
      <c r="C107" s="336" t="s">
        <v>289</v>
      </c>
      <c r="D107" s="333" t="s">
        <v>550</v>
      </c>
      <c r="E107" s="333" t="s">
        <v>551</v>
      </c>
      <c r="G107" s="338">
        <v>39</v>
      </c>
    </row>
    <row r="108" spans="1:7">
      <c r="A108" s="334" t="s">
        <v>351</v>
      </c>
      <c r="B108" s="335" t="s">
        <v>188</v>
      </c>
      <c r="C108" s="336" t="s">
        <v>334</v>
      </c>
      <c r="D108" s="333" t="s">
        <v>552</v>
      </c>
      <c r="E108" s="333" t="s">
        <v>553</v>
      </c>
      <c r="G108" s="338">
        <v>100</v>
      </c>
    </row>
    <row r="109" spans="1:7">
      <c r="A109" s="334" t="s">
        <v>389</v>
      </c>
      <c r="B109" s="335" t="s">
        <v>188</v>
      </c>
      <c r="C109" s="336" t="s">
        <v>390</v>
      </c>
      <c r="D109" s="333" t="s">
        <v>506</v>
      </c>
      <c r="E109" s="333" t="s">
        <v>507</v>
      </c>
      <c r="G109" s="338">
        <v>60</v>
      </c>
    </row>
    <row r="110" spans="1:7">
      <c r="A110" s="334" t="s">
        <v>391</v>
      </c>
      <c r="B110" s="335" t="s">
        <v>188</v>
      </c>
      <c r="C110" s="336" t="s">
        <v>392</v>
      </c>
      <c r="D110" s="333" t="s">
        <v>436</v>
      </c>
      <c r="E110" s="333" t="s">
        <v>409</v>
      </c>
      <c r="G110" s="338">
        <v>90</v>
      </c>
    </row>
    <row r="111" spans="1:7">
      <c r="A111" s="334" t="s">
        <v>393</v>
      </c>
      <c r="B111" s="335" t="s">
        <v>188</v>
      </c>
      <c r="C111" s="336" t="s">
        <v>394</v>
      </c>
      <c r="D111" s="333" t="s">
        <v>532</v>
      </c>
      <c r="E111" s="333" t="s">
        <v>533</v>
      </c>
      <c r="G111" s="338">
        <v>90</v>
      </c>
    </row>
    <row r="112" spans="1:7">
      <c r="A112" s="334" t="s">
        <v>290</v>
      </c>
      <c r="B112" s="335" t="s">
        <v>188</v>
      </c>
      <c r="C112" s="336" t="s">
        <v>197</v>
      </c>
      <c r="D112" s="333" t="s">
        <v>554</v>
      </c>
      <c r="E112" s="333" t="s">
        <v>555</v>
      </c>
      <c r="G112" s="338">
        <v>50</v>
      </c>
    </row>
    <row r="113" spans="1:7">
      <c r="A113" s="334" t="s">
        <v>291</v>
      </c>
      <c r="B113" s="335" t="s">
        <v>188</v>
      </c>
      <c r="C113" s="336" t="s">
        <v>292</v>
      </c>
      <c r="D113" s="333" t="s">
        <v>556</v>
      </c>
      <c r="E113" s="333" t="s">
        <v>557</v>
      </c>
      <c r="G113" s="338">
        <v>59</v>
      </c>
    </row>
    <row r="114" spans="1:7">
      <c r="A114" s="334" t="s">
        <v>293</v>
      </c>
      <c r="B114" s="335" t="s">
        <v>188</v>
      </c>
      <c r="C114" s="336" t="s">
        <v>335</v>
      </c>
      <c r="D114" s="333" t="s">
        <v>558</v>
      </c>
      <c r="E114" s="333" t="s">
        <v>559</v>
      </c>
      <c r="G114" s="338">
        <v>56</v>
      </c>
    </row>
    <row r="115" spans="1:7">
      <c r="A115" s="334" t="s">
        <v>352</v>
      </c>
      <c r="B115" s="335" t="s">
        <v>188</v>
      </c>
      <c r="C115" s="336" t="s">
        <v>336</v>
      </c>
      <c r="D115" s="333" t="s">
        <v>447</v>
      </c>
      <c r="E115" s="333" t="s">
        <v>448</v>
      </c>
      <c r="G115" s="338">
        <v>90</v>
      </c>
    </row>
    <row r="116" spans="1:7">
      <c r="A116" s="334" t="s">
        <v>353</v>
      </c>
      <c r="B116" s="335" t="s">
        <v>188</v>
      </c>
      <c r="C116" s="336" t="s">
        <v>337</v>
      </c>
      <c r="D116" s="333" t="s">
        <v>560</v>
      </c>
      <c r="E116" s="333" t="s">
        <v>561</v>
      </c>
      <c r="G116" s="338">
        <v>60</v>
      </c>
    </row>
    <row r="117" spans="1:7">
      <c r="A117" s="334" t="s">
        <v>354</v>
      </c>
      <c r="B117" s="335" t="s">
        <v>188</v>
      </c>
      <c r="C117" s="336" t="s">
        <v>338</v>
      </c>
      <c r="D117" s="333" t="s">
        <v>562</v>
      </c>
      <c r="E117" s="333" t="s">
        <v>557</v>
      </c>
      <c r="G117" s="338">
        <v>40</v>
      </c>
    </row>
    <row r="118" spans="1:7">
      <c r="A118" s="334" t="s">
        <v>355</v>
      </c>
      <c r="B118" s="335" t="s">
        <v>188</v>
      </c>
      <c r="C118" s="336" t="s">
        <v>339</v>
      </c>
      <c r="D118" s="333" t="s">
        <v>563</v>
      </c>
      <c r="E118" s="333" t="s">
        <v>564</v>
      </c>
      <c r="G118" s="338">
        <v>41</v>
      </c>
    </row>
    <row r="119" spans="1:7">
      <c r="A119" s="334" t="s">
        <v>395</v>
      </c>
      <c r="B119" s="335" t="s">
        <v>188</v>
      </c>
      <c r="C119" s="336" t="s">
        <v>246</v>
      </c>
      <c r="D119" s="333" t="s">
        <v>565</v>
      </c>
      <c r="E119" s="333" t="s">
        <v>566</v>
      </c>
      <c r="G119" s="338">
        <v>75</v>
      </c>
    </row>
    <row r="120" spans="1:7">
      <c r="A120" s="334" t="s">
        <v>294</v>
      </c>
      <c r="B120" s="335" t="s">
        <v>188</v>
      </c>
      <c r="C120" s="336" t="s">
        <v>295</v>
      </c>
      <c r="D120" s="333" t="s">
        <v>500</v>
      </c>
      <c r="E120" s="333" t="s">
        <v>501</v>
      </c>
      <c r="G120" s="338">
        <v>30</v>
      </c>
    </row>
    <row r="121" spans="1:7">
      <c r="A121" s="334" t="s">
        <v>396</v>
      </c>
      <c r="B121" s="335" t="s">
        <v>188</v>
      </c>
      <c r="C121" s="336" t="s">
        <v>397</v>
      </c>
      <c r="D121" s="333" t="s">
        <v>544</v>
      </c>
      <c r="E121" s="333" t="s">
        <v>545</v>
      </c>
      <c r="G121" s="338">
        <v>117</v>
      </c>
    </row>
  </sheetData>
  <sortState ref="A2:AI183">
    <sortCondition ref="A2:A183"/>
  </sortState>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様式第１号（作成例・助成単価)</vt:lpstr>
      <vt:lpstr>助成単価（VLOOKUP用）</vt:lpstr>
      <vt:lpstr>【非表示】法人情報</vt:lpstr>
      <vt:lpstr>一番最初に入力!Print_Area</vt:lpstr>
      <vt:lpstr>'助成単価（VLOOKUP用）'!Print_Area</vt:lpstr>
      <vt:lpstr>様式第１号!Print_Area</vt:lpstr>
      <vt:lpstr>'様式第１号（作成例・助成単価)'!Print_Area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2024-04-17T23:04:02Z</dcterms:modified>
</cp:coreProperties>
</file>