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3_認定こども園補助金\11_申請案内\R06申請案内\1-③_延長保育事業費補助金\"/>
    </mc:Choice>
  </mc:AlternateContent>
  <workbookProtection workbookAlgorithmName="SHA-512" workbookHashValue="kdWw8NT60upjY4vyrGKqprB+v9CJBZho8Se3vDdmFgfmXx7fldBOKsbI5oS3X9qE6KCxV1b/3QMjQoKeTEOaAg==" workbookSaltValue="LMXoygwt05MdkcZSLJqMvQ==" workbookSpinCount="100000" lockStructure="1"/>
  <bookViews>
    <workbookView xWindow="9990" yWindow="300" windowWidth="10260" windowHeight="7620"/>
  </bookViews>
  <sheets>
    <sheet name="一番最初に入力" sheetId="17" r:id="rId1"/>
    <sheet name="様式第4号" sheetId="6" r:id="rId2"/>
    <sheet name="収支予算書" sheetId="9" r:id="rId3"/>
    <sheet name="別表１ " sheetId="12" r:id="rId4"/>
    <sheet name="別表２-① " sheetId="13" r:id="rId5"/>
    <sheet name="別表２-② " sheetId="14" r:id="rId6"/>
    <sheet name="【自動】公定価格【令和６年度改定後単価】" sheetId="16" r:id="rId7"/>
    <sheet name="公定価格貼り付け【令和６年度単価】" sheetId="21" state="hidden" r:id="rId8"/>
    <sheet name="【適宜更新してください】法人情報" sheetId="18" state="hidden" r:id="rId9"/>
  </sheets>
  <externalReferences>
    <externalReference r:id="rId10"/>
  </externalReferences>
  <definedNames>
    <definedName name="_xlnm.Print_Area" localSheetId="0">一番最初に入力!$A$1:$O$172</definedName>
    <definedName name="_xlnm.Print_Area" localSheetId="2">収支予算書!$A$1:$L$47</definedName>
    <definedName name="_xlnm.Print_Area" localSheetId="3">'別表１ '!$A$1:$M$26</definedName>
    <definedName name="_xlnm.Print_Area" localSheetId="4">'別表２-① '!$A$1:$P$28</definedName>
    <definedName name="_xlnm.Print_Area" localSheetId="5">'別表２-② '!$A$1:$R$58</definedName>
    <definedName name="_xlnm.Print_Area" localSheetId="1">様式第4号!$A$1:$U$36</definedName>
  </definedNames>
  <calcPr calcId="162913"/>
  <fileRecoveryPr autoRecover="0"/>
</workbook>
</file>

<file path=xl/calcChain.xml><?xml version="1.0" encoding="utf-8"?>
<calcChain xmlns="http://schemas.openxmlformats.org/spreadsheetml/2006/main">
  <c r="N5" i="14" l="1"/>
  <c r="L5" i="13"/>
  <c r="G6" i="9" l="1"/>
  <c r="M28" i="14" l="1"/>
  <c r="M26" i="14"/>
  <c r="M34" i="14" s="1"/>
  <c r="I56" i="14" s="1"/>
  <c r="J32" i="14"/>
  <c r="K32" i="14" l="1"/>
  <c r="L32" i="14"/>
  <c r="I34" i="6" l="1"/>
  <c r="E29" i="6" l="1"/>
  <c r="E28" i="6"/>
  <c r="E27" i="6"/>
  <c r="S1" i="6" l="1"/>
  <c r="C3" i="14" l="1"/>
  <c r="B3" i="13"/>
  <c r="J5" i="12" l="1"/>
  <c r="J21" i="16" l="1"/>
  <c r="I21" i="16"/>
  <c r="H21" i="16"/>
  <c r="G21" i="16"/>
  <c r="J20" i="16"/>
  <c r="I20" i="16"/>
  <c r="H20" i="16"/>
  <c r="G20" i="16"/>
  <c r="J19" i="16"/>
  <c r="I19" i="16"/>
  <c r="H19" i="16"/>
  <c r="G19" i="16"/>
  <c r="J18" i="16"/>
  <c r="I18" i="16"/>
  <c r="H18" i="16"/>
  <c r="G18" i="16"/>
  <c r="J17" i="16"/>
  <c r="I17" i="16"/>
  <c r="H17" i="16"/>
  <c r="G17" i="16"/>
  <c r="J16" i="16"/>
  <c r="I16" i="16"/>
  <c r="H16" i="16"/>
  <c r="G16" i="16"/>
  <c r="J15" i="16"/>
  <c r="I15" i="16"/>
  <c r="H15" i="16"/>
  <c r="G15" i="16"/>
  <c r="J14" i="16"/>
  <c r="I14" i="16"/>
  <c r="H14" i="16"/>
  <c r="G14" i="16"/>
  <c r="J13" i="16"/>
  <c r="I13" i="16"/>
  <c r="H13" i="16"/>
  <c r="G13" i="16"/>
  <c r="J12" i="16"/>
  <c r="I12" i="16"/>
  <c r="H12" i="16"/>
  <c r="G12" i="16"/>
  <c r="J11" i="16"/>
  <c r="I11" i="16"/>
  <c r="H11" i="16"/>
  <c r="G11" i="16"/>
  <c r="J10" i="16"/>
  <c r="I10" i="16"/>
  <c r="H10" i="16"/>
  <c r="G10" i="16"/>
  <c r="J9" i="16"/>
  <c r="I9" i="16"/>
  <c r="H9" i="16"/>
  <c r="G9" i="16"/>
  <c r="J8" i="16"/>
  <c r="I8" i="16"/>
  <c r="H8" i="16"/>
  <c r="G8" i="16"/>
  <c r="J7" i="16"/>
  <c r="I7" i="16"/>
  <c r="H7" i="16"/>
  <c r="G7" i="16"/>
  <c r="J6" i="16"/>
  <c r="I6" i="16"/>
  <c r="H6" i="16"/>
  <c r="G6" i="16"/>
  <c r="J5" i="16"/>
  <c r="I5" i="16"/>
  <c r="H5" i="16"/>
  <c r="G5" i="16"/>
  <c r="J4" i="16"/>
  <c r="I4" i="16"/>
  <c r="H4" i="16"/>
  <c r="G4" i="16"/>
  <c r="F21" i="16"/>
  <c r="E21" i="16"/>
  <c r="D21" i="16"/>
  <c r="C21" i="16"/>
  <c r="F20" i="16"/>
  <c r="E20" i="16"/>
  <c r="D20" i="16"/>
  <c r="C20" i="16"/>
  <c r="F19" i="16"/>
  <c r="E19" i="16"/>
  <c r="D19" i="16"/>
  <c r="C19" i="16"/>
  <c r="F18" i="16"/>
  <c r="E18" i="16"/>
  <c r="D18" i="16"/>
  <c r="C18" i="16"/>
  <c r="F17" i="16"/>
  <c r="E17" i="16"/>
  <c r="D17" i="16"/>
  <c r="C17" i="16"/>
  <c r="F16" i="16"/>
  <c r="E16" i="16"/>
  <c r="D16" i="16"/>
  <c r="C16" i="16"/>
  <c r="F15" i="16"/>
  <c r="E15" i="16"/>
  <c r="D15" i="16"/>
  <c r="C15" i="16"/>
  <c r="F14" i="16"/>
  <c r="E14" i="16"/>
  <c r="D14" i="16"/>
  <c r="C14" i="16"/>
  <c r="F13" i="16"/>
  <c r="E13" i="16"/>
  <c r="D13" i="16"/>
  <c r="C13" i="16"/>
  <c r="F12" i="16"/>
  <c r="E12" i="16"/>
  <c r="D12" i="16"/>
  <c r="C12" i="16"/>
  <c r="F11" i="16"/>
  <c r="E11" i="16"/>
  <c r="D11" i="16"/>
  <c r="C11" i="16"/>
  <c r="F10" i="16"/>
  <c r="E10" i="16"/>
  <c r="D10" i="16"/>
  <c r="C10" i="16"/>
  <c r="F9" i="16"/>
  <c r="E9" i="16"/>
  <c r="D9" i="16"/>
  <c r="C9" i="16"/>
  <c r="F8" i="16"/>
  <c r="E8" i="16"/>
  <c r="D8" i="16"/>
  <c r="C8" i="16"/>
  <c r="F7" i="16"/>
  <c r="E7" i="16"/>
  <c r="D7" i="16"/>
  <c r="C7" i="16"/>
  <c r="F6" i="16"/>
  <c r="E6" i="16"/>
  <c r="D6" i="16"/>
  <c r="C6" i="16"/>
  <c r="F5" i="16"/>
  <c r="E5" i="16"/>
  <c r="D5" i="16"/>
  <c r="C5" i="16"/>
  <c r="F4" i="16"/>
  <c r="E4" i="16"/>
  <c r="D4" i="16"/>
  <c r="C4" i="16"/>
  <c r="D12" i="13" l="1"/>
  <c r="D20" i="13"/>
  <c r="F14" i="13"/>
  <c r="F16" i="13"/>
  <c r="F22" i="13"/>
  <c r="D13" i="13"/>
  <c r="D15" i="13"/>
  <c r="D17" i="13"/>
  <c r="D19" i="13"/>
  <c r="D21" i="13"/>
  <c r="D23" i="13"/>
  <c r="D14" i="13"/>
  <c r="D16" i="13"/>
  <c r="D18" i="13"/>
  <c r="D22" i="13"/>
  <c r="F12" i="13"/>
  <c r="F18" i="13"/>
  <c r="F20" i="13"/>
  <c r="F13" i="13"/>
  <c r="F15" i="13"/>
  <c r="F17" i="13"/>
  <c r="F19" i="13"/>
  <c r="F21" i="13"/>
  <c r="F23" i="13"/>
  <c r="B3" i="12"/>
  <c r="F18" i="6"/>
  <c r="K17" i="13" l="1"/>
  <c r="O17" i="13" s="1"/>
  <c r="K12" i="13"/>
  <c r="O12" i="13" s="1"/>
  <c r="K21" i="13"/>
  <c r="O21" i="13" s="1"/>
  <c r="K14" i="13"/>
  <c r="O14" i="13" s="1"/>
  <c r="K16" i="13"/>
  <c r="O16" i="13" s="1"/>
  <c r="K18" i="13"/>
  <c r="O18" i="13" s="1"/>
  <c r="K19" i="13"/>
  <c r="O19" i="13" s="1"/>
  <c r="K23" i="13"/>
  <c r="O23" i="13" s="1"/>
  <c r="K15" i="13"/>
  <c r="O15" i="13" s="1"/>
  <c r="K20" i="13"/>
  <c r="O20" i="13" s="1"/>
  <c r="K13" i="13"/>
  <c r="O13" i="13" s="1"/>
  <c r="K22" i="13"/>
  <c r="O22" i="13" s="1"/>
  <c r="O24" i="13" l="1"/>
  <c r="G12" i="12" s="1"/>
  <c r="M30" i="14"/>
  <c r="I14" i="12" l="1"/>
  <c r="J14" i="12" s="1"/>
  <c r="I12" i="12"/>
  <c r="J12" i="12" s="1"/>
  <c r="E3" i="9" l="1"/>
  <c r="I16" i="12" l="1"/>
  <c r="E14" i="12"/>
  <c r="E12" i="12"/>
  <c r="E32" i="14"/>
  <c r="H38" i="9"/>
  <c r="C14" i="12" s="1"/>
  <c r="G38" i="9"/>
  <c r="C12" i="12"/>
  <c r="I37" i="9"/>
  <c r="I36" i="9"/>
  <c r="I35" i="9"/>
  <c r="I34" i="9"/>
  <c r="I33" i="9"/>
  <c r="I32" i="9"/>
  <c r="I31" i="9"/>
  <c r="I30" i="9"/>
  <c r="I29" i="9"/>
  <c r="I28" i="9"/>
  <c r="I27" i="9"/>
  <c r="I26" i="9"/>
  <c r="I25" i="9"/>
  <c r="I24" i="9"/>
  <c r="I23" i="9"/>
  <c r="I17" i="9"/>
  <c r="I16" i="9"/>
  <c r="I15" i="9"/>
  <c r="I14" i="9"/>
  <c r="I13" i="9"/>
  <c r="D16" i="12"/>
  <c r="E34" i="14" l="1"/>
  <c r="E56" i="14" s="1"/>
  <c r="N56" i="14" s="1"/>
  <c r="I38" i="9"/>
  <c r="F14" i="12"/>
  <c r="J16" i="12"/>
  <c r="F12" i="12"/>
  <c r="E16" i="12"/>
  <c r="C16" i="12"/>
  <c r="G14" i="12" l="1"/>
  <c r="H14" i="12" s="1"/>
  <c r="K14" i="12" s="1"/>
  <c r="L14" i="12" s="1"/>
  <c r="F16" i="12"/>
  <c r="H12" i="12" l="1"/>
  <c r="H12" i="9"/>
  <c r="H18" i="9" s="1"/>
  <c r="H16" i="12" l="1"/>
  <c r="K12" i="12"/>
  <c r="K16" i="12" s="1"/>
  <c r="G16" i="12"/>
  <c r="L12" i="12" l="1"/>
  <c r="L16" i="12" l="1"/>
  <c r="J25" i="6" s="1"/>
  <c r="G12" i="9"/>
  <c r="I12" i="9" s="1"/>
  <c r="I18" i="9" s="1"/>
  <c r="G18" i="9" l="1"/>
</calcChain>
</file>

<file path=xl/comments1.xml><?xml version="1.0" encoding="utf-8"?>
<comments xmlns="http://schemas.openxmlformats.org/spreadsheetml/2006/main">
  <authors>
    <author>仙台市</author>
  </authors>
  <commentList>
    <comment ref="C8" authorId="0" shapeId="0">
      <text>
        <r>
          <rPr>
            <b/>
            <sz val="9"/>
            <color indexed="81"/>
            <rFont val="ＭＳ Ｐゴシック"/>
            <family val="3"/>
            <charset val="128"/>
          </rPr>
          <t>数字5文字を半角で入力</t>
        </r>
      </text>
    </comment>
    <comment ref="C12" authorId="0" shapeId="0">
      <text>
        <r>
          <rPr>
            <b/>
            <sz val="9"/>
            <color indexed="81"/>
            <rFont val="ＭＳ Ｐゴシック"/>
            <family val="3"/>
            <charset val="128"/>
          </rPr>
          <t>令和６年度
→６を入力</t>
        </r>
      </text>
    </comment>
  </commentList>
</comments>
</file>

<file path=xl/comments2.xml><?xml version="1.0" encoding="utf-8"?>
<comments xmlns="http://schemas.openxmlformats.org/spreadsheetml/2006/main">
  <authors>
    <author>仙台市</author>
  </authors>
  <commentList>
    <comment ref="S1" authorId="0" shapeId="0">
      <text>
        <r>
          <rPr>
            <b/>
            <sz val="9"/>
            <color indexed="81"/>
            <rFont val="MS P ゴシック"/>
            <family val="3"/>
            <charset val="128"/>
          </rPr>
          <t>ナンバリングのために記載しております。</t>
        </r>
      </text>
    </comment>
    <comment ref="A2" authorId="0" shapeId="0">
      <text>
        <r>
          <rPr>
            <b/>
            <sz val="16"/>
            <color indexed="81"/>
            <rFont val="ＭＳ Ｐゴシック"/>
            <family val="3"/>
            <charset val="128"/>
          </rPr>
          <t>捨印をお願いします。</t>
        </r>
      </text>
    </comment>
    <comment ref="S6" authorId="0" shapeId="0">
      <text>
        <r>
          <rPr>
            <b/>
            <sz val="16"/>
            <color indexed="81"/>
            <rFont val="MS P ゴシック"/>
            <family val="3"/>
            <charset val="128"/>
          </rPr>
          <t>交付申請年月日を入力してください。</t>
        </r>
      </text>
    </comment>
    <comment ref="M12" authorId="0" shapeId="0">
      <text>
        <r>
          <rPr>
            <b/>
            <sz val="16"/>
            <color indexed="81"/>
            <rFont val="MS P ゴシック"/>
            <family val="3"/>
            <charset val="128"/>
          </rPr>
          <t>法人の所在地になります。</t>
        </r>
      </text>
    </comment>
    <comment ref="M14" authorId="0" shapeId="0">
      <text>
        <r>
          <rPr>
            <b/>
            <sz val="16"/>
            <color indexed="81"/>
            <rFont val="MS P ゴシック"/>
            <family val="3"/>
            <charset val="128"/>
          </rPr>
          <t>代表者の職名と氏名を記載してください。
【例】理事長　山田　太郎</t>
        </r>
      </text>
    </comment>
    <comment ref="S14" authorId="0" shapeId="0">
      <text>
        <r>
          <rPr>
            <b/>
            <sz val="16"/>
            <color indexed="81"/>
            <rFont val="ＭＳ Ｐゴシック"/>
            <family val="3"/>
            <charset val="128"/>
          </rPr>
          <t>押印は、申請書・請求書と同じ印を使用してください。</t>
        </r>
      </text>
    </comment>
  </commentList>
</comments>
</file>

<file path=xl/comments3.xml><?xml version="1.0" encoding="utf-8"?>
<comments xmlns="http://schemas.openxmlformats.org/spreadsheetml/2006/main">
  <authors>
    <author>仙台市</author>
  </authors>
  <commentList>
    <comment ref="L16" authorId="0" shapeId="0">
      <text>
        <r>
          <rPr>
            <b/>
            <sz val="16"/>
            <color indexed="81"/>
            <rFont val="MS P ゴシック"/>
            <family val="3"/>
            <charset val="128"/>
          </rPr>
          <t>この金額が申請額となります。</t>
        </r>
      </text>
    </comment>
  </commentList>
</comments>
</file>

<file path=xl/comments4.xml><?xml version="1.0" encoding="utf-8"?>
<comments xmlns="http://schemas.openxmlformats.org/spreadsheetml/2006/main">
  <authors>
    <author>仙台市</author>
  </authors>
  <commentList>
    <comment ref="M7" authorId="0" shapeId="0">
      <text>
        <r>
          <rPr>
            <b/>
            <sz val="26"/>
            <color indexed="81"/>
            <rFont val="ＭＳ Ｐゴシック"/>
            <family val="3"/>
            <charset val="128"/>
          </rPr>
          <t xml:space="preserve">
プルダウンから選択してください。
対象者ありの場合は
「対象者あり」を選択してください。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仙台市</author>
  </authors>
  <commentList>
    <comment ref="G12" authorId="0" shapeId="0">
      <text>
        <r>
          <rPr>
            <sz val="20"/>
            <color indexed="81"/>
            <rFont val="ＭＳ Ｐゴシック"/>
            <family val="3"/>
            <charset val="128"/>
          </rPr>
          <t>プルダウンから選択</t>
        </r>
      </text>
    </comment>
    <comment ref="N26" authorId="0" shapeId="0">
      <text>
        <r>
          <rPr>
            <b/>
            <sz val="26"/>
            <color indexed="81"/>
            <rFont val="ＭＳ Ｐゴシック"/>
            <family val="3"/>
            <charset val="128"/>
          </rPr>
          <t>【実際の減免額】
入力漏れが多いので注意</t>
        </r>
      </text>
    </comment>
    <comment ref="E36" authorId="0" shapeId="0">
      <text>
        <r>
          <rPr>
            <sz val="20"/>
            <color indexed="81"/>
            <rFont val="MS P ゴシック"/>
            <family val="3"/>
            <charset val="128"/>
          </rPr>
          <t>年間を通じて延長保育事業を実施している場合は、12ヶ月です(そのまま）。
延長保育事業の開始が年度途中である場合、事業の廃止又は中止が年度途中である場合は実施月数を入力します。</t>
        </r>
      </text>
    </comment>
  </commentList>
</comments>
</file>

<file path=xl/sharedStrings.xml><?xml version="1.0" encoding="utf-8"?>
<sst xmlns="http://schemas.openxmlformats.org/spreadsheetml/2006/main" count="1341" uniqueCount="730">
  <si>
    <t>Ａ　</t>
  </si>
  <si>
    <t>収入</t>
    <rPh sb="0" eb="2">
      <t>シュウニュウ</t>
    </rPh>
    <phoneticPr fontId="3"/>
  </si>
  <si>
    <t>項　　目</t>
    <rPh sb="0" eb="1">
      <t>コウ</t>
    </rPh>
    <rPh sb="3" eb="4">
      <t>メ</t>
    </rPh>
    <phoneticPr fontId="3"/>
  </si>
  <si>
    <t>収入額</t>
    <rPh sb="0" eb="2">
      <t>シュウニュウ</t>
    </rPh>
    <rPh sb="2" eb="3">
      <t>ガク</t>
    </rPh>
    <phoneticPr fontId="3"/>
  </si>
  <si>
    <t>その他（　　　　　　　　）</t>
    <rPh sb="2" eb="3">
      <t>タ</t>
    </rPh>
    <phoneticPr fontId="3"/>
  </si>
  <si>
    <t>合　　計</t>
    <rPh sb="0" eb="1">
      <t>ゴウ</t>
    </rPh>
    <rPh sb="3" eb="4">
      <t>ケイ</t>
    </rPh>
    <phoneticPr fontId="3"/>
  </si>
  <si>
    <t>支出</t>
    <rPh sb="0" eb="2">
      <t>シシュツ</t>
    </rPh>
    <phoneticPr fontId="3"/>
  </si>
  <si>
    <t>支出額</t>
    <rPh sb="0" eb="2">
      <t>シシュツ</t>
    </rPh>
    <rPh sb="2" eb="3">
      <t>ガク</t>
    </rPh>
    <phoneticPr fontId="3"/>
  </si>
  <si>
    <t>職員俸給</t>
    <rPh sb="0" eb="2">
      <t>ショクイン</t>
    </rPh>
    <rPh sb="2" eb="4">
      <t>ホウキュウ</t>
    </rPh>
    <phoneticPr fontId="3"/>
  </si>
  <si>
    <t>職員諸手当</t>
    <rPh sb="0" eb="2">
      <t>ショクイン</t>
    </rPh>
    <rPh sb="2" eb="5">
      <t>ショテアテ</t>
    </rPh>
    <phoneticPr fontId="3"/>
  </si>
  <si>
    <t>非常勤職員給与</t>
    <rPh sb="0" eb="3">
      <t>ヒジョウキン</t>
    </rPh>
    <rPh sb="3" eb="5">
      <t>ショクイン</t>
    </rPh>
    <rPh sb="5" eb="7">
      <t>キュウヨ</t>
    </rPh>
    <phoneticPr fontId="3"/>
  </si>
  <si>
    <t>法定福利費</t>
    <rPh sb="0" eb="2">
      <t>ホウテイ</t>
    </rPh>
    <rPh sb="2" eb="4">
      <t>フクリ</t>
    </rPh>
    <rPh sb="4" eb="5">
      <t>ヒ</t>
    </rPh>
    <phoneticPr fontId="3"/>
  </si>
  <si>
    <t>消耗品費</t>
    <rPh sb="0" eb="2">
      <t>ショウモウ</t>
    </rPh>
    <rPh sb="2" eb="3">
      <t>ヒン</t>
    </rPh>
    <rPh sb="3" eb="4">
      <t>ヒ</t>
    </rPh>
    <phoneticPr fontId="3"/>
  </si>
  <si>
    <t>印刷製本費</t>
    <rPh sb="0" eb="2">
      <t>インサツ</t>
    </rPh>
    <rPh sb="2" eb="4">
      <t>セイホン</t>
    </rPh>
    <rPh sb="4" eb="5">
      <t>ヒ</t>
    </rPh>
    <phoneticPr fontId="3"/>
  </si>
  <si>
    <t>通信運搬費</t>
    <rPh sb="0" eb="2">
      <t>ツウシン</t>
    </rPh>
    <rPh sb="2" eb="4">
      <t>ウンパン</t>
    </rPh>
    <rPh sb="4" eb="5">
      <t>ヒ</t>
    </rPh>
    <phoneticPr fontId="3"/>
  </si>
  <si>
    <t>保育材料費</t>
    <rPh sb="0" eb="2">
      <t>ホイク</t>
    </rPh>
    <rPh sb="2" eb="5">
      <t>ザイリョウヒ</t>
    </rPh>
    <phoneticPr fontId="3"/>
  </si>
  <si>
    <t>水道光熱費</t>
    <rPh sb="0" eb="2">
      <t>スイドウ</t>
    </rPh>
    <rPh sb="2" eb="5">
      <t>コウネツヒ</t>
    </rPh>
    <phoneticPr fontId="3"/>
  </si>
  <si>
    <t>燃料費</t>
    <rPh sb="0" eb="3">
      <t>ネンリョウヒ</t>
    </rPh>
    <phoneticPr fontId="3"/>
  </si>
  <si>
    <t>給食費</t>
    <rPh sb="0" eb="3">
      <t>キュウショクヒ</t>
    </rPh>
    <phoneticPr fontId="3"/>
  </si>
  <si>
    <t>損害保険料</t>
    <rPh sb="0" eb="2">
      <t>ソンガイ</t>
    </rPh>
    <rPh sb="2" eb="4">
      <t>ホケン</t>
    </rPh>
    <rPh sb="4" eb="5">
      <t>リョウ</t>
    </rPh>
    <phoneticPr fontId="3"/>
  </si>
  <si>
    <t>常勤・非常勤の別</t>
    <rPh sb="0" eb="2">
      <t>ジョウキン</t>
    </rPh>
    <rPh sb="3" eb="6">
      <t>ヒジョウキン</t>
    </rPh>
    <rPh sb="7" eb="8">
      <t>ベツ</t>
    </rPh>
    <phoneticPr fontId="3"/>
  </si>
  <si>
    <t>（単位：円）</t>
  </si>
  <si>
    <t>実施類型</t>
    <rPh sb="0" eb="2">
      <t>ジッシ</t>
    </rPh>
    <rPh sb="2" eb="3">
      <t>ルイ</t>
    </rPh>
    <rPh sb="3" eb="4">
      <t>ガタ</t>
    </rPh>
    <phoneticPr fontId="3"/>
  </si>
  <si>
    <t>１時間延長型</t>
    <rPh sb="3" eb="5">
      <t>エンチョウ</t>
    </rPh>
    <rPh sb="5" eb="6">
      <t>カタ</t>
    </rPh>
    <phoneticPr fontId="3"/>
  </si>
  <si>
    <t>２時間延長型</t>
    <rPh sb="3" eb="5">
      <t>エンチョウ</t>
    </rPh>
    <rPh sb="5" eb="6">
      <t>カタ</t>
    </rPh>
    <phoneticPr fontId="3"/>
  </si>
  <si>
    <t>３時間延長型</t>
    <rPh sb="3" eb="5">
      <t>エンチョウ</t>
    </rPh>
    <rPh sb="5" eb="6">
      <t>カタ</t>
    </rPh>
    <phoneticPr fontId="3"/>
  </si>
  <si>
    <t>　基本分</t>
    <rPh sb="1" eb="3">
      <t>キホン</t>
    </rPh>
    <rPh sb="3" eb="4">
      <t>ブン</t>
    </rPh>
    <phoneticPr fontId="3"/>
  </si>
  <si>
    <t>Ａ階層（人）</t>
    <rPh sb="1" eb="3">
      <t>カイソウ</t>
    </rPh>
    <rPh sb="4" eb="5">
      <t>ニン</t>
    </rPh>
    <phoneticPr fontId="3"/>
  </si>
  <si>
    <t>Ｂ階層（人）</t>
    <rPh sb="1" eb="3">
      <t>カイソウ</t>
    </rPh>
    <phoneticPr fontId="3"/>
  </si>
  <si>
    <t>多子減免（人）</t>
    <rPh sb="0" eb="2">
      <t>タシ</t>
    </rPh>
    <rPh sb="2" eb="4">
      <t>ゲンメン</t>
    </rPh>
    <phoneticPr fontId="3"/>
  </si>
  <si>
    <t>補助金（所要額）</t>
    <rPh sb="0" eb="3">
      <t>ホジョキン</t>
    </rPh>
    <rPh sb="4" eb="6">
      <t>ショヨウ</t>
    </rPh>
    <rPh sb="6" eb="7">
      <t>ガク</t>
    </rPh>
    <phoneticPr fontId="3"/>
  </si>
  <si>
    <t>加算基準額</t>
    <rPh sb="0" eb="2">
      <t>カサン</t>
    </rPh>
    <rPh sb="2" eb="4">
      <t>キジュン</t>
    </rPh>
    <rPh sb="4" eb="5">
      <t>ガク</t>
    </rPh>
    <phoneticPr fontId="3"/>
  </si>
  <si>
    <t>合　計</t>
    <rPh sb="0" eb="1">
      <t>ゴウ</t>
    </rPh>
    <rPh sb="2" eb="3">
      <t>ケイ</t>
    </rPh>
    <phoneticPr fontId="3"/>
  </si>
  <si>
    <t>平均利用児童数　　　　　　　　　　　（人）</t>
    <rPh sb="0" eb="2">
      <t>ヘイキン</t>
    </rPh>
    <rPh sb="2" eb="4">
      <t>リヨウ</t>
    </rPh>
    <rPh sb="4" eb="6">
      <t>ジドウ</t>
    </rPh>
    <rPh sb="6" eb="7">
      <t>カズ</t>
    </rPh>
    <rPh sb="19" eb="20">
      <t>ニン</t>
    </rPh>
    <phoneticPr fontId="3"/>
  </si>
  <si>
    <t>２．事業担当職員の状況</t>
    <rPh sb="2" eb="4">
      <t>ジギョウ</t>
    </rPh>
    <rPh sb="4" eb="6">
      <t>タントウ</t>
    </rPh>
    <rPh sb="6" eb="8">
      <t>ショクイン</t>
    </rPh>
    <rPh sb="9" eb="11">
      <t>ジョウキョウ</t>
    </rPh>
    <phoneticPr fontId="3"/>
  </si>
  <si>
    <t>４．加算分</t>
    <rPh sb="2" eb="4">
      <t>カサン</t>
    </rPh>
    <rPh sb="4" eb="5">
      <t>ブン</t>
    </rPh>
    <phoneticPr fontId="3"/>
  </si>
  <si>
    <t>合計</t>
    <rPh sb="0" eb="2">
      <t>ゴウケイ</t>
    </rPh>
    <phoneticPr fontId="3"/>
  </si>
  <si>
    <t>保育短時間に
かかる延長</t>
    <rPh sb="0" eb="2">
      <t>ホイク</t>
    </rPh>
    <rPh sb="2" eb="5">
      <t>タンジカン</t>
    </rPh>
    <rPh sb="10" eb="12">
      <t>エンチョウ</t>
    </rPh>
    <phoneticPr fontId="3"/>
  </si>
  <si>
    <t>合　計</t>
    <rPh sb="0" eb="1">
      <t>ア</t>
    </rPh>
    <rPh sb="2" eb="3">
      <t>ケイ</t>
    </rPh>
    <phoneticPr fontId="3"/>
  </si>
  <si>
    <t>延長保育利用料</t>
    <rPh sb="0" eb="2">
      <t>エンチョウ</t>
    </rPh>
    <rPh sb="2" eb="4">
      <t>ホイク</t>
    </rPh>
    <rPh sb="4" eb="6">
      <t>リヨウ</t>
    </rPh>
    <rPh sb="6" eb="7">
      <t>リョウ</t>
    </rPh>
    <phoneticPr fontId="3"/>
  </si>
  <si>
    <t>寄付金等</t>
    <rPh sb="0" eb="3">
      <t>キフキン</t>
    </rPh>
    <rPh sb="3" eb="4">
      <t>ナド</t>
    </rPh>
    <phoneticPr fontId="3"/>
  </si>
  <si>
    <t>１．定員</t>
    <rPh sb="2" eb="4">
      <t>テイイン</t>
    </rPh>
    <phoneticPr fontId="3"/>
  </si>
  <si>
    <t>名</t>
    <rPh sb="0" eb="1">
      <t>メイ</t>
    </rPh>
    <phoneticPr fontId="3"/>
  </si>
  <si>
    <t>年齢区分</t>
    <rPh sb="0" eb="2">
      <t>ネンレイ</t>
    </rPh>
    <rPh sb="2" eb="4">
      <t>クブン</t>
    </rPh>
    <phoneticPr fontId="3"/>
  </si>
  <si>
    <t>保育必要量区分（基本分単価）</t>
    <rPh sb="0" eb="2">
      <t>ホイク</t>
    </rPh>
    <rPh sb="2" eb="4">
      <t>ヒツヨウ</t>
    </rPh>
    <rPh sb="4" eb="5">
      <t>リョウ</t>
    </rPh>
    <rPh sb="5" eb="7">
      <t>クブン</t>
    </rPh>
    <rPh sb="8" eb="10">
      <t>キホン</t>
    </rPh>
    <rPh sb="10" eb="11">
      <t>ブン</t>
    </rPh>
    <rPh sb="11" eb="13">
      <t>タンカ</t>
    </rPh>
    <phoneticPr fontId="3"/>
  </si>
  <si>
    <t>交付基準額
（Ａ）</t>
    <rPh sb="0" eb="2">
      <t>コウフ</t>
    </rPh>
    <rPh sb="2" eb="4">
      <t>キジュン</t>
    </rPh>
    <rPh sb="4" eb="5">
      <t>ガク</t>
    </rPh>
    <phoneticPr fontId="3"/>
  </si>
  <si>
    <t>保育標準時間(a)</t>
    <rPh sb="0" eb="2">
      <t>ホイク</t>
    </rPh>
    <rPh sb="2" eb="4">
      <t>ヒョウジュン</t>
    </rPh>
    <rPh sb="4" eb="6">
      <t>ジカン</t>
    </rPh>
    <phoneticPr fontId="3"/>
  </si>
  <si>
    <t>保育短時間(b)</t>
    <rPh sb="0" eb="2">
      <t>ホイク</t>
    </rPh>
    <rPh sb="2" eb="5">
      <t>タンジカン</t>
    </rPh>
    <phoneticPr fontId="3"/>
  </si>
  <si>
    <t>(保育料)</t>
    <rPh sb="1" eb="3">
      <t>ホイク</t>
    </rPh>
    <rPh sb="3" eb="4">
      <t>リョウ</t>
    </rPh>
    <phoneticPr fontId="3"/>
  </si>
  <si>
    <t>(階層区分等)</t>
    <rPh sb="1" eb="3">
      <t>カイソウ</t>
    </rPh>
    <rPh sb="3" eb="5">
      <t>クブン</t>
    </rPh>
    <rPh sb="5" eb="6">
      <t>ナド</t>
    </rPh>
    <phoneticPr fontId="3"/>
  </si>
  <si>
    <t>４歳以上児</t>
    <rPh sb="1" eb="2">
      <t>サイ</t>
    </rPh>
    <rPh sb="2" eb="4">
      <t>イジョウ</t>
    </rPh>
    <rPh sb="4" eb="5">
      <t>ジ</t>
    </rPh>
    <phoneticPr fontId="3"/>
  </si>
  <si>
    <t>第１子</t>
    <rPh sb="0" eb="1">
      <t>ダイ</t>
    </rPh>
    <rPh sb="2" eb="3">
      <t>シ</t>
    </rPh>
    <phoneticPr fontId="3"/>
  </si>
  <si>
    <t>第２子</t>
    <rPh sb="0" eb="1">
      <t>ダイ</t>
    </rPh>
    <rPh sb="2" eb="3">
      <t>シ</t>
    </rPh>
    <phoneticPr fontId="3"/>
  </si>
  <si>
    <t>A,B,C1～C5</t>
  </si>
  <si>
    <t>３  歳  児</t>
    <rPh sb="3" eb="4">
      <t>サイ</t>
    </rPh>
    <phoneticPr fontId="3"/>
  </si>
  <si>
    <t>１,２ 歳児</t>
    <rPh sb="4" eb="5">
      <t>サイ</t>
    </rPh>
    <phoneticPr fontId="3"/>
  </si>
  <si>
    <t>乳      児</t>
    <rPh sb="0" eb="1">
      <t>チチ</t>
    </rPh>
    <rPh sb="7" eb="8">
      <t>コ</t>
    </rPh>
    <phoneticPr fontId="3"/>
  </si>
  <si>
    <t xml:space="preserve">       　　　　　　　　　　　　　　 設置者　所在地又は住所　　仙台市青葉区・・・</t>
    <rPh sb="35" eb="38">
      <t>センダイシ</t>
    </rPh>
    <rPh sb="38" eb="41">
      <t>アオバク</t>
    </rPh>
    <phoneticPr fontId="3"/>
  </si>
  <si>
    <t xml:space="preserve">       　       　　　　　　　　　　　　　  法人名又は氏名　　○○会</t>
    <rPh sb="41" eb="42">
      <t>カイ</t>
    </rPh>
    <phoneticPr fontId="3"/>
  </si>
  <si>
    <t>　　　　　　　                           　 代表者名　　　　　理事長　○○</t>
    <rPh sb="36" eb="39">
      <t>ダイヒョウシャ</t>
    </rPh>
    <rPh sb="39" eb="40">
      <t>ナ</t>
    </rPh>
    <rPh sb="45" eb="48">
      <t>リジチョウ</t>
    </rPh>
    <phoneticPr fontId="3"/>
  </si>
  <si>
    <t xml:space="preserve">                                           （法人の場合）　　　        　　　　　印</t>
    <phoneticPr fontId="3"/>
  </si>
  <si>
    <t>　　　　４．「Ｊ」欄は，「Ｉ」欄の額を記入すること。その額に千円未満の端数がある場合には，これを切り捨てた額を記入すること。</t>
    <rPh sb="55" eb="57">
      <t>キニュウ</t>
    </rPh>
    <phoneticPr fontId="3"/>
  </si>
  <si>
    <t>施設名　　　</t>
    <rPh sb="0" eb="2">
      <t>シセツ</t>
    </rPh>
    <rPh sb="2" eb="3">
      <t>メイ</t>
    </rPh>
    <phoneticPr fontId="3"/>
  </si>
  <si>
    <t>２．基本分</t>
    <rPh sb="2" eb="4">
      <t>キホン</t>
    </rPh>
    <rPh sb="4" eb="5">
      <t>ブン</t>
    </rPh>
    <phoneticPr fontId="3"/>
  </si>
  <si>
    <t>（単位：円）</t>
    <rPh sb="1" eb="3">
      <t>タンイ</t>
    </rPh>
    <rPh sb="4" eb="5">
      <t>エン</t>
    </rPh>
    <phoneticPr fontId="3"/>
  </si>
  <si>
    <t>＝</t>
    <phoneticPr fontId="3"/>
  </si>
  <si>
    <t>－</t>
    <phoneticPr fontId="3"/>
  </si>
  <si>
    <t>×</t>
    <phoneticPr fontId="3"/>
  </si>
  <si>
    <t>１．実施類型（承認時間）</t>
    <phoneticPr fontId="3"/>
  </si>
  <si>
    <t>３．基本分</t>
    <phoneticPr fontId="3"/>
  </si>
  <si>
    <t>（円)</t>
    <phoneticPr fontId="3"/>
  </si>
  <si>
    <t>５．交付基準額</t>
    <rPh sb="2" eb="4">
      <t>コウフ</t>
    </rPh>
    <rPh sb="4" eb="6">
      <t>キジュン</t>
    </rPh>
    <rPh sb="6" eb="7">
      <t>ガク</t>
    </rPh>
    <phoneticPr fontId="3"/>
  </si>
  <si>
    <t>＋</t>
    <phoneticPr fontId="3"/>
  </si>
  <si>
    <t>加算分</t>
    <rPh sb="0" eb="2">
      <t>カサン</t>
    </rPh>
    <rPh sb="2" eb="3">
      <t>ブン</t>
    </rPh>
    <phoneticPr fontId="3"/>
  </si>
  <si>
    <t>その他の収入</t>
    <rPh sb="2" eb="3">
      <t>ホカ</t>
    </rPh>
    <rPh sb="4" eb="6">
      <t>シュウニュウ</t>
    </rPh>
    <phoneticPr fontId="3"/>
  </si>
  <si>
    <t>実徴収保育料
（注３）</t>
    <rPh sb="0" eb="1">
      <t>ジツ</t>
    </rPh>
    <rPh sb="1" eb="3">
      <t>チョウシュウ</t>
    </rPh>
    <rPh sb="3" eb="5">
      <t>ホイク</t>
    </rPh>
    <rPh sb="5" eb="6">
      <t>リョウ</t>
    </rPh>
    <rPh sb="8" eb="9">
      <t>チュウ</t>
    </rPh>
    <phoneticPr fontId="3"/>
  </si>
  <si>
    <t>延長保育料
基準額
（注１）</t>
    <rPh sb="6" eb="8">
      <t>キジュン</t>
    </rPh>
    <rPh sb="8" eb="9">
      <t>ガク</t>
    </rPh>
    <rPh sb="11" eb="12">
      <t>チュウ</t>
    </rPh>
    <phoneticPr fontId="3"/>
  </si>
  <si>
    <t>延長保育料基準額※</t>
    <rPh sb="0" eb="2">
      <t>エンチョウ</t>
    </rPh>
    <rPh sb="2" eb="5">
      <t>ホイクリョウ</t>
    </rPh>
    <rPh sb="5" eb="7">
      <t>キジュン</t>
    </rPh>
    <rPh sb="7" eb="8">
      <t>ガク</t>
    </rPh>
    <phoneticPr fontId="3"/>
  </si>
  <si>
    <t>※ここでの延長保育料基準額は第5条別表1「表1」に規定する延長保育料について記入</t>
    <rPh sb="5" eb="7">
      <t>エンチョウ</t>
    </rPh>
    <rPh sb="7" eb="10">
      <t>ホイクリョウ</t>
    </rPh>
    <rPh sb="10" eb="12">
      <t>キジュン</t>
    </rPh>
    <rPh sb="12" eb="13">
      <t>ガク</t>
    </rPh>
    <rPh sb="14" eb="15">
      <t>ダイ</t>
    </rPh>
    <rPh sb="17" eb="19">
      <t>ベッピョウ</t>
    </rPh>
    <rPh sb="21" eb="22">
      <t>ヒョウ</t>
    </rPh>
    <rPh sb="38" eb="40">
      <t>キニュウ</t>
    </rPh>
    <phoneticPr fontId="3"/>
  </si>
  <si>
    <t>施設名</t>
    <rPh sb="0" eb="2">
      <t>シセツ</t>
    </rPh>
    <rPh sb="2" eb="3">
      <t>メイ</t>
    </rPh>
    <phoneticPr fontId="3"/>
  </si>
  <si>
    <t>施設名　</t>
    <rPh sb="0" eb="2">
      <t>シセツ</t>
    </rPh>
    <rPh sb="2" eb="3">
      <t>メイ</t>
    </rPh>
    <phoneticPr fontId="3"/>
  </si>
  <si>
    <t>施設名　　</t>
    <rPh sb="0" eb="2">
      <t>シセツ</t>
    </rPh>
    <rPh sb="2" eb="3">
      <t>メイ</t>
    </rPh>
    <phoneticPr fontId="3"/>
  </si>
  <si>
    <t>基本分
補助基準額</t>
    <rPh sb="0" eb="2">
      <t>キホン</t>
    </rPh>
    <rPh sb="2" eb="3">
      <t>ブン</t>
    </rPh>
    <rPh sb="4" eb="6">
      <t>ホジョ</t>
    </rPh>
    <rPh sb="6" eb="8">
      <t>キジュン</t>
    </rPh>
    <rPh sb="8" eb="9">
      <t>ガク</t>
    </rPh>
    <phoneticPr fontId="3"/>
  </si>
  <si>
    <t>単価区分</t>
    <rPh sb="0" eb="2">
      <t>タンカ</t>
    </rPh>
    <rPh sb="2" eb="4">
      <t>クブン</t>
    </rPh>
    <phoneticPr fontId="3"/>
  </si>
  <si>
    <t>標準時間</t>
    <rPh sb="0" eb="2">
      <t>ヒョウジュン</t>
    </rPh>
    <rPh sb="2" eb="4">
      <t>ジカン</t>
    </rPh>
    <phoneticPr fontId="3"/>
  </si>
  <si>
    <t>3歳</t>
    <rPh sb="1" eb="2">
      <t>サイ</t>
    </rPh>
    <phoneticPr fontId="3"/>
  </si>
  <si>
    <t>4・5歳</t>
    <rPh sb="3" eb="4">
      <t>サイ</t>
    </rPh>
    <phoneticPr fontId="3"/>
  </si>
  <si>
    <t>1・2歳</t>
    <rPh sb="3" eb="4">
      <t>サイ</t>
    </rPh>
    <phoneticPr fontId="3"/>
  </si>
  <si>
    <t>0歳</t>
    <rPh sb="1" eb="2">
      <t>サイ</t>
    </rPh>
    <phoneticPr fontId="3"/>
  </si>
  <si>
    <t>短時間</t>
    <rPh sb="0" eb="1">
      <t>タン</t>
    </rPh>
    <rPh sb="1" eb="3">
      <t>ジカン</t>
    </rPh>
    <phoneticPr fontId="3"/>
  </si>
  <si>
    <t>加算分
（各時間区分で低い額を算定）　　　　　　　　　　　　　　　　　　　　　　　　　　</t>
    <rPh sb="0" eb="2">
      <t>カサン</t>
    </rPh>
    <rPh sb="2" eb="3">
      <t>ブン</t>
    </rPh>
    <rPh sb="5" eb="6">
      <t>カク</t>
    </rPh>
    <rPh sb="6" eb="8">
      <t>ジカン</t>
    </rPh>
    <rPh sb="8" eb="10">
      <t>クブン</t>
    </rPh>
    <rPh sb="11" eb="12">
      <t>ヒク</t>
    </rPh>
    <rPh sb="13" eb="14">
      <t>ガク</t>
    </rPh>
    <rPh sb="15" eb="17">
      <t>サンテイ</t>
    </rPh>
    <phoneticPr fontId="3"/>
  </si>
  <si>
    <t>１時間延長</t>
    <rPh sb="3" eb="5">
      <t>エンチョウ</t>
    </rPh>
    <phoneticPr fontId="3"/>
  </si>
  <si>
    <t>２時間延長</t>
    <rPh sb="3" eb="5">
      <t>エンチョウ</t>
    </rPh>
    <phoneticPr fontId="3"/>
  </si>
  <si>
    <t>３時間延長</t>
    <rPh sb="3" eb="5">
      <t>エンチョウ</t>
    </rPh>
    <phoneticPr fontId="3"/>
  </si>
  <si>
    <t>設置者</t>
    <rPh sb="0" eb="3">
      <t>セッチシャ</t>
    </rPh>
    <phoneticPr fontId="1"/>
  </si>
  <si>
    <t>代表者職氏名</t>
    <rPh sb="0" eb="3">
      <t>ダイヒョウシャ</t>
    </rPh>
    <rPh sb="3" eb="4">
      <t>ショク</t>
    </rPh>
    <rPh sb="4" eb="6">
      <t>シメイ</t>
    </rPh>
    <phoneticPr fontId="1"/>
  </si>
  <si>
    <t>設置者住所</t>
    <rPh sb="0" eb="3">
      <t>セッチシャ</t>
    </rPh>
    <rPh sb="3" eb="5">
      <t>ジュウショ</t>
    </rPh>
    <phoneticPr fontId="1"/>
  </si>
  <si>
    <t>施設CD</t>
    <rPh sb="0" eb="2">
      <t>シセツ</t>
    </rPh>
    <phoneticPr fontId="3"/>
  </si>
  <si>
    <t>）</t>
    <phoneticPr fontId="3"/>
  </si>
  <si>
    <t>印</t>
    <rPh sb="0" eb="1">
      <t>イン</t>
    </rPh>
    <phoneticPr fontId="3"/>
  </si>
  <si>
    <t>　（あて先） 仙 台 市 長</t>
    <phoneticPr fontId="3"/>
  </si>
  <si>
    <t>交付決定日</t>
    <rPh sb="0" eb="2">
      <t>コウフ</t>
    </rPh>
    <rPh sb="2" eb="4">
      <t>ケッテイ</t>
    </rPh>
    <rPh sb="4" eb="5">
      <t>ビ</t>
    </rPh>
    <phoneticPr fontId="3"/>
  </si>
  <si>
    <t>交付決定月</t>
    <rPh sb="0" eb="2">
      <t>コウフ</t>
    </rPh>
    <rPh sb="2" eb="4">
      <t>ケッテイ</t>
    </rPh>
    <rPh sb="4" eb="5">
      <t>ツキ</t>
    </rPh>
    <phoneticPr fontId="3"/>
  </si>
  <si>
    <t>交付決定年</t>
    <rPh sb="0" eb="2">
      <t>コウフ</t>
    </rPh>
    <rPh sb="2" eb="4">
      <t>ケッテイ</t>
    </rPh>
    <rPh sb="4" eb="5">
      <t>ネン</t>
    </rPh>
    <phoneticPr fontId="3"/>
  </si>
  <si>
    <t>指令番号</t>
    <rPh sb="0" eb="2">
      <t>シレイ</t>
    </rPh>
    <rPh sb="2" eb="4">
      <t>バンゴウ</t>
    </rPh>
    <phoneticPr fontId="3"/>
  </si>
  <si>
    <t>年度</t>
    <rPh sb="0" eb="2">
      <t>ネンド</t>
    </rPh>
    <phoneticPr fontId="3"/>
  </si>
  <si>
    <t>時間延長型</t>
    <phoneticPr fontId="3"/>
  </si>
  <si>
    <t>延長型</t>
    <rPh sb="0" eb="2">
      <t>エンチョウ</t>
    </rPh>
    <rPh sb="2" eb="3">
      <t>カタ</t>
    </rPh>
    <phoneticPr fontId="3"/>
  </si>
  <si>
    <t>２・３号定員</t>
    <rPh sb="3" eb="4">
      <t>ゴウ</t>
    </rPh>
    <rPh sb="4" eb="6">
      <t>テイイン</t>
    </rPh>
    <phoneticPr fontId="3"/>
  </si>
  <si>
    <t>黄色いセルのみ入力</t>
    <rPh sb="0" eb="2">
      <t>キイロ</t>
    </rPh>
    <rPh sb="7" eb="9">
      <t>ニュウリョク</t>
    </rPh>
    <phoneticPr fontId="3"/>
  </si>
  <si>
    <t xml:space="preserve">       　　　　　　　　　　　　　　</t>
    <phoneticPr fontId="3"/>
  </si>
  <si>
    <t xml:space="preserve">       　       　　　　　　　　　　　　</t>
    <phoneticPr fontId="3"/>
  </si>
  <si>
    <t>①</t>
    <phoneticPr fontId="3"/>
  </si>
  <si>
    <t>②</t>
    <phoneticPr fontId="3"/>
  </si>
  <si>
    <t>「２．事業担当職員の状況」に、延長保育を担当する職員の状況を入力してください。</t>
    <rPh sb="3" eb="5">
      <t>ジギョウ</t>
    </rPh>
    <rPh sb="5" eb="7">
      <t>タントウ</t>
    </rPh>
    <rPh sb="7" eb="9">
      <t>ショクイン</t>
    </rPh>
    <rPh sb="10" eb="12">
      <t>ジョウキョウ</t>
    </rPh>
    <rPh sb="15" eb="17">
      <t>エンチョウ</t>
    </rPh>
    <rPh sb="17" eb="19">
      <t>ホイク</t>
    </rPh>
    <rPh sb="20" eb="22">
      <t>タントウ</t>
    </rPh>
    <rPh sb="24" eb="26">
      <t>ショクイン</t>
    </rPh>
    <rPh sb="27" eb="29">
      <t>ジョウキョウ</t>
    </rPh>
    <phoneticPr fontId="3"/>
  </si>
  <si>
    <t>③</t>
    <phoneticPr fontId="3"/>
  </si>
  <si>
    <t>Ｂ「延長保育料基準額」欄に、Ｇ「実徴収保育料」と同じ額を入力してください。</t>
    <rPh sb="2" eb="4">
      <t>エンチョウ</t>
    </rPh>
    <rPh sb="4" eb="6">
      <t>ホイク</t>
    </rPh>
    <rPh sb="6" eb="7">
      <t>リョウ</t>
    </rPh>
    <rPh sb="7" eb="9">
      <t>キジュン</t>
    </rPh>
    <rPh sb="9" eb="10">
      <t>ガク</t>
    </rPh>
    <rPh sb="11" eb="12">
      <t>ラン</t>
    </rPh>
    <rPh sb="16" eb="17">
      <t>ジツ</t>
    </rPh>
    <rPh sb="17" eb="19">
      <t>チョウシュウ</t>
    </rPh>
    <rPh sb="19" eb="22">
      <t>ホイクリョウ</t>
    </rPh>
    <rPh sb="24" eb="25">
      <t>オナ</t>
    </rPh>
    <rPh sb="26" eb="27">
      <t>ガク</t>
    </rPh>
    <phoneticPr fontId="3"/>
  </si>
  <si>
    <t>（１）</t>
    <phoneticPr fontId="3"/>
  </si>
  <si>
    <t>（２）</t>
    <phoneticPr fontId="3"/>
  </si>
  <si>
    <t>（３）</t>
    <phoneticPr fontId="3"/>
  </si>
  <si>
    <t>（４）</t>
    <phoneticPr fontId="3"/>
  </si>
  <si>
    <t>（５）</t>
    <phoneticPr fontId="3"/>
  </si>
  <si>
    <t>（６）</t>
    <phoneticPr fontId="3"/>
  </si>
  <si>
    <t>「１．実施類型」には、承認されている延長時間が、（１）の施設コード入力により、自動的に表示されています。</t>
    <rPh sb="3" eb="5">
      <t>ジッシ</t>
    </rPh>
    <rPh sb="5" eb="7">
      <t>ルイケイ</t>
    </rPh>
    <rPh sb="11" eb="13">
      <t>ショウニン</t>
    </rPh>
    <rPh sb="18" eb="20">
      <t>エンチョウ</t>
    </rPh>
    <rPh sb="20" eb="22">
      <t>ジカン</t>
    </rPh>
    <phoneticPr fontId="3"/>
  </si>
  <si>
    <t>支出額は、それぞれの項目について入力してください。延長保育のみの支出額を計算するのが難しい場合は、作成例の（あん分計算の一例）等を参考に全体の経費をあん分した金額を入力してください。</t>
    <rPh sb="0" eb="3">
      <t>シシュツガク</t>
    </rPh>
    <rPh sb="10" eb="12">
      <t>コウモク</t>
    </rPh>
    <rPh sb="25" eb="27">
      <t>エンチョウ</t>
    </rPh>
    <rPh sb="27" eb="29">
      <t>ホイク</t>
    </rPh>
    <rPh sb="32" eb="35">
      <t>シシュツガク</t>
    </rPh>
    <rPh sb="36" eb="38">
      <t>ケイサン</t>
    </rPh>
    <rPh sb="42" eb="43">
      <t>ムズカ</t>
    </rPh>
    <rPh sb="45" eb="47">
      <t>バアイ</t>
    </rPh>
    <phoneticPr fontId="3"/>
  </si>
  <si>
    <t>２・３号定員及び補助単価は、（１）の施設コード入力により、自動的に表示されています。２・３号の定員が合っていることを確認してください。</t>
    <rPh sb="3" eb="4">
      <t>ゴウ</t>
    </rPh>
    <rPh sb="4" eb="6">
      <t>テイイン</t>
    </rPh>
    <rPh sb="6" eb="7">
      <t>オヨ</t>
    </rPh>
    <rPh sb="8" eb="10">
      <t>ホジョ</t>
    </rPh>
    <rPh sb="10" eb="12">
      <t>タンカ</t>
    </rPh>
    <rPh sb="18" eb="20">
      <t>シセツ</t>
    </rPh>
    <rPh sb="23" eb="25">
      <t>ニュウリョク</t>
    </rPh>
    <rPh sb="29" eb="32">
      <t>ジドウテキ</t>
    </rPh>
    <rPh sb="33" eb="35">
      <t>ヒョウジ</t>
    </rPh>
    <rPh sb="45" eb="46">
      <t>ゴウ</t>
    </rPh>
    <rPh sb="47" eb="49">
      <t>テイイン</t>
    </rPh>
    <rPh sb="50" eb="51">
      <t>ア</t>
    </rPh>
    <rPh sb="58" eb="60">
      <t>カクニン</t>
    </rPh>
    <phoneticPr fontId="3"/>
  </si>
  <si>
    <t>保育短時間
延長</t>
    <rPh sb="0" eb="2">
      <t>ホイク</t>
    </rPh>
    <rPh sb="2" eb="5">
      <t>タンジカン</t>
    </rPh>
    <rPh sb="6" eb="8">
      <t>エンチョウ</t>
    </rPh>
    <phoneticPr fontId="3"/>
  </si>
  <si>
    <t>保育標準時間
延長</t>
    <rPh sb="0" eb="2">
      <t>ホイク</t>
    </rPh>
    <rPh sb="2" eb="4">
      <t>ヒョウジュン</t>
    </rPh>
    <rPh sb="4" eb="6">
      <t>ジカン</t>
    </rPh>
    <rPh sb="7" eb="9">
      <t>エンチョウ</t>
    </rPh>
    <phoneticPr fontId="3"/>
  </si>
  <si>
    <t>代表者名</t>
    <rPh sb="0" eb="3">
      <t>ダイヒョウシャ</t>
    </rPh>
    <rPh sb="3" eb="4">
      <t>メイ</t>
    </rPh>
    <phoneticPr fontId="3"/>
  </si>
  <si>
    <t>（法人の場合）</t>
    <rPh sb="1" eb="3">
      <t>ホウジン</t>
    </rPh>
    <rPh sb="4" eb="6">
      <t>バアイ</t>
    </rPh>
    <phoneticPr fontId="3"/>
  </si>
  <si>
    <t>事業費</t>
    <rPh sb="0" eb="2">
      <t>ジギョウ</t>
    </rPh>
    <rPh sb="2" eb="3">
      <t>ヒ</t>
    </rPh>
    <phoneticPr fontId="3"/>
  </si>
  <si>
    <t>補助金
交付基準額</t>
    <rPh sb="0" eb="3">
      <t>ホジョキン</t>
    </rPh>
    <rPh sb="4" eb="6">
      <t>コウフ</t>
    </rPh>
    <phoneticPr fontId="3"/>
  </si>
  <si>
    <t>対象経費の　　　　　　　　　　　　　支出額</t>
    <phoneticPr fontId="3"/>
  </si>
  <si>
    <t>差引額　　　　　　　　　　　　　　　　（Ａ－Ｂ－Ｃ）</t>
    <phoneticPr fontId="3"/>
  </si>
  <si>
    <t>Ｂ　</t>
    <phoneticPr fontId="3"/>
  </si>
  <si>
    <t>Ｃ</t>
    <phoneticPr fontId="3"/>
  </si>
  <si>
    <t>Ｄ</t>
    <phoneticPr fontId="3"/>
  </si>
  <si>
    <t>Ｅ</t>
    <phoneticPr fontId="3"/>
  </si>
  <si>
    <t>Ｆ</t>
    <phoneticPr fontId="3"/>
  </si>
  <si>
    <t>Ｇ</t>
    <phoneticPr fontId="3"/>
  </si>
  <si>
    <t>Ｈ</t>
    <phoneticPr fontId="3"/>
  </si>
  <si>
    <t>Ｉ</t>
    <phoneticPr fontId="3"/>
  </si>
  <si>
    <t>Ｊ</t>
    <phoneticPr fontId="3"/>
  </si>
  <si>
    <t>平均利用児童数</t>
  </si>
  <si>
    <t>実　　施　　類　　型</t>
  </si>
  <si>
    <t>区分</t>
    <phoneticPr fontId="3"/>
  </si>
  <si>
    <t>１時間延長型</t>
    <phoneticPr fontId="3"/>
  </si>
  <si>
    <t>２時間延長型</t>
    <phoneticPr fontId="3"/>
  </si>
  <si>
    <t>４時間以上延長型</t>
    <phoneticPr fontId="3"/>
  </si>
  <si>
    <t>３時間延長型</t>
    <phoneticPr fontId="3"/>
  </si>
  <si>
    <t>１人～５人</t>
  </si>
  <si>
    <t>６人～９人</t>
  </si>
  <si>
    <t>１０人～１９人</t>
  </si>
  <si>
    <t>２０人～２９人</t>
  </si>
  <si>
    <t>３０人～３９人</t>
  </si>
  <si>
    <t>４０人～４９人</t>
  </si>
  <si>
    <t>幼保連携型認定こども園</t>
    <rPh sb="0" eb="1">
      <t>ヨウ</t>
    </rPh>
    <rPh sb="1" eb="2">
      <t>ホ</t>
    </rPh>
    <rPh sb="2" eb="5">
      <t>レンケイガタ</t>
    </rPh>
    <rPh sb="5" eb="7">
      <t>ニンテイ</t>
    </rPh>
    <rPh sb="10" eb="11">
      <t>エン</t>
    </rPh>
    <phoneticPr fontId="14"/>
  </si>
  <si>
    <t>保育所型認定こども園</t>
    <rPh sb="0" eb="2">
      <t>ホイク</t>
    </rPh>
    <rPh sb="2" eb="3">
      <t>ショ</t>
    </rPh>
    <rPh sb="3" eb="4">
      <t>ガタ</t>
    </rPh>
    <rPh sb="4" eb="6">
      <t>ニンテイ</t>
    </rPh>
    <rPh sb="9" eb="10">
      <t>エン</t>
    </rPh>
    <phoneticPr fontId="14"/>
  </si>
  <si>
    <t>下の表から、貴園の施設コードを選択してください。</t>
    <rPh sb="0" eb="1">
      <t>シタ</t>
    </rPh>
    <rPh sb="2" eb="3">
      <t>ヒョウ</t>
    </rPh>
    <rPh sb="6" eb="7">
      <t>キ</t>
    </rPh>
    <rPh sb="7" eb="8">
      <t>エン</t>
    </rPh>
    <rPh sb="9" eb="11">
      <t>シセツ</t>
    </rPh>
    <rPh sb="15" eb="17">
      <t>センタク</t>
    </rPh>
    <phoneticPr fontId="3"/>
  </si>
  <si>
    <t>施設コード一覧</t>
    <rPh sb="0" eb="2">
      <t>シセツ</t>
    </rPh>
    <rPh sb="5" eb="7">
      <t>イチラン</t>
    </rPh>
    <phoneticPr fontId="14"/>
  </si>
  <si>
    <t>・それぞれの利用児童について、年齢と保育料の該当する欄に見込みを入力してください。</t>
    <rPh sb="6" eb="8">
      <t>リヨウ</t>
    </rPh>
    <rPh sb="8" eb="10">
      <t>ジドウ</t>
    </rPh>
    <rPh sb="15" eb="17">
      <t>ネンレイ</t>
    </rPh>
    <rPh sb="18" eb="21">
      <t>ホイクリョウ</t>
    </rPh>
    <rPh sb="22" eb="24">
      <t>ガイトウ</t>
    </rPh>
    <rPh sb="26" eb="27">
      <t>ラン</t>
    </rPh>
    <rPh sb="28" eb="30">
      <t>ミコ</t>
    </rPh>
    <rPh sb="32" eb="34">
      <t>ニュウリョク</t>
    </rPh>
    <phoneticPr fontId="3"/>
  </si>
  <si>
    <t>まず初めに、</t>
    <rPh sb="2" eb="3">
      <t>ハジ</t>
    </rPh>
    <phoneticPr fontId="3"/>
  </si>
  <si>
    <t>添付書類</t>
    <rPh sb="0" eb="2">
      <t>テンプ</t>
    </rPh>
    <rPh sb="2" eb="4">
      <t>ショルイ</t>
    </rPh>
    <phoneticPr fontId="3"/>
  </si>
  <si>
    <t>施設類型</t>
    <rPh sb="0" eb="2">
      <t>シセツ</t>
    </rPh>
    <rPh sb="2" eb="4">
      <t>ルイケイ</t>
    </rPh>
    <phoneticPr fontId="3"/>
  </si>
  <si>
    <t>（施設類型：</t>
    <rPh sb="1" eb="3">
      <t>シセツ</t>
    </rPh>
    <rPh sb="3" eb="5">
      <t>ルイケイ</t>
    </rPh>
    <phoneticPr fontId="3"/>
  </si>
  <si>
    <t xml:space="preserve">設置者　所在地又は住所　 </t>
    <rPh sb="4" eb="7">
      <t>ショザイチ</t>
    </rPh>
    <rPh sb="7" eb="8">
      <t>マタ</t>
    </rPh>
    <rPh sb="9" eb="11">
      <t>ジュウショ</t>
    </rPh>
    <phoneticPr fontId="3"/>
  </si>
  <si>
    <t xml:space="preserve">法人名または氏名  </t>
    <rPh sb="0" eb="2">
      <t>ホウジン</t>
    </rPh>
    <rPh sb="2" eb="3">
      <t>メイ</t>
    </rPh>
    <rPh sb="6" eb="8">
      <t>シメイ</t>
    </rPh>
    <phoneticPr fontId="3"/>
  </si>
  <si>
    <t>（施 設 名：</t>
    <rPh sb="1" eb="2">
      <t>シ</t>
    </rPh>
    <rPh sb="3" eb="4">
      <t>セツ</t>
    </rPh>
    <rPh sb="5" eb="6">
      <t>メイ</t>
    </rPh>
    <phoneticPr fontId="3"/>
  </si>
  <si>
    <t>補助金所要額
（注４）</t>
    <rPh sb="0" eb="3">
      <t>ホジョキン</t>
    </rPh>
    <rPh sb="3" eb="5">
      <t>ショヨウ</t>
    </rPh>
    <rPh sb="5" eb="6">
      <t>ガク</t>
    </rPh>
    <rPh sb="8" eb="9">
      <t>チュウ</t>
    </rPh>
    <phoneticPr fontId="3"/>
  </si>
  <si>
    <t>過徴収に係る
調整後
（Ｆ-Ｈ）</t>
    <rPh sb="0" eb="1">
      <t>カ</t>
    </rPh>
    <rPh sb="1" eb="3">
      <t>チョウシュウ</t>
    </rPh>
    <rPh sb="4" eb="5">
      <t>カカ</t>
    </rPh>
    <rPh sb="7" eb="9">
      <t>チョウセイ</t>
    </rPh>
    <rPh sb="9" eb="10">
      <t>ゴ</t>
    </rPh>
    <phoneticPr fontId="3"/>
  </si>
  <si>
    <t>※　職員のローテーションにより事業を実施する場合には，保育教諭等名を省略し，その旨を備考欄に明記すること。</t>
    <rPh sb="27" eb="29">
      <t>ホイク</t>
    </rPh>
    <rPh sb="29" eb="31">
      <t>キョウユ</t>
    </rPh>
    <rPh sb="31" eb="32">
      <t>トウ</t>
    </rPh>
    <rPh sb="32" eb="33">
      <t>ナ</t>
    </rPh>
    <rPh sb="34" eb="36">
      <t>ショウリャク</t>
    </rPh>
    <phoneticPr fontId="3"/>
  </si>
  <si>
    <t>年　月　日　～　　年　月　日</t>
    <rPh sb="0" eb="1">
      <t>ネン</t>
    </rPh>
    <rPh sb="2" eb="3">
      <t>ガツ</t>
    </rPh>
    <rPh sb="4" eb="5">
      <t>ニチ</t>
    </rPh>
    <rPh sb="9" eb="10">
      <t>ネン</t>
    </rPh>
    <rPh sb="11" eb="12">
      <t>ガツ</t>
    </rPh>
    <rPh sb="13" eb="14">
      <t>ニチ</t>
    </rPh>
    <phoneticPr fontId="3"/>
  </si>
  <si>
    <t>幼稚園型認定こども園</t>
    <rPh sb="0" eb="3">
      <t>ヨウチエン</t>
    </rPh>
    <rPh sb="3" eb="4">
      <t>ガタ</t>
    </rPh>
    <rPh sb="4" eb="6">
      <t>ニンテイ</t>
    </rPh>
    <rPh sb="9" eb="10">
      <t>エン</t>
    </rPh>
    <phoneticPr fontId="14"/>
  </si>
  <si>
    <t>④</t>
    <phoneticPr fontId="3"/>
  </si>
  <si>
    <t xml:space="preserve">
印</t>
    <rPh sb="1" eb="2">
      <t>イン</t>
    </rPh>
    <phoneticPr fontId="3"/>
  </si>
  <si>
    <t>令和</t>
  </si>
  <si>
    <t>令和</t>
    <phoneticPr fontId="3"/>
  </si>
  <si>
    <t>令和</t>
    <phoneticPr fontId="3"/>
  </si>
  <si>
    <t>令和</t>
    <rPh sb="0" eb="2">
      <t>レイワ</t>
    </rPh>
    <phoneticPr fontId="3"/>
  </si>
  <si>
    <r>
      <t>・「延べ</t>
    </r>
    <r>
      <rPr>
        <b/>
        <sz val="11"/>
        <color indexed="10"/>
        <rFont val="HGSｺﾞｼｯｸM"/>
        <family val="3"/>
        <charset val="128"/>
      </rPr>
      <t>月数</t>
    </r>
    <r>
      <rPr>
        <sz val="11"/>
        <rFont val="HGSｺﾞｼｯｸM"/>
        <family val="3"/>
        <charset val="128"/>
      </rPr>
      <t>」ですので、同じ児童が３ヶ月利用した場合は「３人」となります。また、１ヶ月に朝夕両方の延長を使っても、「１人」となります。</t>
    </r>
    <rPh sb="2" eb="3">
      <t>ノ</t>
    </rPh>
    <rPh sb="4" eb="6">
      <t>ツキスウ</t>
    </rPh>
    <rPh sb="12" eb="13">
      <t>オナ</t>
    </rPh>
    <rPh sb="14" eb="16">
      <t>ジドウ</t>
    </rPh>
    <rPh sb="19" eb="20">
      <t>ゲツ</t>
    </rPh>
    <rPh sb="20" eb="22">
      <t>リヨウ</t>
    </rPh>
    <rPh sb="24" eb="26">
      <t>バアイ</t>
    </rPh>
    <rPh sb="29" eb="30">
      <t>ニン</t>
    </rPh>
    <rPh sb="42" eb="43">
      <t>ゲツ</t>
    </rPh>
    <rPh sb="44" eb="46">
      <t>アサユウ</t>
    </rPh>
    <rPh sb="46" eb="48">
      <t>リョウホウ</t>
    </rPh>
    <rPh sb="49" eb="51">
      <t>エンチョウ</t>
    </rPh>
    <rPh sb="52" eb="53">
      <t>ツカ</t>
    </rPh>
    <rPh sb="59" eb="60">
      <t>ニン</t>
    </rPh>
    <phoneticPr fontId="3"/>
  </si>
  <si>
    <t xml:space="preserve"> 　　　　　　　円</t>
  </si>
  <si>
    <r>
      <t>（注）　１．「Ｂ」欄は，仙台市私立保育所等延長保育事業費補助金交付要綱</t>
    </r>
    <r>
      <rPr>
        <b/>
        <u/>
        <sz val="12"/>
        <rFont val="HGPｺﾞｼｯｸM"/>
        <family val="3"/>
        <charset val="128"/>
      </rPr>
      <t>第5条第2項に規定する延長保育料</t>
    </r>
    <r>
      <rPr>
        <sz val="12"/>
        <rFont val="HGPｺﾞｼｯｸM"/>
        <family val="3"/>
        <charset val="128"/>
      </rPr>
      <t>に基づいて算定した額を記入すること。</t>
    </r>
    <rPh sb="12" eb="15">
      <t>センダイシ</t>
    </rPh>
    <rPh sb="15" eb="17">
      <t>ワタクシリツ</t>
    </rPh>
    <rPh sb="17" eb="19">
      <t>ホイク</t>
    </rPh>
    <rPh sb="19" eb="20">
      <t>ショ</t>
    </rPh>
    <rPh sb="20" eb="21">
      <t>ナド</t>
    </rPh>
    <rPh sb="21" eb="23">
      <t>エンチョウ</t>
    </rPh>
    <rPh sb="23" eb="25">
      <t>ホイク</t>
    </rPh>
    <rPh sb="25" eb="27">
      <t>ジギョウ</t>
    </rPh>
    <rPh sb="27" eb="28">
      <t>ヒ</t>
    </rPh>
    <rPh sb="28" eb="31">
      <t>ホジョキン</t>
    </rPh>
    <rPh sb="31" eb="33">
      <t>コウフ</t>
    </rPh>
    <rPh sb="33" eb="35">
      <t>ヨウコウ</t>
    </rPh>
    <rPh sb="35" eb="36">
      <t>ダイ</t>
    </rPh>
    <rPh sb="37" eb="38">
      <t>ジョウ</t>
    </rPh>
    <rPh sb="38" eb="39">
      <t>ダイ</t>
    </rPh>
    <rPh sb="40" eb="41">
      <t>コウ</t>
    </rPh>
    <rPh sb="42" eb="44">
      <t>キテイ</t>
    </rPh>
    <rPh sb="46" eb="48">
      <t>エンチョウ</t>
    </rPh>
    <rPh sb="48" eb="51">
      <t>ホイクリョウ</t>
    </rPh>
    <rPh sb="52" eb="53">
      <t>モト</t>
    </rPh>
    <rPh sb="56" eb="58">
      <t>サンテイ</t>
    </rPh>
    <rPh sb="60" eb="61">
      <t>ガク</t>
    </rPh>
    <phoneticPr fontId="3"/>
  </si>
  <si>
    <t>年度　延長保育事業費補助金精算書</t>
    <rPh sb="13" eb="15">
      <t>セイサン</t>
    </rPh>
    <rPh sb="15" eb="16">
      <t>ショ</t>
    </rPh>
    <phoneticPr fontId="3"/>
  </si>
  <si>
    <r>
      <t>保育</t>
    </r>
    <r>
      <rPr>
        <sz val="20"/>
        <color theme="1"/>
        <rFont val="HGｺﾞｼｯｸM"/>
        <family val="3"/>
        <charset val="128"/>
      </rPr>
      <t>教諭等</t>
    </r>
    <r>
      <rPr>
        <sz val="20"/>
        <rFont val="HGｺﾞｼｯｸM"/>
        <family val="3"/>
        <charset val="128"/>
      </rPr>
      <t>名</t>
    </r>
    <rPh sb="0" eb="2">
      <t>ホイク</t>
    </rPh>
    <rPh sb="2" eb="4">
      <t>キョウユ</t>
    </rPh>
    <rPh sb="4" eb="5">
      <t>トウ</t>
    </rPh>
    <rPh sb="5" eb="6">
      <t>メイ</t>
    </rPh>
    <phoneticPr fontId="3"/>
  </si>
  <si>
    <r>
      <t>雇用期間</t>
    </r>
    <r>
      <rPr>
        <sz val="18"/>
        <rFont val="HGｺﾞｼｯｸM"/>
        <family val="3"/>
        <charset val="128"/>
      </rPr>
      <t>（定めがある場合）</t>
    </r>
    <rPh sb="0" eb="2">
      <t>コヨウ</t>
    </rPh>
    <rPh sb="2" eb="4">
      <t>キカン</t>
    </rPh>
    <rPh sb="5" eb="6">
      <t>サダ</t>
    </rPh>
    <rPh sb="10" eb="12">
      <t>バアイ</t>
    </rPh>
    <phoneticPr fontId="3"/>
  </si>
  <si>
    <t>事業実施月数</t>
    <rPh sb="0" eb="2">
      <t>ジギョウ</t>
    </rPh>
    <rPh sb="2" eb="4">
      <t>ジッシ</t>
    </rPh>
    <rPh sb="4" eb="5">
      <t>ツキ</t>
    </rPh>
    <rPh sb="5" eb="6">
      <t>スウ</t>
    </rPh>
    <phoneticPr fontId="3"/>
  </si>
  <si>
    <t>6/100地域</t>
    <phoneticPr fontId="3"/>
  </si>
  <si>
    <t xml:space="preserve">
　10人
　　まで</t>
    <rPh sb="5" eb="6">
      <t>ニン</t>
    </rPh>
    <phoneticPr fontId="3"/>
  </si>
  <si>
    <t>2号</t>
    <rPh sb="1" eb="2">
      <t>ゴウ</t>
    </rPh>
    <phoneticPr fontId="53"/>
  </si>
  <si>
    <t>３歳児</t>
    <rPh sb="1" eb="3">
      <t>サイジ</t>
    </rPh>
    <phoneticPr fontId="3"/>
  </si>
  <si>
    <t>3号</t>
    <rPh sb="1" eb="2">
      <t>ゴウ</t>
    </rPh>
    <phoneticPr fontId="53"/>
  </si>
  <si>
    <t>１、２歳児</t>
    <rPh sb="3" eb="5">
      <t>サイジ</t>
    </rPh>
    <phoneticPr fontId="3"/>
  </si>
  <si>
    <t>乳児</t>
    <rPh sb="0" eb="2">
      <t>ニュウジ</t>
    </rPh>
    <phoneticPr fontId="3"/>
  </si>
  <si>
    <t>　11人
　　から
　20人
　　まで</t>
    <rPh sb="3" eb="4">
      <t>ニン</t>
    </rPh>
    <rPh sb="13" eb="14">
      <t>ニン</t>
    </rPh>
    <phoneticPr fontId="3"/>
  </si>
  <si>
    <t>　21人
　　から
　30人
　　まで</t>
    <rPh sb="3" eb="4">
      <t>ニン</t>
    </rPh>
    <rPh sb="13" eb="14">
      <t>ニン</t>
    </rPh>
    <phoneticPr fontId="3"/>
  </si>
  <si>
    <t>　31人
　　から
　40人
　　まで</t>
    <rPh sb="3" eb="4">
      <t>ニン</t>
    </rPh>
    <rPh sb="13" eb="14">
      <t>ニン</t>
    </rPh>
    <phoneticPr fontId="3"/>
  </si>
  <si>
    <t>　4１人
　　から
　50人
　　まで</t>
    <rPh sb="3" eb="4">
      <t>ニン</t>
    </rPh>
    <rPh sb="13" eb="14">
      <t>ニン</t>
    </rPh>
    <phoneticPr fontId="3"/>
  </si>
  <si>
    <t>　51人
　　から
　60人
　　まで</t>
    <rPh sb="3" eb="4">
      <t>ニン</t>
    </rPh>
    <rPh sb="13" eb="14">
      <t>ニン</t>
    </rPh>
    <phoneticPr fontId="3"/>
  </si>
  <si>
    <t>　61人
　　から
　70人
　　まで</t>
    <rPh sb="3" eb="4">
      <t>ニン</t>
    </rPh>
    <rPh sb="13" eb="14">
      <t>ニン</t>
    </rPh>
    <phoneticPr fontId="3"/>
  </si>
  <si>
    <t>　71人
　　から
　80人
　　まで</t>
    <rPh sb="3" eb="4">
      <t>ニン</t>
    </rPh>
    <rPh sb="13" eb="14">
      <t>ニン</t>
    </rPh>
    <phoneticPr fontId="3"/>
  </si>
  <si>
    <t>　81人
　　から
　90人
　　まで</t>
    <rPh sb="3" eb="4">
      <t>ニン</t>
    </rPh>
    <rPh sb="13" eb="14">
      <t>ニン</t>
    </rPh>
    <phoneticPr fontId="3"/>
  </si>
  <si>
    <t>　91人
　　から
　100人
　　まで</t>
    <rPh sb="3" eb="4">
      <t>ニン</t>
    </rPh>
    <rPh sb="14" eb="15">
      <t>ニン</t>
    </rPh>
    <phoneticPr fontId="3"/>
  </si>
  <si>
    <t>　101人
　　から
　110人
　　まで</t>
    <rPh sb="4" eb="5">
      <t>ニン</t>
    </rPh>
    <rPh sb="15" eb="16">
      <t>ニン</t>
    </rPh>
    <phoneticPr fontId="3"/>
  </si>
  <si>
    <t>　111人
　　から
　120人
　　まで</t>
    <rPh sb="4" eb="5">
      <t>ニン</t>
    </rPh>
    <rPh sb="15" eb="16">
      <t>ニン</t>
    </rPh>
    <phoneticPr fontId="3"/>
  </si>
  <si>
    <t>　121人
　　から
　130人
　　まで</t>
    <rPh sb="4" eb="5">
      <t>ニン</t>
    </rPh>
    <rPh sb="15" eb="16">
      <t>ニン</t>
    </rPh>
    <phoneticPr fontId="3"/>
  </si>
  <si>
    <t>　131人
　　から
　140人
　　まで</t>
    <rPh sb="4" eb="5">
      <t>ニン</t>
    </rPh>
    <rPh sb="15" eb="16">
      <t>ニン</t>
    </rPh>
    <phoneticPr fontId="3"/>
  </si>
  <si>
    <t>　141人
　　から
　150人
　　まで</t>
    <rPh sb="4" eb="5">
      <t>ニン</t>
    </rPh>
    <rPh sb="15" eb="16">
      <t>ニン</t>
    </rPh>
    <phoneticPr fontId="3"/>
  </si>
  <si>
    <t>　151人
　　から
　160人
　　まで</t>
    <rPh sb="4" eb="5">
      <t>ニン</t>
    </rPh>
    <rPh sb="15" eb="16">
      <t>ニン</t>
    </rPh>
    <phoneticPr fontId="3"/>
  </si>
  <si>
    <t>　161人
　　から
　170人
　　まで</t>
    <rPh sb="4" eb="5">
      <t>ニン</t>
    </rPh>
    <rPh sb="15" eb="16">
      <t>ニン</t>
    </rPh>
    <phoneticPr fontId="3"/>
  </si>
  <si>
    <t>　171人
　　以上</t>
    <rPh sb="4" eb="5">
      <t>ニン</t>
    </rPh>
    <rPh sb="8" eb="10">
      <t>イジョウ</t>
    </rPh>
    <phoneticPr fontId="3"/>
  </si>
  <si>
    <t>地域
区分</t>
    <phoneticPr fontId="3"/>
  </si>
  <si>
    <t>定員区分</t>
    <rPh sb="0" eb="2">
      <t>テイイン</t>
    </rPh>
    <rPh sb="2" eb="4">
      <t>クブン</t>
    </rPh>
    <phoneticPr fontId="3"/>
  </si>
  <si>
    <t>認定
区分</t>
    <rPh sb="0" eb="2">
      <t>ニンテイ</t>
    </rPh>
    <rPh sb="3" eb="5">
      <t>クブン</t>
    </rPh>
    <phoneticPr fontId="53"/>
  </si>
  <si>
    <t>保育必要量区分　⑤</t>
    <rPh sb="0" eb="2">
      <t>ホイク</t>
    </rPh>
    <rPh sb="2" eb="5">
      <t>ヒツヨウリョウ</t>
    </rPh>
    <rPh sb="5" eb="7">
      <t>クブン</t>
    </rPh>
    <phoneticPr fontId="53"/>
  </si>
  <si>
    <t>保育標準時間認定</t>
    <rPh sb="0" eb="2">
      <t>ホイク</t>
    </rPh>
    <rPh sb="2" eb="4">
      <t>ヒョウジュン</t>
    </rPh>
    <rPh sb="4" eb="6">
      <t>ジカン</t>
    </rPh>
    <rPh sb="6" eb="8">
      <t>ニンテイ</t>
    </rPh>
    <phoneticPr fontId="53"/>
  </si>
  <si>
    <t>保育短時間認定</t>
    <rPh sb="0" eb="2">
      <t>ホイク</t>
    </rPh>
    <rPh sb="2" eb="3">
      <t>タン</t>
    </rPh>
    <rPh sb="3" eb="5">
      <t>ジカン</t>
    </rPh>
    <rPh sb="5" eb="7">
      <t>ニンテイ</t>
    </rPh>
    <phoneticPr fontId="53"/>
  </si>
  <si>
    <t>基本分単価</t>
    <rPh sb="0" eb="2">
      <t>キホン</t>
    </rPh>
    <rPh sb="2" eb="3">
      <t>ブン</t>
    </rPh>
    <rPh sb="3" eb="4">
      <t>タン</t>
    </rPh>
    <rPh sb="4" eb="5">
      <t>アタイ</t>
    </rPh>
    <phoneticPr fontId="3"/>
  </si>
  <si>
    <t>(注１)</t>
    <rPh sb="1" eb="2">
      <t>チュウ</t>
    </rPh>
    <phoneticPr fontId="3"/>
  </si>
  <si>
    <t>①</t>
    <phoneticPr fontId="53"/>
  </si>
  <si>
    <t>②</t>
    <phoneticPr fontId="53"/>
  </si>
  <si>
    <t>③</t>
    <phoneticPr fontId="53"/>
  </si>
  <si>
    <t>④</t>
    <phoneticPr fontId="53"/>
  </si>
  <si>
    <t>⑥</t>
    <phoneticPr fontId="53"/>
  </si>
  <si>
    <t>　　　　２．「Ｆ」欄は，「Ｄ」欄と「Ｅ」欄を比較して少ない方の額を記入すること。　</t>
    <phoneticPr fontId="3"/>
  </si>
  <si>
    <t xml:space="preserve">  平均利用児童数が５０人以上となる場合については，平均利用児童数が１０人増えるごとに，平均</t>
    <phoneticPr fontId="3"/>
  </si>
  <si>
    <t xml:space="preserve"> 利用児童数４０人～４９人の区分の各実施類型の金額に対し，１時間延長型では３１３，０００円，</t>
    <phoneticPr fontId="3"/>
  </si>
  <si>
    <t xml:space="preserve">  ただし，事業の開始が年度の途中となる場合及び承認時間の変更，事業の廃止又は中止が年度の途中</t>
    <phoneticPr fontId="3"/>
  </si>
  <si>
    <t xml:space="preserve"> となる場合は，表２の額を１２で除した額（百円未満切捨て）に実施月数を乗じて算定した額とする。</t>
    <phoneticPr fontId="3"/>
  </si>
  <si>
    <t>②</t>
  </si>
  <si>
    <t>平均利用
児童数</t>
    <phoneticPr fontId="3"/>
  </si>
  <si>
    <t>多子軽減
加算基準額
（年額）</t>
    <rPh sb="0" eb="2">
      <t>タシ</t>
    </rPh>
    <rPh sb="2" eb="4">
      <t>ケイゲン</t>
    </rPh>
    <rPh sb="5" eb="7">
      <t>カサン</t>
    </rPh>
    <rPh sb="7" eb="9">
      <t>キジュン</t>
    </rPh>
    <rPh sb="9" eb="10">
      <t>ガク</t>
    </rPh>
    <rPh sb="12" eb="14">
      <t>ネンガク</t>
    </rPh>
    <phoneticPr fontId="3"/>
  </si>
  <si>
    <t>A階層・B階層
減免加算基準額
（年額）</t>
    <rPh sb="1" eb="3">
      <t>カイソウ</t>
    </rPh>
    <rPh sb="5" eb="7">
      <t>カイソウ</t>
    </rPh>
    <rPh sb="8" eb="10">
      <t>ゲンメン</t>
    </rPh>
    <rPh sb="10" eb="12">
      <t>カサン</t>
    </rPh>
    <rPh sb="12" eb="14">
      <t>キジュン</t>
    </rPh>
    <rPh sb="14" eb="15">
      <t>ガク</t>
    </rPh>
    <rPh sb="17" eb="19">
      <t>ネンガク</t>
    </rPh>
    <phoneticPr fontId="3"/>
  </si>
  <si>
    <t>保育標準時間に
かかる延長</t>
    <rPh sb="0" eb="2">
      <t>ホイク</t>
    </rPh>
    <rPh sb="2" eb="4">
      <t>ヒョウジュン</t>
    </rPh>
    <rPh sb="4" eb="6">
      <t>ジカン</t>
    </rPh>
    <rPh sb="11" eb="13">
      <t>エンチョウ</t>
    </rPh>
    <phoneticPr fontId="3"/>
  </si>
  <si>
    <t>延長保育料
基準額と
実徴収保育料
の差額
（Ｇ-Ｂ）</t>
    <rPh sb="0" eb="2">
      <t>エンチョウ</t>
    </rPh>
    <rPh sb="2" eb="5">
      <t>ホイクリョウ</t>
    </rPh>
    <rPh sb="6" eb="8">
      <t>キジュン</t>
    </rPh>
    <rPh sb="8" eb="9">
      <t>ガク</t>
    </rPh>
    <rPh sb="11" eb="12">
      <t>ミ</t>
    </rPh>
    <rPh sb="12" eb="14">
      <t>チョウシュウ</t>
    </rPh>
    <rPh sb="14" eb="16">
      <t>ホイク</t>
    </rPh>
    <rPh sb="16" eb="17">
      <t>リョウ</t>
    </rPh>
    <rPh sb="19" eb="21">
      <t>サガク</t>
    </rPh>
    <phoneticPr fontId="3"/>
  </si>
  <si>
    <t>選定額
（ＤとＥを比較し
少ない方の額）
（注２）</t>
    <rPh sb="9" eb="11">
      <t>ヒカク</t>
    </rPh>
    <rPh sb="13" eb="14">
      <t>スク</t>
    </rPh>
    <rPh sb="16" eb="17">
      <t>ホウ</t>
    </rPh>
    <rPh sb="18" eb="19">
      <t>ガク</t>
    </rPh>
    <rPh sb="22" eb="23">
      <t>チュウ</t>
    </rPh>
    <phoneticPr fontId="3"/>
  </si>
  <si>
    <t>『基本分補助基準額』欄に、承認時間と平均利用児童数合計に応じた基準額を入力してください。
（金額は作成例下の基準額表をご覧ください。）</t>
    <rPh sb="1" eb="3">
      <t>キホン</t>
    </rPh>
    <rPh sb="3" eb="4">
      <t>ブン</t>
    </rPh>
    <rPh sb="4" eb="6">
      <t>ホジョ</t>
    </rPh>
    <rPh sb="6" eb="8">
      <t>キジュン</t>
    </rPh>
    <rPh sb="8" eb="9">
      <t>ガク</t>
    </rPh>
    <rPh sb="10" eb="11">
      <t>ラン</t>
    </rPh>
    <rPh sb="13" eb="15">
      <t>ショウニン</t>
    </rPh>
    <rPh sb="15" eb="17">
      <t>ジカン</t>
    </rPh>
    <rPh sb="18" eb="20">
      <t>ヘイキン</t>
    </rPh>
    <rPh sb="20" eb="22">
      <t>リヨウ</t>
    </rPh>
    <rPh sb="22" eb="24">
      <t>ジドウ</t>
    </rPh>
    <rPh sb="24" eb="25">
      <t>スウ</t>
    </rPh>
    <rPh sb="25" eb="27">
      <t>ゴウケイ</t>
    </rPh>
    <rPh sb="28" eb="29">
      <t>オウ</t>
    </rPh>
    <rPh sb="31" eb="33">
      <t>キジュン</t>
    </rPh>
    <rPh sb="33" eb="34">
      <t>ガク</t>
    </rPh>
    <rPh sb="46" eb="47">
      <t>キン</t>
    </rPh>
    <rPh sb="47" eb="48">
      <t>ガク</t>
    </rPh>
    <rPh sb="49" eb="51">
      <t>サクセイ</t>
    </rPh>
    <rPh sb="51" eb="52">
      <t>レイ</t>
    </rPh>
    <rPh sb="52" eb="53">
      <t>シタ</t>
    </rPh>
    <rPh sb="54" eb="56">
      <t>キジュン</t>
    </rPh>
    <rPh sb="56" eb="57">
      <t>ガク</t>
    </rPh>
    <rPh sb="57" eb="58">
      <t>ヒョウ</t>
    </rPh>
    <rPh sb="60" eb="61">
      <t>ラン</t>
    </rPh>
    <phoneticPr fontId="3"/>
  </si>
  <si>
    <t>ただし、仙台市の基準（１時間延長/月額３，０００円）と異なる延長保育料を設定している施設の場合は、利用</t>
    <rPh sb="4" eb="7">
      <t>センダイシ</t>
    </rPh>
    <rPh sb="8" eb="10">
      <t>キジュン</t>
    </rPh>
    <rPh sb="12" eb="14">
      <t>ジカン</t>
    </rPh>
    <rPh sb="14" eb="16">
      <t>エンチョウ</t>
    </rPh>
    <rPh sb="17" eb="19">
      <t>ゲツガク</t>
    </rPh>
    <rPh sb="24" eb="25">
      <t>エン</t>
    </rPh>
    <rPh sb="27" eb="28">
      <t>コト</t>
    </rPh>
    <rPh sb="30" eb="32">
      <t>エンチョウ</t>
    </rPh>
    <rPh sb="32" eb="34">
      <t>ホイク</t>
    </rPh>
    <rPh sb="34" eb="35">
      <t>リョウ</t>
    </rPh>
    <rPh sb="36" eb="38">
      <t>セッテイ</t>
    </rPh>
    <rPh sb="42" eb="44">
      <t>シセツ</t>
    </rPh>
    <rPh sb="45" eb="47">
      <t>バアイ</t>
    </rPh>
    <rPh sb="49" eb="51">
      <t>リヨウ</t>
    </rPh>
    <phoneticPr fontId="3"/>
  </si>
  <si>
    <t>児童数に応じて仙台市の基準で算定し直した金額をB欄に入力してください。</t>
    <rPh sb="20" eb="22">
      <t>キンガク</t>
    </rPh>
    <rPh sb="24" eb="25">
      <t>ラン</t>
    </rPh>
    <phoneticPr fontId="3"/>
  </si>
  <si>
    <t>【延長保育事業費補助金交付申請書】　作成の手引き</t>
    <rPh sb="1" eb="3">
      <t>エンチョウ</t>
    </rPh>
    <rPh sb="3" eb="5">
      <t>ホイク</t>
    </rPh>
    <rPh sb="5" eb="7">
      <t>ジギョウ</t>
    </rPh>
    <rPh sb="7" eb="8">
      <t>ヒ</t>
    </rPh>
    <rPh sb="8" eb="11">
      <t>ホジョキン</t>
    </rPh>
    <rPh sb="11" eb="13">
      <t>コウフ</t>
    </rPh>
    <rPh sb="13" eb="15">
      <t>シンセイ</t>
    </rPh>
    <rPh sb="15" eb="16">
      <t>ショ</t>
    </rPh>
    <rPh sb="18" eb="20">
      <t>サクセイ</t>
    </rPh>
    <rPh sb="21" eb="23">
      <t>テビ</t>
    </rPh>
    <phoneticPr fontId="3"/>
  </si>
  <si>
    <t>交付申請年度を入力してください。</t>
    <rPh sb="4" eb="6">
      <t>ネンド</t>
    </rPh>
    <rPh sb="7" eb="9">
      <t>ニュウリョク</t>
    </rPh>
    <phoneticPr fontId="3"/>
  </si>
  <si>
    <t>これによって、自動的に施設名や年度、施設ごとの保育単価などが各様式に入力されますので、「収支予算（見込）書」以降のシートは、黄色の網掛けになっているセルのみ入力してください。</t>
    <rPh sb="7" eb="10">
      <t>ジドウテキ</t>
    </rPh>
    <rPh sb="11" eb="13">
      <t>シセツ</t>
    </rPh>
    <rPh sb="13" eb="14">
      <t>メイ</t>
    </rPh>
    <rPh sb="15" eb="17">
      <t>ネンド</t>
    </rPh>
    <rPh sb="18" eb="20">
      <t>シセツ</t>
    </rPh>
    <rPh sb="23" eb="25">
      <t>ホイク</t>
    </rPh>
    <rPh sb="25" eb="27">
      <t>タンカ</t>
    </rPh>
    <rPh sb="30" eb="31">
      <t>カク</t>
    </rPh>
    <rPh sb="31" eb="33">
      <t>ヨウシキ</t>
    </rPh>
    <rPh sb="34" eb="36">
      <t>ニュウリョク</t>
    </rPh>
    <rPh sb="49" eb="51">
      <t>ミコミ</t>
    </rPh>
    <rPh sb="52" eb="53">
      <t>ショ</t>
    </rPh>
    <phoneticPr fontId="3"/>
  </si>
  <si>
    <t>様式第４号添書「収支予算（見込）書」を作成します。</t>
    <rPh sb="0" eb="2">
      <t>ヨウシキ</t>
    </rPh>
    <rPh sb="5" eb="7">
      <t>テンショ</t>
    </rPh>
    <phoneticPr fontId="3"/>
  </si>
  <si>
    <t>様式第４号に自動入力されている法人の情報等が正しいかどうかを確認し、交付申請の日付、代表者職名・代表者名を入力してください。</t>
    <rPh sb="0" eb="2">
      <t>ヨウシキ</t>
    </rPh>
    <rPh sb="6" eb="8">
      <t>ジドウ</t>
    </rPh>
    <rPh sb="8" eb="10">
      <t>ニュウリョク</t>
    </rPh>
    <rPh sb="15" eb="17">
      <t>ホウジン</t>
    </rPh>
    <rPh sb="18" eb="20">
      <t>ジョウホウ</t>
    </rPh>
    <rPh sb="20" eb="21">
      <t>トウ</t>
    </rPh>
    <rPh sb="22" eb="23">
      <t>タダ</t>
    </rPh>
    <rPh sb="30" eb="32">
      <t>カクニン</t>
    </rPh>
    <rPh sb="42" eb="44">
      <t>ダイヒョウ</t>
    </rPh>
    <rPh sb="44" eb="45">
      <t>シャ</t>
    </rPh>
    <rPh sb="45" eb="46">
      <t>ショク</t>
    </rPh>
    <rPh sb="46" eb="47">
      <t>メイ</t>
    </rPh>
    <rPh sb="48" eb="51">
      <t>ダイヒョウシャ</t>
    </rPh>
    <rPh sb="51" eb="52">
      <t>メイ</t>
    </rPh>
    <rPh sb="53" eb="55">
      <t>ニュウリョク</t>
    </rPh>
    <phoneticPr fontId="3"/>
  </si>
  <si>
    <t>収入額は、実際に保護者から徴収する延長保育料と、その他の収入の見込みを入力してください。</t>
    <rPh sb="0" eb="2">
      <t>シュウニュウ</t>
    </rPh>
    <rPh sb="2" eb="3">
      <t>ガク</t>
    </rPh>
    <rPh sb="5" eb="7">
      <t>ジッサイ</t>
    </rPh>
    <rPh sb="8" eb="11">
      <t>ホゴシャ</t>
    </rPh>
    <rPh sb="13" eb="15">
      <t>チョウシュウ</t>
    </rPh>
    <rPh sb="17" eb="19">
      <t>エンチョウ</t>
    </rPh>
    <rPh sb="19" eb="21">
      <t>ホイク</t>
    </rPh>
    <rPh sb="21" eb="22">
      <t>リョウ</t>
    </rPh>
    <rPh sb="26" eb="27">
      <t>タ</t>
    </rPh>
    <rPh sb="28" eb="30">
      <t>シュウニュウ</t>
    </rPh>
    <rPh sb="31" eb="33">
      <t>ミコ</t>
    </rPh>
    <phoneticPr fontId="3"/>
  </si>
  <si>
    <t>次に、別表２-①「延長保育事業計画書（保育短時間の前後の時間における延長保育）」を作成します。</t>
    <rPh sb="0" eb="1">
      <t>ツギ</t>
    </rPh>
    <phoneticPr fontId="3"/>
  </si>
  <si>
    <t>「利用延べ月数」（Ｂ）欄に、利用した児童の年間延べ月数（見込み）を入力してください。</t>
    <rPh sb="1" eb="3">
      <t>リヨウ</t>
    </rPh>
    <rPh sb="3" eb="4">
      <t>ノ</t>
    </rPh>
    <rPh sb="5" eb="7">
      <t>ツキスウ</t>
    </rPh>
    <rPh sb="11" eb="12">
      <t>ラン</t>
    </rPh>
    <rPh sb="14" eb="16">
      <t>リヨウ</t>
    </rPh>
    <rPh sb="18" eb="20">
      <t>ジドウ</t>
    </rPh>
    <rPh sb="21" eb="23">
      <t>ネンカン</t>
    </rPh>
    <rPh sb="23" eb="24">
      <t>ノ</t>
    </rPh>
    <rPh sb="25" eb="27">
      <t>ツキスウ</t>
    </rPh>
    <rPh sb="28" eb="30">
      <t>ミコ</t>
    </rPh>
    <rPh sb="33" eb="35">
      <t>ニュウリョク</t>
    </rPh>
    <phoneticPr fontId="3"/>
  </si>
  <si>
    <t>次に、別表２-②「延長保育事業計画書（保育標準時間の前後の時間における延長保育）」を作成します。</t>
    <rPh sb="15" eb="18">
      <t>ケイカクショ</t>
    </rPh>
    <phoneticPr fontId="3"/>
  </si>
  <si>
    <t>（７）</t>
    <phoneticPr fontId="3"/>
  </si>
  <si>
    <t>別表１「延長保育事業費補助金所要額調書」を作成します。</t>
    <rPh sb="0" eb="2">
      <t>ベッピョウ</t>
    </rPh>
    <rPh sb="4" eb="6">
      <t>エンチョウ</t>
    </rPh>
    <rPh sb="6" eb="8">
      <t>ホイク</t>
    </rPh>
    <rPh sb="8" eb="10">
      <t>ジギョウ</t>
    </rPh>
    <rPh sb="10" eb="11">
      <t>ヒ</t>
    </rPh>
    <rPh sb="11" eb="14">
      <t>ホジョキン</t>
    </rPh>
    <rPh sb="14" eb="16">
      <t>ショヨウ</t>
    </rPh>
    <rPh sb="16" eb="17">
      <t>ガク</t>
    </rPh>
    <rPh sb="17" eb="18">
      <t>チョウ</t>
    </rPh>
    <rPh sb="18" eb="19">
      <t>ショ</t>
    </rPh>
    <rPh sb="21" eb="23">
      <t>サクセイ</t>
    </rPh>
    <phoneticPr fontId="3"/>
  </si>
  <si>
    <t>Ｊ「補助金所要額」欄に記載された額が、補助金の申請額になります。様式第４号の「1．補助金申請額」に反映されます。</t>
    <rPh sb="2" eb="5">
      <t>ホジョキン</t>
    </rPh>
    <rPh sb="5" eb="7">
      <t>ショヨウ</t>
    </rPh>
    <rPh sb="7" eb="8">
      <t>ガク</t>
    </rPh>
    <rPh sb="9" eb="10">
      <t>ラン</t>
    </rPh>
    <rPh sb="11" eb="13">
      <t>キサイ</t>
    </rPh>
    <rPh sb="16" eb="17">
      <t>ガク</t>
    </rPh>
    <rPh sb="19" eb="22">
      <t>ホジョキン</t>
    </rPh>
    <rPh sb="23" eb="25">
      <t>シンセイ</t>
    </rPh>
    <rPh sb="25" eb="26">
      <t>ガク</t>
    </rPh>
    <rPh sb="32" eb="34">
      <t>ヨウシキ</t>
    </rPh>
    <rPh sb="34" eb="35">
      <t>ダイ</t>
    </rPh>
    <rPh sb="36" eb="37">
      <t>ゴウ</t>
    </rPh>
    <rPh sb="41" eb="44">
      <t>ホジョキン</t>
    </rPh>
    <rPh sb="44" eb="46">
      <t>シンセイ</t>
    </rPh>
    <rPh sb="46" eb="47">
      <t>ガク</t>
    </rPh>
    <rPh sb="49" eb="51">
      <t>ハンエイ</t>
    </rPh>
    <phoneticPr fontId="3"/>
  </si>
  <si>
    <t>（８）</t>
    <phoneticPr fontId="3"/>
  </si>
  <si>
    <t>最後に、申請日、年度、法人名、補助金精算額等に間違いがないことを確認して印刷し、様式第４号、添書　収支予算（見込）書、別表１、別表２－①（対象なしでも提出）、別表２－②（対象なしでも提出）の順に並べ、押印の上（捨印もお願いします）ご提出ください。</t>
    <rPh sb="0" eb="2">
      <t>サイゴ</t>
    </rPh>
    <rPh sb="6" eb="7">
      <t>ビ</t>
    </rPh>
    <rPh sb="8" eb="10">
      <t>ネンド</t>
    </rPh>
    <rPh sb="11" eb="13">
      <t>ホウジン</t>
    </rPh>
    <rPh sb="13" eb="14">
      <t>メイ</t>
    </rPh>
    <rPh sb="15" eb="18">
      <t>ホジョキン</t>
    </rPh>
    <rPh sb="18" eb="20">
      <t>セイサン</t>
    </rPh>
    <rPh sb="20" eb="21">
      <t>ガク</t>
    </rPh>
    <rPh sb="21" eb="22">
      <t>トウ</t>
    </rPh>
    <rPh sb="23" eb="25">
      <t>マチガ</t>
    </rPh>
    <rPh sb="32" eb="34">
      <t>カクニン</t>
    </rPh>
    <rPh sb="36" eb="38">
      <t>インサツ</t>
    </rPh>
    <rPh sb="40" eb="42">
      <t>ヨウシキ</t>
    </rPh>
    <rPh sb="46" eb="48">
      <t>テンショ</t>
    </rPh>
    <rPh sb="49" eb="51">
      <t>シュウシ</t>
    </rPh>
    <rPh sb="59" eb="61">
      <t>ベッピョウ</t>
    </rPh>
    <rPh sb="63" eb="65">
      <t>ベッピョウ</t>
    </rPh>
    <rPh sb="69" eb="71">
      <t>タイショウ</t>
    </rPh>
    <rPh sb="75" eb="77">
      <t>テイシュツ</t>
    </rPh>
    <rPh sb="79" eb="81">
      <t>ベッピョウ</t>
    </rPh>
    <rPh sb="95" eb="96">
      <t>ジュン</t>
    </rPh>
    <rPh sb="97" eb="98">
      <t>ナラ</t>
    </rPh>
    <rPh sb="100" eb="102">
      <t>オウイン</t>
    </rPh>
    <rPh sb="103" eb="104">
      <t>ウエ</t>
    </rPh>
    <rPh sb="105" eb="107">
      <t>ステイン</t>
    </rPh>
    <rPh sb="109" eb="110">
      <t>ネガ</t>
    </rPh>
    <rPh sb="116" eb="118">
      <t>テイシュツ</t>
    </rPh>
    <phoneticPr fontId="3"/>
  </si>
  <si>
    <r>
      <t>印刷する際は、ファイル＞印刷&gt;設定：ブック全体を印刷＞ページ指定</t>
    </r>
    <r>
      <rPr>
        <b/>
        <sz val="11"/>
        <color theme="1"/>
        <rFont val="HGSｺﾞｼｯｸM"/>
        <family val="3"/>
        <charset val="128"/>
      </rPr>
      <t>　2　</t>
    </r>
    <r>
      <rPr>
        <sz val="11"/>
        <color theme="1"/>
        <rFont val="HGSｺﾞｼｯｸM"/>
        <family val="3"/>
        <charset val="128"/>
      </rPr>
      <t>から</t>
    </r>
    <r>
      <rPr>
        <b/>
        <sz val="11"/>
        <color theme="1"/>
        <rFont val="HGSｺﾞｼｯｸM"/>
        <family val="3"/>
        <charset val="128"/>
      </rPr>
      <t>　6</t>
    </r>
    <r>
      <rPr>
        <sz val="11"/>
        <color theme="1"/>
        <rFont val="HGSｺﾞｼｯｸM"/>
        <family val="3"/>
        <charset val="128"/>
      </rPr>
      <t>　ページ</t>
    </r>
    <rPh sb="0" eb="2">
      <t>インサツ</t>
    </rPh>
    <rPh sb="4" eb="5">
      <t>サイ</t>
    </rPh>
    <rPh sb="12" eb="14">
      <t>インサツ</t>
    </rPh>
    <rPh sb="15" eb="17">
      <t>セッテイ</t>
    </rPh>
    <rPh sb="21" eb="23">
      <t>ゼンタイ</t>
    </rPh>
    <rPh sb="24" eb="26">
      <t>インサツ</t>
    </rPh>
    <rPh sb="30" eb="32">
      <t>シテイ</t>
    </rPh>
    <phoneticPr fontId="3"/>
  </si>
  <si>
    <t>認定こども園</t>
    <rPh sb="0" eb="2">
      <t>ニンテイ</t>
    </rPh>
    <rPh sb="5" eb="6">
      <t>エン</t>
    </rPh>
    <phoneticPr fontId="14"/>
  </si>
  <si>
    <t>様式第４号</t>
    <rPh sb="0" eb="2">
      <t>ヨウシキ</t>
    </rPh>
    <rPh sb="2" eb="3">
      <t>ダイ</t>
    </rPh>
    <rPh sb="4" eb="5">
      <t>ゴウ</t>
    </rPh>
    <phoneticPr fontId="3"/>
  </si>
  <si>
    <t>日</t>
    <rPh sb="0" eb="1">
      <t>ニチ</t>
    </rPh>
    <phoneticPr fontId="3"/>
  </si>
  <si>
    <t>月</t>
    <rPh sb="0" eb="1">
      <t>ガツ</t>
    </rPh>
    <phoneticPr fontId="3"/>
  </si>
  <si>
    <t>年</t>
    <rPh sb="0" eb="1">
      <t>ネン</t>
    </rPh>
    <phoneticPr fontId="3"/>
  </si>
  <si>
    <t>令和</t>
    <rPh sb="0" eb="2">
      <t>レイワ</t>
    </rPh>
    <phoneticPr fontId="3"/>
  </si>
  <si>
    <t>年度  仙台市私立保育所等延長保育事業費補助金交付申請書（ 新規 ・ 変更 ）</t>
    <rPh sb="23" eb="25">
      <t>コウフ</t>
    </rPh>
    <rPh sb="25" eb="28">
      <t>シンセイショ</t>
    </rPh>
    <rPh sb="30" eb="32">
      <t>シンキ</t>
    </rPh>
    <rPh sb="35" eb="37">
      <t>ヘンコウ</t>
    </rPh>
    <phoneticPr fontId="3"/>
  </si>
  <si>
    <t xml:space="preserve">   標記について，仙台市私立保育所等延長保育事業費補助金交付要綱第６条第１項の規定に基づき，</t>
    <rPh sb="36" eb="37">
      <t>ダイ</t>
    </rPh>
    <rPh sb="38" eb="39">
      <t>コウ</t>
    </rPh>
    <phoneticPr fontId="3"/>
  </si>
  <si>
    <t>関係書類を添えて申請します。</t>
    <rPh sb="8" eb="10">
      <t>シンセイ</t>
    </rPh>
    <phoneticPr fontId="3"/>
  </si>
  <si>
    <t>１</t>
    <phoneticPr fontId="3"/>
  </si>
  <si>
    <t>　補助金申請額</t>
    <rPh sb="1" eb="4">
      <t>ホジョキン</t>
    </rPh>
    <rPh sb="4" eb="7">
      <t>シンセイガク</t>
    </rPh>
    <phoneticPr fontId="3"/>
  </si>
  <si>
    <t>金</t>
    <rPh sb="0" eb="1">
      <t>キン</t>
    </rPh>
    <phoneticPr fontId="3"/>
  </si>
  <si>
    <t>円</t>
    <rPh sb="0" eb="1">
      <t>エン</t>
    </rPh>
    <phoneticPr fontId="3"/>
  </si>
  <si>
    <t>２</t>
    <phoneticPr fontId="3"/>
  </si>
  <si>
    <t>年度延長保育事業に係る収支予算（見込）書（添書）</t>
    <rPh sb="21" eb="23">
      <t>テンショ</t>
    </rPh>
    <phoneticPr fontId="3"/>
  </si>
  <si>
    <t>３</t>
    <phoneticPr fontId="3"/>
  </si>
  <si>
    <t>年度延長保育事業費補助金所要額調書（別表１）</t>
    <phoneticPr fontId="3"/>
  </si>
  <si>
    <t>４</t>
    <phoneticPr fontId="3"/>
  </si>
  <si>
    <t>年度延長保育事業計画書（別表２-①，２-②）</t>
    <rPh sb="8" eb="11">
      <t>ケイカクショ</t>
    </rPh>
    <phoneticPr fontId="3"/>
  </si>
  <si>
    <t>・実施施設における延長保育事業実施要綱</t>
    <rPh sb="1" eb="3">
      <t>ジッシ</t>
    </rPh>
    <rPh sb="3" eb="5">
      <t>シセツ</t>
    </rPh>
    <rPh sb="9" eb="11">
      <t>エンチョウ</t>
    </rPh>
    <rPh sb="11" eb="13">
      <t>ホイク</t>
    </rPh>
    <rPh sb="13" eb="15">
      <t>ジギョウ</t>
    </rPh>
    <rPh sb="15" eb="17">
      <t>ジッシ</t>
    </rPh>
    <rPh sb="17" eb="19">
      <t>ヨウコウ</t>
    </rPh>
    <phoneticPr fontId="3"/>
  </si>
  <si>
    <t>年度仙台市私立保育所等延長保育事業費補助金交付決定通知書</t>
    <rPh sb="0" eb="2">
      <t>ネンド</t>
    </rPh>
    <rPh sb="2" eb="5">
      <t>センダイシ</t>
    </rPh>
    <rPh sb="23" eb="25">
      <t>ケッテイ</t>
    </rPh>
    <rPh sb="25" eb="28">
      <t>ツウチショ</t>
    </rPh>
    <phoneticPr fontId="3"/>
  </si>
  <si>
    <t>・その他参考となる書類</t>
    <phoneticPr fontId="3"/>
  </si>
  <si>
    <t>・（変更の場合）令和</t>
    <rPh sb="2" eb="4">
      <t>ヘンコウ</t>
    </rPh>
    <rPh sb="5" eb="7">
      <t>バアイ</t>
    </rPh>
    <rPh sb="8" eb="10">
      <t>レイワ</t>
    </rPh>
    <phoneticPr fontId="3"/>
  </si>
  <si>
    <t>延長保育事業に係る収支予算（見込）書</t>
    <rPh sb="11" eb="13">
      <t>ヨサン</t>
    </rPh>
    <phoneticPr fontId="3"/>
  </si>
  <si>
    <t>様式第４号添書</t>
    <rPh sb="4" eb="5">
      <t>ゴウ</t>
    </rPh>
    <phoneticPr fontId="3"/>
  </si>
  <si>
    <t>様式第４号（別表１）</t>
    <phoneticPr fontId="3"/>
  </si>
  <si>
    <r>
      <rPr>
        <b/>
        <sz val="18"/>
        <rFont val="HGｺﾞｼｯｸM"/>
        <family val="3"/>
        <charset val="128"/>
      </rPr>
      <t>交付額
(Ｃ)</t>
    </r>
    <r>
      <rPr>
        <sz val="18"/>
        <rFont val="HGｺﾞｼｯｸM"/>
        <family val="3"/>
        <charset val="128"/>
      </rPr>
      <t xml:space="preserve">
（Ａ×Ｂ）</t>
    </r>
    <rPh sb="0" eb="2">
      <t>コウフ</t>
    </rPh>
    <rPh sb="2" eb="3">
      <t>ガク</t>
    </rPh>
    <phoneticPr fontId="3"/>
  </si>
  <si>
    <r>
      <t>利用</t>
    </r>
    <r>
      <rPr>
        <b/>
        <u/>
        <sz val="18"/>
        <rFont val="HGｺﾞｼｯｸM"/>
        <family val="3"/>
        <charset val="128"/>
      </rPr>
      <t xml:space="preserve">延べ月数
</t>
    </r>
    <r>
      <rPr>
        <sz val="18"/>
        <rFont val="HGｺﾞｼｯｸM"/>
        <family val="3"/>
        <charset val="128"/>
      </rPr>
      <t>(Ｂ)</t>
    </r>
    <rPh sb="0" eb="2">
      <t>リヨウ</t>
    </rPh>
    <rPh sb="2" eb="3">
      <t>ノ</t>
    </rPh>
    <rPh sb="4" eb="5">
      <t>ツキ</t>
    </rPh>
    <rPh sb="5" eb="6">
      <t>スウ</t>
    </rPh>
    <phoneticPr fontId="3"/>
  </si>
  <si>
    <t>年度　延長保育事業計画書（保育短時間の前後の時間における延長保育）</t>
    <rPh sb="9" eb="11">
      <t>ケイカク</t>
    </rPh>
    <rPh sb="11" eb="12">
      <t>ショ</t>
    </rPh>
    <phoneticPr fontId="3"/>
  </si>
  <si>
    <t>様式第４号（別表２-①）</t>
    <phoneticPr fontId="3"/>
  </si>
  <si>
    <t>様式第４号（別表２-②）</t>
    <phoneticPr fontId="3"/>
  </si>
  <si>
    <t>幼保連携型認定こども園</t>
  </si>
  <si>
    <t>仙台市宮城野区東仙台６－８－２０　</t>
  </si>
  <si>
    <t>仙台市宮城野区枡江１－２　</t>
  </si>
  <si>
    <t>仙台市宮城野区岩切字高江45</t>
  </si>
  <si>
    <t>仙台市若林区新寺３－８－５　</t>
  </si>
  <si>
    <t>仙台市太白区西中田6－8－20</t>
  </si>
  <si>
    <t>仙台市太白区中田４－１－３－１　</t>
  </si>
  <si>
    <t>仙台市泉区小角字大満寺22-4</t>
  </si>
  <si>
    <t>仙台市若林区新寺3-8-5　</t>
  </si>
  <si>
    <t>幼稚園型認定こども園</t>
  </si>
  <si>
    <t>仙台市青葉区旭ケ丘二丁目22-21</t>
  </si>
  <si>
    <t>仙台市宮城野区燕沢1丁目15-25</t>
  </si>
  <si>
    <t>仙台市若林区六丁の目南町4-38</t>
  </si>
  <si>
    <t>保育所型認定こども園</t>
  </si>
  <si>
    <t>仙台市若林区六丁の目西町３－４１　</t>
  </si>
  <si>
    <t>年度　延長保育事業計画書（保育標準時間の前後の時間における延長保育）</t>
    <rPh sb="9" eb="11">
      <t>ケイカク</t>
    </rPh>
    <phoneticPr fontId="3"/>
  </si>
  <si>
    <t>＝</t>
    <phoneticPr fontId="3"/>
  </si>
  <si>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</si>
  <si>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福聚幼稚園</t>
    <rPh sb="0" eb="2">
      <t>フクジュ</t>
    </rPh>
    <rPh sb="2" eb="5">
      <t>ヨウチエン</t>
    </rPh>
    <phoneticPr fontId="1"/>
  </si>
  <si>
    <t>幼保連携型認定こども園みどりの森</t>
    <rPh sb="0" eb="1">
      <t>ヨウ</t>
    </rPh>
    <rPh sb="1" eb="2">
      <t>ホ</t>
    </rPh>
    <rPh sb="2" eb="5">
      <t>レンケイガタ</t>
    </rPh>
    <rPh sb="5" eb="7">
      <t>ニンテイ</t>
    </rPh>
    <rPh sb="10" eb="11">
      <t>エン</t>
    </rPh>
    <rPh sb="15" eb="16">
      <t>モリ</t>
    </rPh>
    <phoneticPr fontId="1"/>
  </si>
  <si>
    <t>幼保連携型認定こども園　はせくらまち杜のこども園</t>
    <rPh sb="0" eb="7">
      <t>ヨウホレンケイガタニンテイ</t>
    </rPh>
    <rPh sb="10" eb="11">
      <t>エン</t>
    </rPh>
    <rPh sb="18" eb="19">
      <t>モリ</t>
    </rPh>
    <rPh sb="23" eb="24">
      <t>エン</t>
    </rPh>
    <phoneticPr fontId="1"/>
  </si>
  <si>
    <t>青葉こども園</t>
    <rPh sb="0" eb="2">
      <t>アオバ</t>
    </rPh>
    <rPh sb="5" eb="6">
      <t>エン</t>
    </rPh>
    <phoneticPr fontId="1"/>
  </si>
  <si>
    <t>立華認定こども園</t>
    <rPh sb="0" eb="2">
      <t>タチバナ</t>
    </rPh>
    <rPh sb="2" eb="4">
      <t>ニンテイ</t>
    </rPh>
    <rPh sb="7" eb="8">
      <t>エン</t>
    </rPh>
    <phoneticPr fontId="1"/>
  </si>
  <si>
    <t>新田すいせんこども園　</t>
    <rPh sb="0" eb="2">
      <t>シンデン</t>
    </rPh>
    <rPh sb="9" eb="10">
      <t>エン</t>
    </rPh>
    <phoneticPr fontId="1"/>
  </si>
  <si>
    <t>原町すいせんこども園　</t>
    <rPh sb="0" eb="2">
      <t>ハラマチ</t>
    </rPh>
    <rPh sb="9" eb="10">
      <t>エン</t>
    </rPh>
    <phoneticPr fontId="1"/>
  </si>
  <si>
    <t>新田東すいせんこども園</t>
    <rPh sb="0" eb="2">
      <t>シンデン</t>
    </rPh>
    <rPh sb="2" eb="3">
      <t>ヒガシ</t>
    </rPh>
    <rPh sb="10" eb="11">
      <t>エン</t>
    </rPh>
    <phoneticPr fontId="1"/>
  </si>
  <si>
    <t>ありすの国こども園</t>
    <rPh sb="4" eb="5">
      <t>クニ</t>
    </rPh>
    <rPh sb="8" eb="9">
      <t>エン</t>
    </rPh>
    <phoneticPr fontId="1"/>
  </si>
  <si>
    <t>蒲町こども園</t>
    <rPh sb="0" eb="2">
      <t>カバノマチ</t>
    </rPh>
    <rPh sb="5" eb="6">
      <t>エン</t>
    </rPh>
    <phoneticPr fontId="1"/>
  </si>
  <si>
    <t>河原町すいせんこども園　</t>
    <rPh sb="0" eb="3">
      <t>カワラマチ</t>
    </rPh>
    <rPh sb="10" eb="11">
      <t>エン</t>
    </rPh>
    <phoneticPr fontId="1"/>
  </si>
  <si>
    <t>幼保連携型認定こども園　仙台保育園</t>
    <rPh sb="0" eb="7">
      <t>ヨウホレンケイガタニンテイ</t>
    </rPh>
    <rPh sb="10" eb="11">
      <t>エン</t>
    </rPh>
    <rPh sb="12" eb="14">
      <t>センダイ</t>
    </rPh>
    <rPh sb="14" eb="17">
      <t>ホイクエン</t>
    </rPh>
    <phoneticPr fontId="1"/>
  </si>
  <si>
    <t>認定向山こども園</t>
    <rPh sb="0" eb="2">
      <t>ニンテイ</t>
    </rPh>
    <rPh sb="2" eb="4">
      <t>ムカイヤマ</t>
    </rPh>
    <rPh sb="7" eb="8">
      <t>エン</t>
    </rPh>
    <phoneticPr fontId="1"/>
  </si>
  <si>
    <t>ゆりかご認定こども園</t>
    <rPh sb="4" eb="6">
      <t>ニンテイ</t>
    </rPh>
    <rPh sb="9" eb="10">
      <t>エン</t>
    </rPh>
    <phoneticPr fontId="1"/>
  </si>
  <si>
    <t>西多賀チェリーこども園　</t>
    <rPh sb="0" eb="3">
      <t>ニシタガ</t>
    </rPh>
    <rPh sb="10" eb="11">
      <t>エン</t>
    </rPh>
    <phoneticPr fontId="1"/>
  </si>
  <si>
    <t>太子堂すいせんこども園　</t>
    <rPh sb="0" eb="3">
      <t>タイシドウ</t>
    </rPh>
    <rPh sb="10" eb="11">
      <t>エン</t>
    </rPh>
    <phoneticPr fontId="1"/>
  </si>
  <si>
    <t>大野田すぎのここども園</t>
    <rPh sb="0" eb="3">
      <t>オオノダ</t>
    </rPh>
    <rPh sb="10" eb="11">
      <t>エン</t>
    </rPh>
    <phoneticPr fontId="1"/>
  </si>
  <si>
    <t>泉第2チェリーこども園</t>
    <rPh sb="0" eb="1">
      <t>イズミ</t>
    </rPh>
    <rPh sb="1" eb="2">
      <t>ダイ</t>
    </rPh>
    <rPh sb="10" eb="11">
      <t>エン</t>
    </rPh>
    <phoneticPr fontId="1"/>
  </si>
  <si>
    <t>認定こども園　やかまし村　</t>
    <rPh sb="0" eb="2">
      <t>ニンテイ</t>
    </rPh>
    <rPh sb="5" eb="6">
      <t>エン</t>
    </rPh>
    <rPh sb="11" eb="12">
      <t>ムラ</t>
    </rPh>
    <phoneticPr fontId="1"/>
  </si>
  <si>
    <r>
      <t>泉チェリーこども園</t>
    </r>
    <r>
      <rPr>
        <b/>
        <sz val="11"/>
        <rFont val="HGPｺﾞｼｯｸM"/>
        <family val="3"/>
        <charset val="128"/>
      </rPr>
      <t>　</t>
    </r>
    <rPh sb="0" eb="1">
      <t>イズミ</t>
    </rPh>
    <rPh sb="8" eb="9">
      <t>エン</t>
    </rPh>
    <phoneticPr fontId="1"/>
  </si>
  <si>
    <t>寺岡すいせんこども園　</t>
    <rPh sb="0" eb="2">
      <t>テラオカ</t>
    </rPh>
    <rPh sb="9" eb="10">
      <t>エン</t>
    </rPh>
    <phoneticPr fontId="1"/>
  </si>
  <si>
    <t>栗生あおばこども園</t>
    <rPh sb="0" eb="2">
      <t>クリュウ</t>
    </rPh>
    <rPh sb="8" eb="9">
      <t>エン</t>
    </rPh>
    <phoneticPr fontId="1"/>
  </si>
  <si>
    <t>認定こども園　仙台YMCA幼稚園</t>
    <rPh sb="0" eb="2">
      <t>ニンテイ</t>
    </rPh>
    <rPh sb="5" eb="6">
      <t>エン</t>
    </rPh>
    <rPh sb="7" eb="9">
      <t>センダイ</t>
    </rPh>
    <rPh sb="13" eb="16">
      <t>ヨウチエン</t>
    </rPh>
    <phoneticPr fontId="1"/>
  </si>
  <si>
    <t>認定こども園　旭ケ丘幼稚園</t>
    <rPh sb="0" eb="2">
      <t>ニンテイ</t>
    </rPh>
    <rPh sb="5" eb="6">
      <t>エン</t>
    </rPh>
    <rPh sb="7" eb="8">
      <t>アサヒ</t>
    </rPh>
    <rPh sb="9" eb="10">
      <t>オカ</t>
    </rPh>
    <rPh sb="10" eb="13">
      <t>ヨウチエン</t>
    </rPh>
    <phoneticPr fontId="1"/>
  </si>
  <si>
    <t>認定こども園　若竹幼稚園</t>
    <rPh sb="0" eb="2">
      <t>ニンテイ</t>
    </rPh>
    <rPh sb="5" eb="6">
      <t>エン</t>
    </rPh>
    <rPh sb="7" eb="9">
      <t>ワカタケ</t>
    </rPh>
    <rPh sb="9" eb="12">
      <t>ヨウチエン</t>
    </rPh>
    <phoneticPr fontId="1"/>
  </si>
  <si>
    <t>泉第二幼稚園</t>
    <rPh sb="0" eb="1">
      <t>イズミ</t>
    </rPh>
    <rPh sb="1" eb="3">
      <t>ダイニ</t>
    </rPh>
    <rPh sb="3" eb="6">
      <t>ヨウチエン</t>
    </rPh>
    <phoneticPr fontId="1"/>
  </si>
  <si>
    <t>友愛幼稚園</t>
    <rPh sb="0" eb="2">
      <t>ユウアイ</t>
    </rPh>
    <rPh sb="2" eb="5">
      <t>ヨウチエン</t>
    </rPh>
    <phoneticPr fontId="1"/>
  </si>
  <si>
    <t>ますえの森どうわこども園　</t>
    <rPh sb="4" eb="5">
      <t>モリ</t>
    </rPh>
    <rPh sb="11" eb="12">
      <t>エン</t>
    </rPh>
    <phoneticPr fontId="1"/>
  </si>
  <si>
    <t>六丁の目マザーグースこども園</t>
    <rPh sb="0" eb="2">
      <t>ロクチョウ</t>
    </rPh>
    <rPh sb="3" eb="4">
      <t>メ</t>
    </rPh>
    <rPh sb="13" eb="14">
      <t>エン</t>
    </rPh>
    <phoneticPr fontId="1"/>
  </si>
  <si>
    <t>交付基準額（年額計）…</t>
    <rPh sb="0" eb="2">
      <t>コウフ</t>
    </rPh>
    <rPh sb="2" eb="4">
      <t>キジュン</t>
    </rPh>
    <rPh sb="4" eb="5">
      <t>ガク</t>
    </rPh>
    <rPh sb="6" eb="8">
      <t>ネンガク</t>
    </rPh>
    <rPh sb="8" eb="9">
      <t>ケイ</t>
    </rPh>
    <phoneticPr fontId="3"/>
  </si>
  <si>
    <t>担当者名（電話番号）</t>
    <rPh sb="0" eb="3">
      <t>タントウシャ</t>
    </rPh>
    <rPh sb="3" eb="4">
      <t>メイ</t>
    </rPh>
    <rPh sb="5" eb="9">
      <t>デンワバンゴウ</t>
    </rPh>
    <phoneticPr fontId="3"/>
  </si>
  <si>
    <t>仙台市青葉区川平1－7－16</t>
    <rPh sb="6" eb="7">
      <t>カワ</t>
    </rPh>
    <rPh sb="7" eb="8">
      <t>ダイラ</t>
    </rPh>
    <phoneticPr fontId="1"/>
  </si>
  <si>
    <t>仙台市青葉区国見4－5－1</t>
    <rPh sb="6" eb="8">
      <t>クニミ</t>
    </rPh>
    <phoneticPr fontId="1"/>
  </si>
  <si>
    <t>仙台市青葉区柏木1－7－45</t>
    <rPh sb="6" eb="8">
      <t>カシワギ</t>
    </rPh>
    <phoneticPr fontId="1"/>
  </si>
  <si>
    <t>仙台市青葉区桜ヶ丘9－1－1</t>
    <rPh sb="6" eb="9">
      <t>サクラガオカ</t>
    </rPh>
    <phoneticPr fontId="1"/>
  </si>
  <si>
    <t>仙台市青葉区支倉町2-55</t>
    <rPh sb="6" eb="8">
      <t>ハセクラ</t>
    </rPh>
    <rPh sb="8" eb="9">
      <t>マチ</t>
    </rPh>
    <phoneticPr fontId="1"/>
  </si>
  <si>
    <t>仙台市青葉区宮町一丁目4-47</t>
    <rPh sb="0" eb="3">
      <t>センダイシ</t>
    </rPh>
    <rPh sb="3" eb="6">
      <t>アオバク</t>
    </rPh>
    <rPh sb="6" eb="8">
      <t>ミヤマチ</t>
    </rPh>
    <rPh sb="8" eb="9">
      <t>イチ</t>
    </rPh>
    <rPh sb="9" eb="11">
      <t>チョウメ</t>
    </rPh>
    <phoneticPr fontId="2"/>
  </si>
  <si>
    <t>仙台市青葉区芋沢字平36-2</t>
    <rPh sb="0" eb="3">
      <t>センダイシ</t>
    </rPh>
    <phoneticPr fontId="2"/>
  </si>
  <si>
    <t>仙台市宮城野区中野字大貝沼20－17</t>
    <rPh sb="7" eb="9">
      <t>ナカノ</t>
    </rPh>
    <rPh sb="9" eb="10">
      <t>アザ</t>
    </rPh>
    <rPh sb="10" eb="11">
      <t>ダイ</t>
    </rPh>
    <rPh sb="11" eb="12">
      <t>カイ</t>
    </rPh>
    <rPh sb="12" eb="13">
      <t>ヌマ</t>
    </rPh>
    <phoneticPr fontId="1"/>
  </si>
  <si>
    <t>仙台市青葉区栗生１-25-1</t>
    <rPh sb="6" eb="8">
      <t>クリウ</t>
    </rPh>
    <phoneticPr fontId="1"/>
  </si>
  <si>
    <t>宮城県石巻市大街道西二丁目7-47</t>
  </si>
  <si>
    <t>仙台市若林区荒井3-15-9</t>
    <rPh sb="6" eb="8">
      <t>アライ</t>
    </rPh>
    <phoneticPr fontId="1"/>
  </si>
  <si>
    <t>仙台市青葉区葉山町8-1</t>
    <rPh sb="0" eb="3">
      <t>センダイシ</t>
    </rPh>
    <phoneticPr fontId="1"/>
  </si>
  <si>
    <t>仙台市若林区沖野字高野南197-1</t>
    <rPh sb="0" eb="3">
      <t>センダイシ</t>
    </rPh>
    <rPh sb="3" eb="6">
      <t>ワカバヤシク</t>
    </rPh>
    <rPh sb="6" eb="8">
      <t>オキノ</t>
    </rPh>
    <rPh sb="8" eb="9">
      <t>アザ</t>
    </rPh>
    <rPh sb="9" eb="12">
      <t>コウヤミナミ</t>
    </rPh>
    <phoneticPr fontId="2"/>
  </si>
  <si>
    <t>仙台市太白区八木山緑町21－10</t>
    <rPh sb="6" eb="8">
      <t>ヤギ</t>
    </rPh>
    <rPh sb="8" eb="9">
      <t>ヤマ</t>
    </rPh>
    <rPh sb="9" eb="11">
      <t>ミドリマチ</t>
    </rPh>
    <phoneticPr fontId="1"/>
  </si>
  <si>
    <t>仙台市太白区袋原6-6-10</t>
    <rPh sb="6" eb="7">
      <t>フクロ</t>
    </rPh>
    <rPh sb="7" eb="8">
      <t>ハラ</t>
    </rPh>
    <phoneticPr fontId="1"/>
  </si>
  <si>
    <t>仙台市泉区住吉台西二丁目7-6</t>
    <rPh sb="0" eb="3">
      <t>センダイシ</t>
    </rPh>
    <rPh sb="3" eb="5">
      <t>イズミク</t>
    </rPh>
    <rPh sb="5" eb="7">
      <t>スミヨシ</t>
    </rPh>
    <rPh sb="7" eb="8">
      <t>ダイ</t>
    </rPh>
    <rPh sb="8" eb="9">
      <t>ニシ</t>
    </rPh>
    <rPh sb="9" eb="12">
      <t>ニチョウメ</t>
    </rPh>
    <phoneticPr fontId="2"/>
  </si>
  <si>
    <t>仙台市青葉区立町9－7</t>
    <rPh sb="6" eb="8">
      <t>タチマチ</t>
    </rPh>
    <phoneticPr fontId="1"/>
  </si>
  <si>
    <t>仙台市太白区四郎丸字吹上23</t>
    <rPh sb="6" eb="9">
      <t>シロウマル</t>
    </rPh>
    <rPh sb="9" eb="10">
      <t>アザ</t>
    </rPh>
    <rPh sb="10" eb="12">
      <t>フキアゲ</t>
    </rPh>
    <phoneticPr fontId="1"/>
  </si>
  <si>
    <t>仙台市泉区将監十三丁目1-1</t>
    <rPh sb="0" eb="3">
      <t>センダイシ</t>
    </rPh>
    <rPh sb="5" eb="7">
      <t>ショウゲン</t>
    </rPh>
    <rPh sb="7" eb="8">
      <t>ツナシ</t>
    </rPh>
    <rPh sb="8" eb="9">
      <t>サン</t>
    </rPh>
    <rPh sb="9" eb="11">
      <t>チョウメ</t>
    </rPh>
    <phoneticPr fontId="2"/>
  </si>
  <si>
    <t>仙台市青葉区国見6-45-1</t>
    <rPh sb="6" eb="8">
      <t>クニミ</t>
    </rPh>
    <phoneticPr fontId="1"/>
  </si>
  <si>
    <t>仙台市宮城野区枡江8-10</t>
    <rPh sb="7" eb="9">
      <t>マスエ</t>
    </rPh>
    <phoneticPr fontId="1"/>
  </si>
  <si>
    <t>仙台市若林区六丁の目中町1-38</t>
    <rPh sb="0" eb="3">
      <t>センダイシ</t>
    </rPh>
    <rPh sb="3" eb="6">
      <t>ワカバヤシク</t>
    </rPh>
    <rPh sb="6" eb="8">
      <t>ロクチョウ</t>
    </rPh>
    <rPh sb="9" eb="10">
      <t>メ</t>
    </rPh>
    <rPh sb="10" eb="12">
      <t>ナカマチ</t>
    </rPh>
    <phoneticPr fontId="2"/>
  </si>
  <si>
    <t>仙台市泉区鶴が丘三丁目24-7</t>
    <rPh sb="0" eb="3">
      <t>センダイシ</t>
    </rPh>
    <rPh sb="3" eb="5">
      <t>イズミク</t>
    </rPh>
    <rPh sb="5" eb="6">
      <t>ツル</t>
    </rPh>
    <rPh sb="7" eb="8">
      <t>オカ</t>
    </rPh>
    <rPh sb="8" eb="11">
      <t>サンチョウメ</t>
    </rPh>
    <phoneticPr fontId="2"/>
  </si>
  <si>
    <t>No</t>
    <phoneticPr fontId="3"/>
  </si>
  <si>
    <t>備考　※</t>
    <rPh sb="0" eb="2">
      <t>ビコウ</t>
    </rPh>
    <phoneticPr fontId="3"/>
  </si>
  <si>
    <t>実際の減免額
・軽減額（見込）</t>
    <rPh sb="0" eb="2">
      <t>ジッサイ</t>
    </rPh>
    <rPh sb="3" eb="5">
      <t>ゲンメン</t>
    </rPh>
    <rPh sb="5" eb="6">
      <t>ガク</t>
    </rPh>
    <rPh sb="8" eb="10">
      <t>ケイゲン</t>
    </rPh>
    <rPh sb="10" eb="11">
      <t>ガク</t>
    </rPh>
    <rPh sb="12" eb="14">
      <t>ミコ</t>
    </rPh>
    <phoneticPr fontId="3"/>
  </si>
  <si>
    <r>
      <t xml:space="preserve">減免加算対象
</t>
    </r>
    <r>
      <rPr>
        <u/>
        <sz val="22"/>
        <rFont val="HGｺﾞｼｯｸM"/>
        <family val="3"/>
        <charset val="128"/>
      </rPr>
      <t>実</t>
    </r>
    <r>
      <rPr>
        <sz val="18"/>
        <rFont val="HGｺﾞｼｯｸM"/>
        <family val="3"/>
        <charset val="128"/>
      </rPr>
      <t>児童数（見込）　　　　　　　　</t>
    </r>
    <rPh sb="0" eb="2">
      <t>ゲンメン</t>
    </rPh>
    <rPh sb="2" eb="4">
      <t>カサン</t>
    </rPh>
    <rPh sb="4" eb="6">
      <t>タイショウ</t>
    </rPh>
    <rPh sb="7" eb="8">
      <t>ジツ</t>
    </rPh>
    <rPh sb="8" eb="10">
      <t>ジドウ</t>
    </rPh>
    <rPh sb="10" eb="11">
      <t>スウ</t>
    </rPh>
    <rPh sb="12" eb="14">
      <t>ミコ</t>
    </rPh>
    <phoneticPr fontId="3"/>
  </si>
  <si>
    <t>軽減加算対象
実児童数（見込）　　　　　　　</t>
    <rPh sb="0" eb="2">
      <t>ケイゲン</t>
    </rPh>
    <rPh sb="12" eb="14">
      <t>ミコ</t>
    </rPh>
    <phoneticPr fontId="3"/>
  </si>
  <si>
    <t>「３．基本分」の平均利用児童数欄に、各時間ごとの平均利用児童数（見込）を入力してください。
（計算方法は作成例に記載の通りです。）</t>
    <rPh sb="3" eb="5">
      <t>キホン</t>
    </rPh>
    <rPh sb="5" eb="6">
      <t>ブン</t>
    </rPh>
    <rPh sb="8" eb="10">
      <t>ヘイキン</t>
    </rPh>
    <rPh sb="10" eb="12">
      <t>リヨウ</t>
    </rPh>
    <rPh sb="12" eb="14">
      <t>ジドウ</t>
    </rPh>
    <rPh sb="14" eb="15">
      <t>スウ</t>
    </rPh>
    <rPh sb="15" eb="16">
      <t>ラン</t>
    </rPh>
    <rPh sb="18" eb="19">
      <t>カク</t>
    </rPh>
    <rPh sb="19" eb="21">
      <t>ジカン</t>
    </rPh>
    <rPh sb="24" eb="26">
      <t>ヘイキン</t>
    </rPh>
    <rPh sb="26" eb="28">
      <t>リヨウ</t>
    </rPh>
    <rPh sb="28" eb="30">
      <t>ジドウ</t>
    </rPh>
    <rPh sb="30" eb="31">
      <t>スウ</t>
    </rPh>
    <rPh sb="32" eb="34">
      <t>ミコ</t>
    </rPh>
    <rPh sb="36" eb="38">
      <t>ニュウリョク</t>
    </rPh>
    <rPh sb="47" eb="49">
      <t>ケイサン</t>
    </rPh>
    <rPh sb="49" eb="51">
      <t>ホウホウ</t>
    </rPh>
    <rPh sb="52" eb="54">
      <t>サクセイ</t>
    </rPh>
    <rPh sb="54" eb="55">
      <t>レイ</t>
    </rPh>
    <rPh sb="56" eb="58">
      <t>キサイ</t>
    </rPh>
    <rPh sb="59" eb="60">
      <t>トオ</t>
    </rPh>
    <phoneticPr fontId="3"/>
  </si>
  <si>
    <t>「４．加算部分」に、保育料の減免を行う児童（A階層・B階層・多子減免）の実人数（見込）と実際の減免・軽減額（見込）を入力してください。</t>
    <rPh sb="3" eb="5">
      <t>カサン</t>
    </rPh>
    <rPh sb="5" eb="7">
      <t>ブブン</t>
    </rPh>
    <rPh sb="7" eb="8">
      <t>ホンブン</t>
    </rPh>
    <rPh sb="10" eb="13">
      <t>ホイクリョウ</t>
    </rPh>
    <rPh sb="14" eb="16">
      <t>ゲンメン</t>
    </rPh>
    <rPh sb="17" eb="18">
      <t>オコナ</t>
    </rPh>
    <rPh sb="19" eb="21">
      <t>ジドウ</t>
    </rPh>
    <rPh sb="23" eb="25">
      <t>カイソウ</t>
    </rPh>
    <rPh sb="27" eb="29">
      <t>カイソウ</t>
    </rPh>
    <rPh sb="30" eb="32">
      <t>タシ</t>
    </rPh>
    <rPh sb="32" eb="34">
      <t>ゲンメン</t>
    </rPh>
    <rPh sb="36" eb="37">
      <t>ジツ</t>
    </rPh>
    <rPh sb="37" eb="39">
      <t>ニンズウ</t>
    </rPh>
    <rPh sb="40" eb="42">
      <t>ミコ</t>
    </rPh>
    <rPh sb="44" eb="46">
      <t>ジッサイ</t>
    </rPh>
    <rPh sb="47" eb="49">
      <t>ゲンメン</t>
    </rPh>
    <rPh sb="50" eb="52">
      <t>ケイゲン</t>
    </rPh>
    <rPh sb="52" eb="53">
      <t>ガク</t>
    </rPh>
    <rPh sb="54" eb="56">
      <t>ミコ</t>
    </rPh>
    <rPh sb="58" eb="60">
      <t>ニュウリョク</t>
    </rPh>
    <phoneticPr fontId="3"/>
  </si>
  <si>
    <t xml:space="preserve"> ２時間延長型では５０７，０００円，３時間延長型では６１７，０００円増額する。</t>
    <rPh sb="34" eb="36">
      <t>ゾウガク</t>
    </rPh>
    <phoneticPr fontId="3"/>
  </si>
  <si>
    <t>・当該年度の歳入歳出予算書（又は見込書）抄本</t>
    <rPh sb="10" eb="12">
      <t>ヨサン</t>
    </rPh>
    <rPh sb="12" eb="13">
      <t>ショ</t>
    </rPh>
    <phoneticPr fontId="3"/>
  </si>
  <si>
    <t>　　　　３．「Ｇ」欄は，実際に徴収する延長保育利用料（見込み）を記入すること。　</t>
    <rPh sb="12" eb="14">
      <t>ジッサイ</t>
    </rPh>
    <rPh sb="15" eb="17">
      <t>チョウシュウ</t>
    </rPh>
    <rPh sb="19" eb="21">
      <t>エンチョウ</t>
    </rPh>
    <rPh sb="21" eb="23">
      <t>ホイク</t>
    </rPh>
    <rPh sb="23" eb="25">
      <t>リヨウ</t>
    </rPh>
    <rPh sb="25" eb="26">
      <t>リョウ</t>
    </rPh>
    <rPh sb="27" eb="29">
      <t>ミコ</t>
    </rPh>
    <phoneticPr fontId="3"/>
  </si>
  <si>
    <t>幼保連携型認定こども園</t>
    <rPh sb="0" eb="7">
      <t>ヨウホレンケイガタニンテイ</t>
    </rPh>
    <rPh sb="10" eb="11">
      <t>エン</t>
    </rPh>
    <phoneticPr fontId="3"/>
  </si>
  <si>
    <t>★★保育園</t>
    <rPh sb="2" eb="5">
      <t>ホイクエン</t>
    </rPh>
    <phoneticPr fontId="3"/>
  </si>
  <si>
    <t>仙台市＊＊区××町1-1-1</t>
  </si>
  <si>
    <t>社会福祉法人　□□会</t>
  </si>
  <si>
    <t>理事長　〇〇　△△</t>
    <rPh sb="0" eb="3">
      <t>リジチョウ</t>
    </rPh>
    <phoneticPr fontId="3"/>
  </si>
  <si>
    <t>××（000-0000）</t>
    <phoneticPr fontId="3"/>
  </si>
  <si>
    <t>対象者あり</t>
  </si>
  <si>
    <t>○○　○子</t>
  </si>
  <si>
    <t>△△　△美</t>
  </si>
  <si>
    <t>常勤</t>
  </si>
  <si>
    <t>非常勤</t>
  </si>
  <si>
    <t>常勤職員は、ローテーションにより実施</t>
  </si>
  <si>
    <r>
      <t>※保育短時間に係る延長の</t>
    </r>
    <r>
      <rPr>
        <b/>
        <sz val="11"/>
        <rFont val="HGSｺﾞｼｯｸM"/>
        <family val="3"/>
        <charset val="128"/>
      </rPr>
      <t>利用がある場合（見込）には、「対象者あり」と入力してください。</t>
    </r>
    <rPh sb="1" eb="3">
      <t>ホイク</t>
    </rPh>
    <rPh sb="3" eb="4">
      <t>タン</t>
    </rPh>
    <rPh sb="4" eb="6">
      <t>ジカン</t>
    </rPh>
    <rPh sb="7" eb="8">
      <t>カカ</t>
    </rPh>
    <rPh sb="9" eb="11">
      <t>エンチョウ</t>
    </rPh>
    <rPh sb="12" eb="14">
      <t>リヨウ</t>
    </rPh>
    <rPh sb="17" eb="19">
      <t>バアイ</t>
    </rPh>
    <rPh sb="20" eb="22">
      <t>ミコ</t>
    </rPh>
    <rPh sb="27" eb="29">
      <t>タイショウ</t>
    </rPh>
    <rPh sb="29" eb="30">
      <t>シャ</t>
    </rPh>
    <rPh sb="34" eb="36">
      <t>ニュウリョク</t>
    </rPh>
    <phoneticPr fontId="3"/>
  </si>
  <si>
    <t>71101</t>
  </si>
  <si>
    <t>71102</t>
  </si>
  <si>
    <t>71103</t>
  </si>
  <si>
    <t>71104</t>
  </si>
  <si>
    <t>71105</t>
  </si>
  <si>
    <t>71107</t>
  </si>
  <si>
    <t>71108</t>
  </si>
  <si>
    <t>71109</t>
  </si>
  <si>
    <t>食と森のこども園小松島</t>
  </si>
  <si>
    <t>仙台市青葉区小松島４－１７－２２</t>
  </si>
  <si>
    <t>71110</t>
  </si>
  <si>
    <t>ミッキー北仙台こども園</t>
  </si>
  <si>
    <t>71201</t>
  </si>
  <si>
    <t>71202</t>
  </si>
  <si>
    <t>71203</t>
  </si>
  <si>
    <t>71204</t>
  </si>
  <si>
    <t>71205</t>
  </si>
  <si>
    <t>71206</t>
  </si>
  <si>
    <t>71207</t>
  </si>
  <si>
    <t>71208</t>
  </si>
  <si>
    <t>71210</t>
  </si>
  <si>
    <t>幼保連携型認定こども園　中野栄あしぐろこども園</t>
  </si>
  <si>
    <t>仙台市宮城野区出花1－279　</t>
  </si>
  <si>
    <t>71211</t>
  </si>
  <si>
    <t>仙台市若林区沖野字高野南１９７－１　</t>
    <rPh sb="3" eb="6">
      <t>ワカバヤシク</t>
    </rPh>
    <rPh sb="6" eb="7">
      <t>オキ</t>
    </rPh>
    <rPh sb="7" eb="8">
      <t>ノ</t>
    </rPh>
    <rPh sb="8" eb="9">
      <t>アザ</t>
    </rPh>
    <phoneticPr fontId="6"/>
  </si>
  <si>
    <t>71301</t>
  </si>
  <si>
    <t>71302</t>
  </si>
  <si>
    <t>71303</t>
  </si>
  <si>
    <t>71304</t>
  </si>
  <si>
    <t>71305</t>
  </si>
  <si>
    <t>71306</t>
  </si>
  <si>
    <t>71401</t>
  </si>
  <si>
    <t>71402</t>
  </si>
  <si>
    <t>71403</t>
  </si>
  <si>
    <t>71404</t>
  </si>
  <si>
    <t>仙台市太白区西多賀三丁目1-20</t>
  </si>
  <si>
    <t>71405</t>
  </si>
  <si>
    <t>71406</t>
  </si>
  <si>
    <t>柴田郡村田町大字足立字上ヶ戸１７－５　</t>
    <rPh sb="6" eb="8">
      <t>オオアザ</t>
    </rPh>
    <phoneticPr fontId="1"/>
  </si>
  <si>
    <t>71407</t>
  </si>
  <si>
    <t>71408</t>
  </si>
  <si>
    <t>71501</t>
  </si>
  <si>
    <t>71502</t>
  </si>
  <si>
    <t>71503</t>
  </si>
  <si>
    <t>71504</t>
  </si>
  <si>
    <t>71505</t>
  </si>
  <si>
    <t>71506</t>
  </si>
  <si>
    <t>71507</t>
  </si>
  <si>
    <t>71508</t>
  </si>
  <si>
    <t>71509</t>
  </si>
  <si>
    <t>幼保連携型認定こども園　明石南こどもの城</t>
  </si>
  <si>
    <t>仙台市泉区桂3－19－6　</t>
  </si>
  <si>
    <t>71510</t>
  </si>
  <si>
    <t>幼保連携型認定こども園　桂こどもの城</t>
  </si>
  <si>
    <t>71511</t>
  </si>
  <si>
    <t>ミッキー八乙女こども園</t>
  </si>
  <si>
    <t>仙台市青葉区昭和町3－15　</t>
  </si>
  <si>
    <t>71512</t>
  </si>
  <si>
    <t>71513</t>
  </si>
  <si>
    <t>71614</t>
  </si>
  <si>
    <t>71615</t>
  </si>
  <si>
    <t>落合はぐくみこども園</t>
  </si>
  <si>
    <t>角田市島田字御蔵林59　</t>
  </si>
  <si>
    <t>71616</t>
  </si>
  <si>
    <t>愛子すぎのここども園</t>
  </si>
  <si>
    <t>柴田郡村田町大字足立字上ヶ戸１７－５　</t>
  </si>
  <si>
    <t>72101</t>
  </si>
  <si>
    <t>72104</t>
  </si>
  <si>
    <t>72201</t>
  </si>
  <si>
    <t>72301</t>
  </si>
  <si>
    <t>72401</t>
  </si>
  <si>
    <t>72501</t>
  </si>
  <si>
    <t>72502</t>
  </si>
  <si>
    <t>72503</t>
  </si>
  <si>
    <t>幼稚園型認定こども園　いずみ松陵幼稚園</t>
  </si>
  <si>
    <t>72504</t>
  </si>
  <si>
    <t>幼稚園型認定こども園　南光幼稚園</t>
  </si>
  <si>
    <t>仙台市泉区南光台東1-51-1</t>
    <rPh sb="0" eb="3">
      <t>センダイシ</t>
    </rPh>
    <rPh sb="3" eb="5">
      <t>イズミク</t>
    </rPh>
    <rPh sb="5" eb="8">
      <t>ナンコウダイ</t>
    </rPh>
    <rPh sb="8" eb="9">
      <t>ヒガシ</t>
    </rPh>
    <phoneticPr fontId="1"/>
  </si>
  <si>
    <t>72505</t>
  </si>
  <si>
    <t>幼稚園型認定こども園　南光第二幼稚園</t>
  </si>
  <si>
    <t>72506</t>
  </si>
  <si>
    <t>幼稚園型認定こども園　南光シオン幼稚園</t>
  </si>
  <si>
    <t>72507</t>
  </si>
  <si>
    <t>幼稚園型認定こども園　南光紫陽幼稚園</t>
  </si>
  <si>
    <t>72605</t>
  </si>
  <si>
    <t>73101</t>
  </si>
  <si>
    <t>カール英会話プリスクール</t>
  </si>
  <si>
    <t>仙台市若林区卸町3－1－4　</t>
    <rPh sb="6" eb="7">
      <t>オロシ</t>
    </rPh>
    <phoneticPr fontId="6"/>
  </si>
  <si>
    <t>73201</t>
  </si>
  <si>
    <t>73202</t>
  </si>
  <si>
    <t>73203</t>
  </si>
  <si>
    <t>ニューフィールド保育園</t>
  </si>
  <si>
    <t>仙台市宮城野区新田東１－８－４　クリアフォレスト１階</t>
  </si>
  <si>
    <t>73204</t>
  </si>
  <si>
    <t>ピースフル保育園</t>
  </si>
  <si>
    <t>73205</t>
  </si>
  <si>
    <t>仙台市宮城野区田子2－10－2</t>
  </si>
  <si>
    <t>73301</t>
  </si>
  <si>
    <t>73302</t>
  </si>
  <si>
    <t>73303</t>
  </si>
  <si>
    <t>蒲町おもちゃばここども園</t>
  </si>
  <si>
    <t>仙台市若林区蒲町7－8　</t>
  </si>
  <si>
    <t>73304</t>
  </si>
  <si>
    <t>六丁の目こども園</t>
  </si>
  <si>
    <t>仙台市若林区六丁の目東町3－17</t>
  </si>
  <si>
    <t>73305</t>
  </si>
  <si>
    <t>カール英会話ほいくえん</t>
  </si>
  <si>
    <t>73306</t>
  </si>
  <si>
    <t>カール英会話こども園</t>
  </si>
  <si>
    <t>73307</t>
  </si>
  <si>
    <t>ちゃいるどらんどなないろの里こども園</t>
  </si>
  <si>
    <t>仙台市若林区六丁の目西町3－41</t>
  </si>
  <si>
    <t>73402</t>
  </si>
  <si>
    <t>ひまわりこども園</t>
  </si>
  <si>
    <t>仙台市太白区鹿野三丁目14－15</t>
  </si>
  <si>
    <t>73403</t>
  </si>
  <si>
    <t>あすと長町こぶたの城こども園</t>
  </si>
  <si>
    <t>仙台市太白区あすと長町3－2－23　</t>
  </si>
  <si>
    <t>73404</t>
  </si>
  <si>
    <t>仙台ちびっこひろばこども園</t>
  </si>
  <si>
    <t>仙台市若林区若林1丁目6-17</t>
    <rPh sb="0" eb="3">
      <t>センダイシ</t>
    </rPh>
    <rPh sb="3" eb="6">
      <t>ワカバヤシク</t>
    </rPh>
    <rPh sb="6" eb="8">
      <t>ワカバヤシ</t>
    </rPh>
    <rPh sb="9" eb="11">
      <t>チョウメ</t>
    </rPh>
    <phoneticPr fontId="1"/>
  </si>
  <si>
    <t>73501</t>
  </si>
  <si>
    <t>73502</t>
  </si>
  <si>
    <t>ミッキー泉中央こども園</t>
  </si>
  <si>
    <t>73503</t>
  </si>
  <si>
    <t>仙台市泉区南中山4－27－16</t>
  </si>
  <si>
    <t>73601</t>
  </si>
  <si>
    <t>カール英会話チルドレン</t>
  </si>
  <si>
    <t>仙台市若林区卸町3丁目1-4</t>
    <rPh sb="6" eb="8">
      <t>オロシマチ</t>
    </rPh>
    <rPh sb="9" eb="11">
      <t>チョウメ</t>
    </rPh>
    <phoneticPr fontId="5"/>
  </si>
  <si>
    <t>幼保連携型認定こども園　折立幼稚園・ナーサリールーム</t>
    <rPh sb="0" eb="7">
      <t>ヨウホレンケイガタニンテイ</t>
    </rPh>
    <rPh sb="10" eb="11">
      <t>エン</t>
    </rPh>
    <rPh sb="12" eb="14">
      <t>オリタテ</t>
    </rPh>
    <rPh sb="14" eb="17">
      <t>ヨウチエン</t>
    </rPh>
    <phoneticPr fontId="1"/>
  </si>
  <si>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</si>
  <si>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</si>
  <si>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ねのしろいし幼稚園</t>
    <rPh sb="6" eb="9">
      <t>ヨウチエン</t>
    </rPh>
    <phoneticPr fontId="1"/>
  </si>
  <si>
    <t>みのりこども園</t>
    <rPh sb="6" eb="7">
      <t>エン</t>
    </rPh>
    <phoneticPr fontId="1"/>
  </si>
  <si>
    <t>73206</t>
  </si>
  <si>
    <t>73207</t>
  </si>
  <si>
    <t>73208</t>
  </si>
  <si>
    <t>73209</t>
  </si>
  <si>
    <t>73210</t>
  </si>
  <si>
    <t>73211</t>
  </si>
  <si>
    <t>73214</t>
  </si>
  <si>
    <t>鶴が丘マミーこども園</t>
    <rPh sb="0" eb="1">
      <t>ツル</t>
    </rPh>
    <rPh sb="2" eb="3">
      <t>オカ</t>
    </rPh>
    <rPh sb="9" eb="10">
      <t>エン</t>
    </rPh>
    <phoneticPr fontId="1"/>
  </si>
  <si>
    <t>学校法人　東都学園</t>
    <rPh sb="0" eb="2">
      <t>ガッコウ</t>
    </rPh>
    <rPh sb="2" eb="4">
      <t>ホウジン</t>
    </rPh>
    <rPh sb="5" eb="7">
      <t>トウト</t>
    </rPh>
    <rPh sb="7" eb="9">
      <t>ガクエン</t>
    </rPh>
    <phoneticPr fontId="1"/>
  </si>
  <si>
    <t>学校法人　福聚幼稚園</t>
    <rPh sb="0" eb="2">
      <t>ガッコウ</t>
    </rPh>
    <rPh sb="2" eb="4">
      <t>ホウジン</t>
    </rPh>
    <rPh sb="5" eb="7">
      <t>フクジュ</t>
    </rPh>
    <rPh sb="7" eb="10">
      <t>ヨウチエン</t>
    </rPh>
    <phoneticPr fontId="1"/>
  </si>
  <si>
    <t>学校法人　仙台みどり学園</t>
    <rPh sb="0" eb="2">
      <t>ガッコウ</t>
    </rPh>
    <rPh sb="2" eb="4">
      <t>ホウジン</t>
    </rPh>
    <rPh sb="5" eb="7">
      <t>センダイ</t>
    </rPh>
    <rPh sb="10" eb="12">
      <t>ガクエン</t>
    </rPh>
    <phoneticPr fontId="1"/>
  </si>
  <si>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</si>
  <si>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学校法人　宮城学院</t>
    <rPh sb="0" eb="2">
      <t>ガッコウ</t>
    </rPh>
    <rPh sb="2" eb="4">
      <t>ホウジン</t>
    </rPh>
    <rPh sb="5" eb="7">
      <t>ミヤギ</t>
    </rPh>
    <rPh sb="7" eb="9">
      <t>ガクイン</t>
    </rPh>
    <phoneticPr fontId="1"/>
  </si>
  <si>
    <t>学校法人　長谷柳絮学園</t>
    <rPh sb="0" eb="2">
      <t>ガッコウ</t>
    </rPh>
    <rPh sb="2" eb="4">
      <t>ホウジン</t>
    </rPh>
    <rPh sb="5" eb="7">
      <t>ハセ</t>
    </rPh>
    <rPh sb="7" eb="9">
      <t>リュウジョ</t>
    </rPh>
    <rPh sb="9" eb="11">
      <t>ガクエン</t>
    </rPh>
    <phoneticPr fontId="1"/>
  </si>
  <si>
    <t>社会福祉法人　青葉福祉会</t>
    <rPh sb="0" eb="2">
      <t>シャカイ</t>
    </rPh>
    <rPh sb="2" eb="4">
      <t>フクシ</t>
    </rPh>
    <rPh sb="4" eb="6">
      <t>ホウジン</t>
    </rPh>
    <rPh sb="7" eb="9">
      <t>アオバ</t>
    </rPh>
    <rPh sb="9" eb="11">
      <t>フクシ</t>
    </rPh>
    <rPh sb="11" eb="12">
      <t>カイ</t>
    </rPh>
    <phoneticPr fontId="1"/>
  </si>
  <si>
    <t>学校法人　愛子学園</t>
    <rPh sb="0" eb="2">
      <t>ガッコウ</t>
    </rPh>
    <rPh sb="2" eb="4">
      <t>ホウジン</t>
    </rPh>
    <rPh sb="5" eb="7">
      <t>アヤシ</t>
    </rPh>
    <rPh sb="7" eb="9">
      <t>ガクエン</t>
    </rPh>
    <phoneticPr fontId="1"/>
  </si>
  <si>
    <t>社会福祉法人　想伝舎</t>
    <rPh sb="0" eb="2">
      <t>シャカイ</t>
    </rPh>
    <rPh sb="2" eb="4">
      <t>フクシ</t>
    </rPh>
    <rPh sb="4" eb="6">
      <t>ホウジン</t>
    </rPh>
    <rPh sb="7" eb="8">
      <t>オモ</t>
    </rPh>
    <rPh sb="8" eb="9">
      <t>デン</t>
    </rPh>
    <rPh sb="9" eb="10">
      <t>シャ</t>
    </rPh>
    <phoneticPr fontId="1"/>
  </si>
  <si>
    <t>仙台市青葉区昭和町4-11</t>
  </si>
  <si>
    <t>社会福祉法人　未来福祉会</t>
    <rPh sb="0" eb="2">
      <t>シャカイ</t>
    </rPh>
    <rPh sb="2" eb="4">
      <t>フクシ</t>
    </rPh>
    <rPh sb="4" eb="6">
      <t>ホウジン</t>
    </rPh>
    <rPh sb="7" eb="9">
      <t>ミライ</t>
    </rPh>
    <rPh sb="9" eb="11">
      <t>フクシ</t>
    </rPh>
    <rPh sb="11" eb="12">
      <t>カイ</t>
    </rPh>
    <phoneticPr fontId="1"/>
  </si>
  <si>
    <t>71111</t>
  </si>
  <si>
    <t>幼保連携型認定こども園　中山保育園</t>
  </si>
  <si>
    <t>社会福祉法人　仙台市社会事業協会</t>
    <rPh sb="0" eb="6">
      <t>シャカイフクシホウジン</t>
    </rPh>
    <rPh sb="7" eb="10">
      <t>センダイシ</t>
    </rPh>
    <rPh sb="10" eb="12">
      <t>シャカイ</t>
    </rPh>
    <rPh sb="12" eb="14">
      <t>ジギョウ</t>
    </rPh>
    <rPh sb="14" eb="16">
      <t>キョウカイ</t>
    </rPh>
    <phoneticPr fontId="1"/>
  </si>
  <si>
    <t>学校法人　立華学園</t>
    <rPh sb="0" eb="2">
      <t>ガッコウ</t>
    </rPh>
    <rPh sb="2" eb="4">
      <t>ホウジン</t>
    </rPh>
    <rPh sb="5" eb="7">
      <t>タチバナ</t>
    </rPh>
    <rPh sb="7" eb="9">
      <t>ガクエン</t>
    </rPh>
    <phoneticPr fontId="1"/>
  </si>
  <si>
    <t>社会福祉法人　幸生会</t>
    <rPh sb="0" eb="2">
      <t>シャカイ</t>
    </rPh>
    <rPh sb="2" eb="4">
      <t>フクシ</t>
    </rPh>
    <rPh sb="4" eb="6">
      <t>ホウジン</t>
    </rPh>
    <rPh sb="7" eb="8">
      <t>シアワ</t>
    </rPh>
    <rPh sb="8" eb="9">
      <t>イ</t>
    </rPh>
    <rPh sb="9" eb="10">
      <t>カイ</t>
    </rPh>
    <phoneticPr fontId="1"/>
  </si>
  <si>
    <t>認定こども園ナザレト愛児園</t>
    <rPh sb="0" eb="2">
      <t>ニンテイ</t>
    </rPh>
    <rPh sb="5" eb="6">
      <t>エン</t>
    </rPh>
    <rPh sb="10" eb="11">
      <t>アイ</t>
    </rPh>
    <rPh sb="11" eb="12">
      <t>ジ</t>
    </rPh>
    <rPh sb="12" eb="13">
      <t>エン</t>
    </rPh>
    <phoneticPr fontId="2"/>
  </si>
  <si>
    <t>学校法人　仙台百合学院</t>
    <rPh sb="0" eb="2">
      <t>ガッコウ</t>
    </rPh>
    <rPh sb="2" eb="4">
      <t>ホウジン</t>
    </rPh>
    <rPh sb="5" eb="7">
      <t>センダイ</t>
    </rPh>
    <rPh sb="7" eb="9">
      <t>ユリ</t>
    </rPh>
    <rPh sb="9" eb="11">
      <t>ガクイン</t>
    </rPh>
    <phoneticPr fontId="1"/>
  </si>
  <si>
    <t>さゆりこども園　</t>
    <rPh sb="6" eb="7">
      <t>エン</t>
    </rPh>
    <phoneticPr fontId="2"/>
  </si>
  <si>
    <t>社会福祉法人　善き牧者会</t>
    <rPh sb="0" eb="2">
      <t>シャカイ</t>
    </rPh>
    <rPh sb="2" eb="4">
      <t>フクシ</t>
    </rPh>
    <rPh sb="4" eb="6">
      <t>ホウジン</t>
    </rPh>
    <rPh sb="7" eb="8">
      <t>ヨ</t>
    </rPh>
    <rPh sb="9" eb="11">
      <t>ボクシャ</t>
    </rPh>
    <rPh sb="11" eb="12">
      <t>カイ</t>
    </rPh>
    <phoneticPr fontId="1"/>
  </si>
  <si>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3"/>
  </si>
  <si>
    <t>学校法人　本松学園</t>
    <rPh sb="0" eb="2">
      <t>ガッコウ</t>
    </rPh>
    <rPh sb="2" eb="4">
      <t>ホウジン</t>
    </rPh>
    <rPh sb="5" eb="6">
      <t>ホン</t>
    </rPh>
    <rPh sb="6" eb="7">
      <t>マツ</t>
    </rPh>
    <rPh sb="7" eb="9">
      <t>ガクエン</t>
    </rPh>
    <phoneticPr fontId="1"/>
  </si>
  <si>
    <t>認定こども園　東盛マイトリー幼稚園</t>
    <rPh sb="0" eb="2">
      <t>ニンテイ</t>
    </rPh>
    <rPh sb="5" eb="6">
      <t>エン</t>
    </rPh>
    <rPh sb="7" eb="8">
      <t>ヒガシ</t>
    </rPh>
    <rPh sb="8" eb="9">
      <t>モリ</t>
    </rPh>
    <rPh sb="14" eb="17">
      <t>ヨウチエン</t>
    </rPh>
    <phoneticPr fontId="2"/>
  </si>
  <si>
    <t>学校法人　清野学園</t>
    <rPh sb="0" eb="2">
      <t>ガッコウ</t>
    </rPh>
    <rPh sb="2" eb="4">
      <t>ホウジン</t>
    </rPh>
    <rPh sb="5" eb="7">
      <t>セイノ</t>
    </rPh>
    <rPh sb="7" eb="9">
      <t>ガクエン</t>
    </rPh>
    <phoneticPr fontId="1"/>
  </si>
  <si>
    <t>社会福祉法人　円周福祉会</t>
    <rPh sb="0" eb="2">
      <t>シャカイ</t>
    </rPh>
    <rPh sb="2" eb="4">
      <t>フクシ</t>
    </rPh>
    <rPh sb="4" eb="6">
      <t>ホウジン</t>
    </rPh>
    <rPh sb="7" eb="9">
      <t>エンシュウ</t>
    </rPh>
    <rPh sb="9" eb="11">
      <t>フクシ</t>
    </rPh>
    <rPh sb="11" eb="12">
      <t>カイ</t>
    </rPh>
    <phoneticPr fontId="1"/>
  </si>
  <si>
    <t>認定こども園　ろりぽっぷ出花園</t>
  </si>
  <si>
    <t>学校法人　ろりぽっぷ学園</t>
    <rPh sb="0" eb="2">
      <t>ガッコウ</t>
    </rPh>
    <rPh sb="2" eb="4">
      <t>ホウジン</t>
    </rPh>
    <rPh sb="10" eb="12">
      <t>ガクエン</t>
    </rPh>
    <phoneticPr fontId="1"/>
  </si>
  <si>
    <t>学校法人　七郷学園</t>
    <rPh sb="0" eb="2">
      <t>ガッコウ</t>
    </rPh>
    <rPh sb="2" eb="4">
      <t>ホウジン</t>
    </rPh>
    <rPh sb="5" eb="7">
      <t>シチゴウ</t>
    </rPh>
    <rPh sb="7" eb="9">
      <t>ガクエン</t>
    </rPh>
    <phoneticPr fontId="1"/>
  </si>
  <si>
    <t>幼保連携型認定こども園　荒井マーヤこども園</t>
    <rPh sb="0" eb="2">
      <t>ヨウホ</t>
    </rPh>
    <rPh sb="2" eb="7">
      <t>レンケイガタニンテイ</t>
    </rPh>
    <rPh sb="10" eb="11">
      <t>エン</t>
    </rPh>
    <rPh sb="12" eb="14">
      <t>アライ</t>
    </rPh>
    <rPh sb="20" eb="21">
      <t>エン</t>
    </rPh>
    <phoneticPr fontId="2"/>
  </si>
  <si>
    <t>社会福祉法人　仙慈会</t>
    <rPh sb="0" eb="2">
      <t>シャカイ</t>
    </rPh>
    <rPh sb="2" eb="4">
      <t>フクシ</t>
    </rPh>
    <rPh sb="4" eb="6">
      <t>ホウジン</t>
    </rPh>
    <rPh sb="7" eb="8">
      <t>セン</t>
    </rPh>
    <rPh sb="8" eb="9">
      <t>ジ</t>
    </rPh>
    <rPh sb="9" eb="10">
      <t>カイ</t>
    </rPh>
    <phoneticPr fontId="1"/>
  </si>
  <si>
    <t>認定ろりぽっぷこども園</t>
    <rPh sb="0" eb="2">
      <t>ニンテイ</t>
    </rPh>
    <rPh sb="10" eb="11">
      <t>エン</t>
    </rPh>
    <phoneticPr fontId="1"/>
  </si>
  <si>
    <t>認定こども園　ろりぽっぷ保育園</t>
  </si>
  <si>
    <t>71307</t>
  </si>
  <si>
    <t>荒井あおばこども園</t>
  </si>
  <si>
    <t>青葉区宮町一丁目4-47</t>
    <rPh sb="0" eb="3">
      <t>アオバク</t>
    </rPh>
    <rPh sb="3" eb="5">
      <t>ミヤマチ</t>
    </rPh>
    <rPh sb="5" eb="8">
      <t>１チョウメ</t>
    </rPh>
    <phoneticPr fontId="4"/>
  </si>
  <si>
    <t>社会福祉法人　青葉福祉会</t>
    <rPh sb="0" eb="2">
      <t>シャカイ</t>
    </rPh>
    <rPh sb="2" eb="4">
      <t>フクシ</t>
    </rPh>
    <rPh sb="4" eb="6">
      <t>ホウジン</t>
    </rPh>
    <phoneticPr fontId="1"/>
  </si>
  <si>
    <t>71308</t>
  </si>
  <si>
    <t>幼保連携型認定こども園　光の子</t>
  </si>
  <si>
    <t>仙台市若林区卸町２－１－１７　</t>
  </si>
  <si>
    <t>社会福祉法人　光の子福祉会</t>
    <rPh sb="0" eb="2">
      <t>シャカイ</t>
    </rPh>
    <rPh sb="2" eb="4">
      <t>フクシ</t>
    </rPh>
    <rPh sb="4" eb="6">
      <t>ホウジン</t>
    </rPh>
    <phoneticPr fontId="1"/>
  </si>
  <si>
    <t>認定こども園くり幼稚園・くりっこ保育園</t>
    <rPh sb="0" eb="2">
      <t>ニンテイ</t>
    </rPh>
    <rPh sb="5" eb="6">
      <t>エン</t>
    </rPh>
    <rPh sb="8" eb="11">
      <t>ヨウチエン</t>
    </rPh>
    <rPh sb="16" eb="19">
      <t>ホイクエン</t>
    </rPh>
    <phoneticPr fontId="1"/>
  </si>
  <si>
    <t>学校法人　前田学園</t>
    <rPh sb="0" eb="2">
      <t>ガッコウ</t>
    </rPh>
    <rPh sb="2" eb="4">
      <t>ホウジン</t>
    </rPh>
    <rPh sb="5" eb="7">
      <t>マエダ</t>
    </rPh>
    <rPh sb="7" eb="9">
      <t>ガクエン</t>
    </rPh>
    <phoneticPr fontId="1"/>
  </si>
  <si>
    <t>学校法人　仙台こひつじ学園</t>
    <rPh sb="0" eb="2">
      <t>ガッコウ</t>
    </rPh>
    <rPh sb="2" eb="4">
      <t>ホウジン</t>
    </rPh>
    <rPh sb="5" eb="7">
      <t>センダイ</t>
    </rPh>
    <rPh sb="11" eb="13">
      <t>ガクエン</t>
    </rPh>
    <phoneticPr fontId="1"/>
  </si>
  <si>
    <t>学校法人　清泉学園</t>
    <rPh sb="0" eb="2">
      <t>ガッコウ</t>
    </rPh>
    <rPh sb="2" eb="4">
      <t>ホウジン</t>
    </rPh>
    <rPh sb="5" eb="6">
      <t>キヨ</t>
    </rPh>
    <rPh sb="6" eb="7">
      <t>イズミ</t>
    </rPh>
    <rPh sb="7" eb="9">
      <t>ガクエン</t>
    </rPh>
    <phoneticPr fontId="1"/>
  </si>
  <si>
    <t>社会福祉法人　北杜福祉会</t>
    <rPh sb="0" eb="2">
      <t>シャカイ</t>
    </rPh>
    <rPh sb="2" eb="4">
      <t>フクシ</t>
    </rPh>
    <rPh sb="4" eb="6">
      <t>ホウジン</t>
    </rPh>
    <rPh sb="7" eb="9">
      <t>ホクト</t>
    </rPh>
    <rPh sb="9" eb="11">
      <t>フクシ</t>
    </rPh>
    <rPh sb="11" eb="12">
      <t>カイ</t>
    </rPh>
    <phoneticPr fontId="1"/>
  </si>
  <si>
    <t>太白すぎのここども園　</t>
    <rPh sb="0" eb="2">
      <t>タイハク</t>
    </rPh>
    <rPh sb="9" eb="10">
      <t>エン</t>
    </rPh>
    <phoneticPr fontId="2"/>
  </si>
  <si>
    <t>社会福祉法人　柏松会</t>
    <rPh sb="0" eb="6">
      <t>シャカイフクシホウジン</t>
    </rPh>
    <rPh sb="7" eb="8">
      <t>カシワ</t>
    </rPh>
    <rPh sb="8" eb="9">
      <t>マツ</t>
    </rPh>
    <rPh sb="9" eb="10">
      <t>カイ</t>
    </rPh>
    <phoneticPr fontId="1"/>
  </si>
  <si>
    <t>バンビの森こども園　</t>
    <rPh sb="4" eb="5">
      <t>モリ</t>
    </rPh>
    <rPh sb="8" eb="9">
      <t>エン</t>
    </rPh>
    <phoneticPr fontId="2"/>
  </si>
  <si>
    <t>社会福祉法人　銀杏の会</t>
    <rPh sb="0" eb="6">
      <t>シャカイフクシホウジン</t>
    </rPh>
    <rPh sb="7" eb="9">
      <t>ギンナン</t>
    </rPh>
    <rPh sb="10" eb="11">
      <t>カイ</t>
    </rPh>
    <phoneticPr fontId="1"/>
  </si>
  <si>
    <t>71409</t>
  </si>
  <si>
    <t>YMCA西中田こども園</t>
  </si>
  <si>
    <t>仙台市青葉区立町９－７　</t>
  </si>
  <si>
    <t>社会福祉法人　仙台YMCA福祉会</t>
    <rPh sb="0" eb="2">
      <t>シャカイ</t>
    </rPh>
    <rPh sb="2" eb="4">
      <t>フクシ</t>
    </rPh>
    <rPh sb="4" eb="6">
      <t>ホウジン</t>
    </rPh>
    <phoneticPr fontId="1"/>
  </si>
  <si>
    <t>71410</t>
  </si>
  <si>
    <t>YMCA南大野田こども園</t>
  </si>
  <si>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2"/>
  </si>
  <si>
    <t>学校法人　秀志学園</t>
    <rPh sb="0" eb="2">
      <t>ガッコウ</t>
    </rPh>
    <rPh sb="2" eb="4">
      <t>ホウジン</t>
    </rPh>
    <rPh sb="5" eb="6">
      <t>シュウ</t>
    </rPh>
    <rPh sb="6" eb="7">
      <t>シ</t>
    </rPh>
    <rPh sb="7" eb="9">
      <t>ガクエン</t>
    </rPh>
    <phoneticPr fontId="1"/>
  </si>
  <si>
    <t>幼保連携型認定こども園　高森サーラこども園　</t>
    <rPh sb="0" eb="2">
      <t>ヨウホ</t>
    </rPh>
    <rPh sb="2" eb="7">
      <t>レンケイガタニンテイ</t>
    </rPh>
    <rPh sb="10" eb="11">
      <t>エン</t>
    </rPh>
    <rPh sb="12" eb="14">
      <t>タカモリ</t>
    </rPh>
    <rPh sb="20" eb="21">
      <t>エン</t>
    </rPh>
    <phoneticPr fontId="2"/>
  </si>
  <si>
    <t>社会福祉法人　一寿会</t>
    <rPh sb="0" eb="2">
      <t>シャカイ</t>
    </rPh>
    <rPh sb="2" eb="4">
      <t>フクシ</t>
    </rPh>
    <rPh sb="4" eb="6">
      <t>ホウジン</t>
    </rPh>
    <rPh sb="7" eb="8">
      <t>イチ</t>
    </rPh>
    <rPh sb="8" eb="9">
      <t>ジュ</t>
    </rPh>
    <rPh sb="9" eb="10">
      <t>カイ</t>
    </rPh>
    <phoneticPr fontId="1"/>
  </si>
  <si>
    <t>社会福祉法人　一寿会</t>
    <rPh sb="0" eb="6">
      <t>シャカイフクシホウジン</t>
    </rPh>
    <rPh sb="7" eb="8">
      <t>イチ</t>
    </rPh>
    <rPh sb="8" eb="9">
      <t>ジュ</t>
    </rPh>
    <rPh sb="9" eb="10">
      <t>カイ</t>
    </rPh>
    <phoneticPr fontId="1"/>
  </si>
  <si>
    <t>社会福祉法人　鼎会</t>
    <rPh sb="0" eb="6">
      <t>シャカイフクシホウジン</t>
    </rPh>
    <rPh sb="7" eb="8">
      <t>カナエ</t>
    </rPh>
    <rPh sb="8" eb="9">
      <t>カイ</t>
    </rPh>
    <phoneticPr fontId="1"/>
  </si>
  <si>
    <t>仙台市青葉区昭和町4-11</t>
    <rPh sb="0" eb="3">
      <t>センダイシ</t>
    </rPh>
    <rPh sb="3" eb="6">
      <t>アオバク</t>
    </rPh>
    <rPh sb="6" eb="9">
      <t>ショウワチョウ</t>
    </rPh>
    <phoneticPr fontId="1"/>
  </si>
  <si>
    <t>社会福祉法人　未来福祉会</t>
    <rPh sb="0" eb="6">
      <t>シャカイフクシホウジン</t>
    </rPh>
    <rPh sb="7" eb="9">
      <t>ミライ</t>
    </rPh>
    <rPh sb="9" eb="11">
      <t>フクシ</t>
    </rPh>
    <rPh sb="11" eb="12">
      <t>カイ</t>
    </rPh>
    <phoneticPr fontId="1"/>
  </si>
  <si>
    <t>認定こども園　ろりぽっぷ泉中央南園</t>
  </si>
  <si>
    <t>学校法人　ろりぽっぷ学園</t>
    <rPh sb="0" eb="4">
      <t>ガッコウホウジン</t>
    </rPh>
    <rPh sb="10" eb="12">
      <t>ガクエン</t>
    </rPh>
    <phoneticPr fontId="1"/>
  </si>
  <si>
    <t>認定こども園　ろりぽっぷ赤い屋根の保育園</t>
  </si>
  <si>
    <t>71514</t>
  </si>
  <si>
    <t>YMCA加茂こども園</t>
  </si>
  <si>
    <t>71515</t>
  </si>
  <si>
    <t>南光台すいせんこども園</t>
  </si>
  <si>
    <t>社会福祉法人　青葉福祉会</t>
    <rPh sb="0" eb="6">
      <t>シャカイフクシホウジン</t>
    </rPh>
    <rPh sb="7" eb="9">
      <t>アオバ</t>
    </rPh>
    <rPh sb="9" eb="11">
      <t>フクシ</t>
    </rPh>
    <rPh sb="11" eb="12">
      <t>カイ</t>
    </rPh>
    <phoneticPr fontId="1"/>
  </si>
  <si>
    <t>社会福祉法人　恵萩会</t>
    <rPh sb="0" eb="6">
      <t>シャカイフクシホウジン</t>
    </rPh>
    <rPh sb="7" eb="8">
      <t>メグミ</t>
    </rPh>
    <rPh sb="8" eb="9">
      <t>ハギ</t>
    </rPh>
    <rPh sb="9" eb="10">
      <t>カイ</t>
    </rPh>
    <phoneticPr fontId="1"/>
  </si>
  <si>
    <t>社会福祉法人　柏松会</t>
    <rPh sb="0" eb="6">
      <t>シャカイフクシホウジン</t>
    </rPh>
    <rPh sb="7" eb="8">
      <t>ハク</t>
    </rPh>
    <rPh sb="8" eb="9">
      <t>マツ</t>
    </rPh>
    <rPh sb="9" eb="10">
      <t>カイ</t>
    </rPh>
    <phoneticPr fontId="1"/>
  </si>
  <si>
    <t>学校法人　仙台YMCA学園</t>
    <rPh sb="0" eb="2">
      <t>ガッコウ</t>
    </rPh>
    <rPh sb="2" eb="4">
      <t>ホウジン</t>
    </rPh>
    <rPh sb="5" eb="7">
      <t>センダイ</t>
    </rPh>
    <rPh sb="11" eb="13">
      <t>ガクエン</t>
    </rPh>
    <phoneticPr fontId="1"/>
  </si>
  <si>
    <t>学校法人　旭ヶ丘学園</t>
    <rPh sb="0" eb="2">
      <t>ガッコウ</t>
    </rPh>
    <rPh sb="2" eb="4">
      <t>ホウジン</t>
    </rPh>
    <rPh sb="5" eb="8">
      <t>アサヒガオカ</t>
    </rPh>
    <rPh sb="8" eb="10">
      <t>ガクエン</t>
    </rPh>
    <phoneticPr fontId="1"/>
  </si>
  <si>
    <t>認定こども園　東仙台幼稚園</t>
    <rPh sb="0" eb="2">
      <t>ニンテイ</t>
    </rPh>
    <rPh sb="5" eb="6">
      <t>エン</t>
    </rPh>
    <rPh sb="7" eb="8">
      <t>ヒガシ</t>
    </rPh>
    <rPh sb="8" eb="10">
      <t>センダイ</t>
    </rPh>
    <rPh sb="10" eb="13">
      <t>ヨウチエン</t>
    </rPh>
    <phoneticPr fontId="2"/>
  </si>
  <si>
    <t>学校法人　清野学園</t>
    <rPh sb="0" eb="4">
      <t>ガッコウホウジン</t>
    </rPh>
    <rPh sb="5" eb="7">
      <t>セイノ</t>
    </rPh>
    <rPh sb="7" eb="9">
      <t>ガクエン</t>
    </rPh>
    <phoneticPr fontId="1"/>
  </si>
  <si>
    <t>認定こども園　るり幼稚園</t>
    <rPh sb="0" eb="2">
      <t>ニンテイ</t>
    </rPh>
    <rPh sb="5" eb="6">
      <t>エン</t>
    </rPh>
    <rPh sb="9" eb="12">
      <t>ヨウチエン</t>
    </rPh>
    <phoneticPr fontId="2"/>
  </si>
  <si>
    <t>学校法人　陸奥国分寺学園</t>
    <rPh sb="0" eb="4">
      <t>ガッコウホウジン</t>
    </rPh>
    <rPh sb="5" eb="7">
      <t>ムツ</t>
    </rPh>
    <rPh sb="7" eb="10">
      <t>コクブンジ</t>
    </rPh>
    <rPh sb="10" eb="12">
      <t>ガクエン</t>
    </rPh>
    <phoneticPr fontId="1"/>
  </si>
  <si>
    <t>72302</t>
  </si>
  <si>
    <t xml:space="preserve">認定こども園 聖ウルスラ学院英智幼稚園 </t>
  </si>
  <si>
    <t>若林区木ノ下一丁目25-25</t>
  </si>
  <si>
    <t>学校法人　聖ウルスラ学院</t>
    <rPh sb="0" eb="2">
      <t>ガッコウ</t>
    </rPh>
    <rPh sb="2" eb="4">
      <t>ホウジン</t>
    </rPh>
    <phoneticPr fontId="1"/>
  </si>
  <si>
    <t>宗教法人　真宗大谷派宝林寺</t>
    <rPh sb="0" eb="2">
      <t>シュウキョウ</t>
    </rPh>
    <rPh sb="2" eb="4">
      <t>ホウジン</t>
    </rPh>
    <rPh sb="5" eb="7">
      <t>シンシュウ</t>
    </rPh>
    <rPh sb="7" eb="9">
      <t>オオタニ</t>
    </rPh>
    <rPh sb="9" eb="10">
      <t>ハ</t>
    </rPh>
    <rPh sb="10" eb="11">
      <t>タカラ</t>
    </rPh>
    <rPh sb="11" eb="12">
      <t>ハヤシ</t>
    </rPh>
    <rPh sb="12" eb="13">
      <t>テラ</t>
    </rPh>
    <phoneticPr fontId="1"/>
  </si>
  <si>
    <t>学校法人　庄司学園</t>
    <rPh sb="0" eb="2">
      <t>ガッコウ</t>
    </rPh>
    <rPh sb="2" eb="4">
      <t>ホウジン</t>
    </rPh>
    <rPh sb="5" eb="7">
      <t>ショウジ</t>
    </rPh>
    <rPh sb="7" eb="9">
      <t>ガクエン</t>
    </rPh>
    <phoneticPr fontId="1"/>
  </si>
  <si>
    <t>学校法人　長谷柳絮学園</t>
    <rPh sb="0" eb="4">
      <t>ガッコウホウジン</t>
    </rPh>
    <rPh sb="5" eb="7">
      <t>ハセ</t>
    </rPh>
    <rPh sb="7" eb="9">
      <t>リュウジョ</t>
    </rPh>
    <rPh sb="9" eb="11">
      <t>ガクエン</t>
    </rPh>
    <phoneticPr fontId="1"/>
  </si>
  <si>
    <t>学校法人　村山学園</t>
    <rPh sb="0" eb="4">
      <t>ガッコウホウジン</t>
    </rPh>
    <rPh sb="5" eb="7">
      <t>ムラヤマ</t>
    </rPh>
    <rPh sb="7" eb="9">
      <t>ガクエン</t>
    </rPh>
    <phoneticPr fontId="1"/>
  </si>
  <si>
    <t>学校法人　おおとり学園</t>
    <rPh sb="0" eb="4">
      <t>ガッコウホウジン</t>
    </rPh>
    <rPh sb="9" eb="11">
      <t>ガクエン</t>
    </rPh>
    <phoneticPr fontId="1"/>
  </si>
  <si>
    <t>学校法人　東北文化学園大学</t>
    <rPh sb="0" eb="2">
      <t>ガッコウ</t>
    </rPh>
    <rPh sb="2" eb="4">
      <t>ホウジン</t>
    </rPh>
    <rPh sb="5" eb="7">
      <t>トウホク</t>
    </rPh>
    <rPh sb="7" eb="9">
      <t>ブンカ</t>
    </rPh>
    <rPh sb="9" eb="11">
      <t>ガクエン</t>
    </rPh>
    <rPh sb="11" eb="13">
      <t>ダイガク</t>
    </rPh>
    <phoneticPr fontId="1"/>
  </si>
  <si>
    <t>有限会社　カール英会話ほいくえん</t>
    <rPh sb="0" eb="4">
      <t>ユウゲンガイシャ</t>
    </rPh>
    <rPh sb="8" eb="11">
      <t>エイカイワ</t>
    </rPh>
    <phoneticPr fontId="1"/>
  </si>
  <si>
    <t>73102</t>
  </si>
  <si>
    <t>仙台市青葉区木町通2-3-39</t>
  </si>
  <si>
    <t>学校法人　曽根学園</t>
    <rPh sb="0" eb="2">
      <t>ガッコウ</t>
    </rPh>
    <rPh sb="2" eb="4">
      <t>ホウジン</t>
    </rPh>
    <phoneticPr fontId="1"/>
  </si>
  <si>
    <t>73103</t>
  </si>
  <si>
    <t>認定こども園　TOBINOKO</t>
    <rPh sb="0" eb="2">
      <t>ニンテイ</t>
    </rPh>
    <rPh sb="5" eb="6">
      <t>エン</t>
    </rPh>
    <phoneticPr fontId="1"/>
  </si>
  <si>
    <t>仙台市青葉区中山２－１７－１　</t>
  </si>
  <si>
    <t>社会福祉法人　中山福祉会</t>
    <rPh sb="0" eb="6">
      <t>シャカイフクシホウジン</t>
    </rPh>
    <phoneticPr fontId="1"/>
  </si>
  <si>
    <t>童和保育サービス株式会社</t>
    <rPh sb="0" eb="1">
      <t>ワラベ</t>
    </rPh>
    <rPh sb="1" eb="2">
      <t>ワ</t>
    </rPh>
    <rPh sb="2" eb="4">
      <t>ホイク</t>
    </rPh>
    <rPh sb="8" eb="10">
      <t>カブシキ</t>
    </rPh>
    <rPh sb="10" eb="12">
      <t>カイシャ</t>
    </rPh>
    <phoneticPr fontId="1"/>
  </si>
  <si>
    <t>ちゃいるどらんど岩切こども園</t>
    <rPh sb="8" eb="10">
      <t>イワキリ</t>
    </rPh>
    <rPh sb="13" eb="14">
      <t>エン</t>
    </rPh>
    <phoneticPr fontId="2"/>
  </si>
  <si>
    <t>株式会社　ちゃいるどらんど</t>
    <rPh sb="0" eb="4">
      <t>カブシキガイシャ</t>
    </rPh>
    <phoneticPr fontId="1"/>
  </si>
  <si>
    <t>仙台ナーサリー株式会社</t>
    <rPh sb="0" eb="2">
      <t>センダイ</t>
    </rPh>
    <rPh sb="7" eb="11">
      <t>カブシキガイシャ</t>
    </rPh>
    <phoneticPr fontId="1"/>
  </si>
  <si>
    <t>認定こども園れいんぼーなーさりー原ノ町館</t>
    <rPh sb="0" eb="2">
      <t>ニンテイ</t>
    </rPh>
    <rPh sb="5" eb="6">
      <t>エン</t>
    </rPh>
    <phoneticPr fontId="1"/>
  </si>
  <si>
    <t>株式会社　エコエネルギー普及協会</t>
    <rPh sb="0" eb="4">
      <t>カブシキガイシャ</t>
    </rPh>
    <rPh sb="12" eb="14">
      <t>フキュウ</t>
    </rPh>
    <rPh sb="14" eb="16">
      <t>キョウカイ</t>
    </rPh>
    <phoneticPr fontId="1"/>
  </si>
  <si>
    <t>ミッキー榴岡公園こども園</t>
  </si>
  <si>
    <t>青葉区昭和町4-11</t>
    <rPh sb="0" eb="3">
      <t>アオバク</t>
    </rPh>
    <rPh sb="3" eb="5">
      <t>ショウワ</t>
    </rPh>
    <rPh sb="5" eb="6">
      <t>マチ</t>
    </rPh>
    <phoneticPr fontId="4"/>
  </si>
  <si>
    <t>社会福祉法人 未来福祉会</t>
    <rPh sb="0" eb="6">
      <t>シャカイフクシホウジン</t>
    </rPh>
    <phoneticPr fontId="1"/>
  </si>
  <si>
    <t>つつじがおかもりのいえこども園</t>
  </si>
  <si>
    <t>仙台市泉区北中山４－２６－１８　</t>
  </si>
  <si>
    <t>社会福祉法人 太陽の丘福祉会</t>
    <rPh sb="0" eb="2">
      <t>シャカイ</t>
    </rPh>
    <rPh sb="2" eb="4">
      <t>フクシ</t>
    </rPh>
    <rPh sb="4" eb="6">
      <t>ホウジン</t>
    </rPh>
    <phoneticPr fontId="1"/>
  </si>
  <si>
    <t>幸町すいせんこども園</t>
  </si>
  <si>
    <t>仙台市青葉区栗生１－２５－１　</t>
  </si>
  <si>
    <t>社会福祉法人　幸生会</t>
    <rPh sb="0" eb="6">
      <t>シャカイフクシホウジン</t>
    </rPh>
    <phoneticPr fontId="1"/>
  </si>
  <si>
    <t>ちいさなこどもえん</t>
  </si>
  <si>
    <t>仙台市宮城野区新田東1-8-4　クリアフォレスト1階</t>
  </si>
  <si>
    <t>仙台ナーサリー株式会社</t>
    <rPh sb="7" eb="11">
      <t>カブシキガイシャ</t>
    </rPh>
    <phoneticPr fontId="1"/>
  </si>
  <si>
    <t>れいんぼーなーさりー田子館</t>
  </si>
  <si>
    <t>株式会社エコエネルギー普及協会</t>
    <rPh sb="0" eb="4">
      <t>カブシキガイシャ</t>
    </rPh>
    <phoneticPr fontId="1"/>
  </si>
  <si>
    <t>小田原ことりのうた認定こども園</t>
  </si>
  <si>
    <t>仙台市宮城野区小田原２－１－３２　</t>
  </si>
  <si>
    <t>トータルアート株式会社</t>
    <rPh sb="7" eb="11">
      <t>カブシキガイシャ</t>
    </rPh>
    <phoneticPr fontId="1"/>
  </si>
  <si>
    <t>社会福祉法人　喬希会</t>
    <rPh sb="0" eb="6">
      <t>シャカイフクシホウジン</t>
    </rPh>
    <rPh sb="9" eb="10">
      <t>カイ</t>
    </rPh>
    <phoneticPr fontId="1"/>
  </si>
  <si>
    <t>ちゃいるどらんど荒井こども園</t>
    <rPh sb="8" eb="10">
      <t>アライ</t>
    </rPh>
    <rPh sb="13" eb="14">
      <t>エン</t>
    </rPh>
    <phoneticPr fontId="2"/>
  </si>
  <si>
    <t>株式会社　マザーグース</t>
    <rPh sb="0" eb="4">
      <t>カブシキカイシャ</t>
    </rPh>
    <phoneticPr fontId="1"/>
  </si>
  <si>
    <t>株式会社　おもちゃばこ保育園</t>
    <rPh sb="0" eb="4">
      <t>カブシキガイシャ</t>
    </rPh>
    <rPh sb="11" eb="14">
      <t>ホイクエン</t>
    </rPh>
    <phoneticPr fontId="1"/>
  </si>
  <si>
    <t>一般社団法人　六丁の目保育園</t>
    <rPh sb="0" eb="2">
      <t>イッパン</t>
    </rPh>
    <rPh sb="2" eb="4">
      <t>シャダン</t>
    </rPh>
    <rPh sb="4" eb="6">
      <t>ホウジン</t>
    </rPh>
    <rPh sb="7" eb="9">
      <t>ロクチョウ</t>
    </rPh>
    <rPh sb="10" eb="11">
      <t>メ</t>
    </rPh>
    <rPh sb="11" eb="14">
      <t>ホイクエン</t>
    </rPh>
    <phoneticPr fontId="1"/>
  </si>
  <si>
    <t>73309</t>
  </si>
  <si>
    <t>あそびまショーこども園</t>
  </si>
  <si>
    <t>仙台市若林区伊在３－９－４</t>
  </si>
  <si>
    <t>社会福祉法人　にじいろ会</t>
    <rPh sb="0" eb="6">
      <t>シャカイフクシホウジン</t>
    </rPh>
    <phoneticPr fontId="1"/>
  </si>
  <si>
    <t>株式会社　lumiereひまわり</t>
    <rPh sb="0" eb="4">
      <t>カブシキガイシャ</t>
    </rPh>
    <phoneticPr fontId="1"/>
  </si>
  <si>
    <t>株式会社　ラヴィエール</t>
    <rPh sb="0" eb="4">
      <t>カブシキガイシャ</t>
    </rPh>
    <phoneticPr fontId="1"/>
  </si>
  <si>
    <t>株式会社　ちびっこひろば保育園</t>
    <rPh sb="0" eb="4">
      <t>カブシキガイシャ</t>
    </rPh>
    <rPh sb="12" eb="15">
      <t>ホイクエン</t>
    </rPh>
    <phoneticPr fontId="1"/>
  </si>
  <si>
    <t>73405</t>
  </si>
  <si>
    <t>ぷらざこども園長町</t>
  </si>
  <si>
    <t>仙台市若林区土樋１０４</t>
  </si>
  <si>
    <t>株式会社 仙台進学プラザ</t>
    <rPh sb="0" eb="4">
      <t>カブシキガイシャ</t>
    </rPh>
    <phoneticPr fontId="1"/>
  </si>
  <si>
    <t>株式会社　マミー保育園</t>
    <rPh sb="0" eb="4">
      <t>カブシキカイシャ</t>
    </rPh>
    <rPh sb="8" eb="11">
      <t>ホイクエン</t>
    </rPh>
    <phoneticPr fontId="1"/>
  </si>
  <si>
    <t>株式会社　ウェルフェア</t>
    <rPh sb="0" eb="4">
      <t>カブシキガイシャ</t>
    </rPh>
    <phoneticPr fontId="1"/>
  </si>
  <si>
    <t>ぷりえ～る南中山認定こども園</t>
    <rPh sb="8" eb="10">
      <t>ニンテイ</t>
    </rPh>
    <phoneticPr fontId="1"/>
  </si>
  <si>
    <t>株式会社　オードリー</t>
    <rPh sb="0" eb="4">
      <t>カブシキガイシャ</t>
    </rPh>
    <phoneticPr fontId="1"/>
  </si>
  <si>
    <t>73506</t>
  </si>
  <si>
    <t>泉すぎのここども園</t>
  </si>
  <si>
    <t>社会福祉法人　柏松会</t>
    <rPh sb="0" eb="6">
      <t>シャカイフクシホウジン</t>
    </rPh>
    <phoneticPr fontId="1"/>
  </si>
  <si>
    <t>73507</t>
  </si>
  <si>
    <t>そらのここども園</t>
  </si>
  <si>
    <t>仙台市泉区東黒松１９－３４　</t>
  </si>
  <si>
    <t>一般社団法人　そらのこ保育園</t>
    <rPh sb="0" eb="2">
      <t>イッパン</t>
    </rPh>
    <rPh sb="2" eb="4">
      <t>シャダン</t>
    </rPh>
    <rPh sb="4" eb="6">
      <t>ホウジン</t>
    </rPh>
    <phoneticPr fontId="1"/>
  </si>
  <si>
    <t>73508</t>
  </si>
  <si>
    <t>ミッキー八乙女中央こども園</t>
  </si>
  <si>
    <t>73509</t>
  </si>
  <si>
    <t>まつもりこども園</t>
  </si>
  <si>
    <t>仙台市泉区南光台3丁目17-22</t>
  </si>
  <si>
    <t>株式会社　ゆめぽけっと</t>
    <rPh sb="0" eb="4">
      <t>カブシキガイシャ</t>
    </rPh>
    <phoneticPr fontId="1"/>
  </si>
  <si>
    <t>令和５年４月１日　～　令和６年３月３１日</t>
    <rPh sb="0" eb="2">
      <t>レイワ</t>
    </rPh>
    <rPh sb="3" eb="4">
      <t>ネン</t>
    </rPh>
    <rPh sb="5" eb="6">
      <t>ガツ</t>
    </rPh>
    <rPh sb="7" eb="8">
      <t>ニチ</t>
    </rPh>
    <rPh sb="11" eb="13">
      <t>レイワ</t>
    </rPh>
    <rPh sb="14" eb="15">
      <t>ネン</t>
    </rPh>
    <rPh sb="16" eb="17">
      <t>ガツ</t>
    </rPh>
    <rPh sb="19" eb="20">
      <t>ニチ</t>
    </rPh>
    <phoneticPr fontId="3"/>
  </si>
  <si>
    <t>6</t>
    <phoneticPr fontId="3"/>
  </si>
  <si>
    <t>認定こども園ナザレト愛児園</t>
    <rPh sb="0" eb="2">
      <t>ニンテイ</t>
    </rPh>
    <rPh sb="5" eb="6">
      <t>エン</t>
    </rPh>
    <rPh sb="10" eb="11">
      <t>アイ</t>
    </rPh>
    <rPh sb="11" eb="12">
      <t>ジ</t>
    </rPh>
    <rPh sb="12" eb="13">
      <t>エン</t>
    </rPh>
    <phoneticPr fontId="14"/>
  </si>
  <si>
    <t>さゆりこども園　</t>
    <rPh sb="6" eb="7">
      <t>エン</t>
    </rPh>
    <phoneticPr fontId="14"/>
  </si>
  <si>
    <t>認定こども園　東盛マイトリー幼稚園</t>
    <rPh sb="0" eb="2">
      <t>ニンテイ</t>
    </rPh>
    <rPh sb="5" eb="6">
      <t>エン</t>
    </rPh>
    <rPh sb="7" eb="8">
      <t>ヒガシ</t>
    </rPh>
    <rPh sb="8" eb="9">
      <t>モリ</t>
    </rPh>
    <rPh sb="14" eb="17">
      <t>ヨウチエン</t>
    </rPh>
    <phoneticPr fontId="14"/>
  </si>
  <si>
    <t>学校法人七郷学園　蒲町こども園</t>
    <rPh sb="0" eb="2">
      <t>ガッコウ</t>
    </rPh>
    <rPh sb="2" eb="4">
      <t>ホウジン</t>
    </rPh>
    <rPh sb="4" eb="5">
      <t>シチ</t>
    </rPh>
    <rPh sb="5" eb="6">
      <t>ゴウ</t>
    </rPh>
    <rPh sb="6" eb="8">
      <t>ガクエン</t>
    </rPh>
    <rPh sb="9" eb="11">
      <t>カバノマチ</t>
    </rPh>
    <rPh sb="14" eb="15">
      <t>エン</t>
    </rPh>
    <phoneticPr fontId="1"/>
  </si>
  <si>
    <t>幼保連携型認定こども園　荒井マーヤこども園</t>
    <rPh sb="0" eb="2">
      <t>ヨウホ</t>
    </rPh>
    <rPh sb="2" eb="7">
      <t>レンケイガタニンテイ</t>
    </rPh>
    <rPh sb="10" eb="11">
      <t>エン</t>
    </rPh>
    <rPh sb="12" eb="14">
      <t>アライ</t>
    </rPh>
    <rPh sb="20" eb="21">
      <t>エン</t>
    </rPh>
    <phoneticPr fontId="14"/>
  </si>
  <si>
    <t>認定こども園くり幼稚園くりっこ保育園</t>
    <rPh sb="0" eb="2">
      <t>ニンテイ</t>
    </rPh>
    <rPh sb="5" eb="6">
      <t>エン</t>
    </rPh>
    <rPh sb="8" eb="11">
      <t>ヨウチエン</t>
    </rPh>
    <rPh sb="15" eb="18">
      <t>ホイクエン</t>
    </rPh>
    <phoneticPr fontId="1"/>
  </si>
  <si>
    <t>太白すぎのここども園　</t>
    <rPh sb="0" eb="2">
      <t>タイハク</t>
    </rPh>
    <rPh sb="9" eb="10">
      <t>エン</t>
    </rPh>
    <phoneticPr fontId="14"/>
  </si>
  <si>
    <t>バンビの森こども園　</t>
    <rPh sb="4" eb="5">
      <t>モリ</t>
    </rPh>
    <rPh sb="8" eb="9">
      <t>エン</t>
    </rPh>
    <phoneticPr fontId="14"/>
  </si>
  <si>
    <t>幼保連携型認定こども園　やかまし村　</t>
    <rPh sb="0" eb="2">
      <t>ヨウホ</t>
    </rPh>
    <rPh sb="2" eb="5">
      <t>レンケイガタ</t>
    </rPh>
    <rPh sb="5" eb="7">
      <t>ニンテイ</t>
    </rPh>
    <rPh sb="10" eb="11">
      <t>エン</t>
    </rPh>
    <rPh sb="16" eb="17">
      <t>ムラ</t>
    </rPh>
    <phoneticPr fontId="1"/>
  </si>
  <si>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14"/>
  </si>
  <si>
    <t>幼保連携型認定こども園　高森サーラこども園　</t>
    <rPh sb="0" eb="2">
      <t>ヨウホ</t>
    </rPh>
    <rPh sb="2" eb="7">
      <t>レンケイガタニンテイ</t>
    </rPh>
    <rPh sb="10" eb="11">
      <t>エン</t>
    </rPh>
    <rPh sb="12" eb="14">
      <t>タカモリ</t>
    </rPh>
    <rPh sb="20" eb="21">
      <t>エン</t>
    </rPh>
    <phoneticPr fontId="14"/>
  </si>
  <si>
    <t>認定こども園　旭ヶ丘幼稚園</t>
    <rPh sb="0" eb="2">
      <t>ニンテイ</t>
    </rPh>
    <rPh sb="5" eb="6">
      <t>エン</t>
    </rPh>
    <rPh sb="7" eb="8">
      <t>アサヒ</t>
    </rPh>
    <rPh sb="10" eb="13">
      <t>ヨウチエン</t>
    </rPh>
    <phoneticPr fontId="1"/>
  </si>
  <si>
    <t>認定こども園　東仙台幼稚園</t>
    <rPh sb="0" eb="2">
      <t>ニンテイ</t>
    </rPh>
    <rPh sb="5" eb="6">
      <t>エン</t>
    </rPh>
    <rPh sb="7" eb="8">
      <t>ヒガシ</t>
    </rPh>
    <rPh sb="8" eb="10">
      <t>センダイ</t>
    </rPh>
    <rPh sb="10" eb="13">
      <t>ヨウチエン</t>
    </rPh>
    <phoneticPr fontId="14"/>
  </si>
  <si>
    <t>72202</t>
  </si>
  <si>
    <t>上田子幼稚園</t>
    <rPh sb="0" eb="1">
      <t>カミ</t>
    </rPh>
    <rPh sb="1" eb="3">
      <t>タゴ</t>
    </rPh>
    <rPh sb="3" eb="6">
      <t>ヨウチエン</t>
    </rPh>
    <phoneticPr fontId="1"/>
  </si>
  <si>
    <t>認定こども園　るり幼稚園</t>
    <rPh sb="0" eb="2">
      <t>ニンテイ</t>
    </rPh>
    <rPh sb="5" eb="6">
      <t>エン</t>
    </rPh>
    <rPh sb="9" eb="12">
      <t>ヨウチエン</t>
    </rPh>
    <phoneticPr fontId="14"/>
  </si>
  <si>
    <t xml:space="preserve">幼稚園型認定こども園 聖ウルスラ学院英智幼稚園 </t>
    <rPh sb="0" eb="3">
      <t>ヨウチエン</t>
    </rPh>
    <rPh sb="3" eb="4">
      <t>ガタ</t>
    </rPh>
    <phoneticPr fontId="1"/>
  </si>
  <si>
    <t>72303</t>
  </si>
  <si>
    <t>認定こども園ドリーム幼稚園</t>
    <rPh sb="0" eb="2">
      <t>ニンテイ</t>
    </rPh>
    <rPh sb="5" eb="6">
      <t>エン</t>
    </rPh>
    <rPh sb="10" eb="13">
      <t>ヨウチエン</t>
    </rPh>
    <phoneticPr fontId="11"/>
  </si>
  <si>
    <t>72304</t>
  </si>
  <si>
    <t>学校法人七郷学園　幼稚園型認定こども園 七郷こども園</t>
    <rPh sb="0" eb="2">
      <t>ガッコウ</t>
    </rPh>
    <rPh sb="2" eb="4">
      <t>ホウジン</t>
    </rPh>
    <rPh sb="4" eb="6">
      <t>シチゴウ</t>
    </rPh>
    <rPh sb="6" eb="8">
      <t>ガクエン</t>
    </rPh>
    <rPh sb="9" eb="12">
      <t>ヨウチエン</t>
    </rPh>
    <rPh sb="12" eb="13">
      <t>ガタ</t>
    </rPh>
    <rPh sb="13" eb="15">
      <t>ニンテイ</t>
    </rPh>
    <rPh sb="18" eb="19">
      <t>エン</t>
    </rPh>
    <rPh sb="20" eb="22">
      <t>シチゴウ</t>
    </rPh>
    <rPh sb="25" eb="26">
      <t>エン</t>
    </rPh>
    <phoneticPr fontId="11"/>
  </si>
  <si>
    <t>幼稚園型認定こども園　若竹幼稚園</t>
    <rPh sb="0" eb="3">
      <t>ヨウチエン</t>
    </rPh>
    <rPh sb="3" eb="4">
      <t>ガタ</t>
    </rPh>
    <rPh sb="4" eb="6">
      <t>ニンテイ</t>
    </rPh>
    <rPh sb="9" eb="10">
      <t>エン</t>
    </rPh>
    <rPh sb="11" eb="13">
      <t>ワカタケ</t>
    </rPh>
    <rPh sb="13" eb="16">
      <t>ヨウチエン</t>
    </rPh>
    <phoneticPr fontId="1"/>
  </si>
  <si>
    <t>72508</t>
  </si>
  <si>
    <t>幼稚園型認定こども園　こどもの国幼稚園</t>
    <rPh sb="0" eb="3">
      <t>ヨウチエン</t>
    </rPh>
    <rPh sb="3" eb="4">
      <t>ガタ</t>
    </rPh>
    <rPh sb="4" eb="6">
      <t>ニンテイ</t>
    </rPh>
    <rPh sb="9" eb="10">
      <t>エン</t>
    </rPh>
    <rPh sb="15" eb="16">
      <t>クニ</t>
    </rPh>
    <rPh sb="16" eb="19">
      <t>ヨウチエン</t>
    </rPh>
    <phoneticPr fontId="11"/>
  </si>
  <si>
    <t>認定こども園友愛幼稚園</t>
    <rPh sb="0" eb="2">
      <t>ニンテイ</t>
    </rPh>
    <rPh sb="5" eb="6">
      <t>エン</t>
    </rPh>
    <rPh sb="6" eb="8">
      <t>ユウアイ</t>
    </rPh>
    <rPh sb="8" eb="11">
      <t>ヨウチエン</t>
    </rPh>
    <phoneticPr fontId="1"/>
  </si>
  <si>
    <t>73104</t>
  </si>
  <si>
    <t>仙台らぴあこども園</t>
    <rPh sb="0" eb="2">
      <t>センダイ</t>
    </rPh>
    <rPh sb="8" eb="9">
      <t>エン</t>
    </rPh>
    <phoneticPr fontId="1"/>
  </si>
  <si>
    <t>73105</t>
  </si>
  <si>
    <t>ロリポップクラブマザリーズ電力ビル園</t>
    <rPh sb="13" eb="15">
      <t>デンリョク</t>
    </rPh>
    <rPh sb="17" eb="18">
      <t>エン</t>
    </rPh>
    <phoneticPr fontId="27"/>
  </si>
  <si>
    <t>73106</t>
  </si>
  <si>
    <t>認定こども園 八幡こばと園</t>
    <rPh sb="7" eb="9">
      <t>ヤハタ</t>
    </rPh>
    <rPh sb="12" eb="13">
      <t>エン</t>
    </rPh>
    <phoneticPr fontId="11"/>
  </si>
  <si>
    <t>73107</t>
  </si>
  <si>
    <t>ちゃいるどらんど岩切こども園</t>
    <rPh sb="8" eb="10">
      <t>イワキリ</t>
    </rPh>
    <rPh sb="13" eb="14">
      <t>エン</t>
    </rPh>
    <phoneticPr fontId="14"/>
  </si>
  <si>
    <t>認定こども園 れいんぼーなーさりー原ノ町館</t>
    <rPh sb="0" eb="2">
      <t>ニンテイ</t>
    </rPh>
    <rPh sb="5" eb="6">
      <t>エン</t>
    </rPh>
    <phoneticPr fontId="1"/>
  </si>
  <si>
    <t>ミッキー榴岡公園前こども園</t>
    <rPh sb="8" eb="9">
      <t>マエ</t>
    </rPh>
    <phoneticPr fontId="1"/>
  </si>
  <si>
    <t>認定こども園れいんぼーなーさりー田子館</t>
    <rPh sb="0" eb="2">
      <t>ニンテイ</t>
    </rPh>
    <rPh sb="5" eb="6">
      <t>エン</t>
    </rPh>
    <phoneticPr fontId="1"/>
  </si>
  <si>
    <t>小田原ことりのうたこども園</t>
  </si>
  <si>
    <t>認定こども園 新田こばと園</t>
    <rPh sb="7" eb="9">
      <t>シンデン</t>
    </rPh>
    <rPh sb="12" eb="13">
      <t>エン</t>
    </rPh>
    <phoneticPr fontId="11"/>
  </si>
  <si>
    <t>アスク小鶴新田こども園</t>
    <rPh sb="3" eb="4">
      <t>チイ</t>
    </rPh>
    <rPh sb="4" eb="5">
      <t>ツル</t>
    </rPh>
    <rPh sb="5" eb="7">
      <t>シンデン</t>
    </rPh>
    <rPh sb="10" eb="11">
      <t>エン</t>
    </rPh>
    <phoneticPr fontId="11"/>
  </si>
  <si>
    <t>つばめこども園</t>
    <rPh sb="6" eb="7">
      <t>エン</t>
    </rPh>
    <phoneticPr fontId="11"/>
  </si>
  <si>
    <t>ちゃいるどらんど荒井こども園</t>
    <rPh sb="8" eb="10">
      <t>アライ</t>
    </rPh>
    <rPh sb="13" eb="14">
      <t>エン</t>
    </rPh>
    <phoneticPr fontId="14"/>
  </si>
  <si>
    <t>73310</t>
  </si>
  <si>
    <t>あっぷる荒井こども園</t>
    <rPh sb="4" eb="6">
      <t>アライ</t>
    </rPh>
    <rPh sb="9" eb="10">
      <t>エン</t>
    </rPh>
    <phoneticPr fontId="1"/>
  </si>
  <si>
    <t>73406</t>
  </si>
  <si>
    <t>ロリポップクラブマザリーズ柳生</t>
    <rPh sb="13" eb="15">
      <t>ヤギュウ</t>
    </rPh>
    <phoneticPr fontId="27"/>
  </si>
  <si>
    <t>73407</t>
  </si>
  <si>
    <t>八木山あおばこども園</t>
    <rPh sb="0" eb="3">
      <t>ヤギヤマ</t>
    </rPh>
    <rPh sb="9" eb="10">
      <t>エン</t>
    </rPh>
    <phoneticPr fontId="11"/>
  </si>
  <si>
    <t>73408</t>
  </si>
  <si>
    <t>アスク長町南こども園</t>
    <rPh sb="3" eb="5">
      <t>ナガマチ</t>
    </rPh>
    <rPh sb="5" eb="6">
      <t>ミナミ</t>
    </rPh>
    <rPh sb="9" eb="10">
      <t>エン</t>
    </rPh>
    <phoneticPr fontId="11"/>
  </si>
  <si>
    <t>73511</t>
  </si>
  <si>
    <t>73603</t>
  </si>
  <si>
    <t>あっぷる愛子こども園</t>
    <rPh sb="4" eb="6">
      <t>アヤシ</t>
    </rPh>
    <rPh sb="9" eb="10">
      <t>エン</t>
    </rPh>
    <phoneticPr fontId="1"/>
  </si>
  <si>
    <t>令和６年度認定こども園公定価格単価表（令和６年度単価）</t>
    <rPh sb="0" eb="2">
      <t>レイワ</t>
    </rPh>
    <rPh sb="5" eb="7">
      <t>ニンテイ</t>
    </rPh>
    <rPh sb="10" eb="11">
      <t>エン</t>
    </rPh>
    <rPh sb="19" eb="20">
      <t>レイ</t>
    </rPh>
    <rPh sb="20" eb="21">
      <t>ワ</t>
    </rPh>
    <rPh sb="22" eb="24">
      <t>ネンド</t>
    </rPh>
    <rPh sb="24" eb="26">
      <t>タンカ</t>
    </rPh>
    <phoneticPr fontId="3"/>
  </si>
  <si>
    <t>公定価格【令和６年度認定こども園２・３号単価】</t>
    <rPh sb="10" eb="12">
      <t>ニンテイ</t>
    </rPh>
    <rPh sb="15" eb="16">
      <t>エン</t>
    </rPh>
    <rPh sb="19" eb="20">
      <t>ゴウ</t>
    </rPh>
    <rPh sb="20" eb="22">
      <t>タンカ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</si>
</sst>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76" formatCode="#,##0_ "/>
    <numFmt numFmtId="177" formatCode="#,##0_);[Red]\(#,##0\)"/>
    <numFmt numFmtId="178" formatCode="#,###&quot;円&quot;"/>
    <numFmt numFmtId="179" formatCode="\A\ #,###"/>
    <numFmt numFmtId="180" formatCode="\B\ #,###"/>
    <numFmt numFmtId="181" formatCode="#,###&quot;ヶ月&quot;"/>
    <numFmt numFmtId="182" formatCode="#,##0;&quot;▲ &quot;#,##0"/>
    <numFmt numFmtId="183" formatCode="\(#,##0\)"/>
    <numFmt numFmtId="184" formatCode="#,##0;&quot;△ &quot;#,##0"/>
    <numFmt numFmtId="185" formatCode="[DBNum3]#"/>
    <numFmt numFmtId="186" formatCode="[DBNum3]#,##0;[DBNum3]&quot;△ &quot;#,##0"/>
  </numFmts>
  <fonts count="63">
    <font>
      <sz val="11"/>
      <name val="ＭＳ Ｐゴシック"/>
      <family val="3"/>
      <charset val="128"/>
    </font>
    <font>
      <sz val="11"/>
      <name val="ＭＳ Ｐゴシック"/>
      <family val="3"/>
      <charset val="128"/>
    </font>
    <font>
      <sz val="10.5"/>
      <name val="Century"/>
      <family val="1"/>
    </font>
    <font>
      <sz val="6"/>
      <name val="ＭＳ Ｐゴシック"/>
      <family val="3"/>
      <charset val="128"/>
    </font>
    <font>
      <sz val="12"/>
      <name val="ＭＳ 明朝"/>
      <family val="1"/>
      <charset val="128"/>
    </font>
    <font>
      <sz val="12"/>
      <name val="ＭＳ Ｐゴシック"/>
      <family val="3"/>
      <charset val="128"/>
    </font>
    <font>
      <sz val="16"/>
      <name val="ＭＳ 明朝"/>
      <family val="1"/>
      <charset val="128"/>
    </font>
    <font>
      <sz val="14"/>
      <name val="ＭＳ Ｐゴシック"/>
      <family val="3"/>
      <charset val="128"/>
    </font>
    <font>
      <sz val="14"/>
      <name val="ＭＳ 明朝"/>
      <family val="1"/>
      <charset val="128"/>
    </font>
    <font>
      <sz val="11"/>
      <name val="ＭＳ 明朝"/>
      <family val="1"/>
      <charset val="128"/>
    </font>
    <font>
      <sz val="9"/>
      <color indexed="81"/>
      <name val="ＭＳ Ｐゴシック"/>
      <family val="3"/>
      <charset val="128"/>
    </font>
    <font>
      <b/>
      <sz val="9"/>
      <color indexed="81"/>
      <name val="ＭＳ Ｐゴシック"/>
      <family val="3"/>
      <charset val="128"/>
    </font>
    <font>
      <b/>
      <sz val="26"/>
      <color indexed="81"/>
      <name val="ＭＳ Ｐゴシック"/>
      <family val="3"/>
      <charset val="128"/>
    </font>
    <font>
      <b/>
      <sz val="16"/>
      <color indexed="81"/>
      <name val="ＭＳ Ｐゴシック"/>
      <family val="3"/>
      <charset val="128"/>
    </font>
    <font>
      <sz val="6"/>
      <name val="ＭＳ Ｐゴシック"/>
      <family val="3"/>
      <charset val="128"/>
      <scheme val="minor"/>
    </font>
    <font>
      <b/>
      <sz val="12"/>
      <name val="HGSｺﾞｼｯｸM"/>
      <family val="3"/>
      <charset val="128"/>
    </font>
    <font>
      <b/>
      <sz val="14"/>
      <name val="HGSｺﾞｼｯｸM"/>
      <family val="3"/>
      <charset val="128"/>
    </font>
    <font>
      <sz val="11"/>
      <color theme="1"/>
      <name val="ＭＳ Ｐゴシック"/>
      <family val="3"/>
      <charset val="128"/>
    </font>
    <font>
      <sz val="20"/>
      <color indexed="81"/>
      <name val="ＭＳ Ｐゴシック"/>
      <family val="3"/>
      <charset val="128"/>
    </font>
    <font>
      <sz val="11"/>
      <name val="HGSｺﾞｼｯｸM"/>
      <family val="3"/>
      <charset val="128"/>
    </font>
    <font>
      <sz val="16"/>
      <name val="HGSｺﾞｼｯｸM"/>
      <family val="3"/>
      <charset val="128"/>
    </font>
    <font>
      <b/>
      <sz val="11"/>
      <color rgb="FFFF0000"/>
      <name val="HGSｺﾞｼｯｸM"/>
      <family val="3"/>
      <charset val="128"/>
    </font>
    <font>
      <b/>
      <sz val="11"/>
      <name val="HGSｺﾞｼｯｸM"/>
      <family val="3"/>
      <charset val="128"/>
    </font>
    <font>
      <b/>
      <sz val="11"/>
      <color indexed="10"/>
      <name val="HGSｺﾞｼｯｸM"/>
      <family val="3"/>
      <charset val="128"/>
    </font>
    <font>
      <sz val="11"/>
      <color theme="1"/>
      <name val="HGSｺﾞｼｯｸM"/>
      <family val="3"/>
      <charset val="128"/>
    </font>
    <font>
      <b/>
      <sz val="11"/>
      <color theme="1"/>
      <name val="HGSｺﾞｼｯｸM"/>
      <family val="3"/>
      <charset val="128"/>
    </font>
    <font>
      <b/>
      <sz val="16"/>
      <color indexed="81"/>
      <name val="MS P ゴシック"/>
      <family val="3"/>
      <charset val="128"/>
    </font>
    <font>
      <sz val="12"/>
      <name val="HGSｺﾞｼｯｸM"/>
      <family val="3"/>
      <charset val="128"/>
    </font>
    <font>
      <sz val="14"/>
      <name val="HGSｺﾞｼｯｸM"/>
      <family val="3"/>
      <charset val="128"/>
    </font>
    <font>
      <sz val="12"/>
      <name val="HGPｺﾞｼｯｸM"/>
      <family val="3"/>
      <charset val="128"/>
    </font>
    <font>
      <sz val="16"/>
      <name val="HGPｺﾞｼｯｸM"/>
      <family val="3"/>
      <charset val="128"/>
    </font>
    <font>
      <b/>
      <sz val="20"/>
      <name val="HGPｺﾞｼｯｸM"/>
      <family val="3"/>
      <charset val="128"/>
    </font>
    <font>
      <sz val="11"/>
      <name val="HGPｺﾞｼｯｸM"/>
      <family val="3"/>
      <charset val="128"/>
    </font>
    <font>
      <b/>
      <sz val="12"/>
      <name val="HGPｺﾞｼｯｸM"/>
      <family val="3"/>
      <charset val="128"/>
    </font>
    <font>
      <b/>
      <u/>
      <sz val="12"/>
      <name val="HGPｺﾞｼｯｸM"/>
      <family val="3"/>
      <charset val="128"/>
    </font>
    <font>
      <sz val="10.5"/>
      <name val="HGPｺﾞｼｯｸM"/>
      <family val="3"/>
      <charset val="128"/>
    </font>
    <font>
      <sz val="22"/>
      <name val="HGｺﾞｼｯｸM"/>
      <family val="3"/>
      <charset val="128"/>
    </font>
    <font>
      <sz val="26"/>
      <name val="HGｺﾞｼｯｸM"/>
      <family val="3"/>
      <charset val="128"/>
    </font>
    <font>
      <b/>
      <sz val="22"/>
      <name val="HGｺﾞｼｯｸM"/>
      <family val="3"/>
      <charset val="128"/>
    </font>
    <font>
      <sz val="20"/>
      <name val="HGｺﾞｼｯｸM"/>
      <family val="3"/>
      <charset val="128"/>
    </font>
    <font>
      <sz val="16"/>
      <name val="HGｺﾞｼｯｸM"/>
      <family val="3"/>
      <charset val="128"/>
    </font>
    <font>
      <sz val="18"/>
      <name val="HGｺﾞｼｯｸM"/>
      <family val="3"/>
      <charset val="128"/>
    </font>
    <font>
      <b/>
      <u/>
      <sz val="18"/>
      <name val="HGｺﾞｼｯｸM"/>
      <family val="3"/>
      <charset val="128"/>
    </font>
    <font>
      <b/>
      <sz val="18"/>
      <name val="HGｺﾞｼｯｸM"/>
      <family val="3"/>
      <charset val="128"/>
    </font>
    <font>
      <sz val="14"/>
      <name val="HGｺﾞｼｯｸM"/>
      <family val="3"/>
      <charset val="128"/>
    </font>
    <font>
      <sz val="13"/>
      <name val="HGｺﾞｼｯｸM"/>
      <family val="3"/>
      <charset val="128"/>
    </font>
    <font>
      <sz val="24"/>
      <name val="HGｺﾞｼｯｸM"/>
      <family val="3"/>
      <charset val="128"/>
    </font>
    <font>
      <b/>
      <sz val="24"/>
      <name val="HGｺﾞｼｯｸM"/>
      <family val="3"/>
      <charset val="128"/>
    </font>
    <font>
      <sz val="11"/>
      <name val="HGｺﾞｼｯｸM"/>
      <family val="3"/>
      <charset val="128"/>
    </font>
    <font>
      <sz val="12"/>
      <name val="HGｺﾞｼｯｸM"/>
      <family val="3"/>
      <charset val="128"/>
    </font>
    <font>
      <sz val="20"/>
      <color theme="1"/>
      <name val="HGｺﾞｼｯｸM"/>
      <family val="3"/>
      <charset val="128"/>
    </font>
    <font>
      <sz val="20"/>
      <color indexed="81"/>
      <name val="MS P ゴシック"/>
      <family val="3"/>
      <charset val="128"/>
    </font>
    <font>
      <sz val="8"/>
      <name val="HGｺﾞｼｯｸM"/>
      <family val="3"/>
      <charset val="128"/>
    </font>
    <font>
      <sz val="6"/>
      <name val="明朝"/>
      <family val="3"/>
      <charset val="128"/>
    </font>
    <font>
      <u/>
      <sz val="22"/>
      <name val="HGｺﾞｼｯｸM"/>
      <family val="3"/>
      <charset val="128"/>
    </font>
    <font>
      <sz val="14"/>
      <name val="HGPｺﾞｼｯｸM"/>
      <family val="3"/>
      <charset val="128"/>
    </font>
    <font>
      <b/>
      <sz val="14"/>
      <name val="HGPｺﾞｼｯｸM"/>
      <family val="3"/>
      <charset val="128"/>
    </font>
    <font>
      <sz val="20"/>
      <name val="HGPｺﾞｼｯｸM"/>
      <family val="3"/>
      <charset val="128"/>
    </font>
    <font>
      <sz val="28"/>
      <name val="HGｺﾞｼｯｸM"/>
      <family val="3"/>
      <charset val="128"/>
    </font>
    <font>
      <b/>
      <sz val="9"/>
      <color indexed="81"/>
      <name val="MS P ゴシック"/>
      <family val="3"/>
      <charset val="128"/>
    </font>
    <font>
      <b/>
      <sz val="22"/>
      <color theme="1"/>
      <name val="HGｺﾞｼｯｸM"/>
      <family val="3"/>
      <charset val="128"/>
    </font>
    <font>
      <sz val="10"/>
      <name val="HGPｺﾞｼｯｸM"/>
      <family val="3"/>
      <charset val="128"/>
    </font>
    <font>
      <b/>
      <sz val="11"/>
      <name val="HGPｺﾞｼｯｸM"/>
      <family val="3"/>
      <charset val="128"/>
    </font>
  </fonts>
  <fills count="12">
    <fill>
      <patternFill patternType="none"/>
    </fill>
    <fill>
      <patternFill patternType="gray125"/>
    </fill>
    <fill>
      <patternFill patternType="solid">
        <fgColor theme="8" tint="0.39997558519241921"/>
        <bgColor indexed="64"/>
      </patternFill>
    </fill>
    <fill>
      <patternFill patternType="solid">
        <fgColor theme="0"/>
        <bgColor indexed="64"/>
      </patternFill>
    </fill>
    <fill>
      <patternFill patternType="solid">
        <fgColor rgb="FFFFFF66"/>
        <bgColor indexed="64"/>
      </patternFill>
    </fill>
    <fill>
      <patternFill patternType="solid">
        <fgColor theme="8" tint="0.79998168889431442"/>
        <bgColor indexed="64"/>
      </patternFill>
    </fill>
    <fill>
      <patternFill patternType="solid">
        <fgColor theme="3" tint="0.59999389629810485"/>
        <bgColor indexed="64"/>
      </patternFill>
    </fill>
    <fill>
      <patternFill patternType="solid">
        <fgColor rgb="FFFFFF00"/>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8" tint="0.59999389629810485"/>
        <bgColor indexed="64"/>
      </patternFill>
    </fill>
  </fills>
  <borders count="176">
    <border>
      <left/>
      <right/>
      <top/>
      <bottom/>
      <diagonal/>
    </border>
    <border>
      <left style="thin">
        <color indexed="8"/>
      </left>
      <right style="thin">
        <color indexed="8"/>
      </right>
      <top style="medium">
        <color indexed="8"/>
      </top>
      <bottom style="thin">
        <color indexed="8"/>
      </bottom>
      <diagonal/>
    </border>
    <border>
      <left style="medium">
        <color indexed="64"/>
      </left>
      <right/>
      <top style="medium">
        <color indexed="64"/>
      </top>
      <bottom style="double">
        <color indexed="64"/>
      </bottom>
      <diagonal/>
    </border>
    <border>
      <left/>
      <right/>
      <top style="double">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style="double">
        <color indexed="8"/>
      </bottom>
      <diagonal/>
    </border>
    <border>
      <left style="thin">
        <color indexed="8"/>
      </left>
      <right style="thin">
        <color indexed="8"/>
      </right>
      <top/>
      <bottom style="double">
        <color indexed="8"/>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thin">
        <color indexed="8"/>
      </left>
      <right style="medium">
        <color indexed="8"/>
      </right>
      <top/>
      <bottom style="double">
        <color indexed="8"/>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right style="medium">
        <color indexed="64"/>
      </right>
      <top style="medium">
        <color indexed="64"/>
      </top>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medium">
        <color indexed="64"/>
      </left>
      <right/>
      <top/>
      <bottom style="medium">
        <color indexed="64"/>
      </bottom>
      <diagonal/>
    </border>
    <border>
      <left style="thin">
        <color indexed="8"/>
      </left>
      <right style="thin">
        <color indexed="8"/>
      </right>
      <top/>
      <bottom style="medium">
        <color indexed="64"/>
      </bottom>
      <diagonal/>
    </border>
    <border>
      <left style="thin">
        <color indexed="64"/>
      </left>
      <right style="thin">
        <color indexed="8"/>
      </right>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style="medium">
        <color indexed="64"/>
      </right>
      <top style="thin">
        <color indexed="64"/>
      </top>
      <bottom/>
      <diagonal/>
    </border>
    <border>
      <left style="thin">
        <color indexed="64"/>
      </left>
      <right style="thin">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diagonal/>
    </border>
    <border>
      <left style="medium">
        <color indexed="64"/>
      </left>
      <right style="medium">
        <color indexed="64"/>
      </right>
      <top style="hair">
        <color indexed="64"/>
      </top>
      <bottom style="medium">
        <color indexed="64"/>
      </bottom>
      <diagonal/>
    </border>
    <border>
      <left style="thin">
        <color indexed="8"/>
      </left>
      <right style="thin">
        <color indexed="8"/>
      </right>
      <top style="thin">
        <color indexed="8"/>
      </top>
      <bottom/>
      <diagonal/>
    </border>
    <border>
      <left/>
      <right style="thin">
        <color indexed="8"/>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double">
        <color indexed="64"/>
      </top>
      <bottom style="medium">
        <color indexed="64"/>
      </bottom>
      <diagonal/>
    </border>
    <border>
      <left/>
      <right/>
      <top/>
      <bottom style="double">
        <color indexed="64"/>
      </bottom>
      <diagonal/>
    </border>
    <border>
      <left/>
      <right/>
      <top/>
      <bottom style="thin">
        <color indexed="64"/>
      </bottom>
      <diagonal/>
    </border>
    <border>
      <left style="thin">
        <color indexed="8"/>
      </left>
      <right style="thin">
        <color indexed="64"/>
      </right>
      <top/>
      <bottom style="thin">
        <color indexed="8"/>
      </bottom>
      <diagonal/>
    </border>
    <border>
      <left style="thin">
        <color indexed="8"/>
      </left>
      <right style="thin">
        <color indexed="8"/>
      </right>
      <top/>
      <bottom/>
      <diagonal/>
    </border>
    <border>
      <left/>
      <right style="thin">
        <color indexed="8"/>
      </right>
      <top/>
      <bottom style="thin">
        <color indexed="8"/>
      </bottom>
      <diagonal/>
    </border>
    <border>
      <left/>
      <right style="medium">
        <color indexed="64"/>
      </right>
      <top style="thin">
        <color indexed="64"/>
      </top>
      <bottom style="double">
        <color indexed="64"/>
      </bottom>
      <diagonal/>
    </border>
    <border>
      <left/>
      <right style="medium">
        <color indexed="64"/>
      </right>
      <top style="double">
        <color indexed="64"/>
      </top>
      <bottom style="medium">
        <color indexed="64"/>
      </bottom>
      <diagonal/>
    </border>
    <border>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8"/>
      </right>
      <top style="thin">
        <color indexed="8"/>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diagonalUp="1">
      <left style="thin">
        <color indexed="8"/>
      </left>
      <right/>
      <top style="thin">
        <color indexed="8"/>
      </top>
      <bottom/>
      <diagonal style="thin">
        <color indexed="8"/>
      </diagonal>
    </border>
    <border diagonalUp="1">
      <left style="thin">
        <color indexed="8"/>
      </left>
      <right/>
      <top/>
      <bottom style="thin">
        <color indexed="8"/>
      </bottom>
      <diagonal style="thin">
        <color indexed="8"/>
      </diagonal>
    </border>
    <border diagonalUp="1">
      <left style="thin">
        <color indexed="8"/>
      </left>
      <right style="medium">
        <color indexed="8"/>
      </right>
      <top style="thin">
        <color indexed="8"/>
      </top>
      <bottom/>
      <diagonal style="thin">
        <color indexed="8"/>
      </diagonal>
    </border>
    <border diagonalUp="1">
      <left style="thin">
        <color indexed="8"/>
      </left>
      <right style="medium">
        <color indexed="8"/>
      </right>
      <top/>
      <bottom style="thin">
        <color indexed="8"/>
      </bottom>
      <diagonal style="thin">
        <color indexed="8"/>
      </diagonal>
    </border>
    <border>
      <left style="medium">
        <color indexed="8"/>
      </left>
      <right style="thin">
        <color indexed="8"/>
      </right>
      <top style="thin">
        <color indexed="8"/>
      </top>
      <bottom style="thin">
        <color indexed="8"/>
      </bottom>
      <diagonal/>
    </border>
    <border>
      <left style="thin">
        <color indexed="8"/>
      </left>
      <right/>
      <top style="thin">
        <color indexed="8"/>
      </top>
      <bottom/>
      <diagonal/>
    </border>
    <border>
      <left/>
      <right style="medium">
        <color indexed="8"/>
      </right>
      <top style="thin">
        <color indexed="8"/>
      </top>
      <bottom/>
      <diagonal/>
    </border>
    <border>
      <left style="thin">
        <color indexed="8"/>
      </left>
      <right/>
      <top/>
      <bottom style="medium">
        <color indexed="8"/>
      </bottom>
      <diagonal/>
    </border>
    <border>
      <left/>
      <right style="medium">
        <color indexed="8"/>
      </right>
      <top/>
      <bottom style="medium">
        <color indexed="8"/>
      </bottom>
      <diagonal/>
    </border>
    <border>
      <left style="medium">
        <color indexed="8"/>
      </left>
      <right/>
      <top style="thin">
        <color indexed="8"/>
      </top>
      <bottom/>
      <diagonal/>
    </border>
    <border>
      <left/>
      <right/>
      <top style="thin">
        <color indexed="8"/>
      </top>
      <bottom/>
      <diagonal/>
    </border>
    <border>
      <left style="medium">
        <color indexed="8"/>
      </left>
      <right/>
      <top/>
      <bottom style="medium">
        <color indexed="8"/>
      </bottom>
      <diagonal/>
    </border>
    <border>
      <left/>
      <right/>
      <top/>
      <bottom style="medium">
        <color indexed="8"/>
      </bottom>
      <diagonal/>
    </border>
    <border>
      <left/>
      <right style="thin">
        <color indexed="8"/>
      </right>
      <top/>
      <bottom style="medium">
        <color indexed="8"/>
      </bottom>
      <diagonal/>
    </border>
    <border>
      <left style="medium">
        <color indexed="8"/>
      </left>
      <right style="thin">
        <color indexed="8"/>
      </right>
      <top style="thin">
        <color indexed="8"/>
      </top>
      <bottom/>
      <diagonal/>
    </border>
    <border>
      <left style="thin">
        <color indexed="8"/>
      </left>
      <right/>
      <top/>
      <bottom/>
      <diagonal/>
    </border>
    <border>
      <left/>
      <right style="medium">
        <color indexed="8"/>
      </right>
      <top/>
      <bottom/>
      <diagonal/>
    </border>
    <border>
      <left style="thin">
        <color indexed="8"/>
      </left>
      <right/>
      <top/>
      <bottom style="thin">
        <color indexed="8"/>
      </bottom>
      <diagonal/>
    </border>
    <border>
      <left style="thin">
        <color indexed="8"/>
      </left>
      <right style="medium">
        <color indexed="8"/>
      </right>
      <top style="thin">
        <color indexed="8"/>
      </top>
      <bottom/>
      <diagonal/>
    </border>
    <border>
      <left style="thin">
        <color indexed="8"/>
      </left>
      <right style="medium">
        <color indexed="8"/>
      </right>
      <top/>
      <bottom style="thin">
        <color indexed="8"/>
      </bottom>
      <diagonal/>
    </border>
    <border>
      <left/>
      <right style="medium">
        <color indexed="8"/>
      </right>
      <top/>
      <bottom style="thin">
        <color indexed="8"/>
      </bottom>
      <diagonal/>
    </border>
    <border>
      <left style="medium">
        <color indexed="8"/>
      </left>
      <right style="thin">
        <color indexed="8"/>
      </right>
      <top/>
      <bottom/>
      <diagonal/>
    </border>
    <border>
      <left style="medium">
        <color indexed="8"/>
      </left>
      <right style="thin">
        <color indexed="8"/>
      </right>
      <top/>
      <bottom style="thin">
        <color indexed="8"/>
      </bottom>
      <diagonal/>
    </border>
    <border>
      <left style="thin">
        <color indexed="8"/>
      </left>
      <right style="medium">
        <color indexed="8"/>
      </right>
      <top/>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8"/>
      </left>
      <right style="thin">
        <color indexed="8"/>
      </right>
      <top style="medium">
        <color indexed="8"/>
      </top>
      <bottom/>
      <diagonal/>
    </border>
    <border>
      <left style="medium">
        <color indexed="8"/>
      </left>
      <right style="thin">
        <color indexed="8"/>
      </right>
      <top/>
      <bottom style="double">
        <color indexed="8"/>
      </bottom>
      <diagonal/>
    </border>
    <border>
      <left style="thin">
        <color indexed="8"/>
      </left>
      <right/>
      <top style="medium">
        <color indexed="8"/>
      </top>
      <bottom/>
      <diagonal/>
    </border>
    <border>
      <left/>
      <right style="medium">
        <color indexed="8"/>
      </right>
      <top style="medium">
        <color indexed="8"/>
      </top>
      <bottom/>
      <diagonal/>
    </border>
    <border>
      <left style="thin">
        <color indexed="8"/>
      </left>
      <right/>
      <top/>
      <bottom style="double">
        <color indexed="8"/>
      </bottom>
      <diagonal/>
    </border>
    <border>
      <left/>
      <right style="medium">
        <color indexed="8"/>
      </right>
      <top/>
      <bottom style="double">
        <color indexed="8"/>
      </bottom>
      <diagonal/>
    </border>
    <border>
      <left style="thin">
        <color indexed="8"/>
      </left>
      <right/>
      <top style="medium">
        <color indexed="8"/>
      </top>
      <bottom style="thin">
        <color indexed="8"/>
      </bottom>
      <diagonal/>
    </border>
    <border>
      <left/>
      <right style="thin">
        <color indexed="8"/>
      </right>
      <top style="medium">
        <color indexed="8"/>
      </top>
      <bottom style="thin">
        <color indexed="8"/>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diagonal/>
    </border>
    <border>
      <left/>
      <right/>
      <top style="medium">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diagonal/>
    </border>
    <border>
      <left style="medium">
        <color indexed="64"/>
      </left>
      <right style="thin">
        <color indexed="8"/>
      </right>
      <top style="thin">
        <color indexed="64"/>
      </top>
      <bottom/>
      <diagonal/>
    </border>
    <border>
      <left style="thick">
        <color indexed="64"/>
      </left>
      <right style="thick">
        <color indexed="64"/>
      </right>
      <top style="thick">
        <color indexed="64"/>
      </top>
      <bottom style="thick">
        <color indexed="64"/>
      </bottom>
      <diagonal/>
    </border>
    <border>
      <left/>
      <right/>
      <top style="double">
        <color indexed="64"/>
      </top>
      <bottom style="medium">
        <color indexed="64"/>
      </bottom>
      <diagonal/>
    </border>
    <border>
      <left style="thin">
        <color indexed="8"/>
      </left>
      <right style="thin">
        <color indexed="8"/>
      </right>
      <top style="thin">
        <color indexed="64"/>
      </top>
      <bottom/>
      <diagonal/>
    </border>
    <border>
      <left style="thin">
        <color indexed="8"/>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8"/>
      </left>
      <right style="thin">
        <color indexed="64"/>
      </right>
      <top style="thin">
        <color indexed="64"/>
      </top>
      <bottom/>
      <diagonal/>
    </border>
    <border>
      <left style="thin">
        <color indexed="64"/>
      </left>
      <right/>
      <top/>
      <bottom style="thin">
        <color indexed="8"/>
      </bottom>
      <diagonal/>
    </border>
    <border>
      <left style="thin">
        <color indexed="64"/>
      </left>
      <right/>
      <top/>
      <bottom style="thin">
        <color indexed="64"/>
      </bottom>
      <diagonal/>
    </border>
    <border>
      <left style="thin">
        <color indexed="8"/>
      </left>
      <right style="thin">
        <color indexed="8"/>
      </right>
      <top style="double">
        <color indexed="8"/>
      </top>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right/>
      <top/>
      <bottom style="thin">
        <color auto="1"/>
      </bottom>
      <diagonal/>
    </border>
    <border>
      <left style="medium">
        <color indexed="8"/>
      </left>
      <right/>
      <top style="medium">
        <color indexed="8"/>
      </top>
      <bottom/>
      <diagonal/>
    </border>
    <border>
      <left/>
      <right style="thin">
        <color indexed="8"/>
      </right>
      <top style="medium">
        <color indexed="8"/>
      </top>
      <bottom/>
      <diagonal/>
    </border>
    <border>
      <left style="medium">
        <color indexed="8"/>
      </left>
      <right/>
      <top/>
      <bottom style="double">
        <color indexed="8"/>
      </bottom>
      <diagonal/>
    </border>
    <border>
      <left/>
      <right style="thin">
        <color indexed="8"/>
      </right>
      <top/>
      <bottom style="double">
        <color indexed="8"/>
      </bottom>
      <diagonal/>
    </border>
    <border>
      <left style="medium">
        <color indexed="8"/>
      </left>
      <right/>
      <top style="double">
        <color indexed="8"/>
      </top>
      <bottom/>
      <diagonal/>
    </border>
    <border>
      <left/>
      <right style="thin">
        <color indexed="8"/>
      </right>
      <top style="double">
        <color indexed="8"/>
      </top>
      <bottom/>
      <diagonal/>
    </border>
    <border>
      <left style="medium">
        <color indexed="8"/>
      </left>
      <right/>
      <top/>
      <bottom style="thin">
        <color indexed="8"/>
      </bottom>
      <diagonal/>
    </border>
    <border>
      <left style="double">
        <color indexed="64"/>
      </left>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style="medium">
        <color indexed="64"/>
      </left>
      <right/>
      <top style="double">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8"/>
      </left>
      <right/>
      <top style="medium">
        <color indexed="64"/>
      </top>
      <bottom/>
      <diagonal/>
    </border>
    <border>
      <left style="thin">
        <color indexed="8"/>
      </left>
      <right/>
      <top/>
      <bottom style="medium">
        <color indexed="64"/>
      </bottom>
      <diagonal/>
    </border>
    <border>
      <left style="thin">
        <color indexed="8"/>
      </left>
      <right/>
      <top style="thin">
        <color indexed="64"/>
      </top>
      <bottom/>
      <diagonal/>
    </border>
    <border>
      <left style="thin">
        <color indexed="64"/>
      </left>
      <right/>
      <top/>
      <bottom style="medium">
        <color indexed="64"/>
      </bottom>
      <diagonal/>
    </border>
    <border>
      <left style="medium">
        <color indexed="64"/>
      </left>
      <right style="thin">
        <color indexed="8"/>
      </right>
      <top/>
      <bottom/>
      <diagonal/>
    </border>
    <border>
      <left style="medium">
        <color indexed="64"/>
      </left>
      <right style="thin">
        <color indexed="8"/>
      </right>
      <top/>
      <bottom style="medium">
        <color indexed="64"/>
      </bottom>
      <diagonal/>
    </border>
    <border>
      <left/>
      <right style="thin">
        <color indexed="8"/>
      </right>
      <top/>
      <bottom/>
      <diagonal/>
    </border>
    <border>
      <left style="medium">
        <color indexed="8"/>
      </left>
      <right/>
      <top/>
      <bottom/>
      <diagonal/>
    </border>
    <border>
      <left style="thin">
        <color indexed="8"/>
      </left>
      <right/>
      <top style="double">
        <color indexed="8"/>
      </top>
      <bottom/>
      <diagonal/>
    </border>
    <border>
      <left/>
      <right style="medium">
        <color indexed="8"/>
      </right>
      <top style="double">
        <color indexed="8"/>
      </top>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diagonal/>
    </border>
    <border>
      <left/>
      <right style="thin">
        <color indexed="64"/>
      </right>
      <top style="thin">
        <color indexed="64"/>
      </top>
      <bottom/>
      <diagonal/>
    </border>
    <border>
      <left style="hair">
        <color indexed="64"/>
      </left>
      <right style="thin">
        <color indexed="64"/>
      </right>
      <top style="hair">
        <color indexed="64"/>
      </top>
      <bottom/>
      <diagonal/>
    </border>
    <border>
      <left style="hair">
        <color auto="1"/>
      </left>
      <right style="hair">
        <color auto="1"/>
      </right>
      <top style="hair">
        <color auto="1"/>
      </top>
      <bottom style="hair">
        <color auto="1"/>
      </bottom>
      <diagonal/>
    </border>
    <border>
      <left style="thin">
        <color indexed="8"/>
      </left>
      <right style="medium">
        <color indexed="8"/>
      </right>
      <top style="medium">
        <color indexed="64"/>
      </top>
      <bottom/>
      <diagonal/>
    </border>
    <border>
      <left style="thin">
        <color indexed="8"/>
      </left>
      <right style="medium">
        <color indexed="8"/>
      </right>
      <top/>
      <bottom style="medium">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s>
  <cellStyleXfs count="6">
    <xf numFmtId="0" fontId="0" fillId="0" borderId="0">
      <alignment vertical="center"/>
    </xf>
    <xf numFmtId="0" fontId="1"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575">
    <xf numFmtId="0" fontId="0" fillId="0" borderId="0" xfId="0">
      <alignment vertical="center"/>
    </xf>
    <xf numFmtId="176" fontId="0" fillId="0" borderId="0" xfId="0" applyNumberFormat="1">
      <alignment vertical="center"/>
    </xf>
    <xf numFmtId="176" fontId="0" fillId="0" borderId="0" xfId="0" applyNumberFormat="1" applyAlignment="1">
      <alignment horizontal="center" vertical="center"/>
    </xf>
    <xf numFmtId="176" fontId="0" fillId="5" borderId="20" xfId="0" applyNumberFormat="1" applyFill="1" applyBorder="1" applyAlignment="1">
      <alignment horizontal="center" vertical="center"/>
    </xf>
    <xf numFmtId="176" fontId="5" fillId="0" borderId="0" xfId="0" applyNumberFormat="1" applyFont="1">
      <alignment vertical="center"/>
    </xf>
    <xf numFmtId="176" fontId="16" fillId="0" borderId="0" xfId="0" applyNumberFormat="1" applyFont="1">
      <alignment vertical="center"/>
    </xf>
    <xf numFmtId="176" fontId="17" fillId="5" borderId="20" xfId="0" applyNumberFormat="1" applyFont="1" applyFill="1" applyBorder="1" applyAlignment="1">
      <alignment horizontal="center" vertical="center"/>
    </xf>
    <xf numFmtId="0" fontId="16" fillId="0" borderId="0" xfId="0" applyFont="1" applyAlignment="1">
      <alignment horizontal="left" vertical="center"/>
    </xf>
    <xf numFmtId="0" fontId="19" fillId="0" borderId="0" xfId="0" applyFont="1">
      <alignment vertical="center"/>
    </xf>
    <xf numFmtId="0" fontId="19" fillId="0" borderId="0" xfId="0" applyFont="1" applyAlignment="1">
      <alignment horizontal="left" vertical="center"/>
    </xf>
    <xf numFmtId="49" fontId="19" fillId="0" borderId="0" xfId="0" applyNumberFormat="1" applyFont="1" applyAlignment="1">
      <alignment horizontal="right" vertical="center"/>
    </xf>
    <xf numFmtId="49" fontId="20" fillId="7" borderId="121" xfId="0" applyNumberFormat="1" applyFont="1" applyFill="1" applyBorder="1" applyAlignment="1" applyProtection="1">
      <alignment horizontal="center" vertical="center" shrinkToFit="1"/>
      <protection locked="0"/>
    </xf>
    <xf numFmtId="49" fontId="19" fillId="0" borderId="0" xfId="0" applyNumberFormat="1" applyFont="1">
      <alignment vertical="center"/>
    </xf>
    <xf numFmtId="0" fontId="19" fillId="0" borderId="0" xfId="0" applyFont="1" applyAlignment="1">
      <alignment horizontal="right" vertical="center"/>
    </xf>
    <xf numFmtId="49" fontId="19" fillId="0" borderId="0" xfId="0" applyNumberFormat="1" applyFont="1" applyAlignment="1">
      <alignment horizontal="right" vertical="top"/>
    </xf>
    <xf numFmtId="0" fontId="22" fillId="0" borderId="0" xfId="0" applyFont="1">
      <alignment vertical="center"/>
    </xf>
    <xf numFmtId="49" fontId="19" fillId="0" borderId="0" xfId="0" applyNumberFormat="1" applyFont="1" applyAlignment="1">
      <alignment horizontal="left" vertical="center"/>
    </xf>
    <xf numFmtId="0" fontId="21" fillId="0" borderId="0" xfId="0" applyFont="1">
      <alignment vertical="center"/>
    </xf>
    <xf numFmtId="0" fontId="24" fillId="0" borderId="0" xfId="0" applyFont="1">
      <alignment vertical="center"/>
    </xf>
    <xf numFmtId="0" fontId="19" fillId="0" borderId="0" xfId="0" applyFont="1" applyAlignment="1">
      <alignment horizontal="right" vertical="top"/>
    </xf>
    <xf numFmtId="176" fontId="39" fillId="4" borderId="23" xfId="0" applyNumberFormat="1" applyFont="1" applyFill="1" applyBorder="1" applyAlignment="1" applyProtection="1">
      <alignment horizontal="right" vertical="center"/>
      <protection locked="0"/>
    </xf>
    <xf numFmtId="176" fontId="39" fillId="4" borderId="25" xfId="0" applyNumberFormat="1" applyFont="1" applyFill="1" applyBorder="1" applyAlignment="1" applyProtection="1">
      <alignment horizontal="right" vertical="center"/>
      <protection locked="0"/>
    </xf>
    <xf numFmtId="176" fontId="39" fillId="4" borderId="26" xfId="0" applyNumberFormat="1" applyFont="1" applyFill="1" applyBorder="1" applyAlignment="1" applyProtection="1">
      <alignment horizontal="right" vertical="center"/>
      <protection locked="0"/>
    </xf>
    <xf numFmtId="176" fontId="39" fillId="4" borderId="27" xfId="0" applyNumberFormat="1" applyFont="1" applyFill="1" applyBorder="1" applyAlignment="1" applyProtection="1">
      <alignment horizontal="right" vertical="center"/>
      <protection locked="0"/>
    </xf>
    <xf numFmtId="176" fontId="39" fillId="4" borderId="29" xfId="0" applyNumberFormat="1" applyFont="1" applyFill="1" applyBorder="1" applyAlignment="1" applyProtection="1">
      <alignment horizontal="right" vertical="center"/>
      <protection locked="0"/>
    </xf>
    <xf numFmtId="176" fontId="39" fillId="4" borderId="30" xfId="0" applyNumberFormat="1" applyFont="1" applyFill="1" applyBorder="1" applyAlignment="1" applyProtection="1">
      <alignment horizontal="right" vertical="center"/>
      <protection locked="0"/>
    </xf>
    <xf numFmtId="0" fontId="41" fillId="4" borderId="49" xfId="0" applyFont="1" applyFill="1" applyBorder="1" applyAlignment="1" applyProtection="1">
      <alignment horizontal="center" vertical="center"/>
      <protection locked="0"/>
    </xf>
    <xf numFmtId="0" fontId="41" fillId="4" borderId="50" xfId="0" applyFont="1" applyFill="1" applyBorder="1" applyAlignment="1" applyProtection="1">
      <alignment horizontal="center" vertical="center"/>
      <protection locked="0"/>
    </xf>
    <xf numFmtId="0" fontId="41" fillId="4" borderId="51" xfId="0" applyFont="1" applyFill="1" applyBorder="1" applyAlignment="1" applyProtection="1">
      <alignment horizontal="center" vertical="center"/>
      <protection locked="0"/>
    </xf>
    <xf numFmtId="0" fontId="41" fillId="4" borderId="53" xfId="0" applyFont="1" applyFill="1" applyBorder="1" applyAlignment="1" applyProtection="1">
      <alignment vertical="center"/>
      <protection locked="0"/>
    </xf>
    <xf numFmtId="0" fontId="41" fillId="4" borderId="54" xfId="0" applyFont="1" applyFill="1" applyBorder="1" applyAlignment="1" applyProtection="1">
      <alignment vertical="center"/>
      <protection locked="0"/>
    </xf>
    <xf numFmtId="182" fontId="52" fillId="7" borderId="161" xfId="4" applyNumberFormat="1" applyFont="1" applyFill="1" applyBorder="1" applyAlignment="1">
      <alignment horizontal="right" vertical="center"/>
    </xf>
    <xf numFmtId="183" fontId="52" fillId="7" borderId="162" xfId="4" applyNumberFormat="1" applyFont="1" applyFill="1" applyBorder="1" applyAlignment="1">
      <alignment horizontal="right" vertical="center"/>
    </xf>
    <xf numFmtId="182" fontId="52" fillId="7" borderId="163" xfId="4" applyNumberFormat="1" applyFont="1" applyFill="1" applyBorder="1" applyAlignment="1">
      <alignment horizontal="right" vertical="center"/>
    </xf>
    <xf numFmtId="183" fontId="52" fillId="7" borderId="164" xfId="4" applyNumberFormat="1" applyFont="1" applyFill="1" applyBorder="1" applyAlignment="1">
      <alignment horizontal="right" vertical="center"/>
    </xf>
    <xf numFmtId="182" fontId="52" fillId="7" borderId="165" xfId="4" applyNumberFormat="1" applyFont="1" applyFill="1" applyBorder="1" applyAlignment="1">
      <alignment horizontal="right" vertical="center"/>
    </xf>
    <xf numFmtId="183" fontId="52" fillId="7" borderId="166" xfId="4" applyNumberFormat="1" applyFont="1" applyFill="1" applyBorder="1" applyAlignment="1">
      <alignment horizontal="right" vertical="center"/>
    </xf>
    <xf numFmtId="0" fontId="48" fillId="0" borderId="0" xfId="4" applyNumberFormat="1" applyFont="1" applyFill="1" applyAlignment="1">
      <alignment vertical="center"/>
    </xf>
    <xf numFmtId="3" fontId="52" fillId="0" borderId="125" xfId="4" applyNumberFormat="1" applyFont="1" applyFill="1" applyBorder="1" applyAlignment="1">
      <alignment horizontal="center" vertical="center" wrapText="1"/>
    </xf>
    <xf numFmtId="3" fontId="52" fillId="0" borderId="0" xfId="4" applyNumberFormat="1" applyFont="1" applyFill="1" applyBorder="1" applyAlignment="1">
      <alignment horizontal="center" vertical="center" wrapText="1"/>
    </xf>
    <xf numFmtId="176" fontId="0" fillId="0" borderId="20" xfId="0" applyNumberFormat="1" applyFill="1" applyBorder="1" applyAlignment="1">
      <alignment horizontal="center" vertical="center"/>
    </xf>
    <xf numFmtId="176" fontId="17" fillId="0" borderId="20" xfId="0" applyNumberFormat="1" applyFont="1" applyFill="1" applyBorder="1" applyAlignment="1">
      <alignment horizontal="center" vertical="center"/>
    </xf>
    <xf numFmtId="3" fontId="52" fillId="0" borderId="22" xfId="4" applyNumberFormat="1" applyFont="1" applyFill="1" applyBorder="1" applyAlignment="1">
      <alignment horizontal="distributed" vertical="center"/>
    </xf>
    <xf numFmtId="3" fontId="52" fillId="0" borderId="126" xfId="4" applyNumberFormat="1" applyFont="1" applyFill="1" applyBorder="1" applyAlignment="1">
      <alignment horizontal="distributed" vertical="center"/>
    </xf>
    <xf numFmtId="3" fontId="52" fillId="0" borderId="24" xfId="4" applyNumberFormat="1" applyFont="1" applyFill="1" applyBorder="1" applyAlignment="1">
      <alignment horizontal="distributed" vertical="center"/>
    </xf>
    <xf numFmtId="3" fontId="52" fillId="0" borderId="125" xfId="4" applyNumberFormat="1" applyFont="1" applyFill="1" applyBorder="1" applyAlignment="1">
      <alignment horizontal="distributed" vertical="center"/>
    </xf>
    <xf numFmtId="3" fontId="52" fillId="0" borderId="56" xfId="4" applyNumberFormat="1" applyFont="1" applyFill="1" applyBorder="1" applyAlignment="1">
      <alignment horizontal="distributed" vertical="center"/>
    </xf>
    <xf numFmtId="3" fontId="52" fillId="0" borderId="129" xfId="4" applyNumberFormat="1" applyFont="1" applyFill="1" applyBorder="1" applyAlignment="1">
      <alignment horizontal="distributed" vertical="center"/>
    </xf>
    <xf numFmtId="182" fontId="52" fillId="0" borderId="125" xfId="4" applyNumberFormat="1" applyFont="1" applyFill="1" applyBorder="1" applyAlignment="1">
      <alignment vertical="center" wrapText="1"/>
    </xf>
    <xf numFmtId="183" fontId="52" fillId="0" borderId="169" xfId="4" applyNumberFormat="1" applyFont="1" applyFill="1" applyBorder="1" applyAlignment="1">
      <alignment horizontal="center" vertical="center"/>
    </xf>
    <xf numFmtId="0" fontId="16" fillId="0" borderId="0" xfId="0" applyFont="1">
      <alignment vertical="center"/>
    </xf>
    <xf numFmtId="184" fontId="55" fillId="4" borderId="18" xfId="0" applyNumberFormat="1" applyFont="1" applyFill="1" applyBorder="1" applyAlignment="1" applyProtection="1">
      <alignment horizontal="right" vertical="center" wrapText="1"/>
      <protection locked="0"/>
    </xf>
    <xf numFmtId="184" fontId="28" fillId="4" borderId="20" xfId="1" applyNumberFormat="1" applyFont="1" applyFill="1" applyBorder="1" applyAlignment="1" applyProtection="1">
      <alignment vertical="center" shrinkToFit="1"/>
      <protection locked="0"/>
    </xf>
    <xf numFmtId="184" fontId="28" fillId="4" borderId="38" xfId="1" applyNumberFormat="1" applyFont="1" applyFill="1" applyBorder="1" applyAlignment="1" applyProtection="1">
      <alignment vertical="center" shrinkToFit="1"/>
      <protection locked="0"/>
    </xf>
    <xf numFmtId="184" fontId="28" fillId="4" borderId="34" xfId="1" applyNumberFormat="1" applyFont="1" applyFill="1" applyBorder="1" applyAlignment="1" applyProtection="1">
      <alignment vertical="center" shrinkToFit="1"/>
      <protection locked="0"/>
    </xf>
    <xf numFmtId="184" fontId="28" fillId="4" borderId="45" xfId="1" applyNumberFormat="1" applyFont="1" applyFill="1" applyBorder="1" applyAlignment="1" applyProtection="1">
      <alignment vertical="center" shrinkToFit="1"/>
      <protection locked="0"/>
    </xf>
    <xf numFmtId="184" fontId="28" fillId="4" borderId="48" xfId="1" applyNumberFormat="1" applyFont="1" applyFill="1" applyBorder="1" applyAlignment="1" applyProtection="1">
      <alignment vertical="center" shrinkToFit="1"/>
      <protection locked="0"/>
    </xf>
    <xf numFmtId="184" fontId="28" fillId="4" borderId="47" xfId="1" applyNumberFormat="1" applyFont="1" applyFill="1" applyBorder="1" applyAlignment="1" applyProtection="1">
      <alignment vertical="center" shrinkToFit="1"/>
      <protection locked="0"/>
    </xf>
    <xf numFmtId="0" fontId="19" fillId="8" borderId="0" xfId="0" applyFont="1" applyFill="1">
      <alignment vertical="center"/>
    </xf>
    <xf numFmtId="0" fontId="19" fillId="8" borderId="170" xfId="0" applyFont="1" applyFill="1" applyBorder="1">
      <alignment vertical="center"/>
    </xf>
    <xf numFmtId="56" fontId="19" fillId="8" borderId="170" xfId="0" applyNumberFormat="1" applyFont="1" applyFill="1" applyBorder="1">
      <alignment vertical="center"/>
    </xf>
    <xf numFmtId="176" fontId="0" fillId="6" borderId="20" xfId="0" applyNumberFormat="1" applyFill="1" applyBorder="1" applyAlignment="1">
      <alignment horizontal="center" vertical="center"/>
    </xf>
    <xf numFmtId="3" fontId="52" fillId="0" borderId="55" xfId="4" applyNumberFormat="1" applyFont="1" applyFill="1" applyBorder="1" applyAlignment="1">
      <alignment horizontal="center" vertical="center" wrapText="1"/>
    </xf>
    <xf numFmtId="3" fontId="52" fillId="0" borderId="21" xfId="4" applyNumberFormat="1" applyFont="1" applyFill="1" applyBorder="1" applyAlignment="1">
      <alignment horizontal="center" vertical="center" wrapText="1"/>
    </xf>
    <xf numFmtId="49" fontId="15" fillId="10" borderId="0" xfId="3" applyNumberFormat="1" applyFont="1" applyFill="1" applyAlignment="1">
      <alignment horizontal="left" vertical="center"/>
    </xf>
    <xf numFmtId="0" fontId="19" fillId="10" borderId="0" xfId="0" applyFont="1" applyFill="1">
      <alignment vertical="center"/>
    </xf>
    <xf numFmtId="185" fontId="8" fillId="4" borderId="0" xfId="3" applyNumberFormat="1" applyFont="1" applyFill="1" applyAlignment="1" applyProtection="1">
      <alignment horizontal="right" vertical="center"/>
      <protection locked="0"/>
    </xf>
    <xf numFmtId="0" fontId="20" fillId="7" borderId="121" xfId="0" applyNumberFormat="1" applyFont="1" applyFill="1" applyBorder="1" applyAlignment="1" applyProtection="1">
      <alignment horizontal="center" vertical="center" shrinkToFit="1"/>
      <protection locked="0"/>
    </xf>
    <xf numFmtId="0" fontId="41" fillId="4" borderId="5" xfId="0" applyFont="1" applyFill="1" applyBorder="1" applyAlignment="1" applyProtection="1">
      <alignment horizontal="center" vertical="center"/>
      <protection locked="0"/>
    </xf>
    <xf numFmtId="0" fontId="0" fillId="0" borderId="0" xfId="1" applyFont="1" applyProtection="1"/>
    <xf numFmtId="0" fontId="4" fillId="0" borderId="0" xfId="0" applyFont="1" applyAlignment="1" applyProtection="1">
      <alignment horizontal="justify" vertical="center"/>
    </xf>
    <xf numFmtId="0" fontId="8" fillId="0" borderId="0" xfId="1" applyFont="1" applyAlignment="1" applyProtection="1">
      <alignment vertical="center"/>
    </xf>
    <xf numFmtId="0" fontId="4" fillId="0" borderId="0" xfId="0" applyFont="1" applyAlignment="1" applyProtection="1">
      <alignment horizontal="center" vertical="center"/>
    </xf>
    <xf numFmtId="0" fontId="8" fillId="0" borderId="0" xfId="0" applyFont="1" applyAlignment="1" applyProtection="1">
      <alignment horizontal="center" vertical="center"/>
    </xf>
    <xf numFmtId="0" fontId="4" fillId="0" borderId="0" xfId="0" applyFont="1" applyAlignment="1" applyProtection="1">
      <alignment horizontal="right" vertical="center"/>
    </xf>
    <xf numFmtId="0" fontId="8" fillId="0" borderId="0" xfId="0" applyFont="1" applyAlignment="1" applyProtection="1">
      <alignment horizontal="right" vertical="center"/>
    </xf>
    <xf numFmtId="58" fontId="4" fillId="0" borderId="0" xfId="0" applyNumberFormat="1" applyFont="1" applyAlignment="1" applyProtection="1">
      <alignment horizontal="right" vertical="center"/>
    </xf>
    <xf numFmtId="58" fontId="8" fillId="0" borderId="0" xfId="0" applyNumberFormat="1" applyFont="1" applyAlignment="1" applyProtection="1">
      <alignment horizontal="right" vertical="center"/>
    </xf>
    <xf numFmtId="58" fontId="8" fillId="0" borderId="0" xfId="3" applyNumberFormat="1" applyFont="1" applyFill="1" applyAlignment="1" applyProtection="1">
      <alignment horizontal="right" vertical="center"/>
    </xf>
    <xf numFmtId="0" fontId="4" fillId="0" borderId="0" xfId="1" applyFont="1" applyAlignment="1" applyProtection="1">
      <alignment vertical="center"/>
    </xf>
    <xf numFmtId="0" fontId="8" fillId="0" borderId="0" xfId="0" applyFont="1" applyAlignment="1" applyProtection="1">
      <alignment horizontal="justify" vertical="center"/>
    </xf>
    <xf numFmtId="0" fontId="8" fillId="0" borderId="0" xfId="0" applyFont="1" applyAlignment="1" applyProtection="1">
      <alignment horizontal="left" vertical="center"/>
    </xf>
    <xf numFmtId="0" fontId="7" fillId="0" borderId="0" xfId="1" applyFont="1" applyProtection="1"/>
    <xf numFmtId="0" fontId="8" fillId="0" borderId="0" xfId="1" applyFont="1" applyAlignment="1" applyProtection="1">
      <alignment horizontal="right" vertical="center"/>
    </xf>
    <xf numFmtId="0" fontId="4" fillId="0" borderId="0" xfId="0" applyFont="1" applyAlignment="1" applyProtection="1">
      <alignment horizontal="left" vertical="center"/>
    </xf>
    <xf numFmtId="0" fontId="0" fillId="0" borderId="0" xfId="1" applyFont="1" applyAlignment="1" applyProtection="1">
      <alignment vertical="center"/>
    </xf>
    <xf numFmtId="0" fontId="6" fillId="0" borderId="0" xfId="0" applyFont="1" applyAlignment="1" applyProtection="1">
      <alignment horizontal="center" vertical="center"/>
    </xf>
    <xf numFmtId="0" fontId="6" fillId="0" borderId="0" xfId="0" applyFont="1" applyAlignment="1" applyProtection="1">
      <alignment horizontal="left" vertical="center" shrinkToFit="1"/>
    </xf>
    <xf numFmtId="0" fontId="9" fillId="0" borderId="0" xfId="1" applyFont="1" applyProtection="1"/>
    <xf numFmtId="20" fontId="4" fillId="0" borderId="0" xfId="0" applyNumberFormat="1" applyFont="1" applyAlignment="1" applyProtection="1">
      <alignment horizontal="left" vertical="center"/>
    </xf>
    <xf numFmtId="20" fontId="8" fillId="0" borderId="0" xfId="0" applyNumberFormat="1" applyFont="1" applyAlignment="1" applyProtection="1">
      <alignment horizontal="left" vertical="center"/>
    </xf>
    <xf numFmtId="0" fontId="8" fillId="0" borderId="0" xfId="0" applyFont="1" applyAlignment="1" applyProtection="1">
      <alignment vertical="center"/>
    </xf>
    <xf numFmtId="0" fontId="0" fillId="0" borderId="0" xfId="1" applyFont="1" applyAlignment="1" applyProtection="1"/>
    <xf numFmtId="49" fontId="8" fillId="0" borderId="0" xfId="0" applyNumberFormat="1" applyFont="1" applyAlignment="1" applyProtection="1">
      <alignment horizontal="left"/>
    </xf>
    <xf numFmtId="0" fontId="8" fillId="0" borderId="0" xfId="1" applyFont="1" applyAlignment="1" applyProtection="1"/>
    <xf numFmtId="0" fontId="8" fillId="0" borderId="0" xfId="0" applyFont="1" applyAlignment="1" applyProtection="1">
      <alignment horizontal="justify"/>
    </xf>
    <xf numFmtId="176" fontId="6" fillId="0" borderId="0" xfId="1" applyNumberFormat="1" applyFont="1" applyBorder="1" applyAlignment="1" applyProtection="1">
      <alignment horizontal="center" shrinkToFit="1"/>
    </xf>
    <xf numFmtId="0" fontId="8" fillId="0" borderId="0" xfId="0" applyFont="1" applyAlignment="1" applyProtection="1">
      <alignment horizontal="right"/>
    </xf>
    <xf numFmtId="0" fontId="8" fillId="0" borderId="0" xfId="0" applyFont="1" applyAlignment="1" applyProtection="1">
      <alignment horizontal="center" shrinkToFit="1"/>
    </xf>
    <xf numFmtId="0" fontId="27" fillId="0" borderId="0" xfId="1" applyFont="1" applyAlignment="1" applyProtection="1">
      <alignment horizontal="left" vertical="center"/>
    </xf>
    <xf numFmtId="0" fontId="27" fillId="0" borderId="0" xfId="1" applyFont="1" applyAlignment="1" applyProtection="1">
      <alignment horizontal="center" vertical="center"/>
    </xf>
    <xf numFmtId="0" fontId="27" fillId="0" borderId="0" xfId="0" applyFont="1" applyAlignment="1" applyProtection="1">
      <alignment horizontal="justify" vertical="center"/>
    </xf>
    <xf numFmtId="0" fontId="27" fillId="0" borderId="0" xfId="1" applyFont="1" applyProtection="1"/>
    <xf numFmtId="0" fontId="28" fillId="0" borderId="0" xfId="1" applyFont="1" applyAlignment="1" applyProtection="1">
      <alignment horizontal="left" vertical="center"/>
    </xf>
    <xf numFmtId="0" fontId="28" fillId="0" borderId="0" xfId="1" applyFont="1" applyAlignment="1" applyProtection="1">
      <alignment horizontal="right" vertical="center"/>
    </xf>
    <xf numFmtId="0" fontId="28" fillId="0" borderId="0" xfId="0" applyFont="1" applyAlignment="1" applyProtection="1">
      <alignment horizontal="center" vertical="center" shrinkToFit="1"/>
    </xf>
    <xf numFmtId="0" fontId="28" fillId="0" borderId="0" xfId="1" applyFont="1" applyAlignment="1" applyProtection="1">
      <alignment horizontal="center" vertical="center"/>
    </xf>
    <xf numFmtId="0" fontId="28" fillId="0" borderId="0" xfId="1" applyFont="1" applyProtection="1"/>
    <xf numFmtId="0" fontId="28" fillId="0" borderId="0" xfId="0" applyFont="1" applyAlignment="1" applyProtection="1">
      <alignment horizontal="right" vertical="center"/>
    </xf>
    <xf numFmtId="0" fontId="27" fillId="0" borderId="0" xfId="0" applyFont="1" applyAlignment="1" applyProtection="1">
      <alignment horizontal="right" vertical="center"/>
    </xf>
    <xf numFmtId="0" fontId="27" fillId="9" borderId="41" xfId="1" applyFont="1" applyFill="1" applyBorder="1" applyAlignment="1" applyProtection="1">
      <alignment horizontal="center" vertical="center"/>
    </xf>
    <xf numFmtId="0" fontId="27" fillId="9" borderId="41" xfId="1" applyFont="1" applyFill="1" applyBorder="1" applyAlignment="1" applyProtection="1">
      <alignment vertical="center"/>
    </xf>
    <xf numFmtId="0" fontId="27" fillId="0" borderId="0" xfId="1" applyFont="1" applyAlignment="1" applyProtection="1">
      <alignment horizontal="right" vertical="center"/>
    </xf>
    <xf numFmtId="177" fontId="27" fillId="0" borderId="0" xfId="1" applyNumberFormat="1" applyFont="1" applyAlignment="1" applyProtection="1">
      <alignment horizontal="right"/>
    </xf>
    <xf numFmtId="0" fontId="27" fillId="0" borderId="55" xfId="1" applyFont="1" applyBorder="1" applyAlignment="1" applyProtection="1">
      <alignment horizontal="center" vertical="center" wrapText="1"/>
    </xf>
    <xf numFmtId="0" fontId="27" fillId="0" borderId="19" xfId="1" applyFont="1" applyBorder="1" applyAlignment="1" applyProtection="1">
      <alignment horizontal="center" vertical="center" wrapText="1"/>
    </xf>
    <xf numFmtId="0" fontId="27" fillId="0" borderId="19" xfId="1" applyFont="1" applyBorder="1" applyAlignment="1" applyProtection="1">
      <alignment horizontal="center" vertical="center"/>
    </xf>
    <xf numFmtId="184" fontId="28" fillId="0" borderId="48" xfId="1" applyNumberFormat="1" applyFont="1" applyFill="1" applyBorder="1" applyAlignment="1" applyProtection="1">
      <alignment vertical="center" shrinkToFit="1"/>
    </xf>
    <xf numFmtId="184" fontId="28" fillId="0" borderId="47" xfId="1" applyNumberFormat="1" applyFont="1" applyFill="1" applyBorder="1" applyAlignment="1" applyProtection="1">
      <alignment vertical="center" shrinkToFit="1"/>
    </xf>
    <xf numFmtId="184" fontId="28" fillId="0" borderId="47" xfId="1" applyNumberFormat="1" applyFont="1" applyFill="1" applyBorder="1" applyAlignment="1" applyProtection="1">
      <alignment horizontal="right" vertical="center" shrinkToFit="1"/>
    </xf>
    <xf numFmtId="184" fontId="28" fillId="0" borderId="38" xfId="1" applyNumberFormat="1" applyFont="1" applyFill="1" applyBorder="1" applyAlignment="1" applyProtection="1">
      <alignment horizontal="right" vertical="center" shrinkToFit="1"/>
    </xf>
    <xf numFmtId="0" fontId="27" fillId="0" borderId="0" xfId="0" applyFont="1" applyAlignment="1" applyProtection="1">
      <alignment horizontal="center" vertical="center"/>
    </xf>
    <xf numFmtId="184" fontId="28" fillId="0" borderId="45" xfId="1" applyNumberFormat="1" applyFont="1" applyFill="1" applyBorder="1" applyAlignment="1" applyProtection="1">
      <alignment horizontal="right" vertical="center" shrinkToFit="1"/>
    </xf>
    <xf numFmtId="177" fontId="27" fillId="0" borderId="0" xfId="0" applyNumberFormat="1" applyFont="1" applyAlignment="1" applyProtection="1">
      <alignment horizontal="center" vertical="center"/>
    </xf>
    <xf numFmtId="184" fontId="28" fillId="0" borderId="39" xfId="1" applyNumberFormat="1" applyFont="1" applyFill="1" applyBorder="1" applyAlignment="1" applyProtection="1">
      <alignment vertical="center" shrinkToFit="1"/>
    </xf>
    <xf numFmtId="184" fontId="28" fillId="0" borderId="46" xfId="1" applyNumberFormat="1" applyFont="1" applyFill="1" applyBorder="1" applyAlignment="1" applyProtection="1">
      <alignment vertical="center" shrinkToFit="1"/>
    </xf>
    <xf numFmtId="184" fontId="28" fillId="0" borderId="46" xfId="1" applyNumberFormat="1" applyFont="1" applyFill="1" applyBorder="1" applyAlignment="1" applyProtection="1">
      <alignment horizontal="right" vertical="center" shrinkToFit="1"/>
    </xf>
    <xf numFmtId="0" fontId="27" fillId="0" borderId="0" xfId="1" applyFont="1" applyFill="1" applyProtection="1"/>
    <xf numFmtId="0" fontId="27" fillId="0" borderId="0" xfId="1" applyFont="1" applyFill="1" applyAlignment="1" applyProtection="1">
      <alignment horizontal="center" vertical="center"/>
    </xf>
    <xf numFmtId="180" fontId="27" fillId="0" borderId="0" xfId="0" applyNumberFormat="1" applyFont="1" applyAlignment="1" applyProtection="1">
      <alignment horizontal="justify" vertical="center"/>
    </xf>
    <xf numFmtId="179" fontId="27" fillId="0" borderId="0" xfId="1" applyNumberFormat="1" applyFont="1" applyProtection="1"/>
    <xf numFmtId="180" fontId="27" fillId="0" borderId="0" xfId="1" applyNumberFormat="1" applyFont="1" applyProtection="1"/>
    <xf numFmtId="0" fontId="19" fillId="0" borderId="0" xfId="1" applyFont="1" applyProtection="1"/>
    <xf numFmtId="0" fontId="19" fillId="0" borderId="0" xfId="1" applyFont="1" applyFill="1" applyProtection="1"/>
    <xf numFmtId="0" fontId="19" fillId="0" borderId="0" xfId="1" applyFont="1" applyBorder="1" applyProtection="1"/>
    <xf numFmtId="0" fontId="30" fillId="0" borderId="0" xfId="0" applyFont="1" applyAlignment="1" applyProtection="1">
      <alignment horizontal="left" vertical="center"/>
    </xf>
    <xf numFmtId="0" fontId="29" fillId="0" borderId="0" xfId="0" applyFont="1" applyProtection="1">
      <alignment vertical="center"/>
    </xf>
    <xf numFmtId="0" fontId="29" fillId="0" borderId="0" xfId="0" applyFont="1" applyAlignment="1" applyProtection="1">
      <alignment horizontal="center" vertical="center"/>
    </xf>
    <xf numFmtId="0" fontId="29" fillId="3" borderId="0" xfId="0" applyFont="1" applyFill="1" applyBorder="1" applyAlignment="1" applyProtection="1">
      <alignment vertical="center"/>
    </xf>
    <xf numFmtId="0" fontId="30" fillId="0" borderId="0" xfId="0" applyFont="1" applyProtection="1">
      <alignment vertical="center"/>
    </xf>
    <xf numFmtId="0" fontId="29" fillId="0" borderId="0" xfId="0" applyFont="1" applyAlignment="1" applyProtection="1">
      <alignment horizontal="left" vertical="center"/>
    </xf>
    <xf numFmtId="0" fontId="57" fillId="0" borderId="0" xfId="0" applyFont="1" applyAlignment="1" applyProtection="1">
      <alignment horizontal="right" vertical="center"/>
    </xf>
    <xf numFmtId="0" fontId="57" fillId="0" borderId="0" xfId="0" applyFont="1" applyAlignment="1" applyProtection="1">
      <alignment horizontal="center" vertical="center"/>
    </xf>
    <xf numFmtId="0" fontId="30" fillId="0" borderId="0" xfId="0" applyFont="1" applyBorder="1" applyAlignment="1" applyProtection="1">
      <alignment horizontal="center" vertical="center" wrapText="1"/>
    </xf>
    <xf numFmtId="0" fontId="30" fillId="0" borderId="0" xfId="0" applyFont="1" applyAlignment="1" applyProtection="1">
      <alignment horizontal="center" vertical="center"/>
    </xf>
    <xf numFmtId="0" fontId="31" fillId="0" borderId="0" xfId="0" applyFont="1" applyFill="1" applyProtection="1">
      <alignment vertical="center"/>
    </xf>
    <xf numFmtId="0" fontId="29" fillId="0" borderId="0" xfId="0" applyFont="1" applyBorder="1" applyAlignment="1" applyProtection="1">
      <alignment horizontal="center" vertical="center" wrapText="1"/>
    </xf>
    <xf numFmtId="0" fontId="29" fillId="0" borderId="0" xfId="0" applyFont="1" applyAlignment="1" applyProtection="1">
      <alignment horizontal="justify" vertical="center"/>
    </xf>
    <xf numFmtId="0" fontId="29" fillId="0" borderId="0" xfId="0" applyFont="1" applyAlignment="1" applyProtection="1">
      <alignment horizontal="right" vertical="center"/>
    </xf>
    <xf numFmtId="0" fontId="55" fillId="0" borderId="0" xfId="0" applyFont="1" applyAlignment="1" applyProtection="1">
      <alignment horizontal="right" vertical="center"/>
    </xf>
    <xf numFmtId="0" fontId="55" fillId="2" borderId="120" xfId="0" applyFont="1" applyFill="1" applyBorder="1" applyAlignment="1" applyProtection="1">
      <alignment horizontal="center" vertical="center" wrapText="1"/>
    </xf>
    <xf numFmtId="0" fontId="55" fillId="2" borderId="123" xfId="0" applyFont="1" applyFill="1" applyBorder="1" applyAlignment="1" applyProtection="1">
      <alignment horizontal="center" vertical="center" wrapText="1"/>
    </xf>
    <xf numFmtId="0" fontId="55" fillId="2" borderId="153" xfId="0" applyFont="1" applyFill="1" applyBorder="1" applyAlignment="1" applyProtection="1">
      <alignment horizontal="center" vertical="center" wrapText="1"/>
    </xf>
    <xf numFmtId="0" fontId="29" fillId="0" borderId="0" xfId="0" applyFont="1" applyAlignment="1" applyProtection="1">
      <alignment vertical="center"/>
    </xf>
    <xf numFmtId="0" fontId="29" fillId="2" borderId="14" xfId="0" applyFont="1" applyFill="1" applyBorder="1" applyAlignment="1" applyProtection="1">
      <alignment horizontal="right" vertical="center" wrapText="1"/>
    </xf>
    <xf numFmtId="0" fontId="29" fillId="2" borderId="15" xfId="0" applyFont="1" applyFill="1" applyBorder="1" applyAlignment="1" applyProtection="1">
      <alignment horizontal="right" vertical="center" wrapText="1"/>
    </xf>
    <xf numFmtId="0" fontId="29" fillId="2" borderId="94" xfId="0" applyFont="1" applyFill="1" applyBorder="1" applyAlignment="1" applyProtection="1">
      <alignment horizontal="right" vertical="center" wrapText="1"/>
    </xf>
    <xf numFmtId="0" fontId="29" fillId="2" borderId="172" xfId="0" applyFont="1" applyFill="1" applyBorder="1" applyAlignment="1" applyProtection="1">
      <alignment horizontal="right" vertical="center" wrapText="1"/>
    </xf>
    <xf numFmtId="0" fontId="55" fillId="0" borderId="11" xfId="0" applyFont="1" applyBorder="1" applyAlignment="1" applyProtection="1">
      <alignment horizontal="right" vertical="top" wrapText="1"/>
    </xf>
    <xf numFmtId="0" fontId="55" fillId="0" borderId="12" xfId="0" applyFont="1" applyBorder="1" applyAlignment="1" applyProtection="1">
      <alignment horizontal="right" vertical="top" wrapText="1"/>
    </xf>
    <xf numFmtId="0" fontId="55" fillId="0" borderId="151" xfId="0" applyFont="1" applyBorder="1" applyAlignment="1" applyProtection="1">
      <alignment horizontal="right" vertical="top" wrapText="1"/>
    </xf>
    <xf numFmtId="0" fontId="55" fillId="0" borderId="171" xfId="0" applyFont="1" applyBorder="1" applyAlignment="1" applyProtection="1">
      <alignment horizontal="right" vertical="top" wrapText="1"/>
    </xf>
    <xf numFmtId="0" fontId="29" fillId="0" borderId="0" xfId="0" applyFont="1" applyAlignment="1" applyProtection="1">
      <alignment horizontal="right" vertical="top"/>
    </xf>
    <xf numFmtId="184" fontId="55" fillId="3" borderId="16" xfId="0" applyNumberFormat="1" applyFont="1" applyFill="1" applyBorder="1" applyAlignment="1" applyProtection="1">
      <alignment horizontal="right" vertical="center" wrapText="1"/>
    </xf>
    <xf numFmtId="184" fontId="55" fillId="3" borderId="32" xfId="0" applyNumberFormat="1" applyFont="1" applyFill="1" applyBorder="1" applyAlignment="1" applyProtection="1">
      <alignment horizontal="right" vertical="center" wrapText="1"/>
    </xf>
    <xf numFmtId="184" fontId="55" fillId="3" borderId="152" xfId="0" applyNumberFormat="1" applyFont="1" applyFill="1" applyBorder="1" applyAlignment="1" applyProtection="1">
      <alignment horizontal="right" vertical="center" wrapText="1"/>
    </xf>
    <xf numFmtId="184" fontId="55" fillId="3" borderId="156" xfId="0" applyNumberFormat="1" applyFont="1" applyFill="1" applyBorder="1" applyAlignment="1" applyProtection="1">
      <alignment horizontal="right" vertical="center" wrapText="1"/>
    </xf>
    <xf numFmtId="184" fontId="55" fillId="3" borderId="17" xfId="0" applyNumberFormat="1" applyFont="1" applyFill="1" applyBorder="1" applyAlignment="1" applyProtection="1">
      <alignment horizontal="right" vertical="center" wrapText="1"/>
    </xf>
    <xf numFmtId="184" fontId="55" fillId="0" borderId="17" xfId="0" applyNumberFormat="1" applyFont="1" applyFill="1" applyBorder="1" applyAlignment="1" applyProtection="1">
      <alignment horizontal="right" vertical="center" wrapText="1"/>
    </xf>
    <xf numFmtId="184" fontId="55" fillId="3" borderId="172" xfId="0" applyNumberFormat="1" applyFont="1" applyFill="1" applyBorder="1" applyAlignment="1" applyProtection="1">
      <alignment horizontal="right" vertical="center" wrapText="1"/>
    </xf>
    <xf numFmtId="176" fontId="33" fillId="0" borderId="0" xfId="0" applyNumberFormat="1" applyFont="1" applyAlignment="1" applyProtection="1">
      <alignment horizontal="right" vertical="center"/>
    </xf>
    <xf numFmtId="177" fontId="55" fillId="3" borderId="11" xfId="0" applyNumberFormat="1" applyFont="1" applyFill="1" applyBorder="1" applyAlignment="1" applyProtection="1">
      <alignment horizontal="right" vertical="top" wrapText="1"/>
    </xf>
    <xf numFmtId="177" fontId="55" fillId="0" borderId="12" xfId="0" applyNumberFormat="1" applyFont="1" applyFill="1" applyBorder="1" applyAlignment="1" applyProtection="1">
      <alignment horizontal="right" vertical="top" wrapText="1"/>
    </xf>
    <xf numFmtId="177" fontId="55" fillId="3" borderId="12" xfId="0" applyNumberFormat="1" applyFont="1" applyFill="1" applyBorder="1" applyAlignment="1" applyProtection="1">
      <alignment horizontal="right" vertical="top" wrapText="1"/>
    </xf>
    <xf numFmtId="177" fontId="55" fillId="3" borderId="151" xfId="0" applyNumberFormat="1" applyFont="1" applyFill="1" applyBorder="1" applyAlignment="1" applyProtection="1">
      <alignment horizontal="right" vertical="top" wrapText="1"/>
    </xf>
    <xf numFmtId="177" fontId="55" fillId="3" borderId="171" xfId="0" applyNumberFormat="1" applyFont="1" applyFill="1" applyBorder="1" applyAlignment="1" applyProtection="1">
      <alignment horizontal="right" vertical="top" wrapText="1"/>
    </xf>
    <xf numFmtId="184" fontId="56" fillId="3" borderId="16" xfId="0" applyNumberFormat="1" applyFont="1" applyFill="1" applyBorder="1" applyAlignment="1" applyProtection="1">
      <alignment horizontal="right" vertical="center" wrapText="1"/>
    </xf>
    <xf numFmtId="184" fontId="56" fillId="3" borderId="18" xfId="0" applyNumberFormat="1" applyFont="1" applyFill="1" applyBorder="1" applyAlignment="1" applyProtection="1">
      <alignment horizontal="right" vertical="center" wrapText="1"/>
    </xf>
    <xf numFmtId="184" fontId="56" fillId="3" borderId="154" xfId="0" applyNumberFormat="1" applyFont="1" applyFill="1" applyBorder="1" applyAlignment="1" applyProtection="1">
      <alignment horizontal="right" vertical="center" wrapText="1"/>
    </xf>
    <xf numFmtId="184" fontId="56" fillId="3" borderId="156" xfId="0" applyNumberFormat="1" applyFont="1" applyFill="1" applyBorder="1" applyAlignment="1" applyProtection="1">
      <alignment horizontal="right" vertical="center" wrapText="1"/>
    </xf>
    <xf numFmtId="184" fontId="56" fillId="3" borderId="172" xfId="0" applyNumberFormat="1" applyFont="1" applyFill="1" applyBorder="1" applyAlignment="1" applyProtection="1">
      <alignment horizontal="right" vertical="center" wrapText="1"/>
    </xf>
    <xf numFmtId="176" fontId="29" fillId="0" borderId="0" xfId="0" applyNumberFormat="1" applyFont="1" applyBorder="1" applyAlignment="1" applyProtection="1">
      <alignment horizontal="right" vertical="top" wrapText="1"/>
    </xf>
    <xf numFmtId="176" fontId="29" fillId="0" borderId="0" xfId="0" applyNumberFormat="1" applyFont="1" applyAlignment="1" applyProtection="1">
      <alignment horizontal="right" vertical="center"/>
    </xf>
    <xf numFmtId="0" fontId="35" fillId="0" borderId="0" xfId="0" applyFont="1" applyAlignment="1" applyProtection="1">
      <alignment horizontal="justify" vertical="center"/>
    </xf>
    <xf numFmtId="0" fontId="32" fillId="0" borderId="0" xfId="0" applyFont="1" applyProtection="1">
      <alignment vertical="center"/>
    </xf>
    <xf numFmtId="179" fontId="32" fillId="0" borderId="0" xfId="0" applyNumberFormat="1" applyFont="1" applyProtection="1">
      <alignment vertical="center"/>
    </xf>
    <xf numFmtId="0" fontId="32" fillId="0" borderId="0" xfId="0" applyFont="1" applyBorder="1" applyProtection="1">
      <alignment vertical="center"/>
    </xf>
    <xf numFmtId="0" fontId="36" fillId="0" borderId="0" xfId="0" applyFont="1" applyProtection="1">
      <alignment vertical="center"/>
    </xf>
    <xf numFmtId="0" fontId="36" fillId="0" borderId="0" xfId="0" applyFont="1" applyAlignment="1" applyProtection="1">
      <alignment horizontal="left" vertical="center"/>
    </xf>
    <xf numFmtId="0" fontId="36" fillId="0" borderId="0" xfId="0" applyFont="1" applyAlignment="1" applyProtection="1">
      <alignment horizontal="center" vertical="center"/>
    </xf>
    <xf numFmtId="0" fontId="36" fillId="3" borderId="0" xfId="0" applyFont="1" applyFill="1" applyBorder="1" applyAlignment="1" applyProtection="1">
      <alignment vertical="center"/>
    </xf>
    <xf numFmtId="0" fontId="37" fillId="0" borderId="0" xfId="0" applyFont="1" applyAlignment="1" applyProtection="1">
      <alignment vertical="center"/>
    </xf>
    <xf numFmtId="0" fontId="36" fillId="0" borderId="0" xfId="0" applyFont="1" applyAlignment="1" applyProtection="1">
      <alignment vertical="center"/>
    </xf>
    <xf numFmtId="0" fontId="38" fillId="0" borderId="0" xfId="0" applyFont="1" applyFill="1" applyProtection="1">
      <alignment vertical="center"/>
    </xf>
    <xf numFmtId="0" fontId="36" fillId="0" borderId="0" xfId="0" applyFont="1" applyFill="1" applyProtection="1">
      <alignment vertical="center"/>
    </xf>
    <xf numFmtId="0" fontId="58" fillId="0" borderId="0" xfId="0" applyFont="1" applyAlignment="1" applyProtection="1">
      <alignment horizontal="left" vertical="center"/>
    </xf>
    <xf numFmtId="0" fontId="58" fillId="0" borderId="0" xfId="0" applyFont="1" applyAlignment="1" applyProtection="1">
      <alignment horizontal="center" vertical="center"/>
    </xf>
    <xf numFmtId="0" fontId="37" fillId="0" borderId="0" xfId="0" applyFont="1" applyAlignment="1" applyProtection="1">
      <alignment horizontal="left" vertical="center"/>
    </xf>
    <xf numFmtId="0" fontId="37" fillId="0" borderId="0" xfId="0" applyFont="1" applyProtection="1">
      <alignment vertical="center"/>
    </xf>
    <xf numFmtId="0" fontId="37" fillId="0" borderId="0" xfId="0" applyFont="1" applyBorder="1" applyAlignment="1" applyProtection="1">
      <alignment horizontal="center" vertical="center" wrapText="1"/>
    </xf>
    <xf numFmtId="0" fontId="37" fillId="0" borderId="0" xfId="0" applyFont="1" applyAlignment="1" applyProtection="1">
      <alignment horizontal="center" vertical="center"/>
    </xf>
    <xf numFmtId="0" fontId="39" fillId="0" borderId="0" xfId="0" applyFont="1" applyAlignment="1" applyProtection="1">
      <alignment horizontal="right" vertical="center"/>
    </xf>
    <xf numFmtId="0" fontId="40" fillId="0" borderId="0" xfId="0" applyFont="1" applyProtection="1">
      <alignment vertical="center"/>
    </xf>
    <xf numFmtId="0" fontId="40" fillId="0" borderId="0" xfId="0" applyFont="1" applyAlignment="1" applyProtection="1">
      <alignment horizontal="center" vertical="center"/>
    </xf>
    <xf numFmtId="0" fontId="40" fillId="0" borderId="0" xfId="0" applyFont="1" applyBorder="1" applyAlignment="1" applyProtection="1">
      <alignment horizontal="center" vertical="center" wrapText="1"/>
    </xf>
    <xf numFmtId="0" fontId="40" fillId="0" borderId="0" xfId="0" applyFont="1" applyAlignment="1" applyProtection="1">
      <alignment vertical="center"/>
    </xf>
    <xf numFmtId="0" fontId="36" fillId="0" borderId="0" xfId="0" applyFont="1" applyBorder="1" applyProtection="1">
      <alignment vertical="center"/>
    </xf>
    <xf numFmtId="0" fontId="36" fillId="9" borderId="41" xfId="0" applyFont="1" applyFill="1" applyBorder="1" applyAlignment="1" applyProtection="1">
      <alignment horizontal="left" vertical="center"/>
    </xf>
    <xf numFmtId="0" fontId="36" fillId="3" borderId="0" xfId="0" applyFont="1" applyFill="1" applyBorder="1" applyAlignment="1" applyProtection="1">
      <alignment horizontal="left" vertical="center"/>
    </xf>
    <xf numFmtId="0" fontId="36" fillId="3" borderId="0" xfId="0" applyFont="1" applyFill="1" applyProtection="1">
      <alignment vertical="center"/>
    </xf>
    <xf numFmtId="0" fontId="41" fillId="3" borderId="0" xfId="0" applyFont="1" applyFill="1" applyBorder="1" applyAlignment="1" applyProtection="1">
      <alignment horizontal="right" vertical="center"/>
    </xf>
    <xf numFmtId="0" fontId="41" fillId="0" borderId="0" xfId="0" applyFont="1" applyAlignment="1" applyProtection="1">
      <alignment vertical="center"/>
    </xf>
    <xf numFmtId="0" fontId="41" fillId="3" borderId="0" xfId="0" applyFont="1" applyFill="1" applyBorder="1" applyAlignment="1" applyProtection="1">
      <alignment vertical="center"/>
    </xf>
    <xf numFmtId="0" fontId="41" fillId="3" borderId="0" xfId="0" applyFont="1" applyFill="1" applyBorder="1" applyAlignment="1" applyProtection="1">
      <alignment horizontal="left" vertical="center"/>
    </xf>
    <xf numFmtId="0" fontId="40" fillId="0" borderId="20" xfId="0" applyFont="1" applyBorder="1" applyAlignment="1" applyProtection="1">
      <alignment horizontal="center" vertical="center"/>
    </xf>
    <xf numFmtId="0" fontId="41" fillId="0" borderId="0" xfId="0" applyFont="1" applyAlignment="1" applyProtection="1">
      <alignment horizontal="center" vertical="center"/>
    </xf>
    <xf numFmtId="0" fontId="40" fillId="3" borderId="21" xfId="0" applyFont="1" applyFill="1" applyBorder="1" applyAlignment="1" applyProtection="1">
      <alignment horizontal="center" vertical="center"/>
    </xf>
    <xf numFmtId="0" fontId="44" fillId="3" borderId="20" xfId="0" applyFont="1" applyFill="1" applyBorder="1" applyAlignment="1" applyProtection="1">
      <alignment horizontal="center" vertical="center"/>
    </xf>
    <xf numFmtId="0" fontId="41" fillId="3" borderId="29" xfId="0" applyFont="1" applyFill="1" applyBorder="1" applyAlignment="1" applyProtection="1">
      <alignment vertical="center"/>
    </xf>
    <xf numFmtId="176" fontId="39" fillId="0" borderId="22" xfId="0" applyNumberFormat="1" applyFont="1" applyFill="1" applyBorder="1" applyAlignment="1" applyProtection="1">
      <alignment horizontal="right" vertical="center" shrinkToFit="1"/>
    </xf>
    <xf numFmtId="176" fontId="39" fillId="0" borderId="22" xfId="0" applyNumberFormat="1" applyFont="1" applyBorder="1" applyProtection="1">
      <alignment vertical="center"/>
    </xf>
    <xf numFmtId="176" fontId="41" fillId="0" borderId="22" xfId="0" applyNumberFormat="1" applyFont="1" applyBorder="1" applyAlignment="1" applyProtection="1">
      <alignment vertical="center" shrinkToFit="1"/>
    </xf>
    <xf numFmtId="176" fontId="39" fillId="0" borderId="23" xfId="0" applyNumberFormat="1" applyFont="1" applyBorder="1" applyAlignment="1" applyProtection="1">
      <alignment horizontal="right" vertical="center" shrinkToFit="1"/>
    </xf>
    <xf numFmtId="176" fontId="39" fillId="3" borderId="23" xfId="0" applyNumberFormat="1" applyFont="1" applyFill="1" applyBorder="1" applyAlignment="1" applyProtection="1">
      <alignment horizontal="right" vertical="center" shrinkToFit="1"/>
    </xf>
    <xf numFmtId="176" fontId="39" fillId="0" borderId="24" xfId="0" applyNumberFormat="1" applyFont="1" applyFill="1" applyBorder="1" applyAlignment="1" applyProtection="1">
      <alignment horizontal="right" vertical="center" shrinkToFit="1"/>
    </xf>
    <xf numFmtId="176" fontId="39" fillId="0" borderId="55" xfId="0" applyNumberFormat="1" applyFont="1" applyFill="1" applyBorder="1" applyAlignment="1" applyProtection="1">
      <alignment horizontal="right" vertical="center" shrinkToFit="1"/>
    </xf>
    <xf numFmtId="176" fontId="39" fillId="0" borderId="24" xfId="0" applyNumberFormat="1" applyFont="1" applyBorder="1" applyProtection="1">
      <alignment vertical="center"/>
    </xf>
    <xf numFmtId="176" fontId="41" fillId="0" borderId="24" xfId="0" applyNumberFormat="1" applyFont="1" applyBorder="1" applyAlignment="1" applyProtection="1">
      <alignment vertical="center" shrinkToFit="1"/>
    </xf>
    <xf numFmtId="176" fontId="39" fillId="0" borderId="28" xfId="0" applyNumberFormat="1" applyFont="1" applyBorder="1" applyAlignment="1" applyProtection="1">
      <alignment horizontal="right" vertical="center" shrinkToFit="1"/>
    </xf>
    <xf numFmtId="176" fontId="39" fillId="3" borderId="28" xfId="0" applyNumberFormat="1" applyFont="1" applyFill="1" applyBorder="1" applyAlignment="1" applyProtection="1">
      <alignment horizontal="right" vertical="center" shrinkToFit="1"/>
    </xf>
    <xf numFmtId="176" fontId="39" fillId="0" borderId="56" xfId="0" applyNumberFormat="1" applyFont="1" applyFill="1" applyBorder="1" applyAlignment="1" applyProtection="1">
      <alignment horizontal="right" vertical="center" shrinkToFit="1"/>
    </xf>
    <xf numFmtId="176" fontId="39" fillId="0" borderId="21" xfId="0" applyNumberFormat="1" applyFont="1" applyBorder="1" applyProtection="1">
      <alignment vertical="center"/>
    </xf>
    <xf numFmtId="176" fontId="41" fillId="0" borderId="21" xfId="0" applyNumberFormat="1" applyFont="1" applyBorder="1" applyAlignment="1" applyProtection="1">
      <alignment vertical="center" shrinkToFit="1"/>
    </xf>
    <xf numFmtId="176" fontId="39" fillId="0" borderId="29" xfId="0" applyNumberFormat="1" applyFont="1" applyBorder="1" applyAlignment="1" applyProtection="1">
      <alignment horizontal="right" vertical="center" shrinkToFit="1"/>
    </xf>
    <xf numFmtId="176" fontId="39" fillId="3" borderId="29" xfId="0" applyNumberFormat="1" applyFont="1" applyFill="1" applyBorder="1" applyAlignment="1" applyProtection="1">
      <alignment horizontal="right" vertical="center" shrinkToFit="1"/>
    </xf>
    <xf numFmtId="176" fontId="39" fillId="0" borderId="21" xfId="0" applyNumberFormat="1" applyFont="1" applyFill="1" applyBorder="1" applyAlignment="1" applyProtection="1">
      <alignment horizontal="right" vertical="center" shrinkToFit="1"/>
    </xf>
    <xf numFmtId="176" fontId="39" fillId="0" borderId="74" xfId="0" applyNumberFormat="1" applyFont="1" applyBorder="1" applyAlignment="1" applyProtection="1">
      <alignment horizontal="right" vertical="center" shrinkToFit="1"/>
    </xf>
    <xf numFmtId="0" fontId="39" fillId="0" borderId="0" xfId="0" applyFont="1" applyAlignment="1" applyProtection="1">
      <alignment horizontal="center" vertical="center"/>
    </xf>
    <xf numFmtId="0" fontId="39" fillId="0" borderId="0" xfId="0" applyFont="1" applyProtection="1">
      <alignment vertical="center"/>
    </xf>
    <xf numFmtId="0" fontId="39" fillId="0" borderId="0" xfId="0" applyFont="1" applyBorder="1" applyProtection="1">
      <alignment vertical="center"/>
    </xf>
    <xf numFmtId="0" fontId="39" fillId="3" borderId="0" xfId="0" applyFont="1" applyFill="1" applyBorder="1" applyAlignment="1" applyProtection="1">
      <alignment horizontal="left" vertical="center"/>
    </xf>
    <xf numFmtId="0" fontId="39" fillId="3" borderId="0" xfId="0" applyFont="1" applyFill="1" applyBorder="1" applyAlignment="1" applyProtection="1"/>
    <xf numFmtId="0" fontId="44" fillId="0" borderId="0" xfId="0" applyFont="1" applyAlignment="1" applyProtection="1">
      <alignment horizontal="left" vertical="top" wrapText="1" shrinkToFit="1"/>
    </xf>
    <xf numFmtId="0" fontId="38" fillId="3" borderId="0" xfId="0" applyFont="1" applyFill="1" applyBorder="1" applyAlignment="1" applyProtection="1">
      <alignment horizontal="right" vertical="center" wrapText="1"/>
    </xf>
    <xf numFmtId="0" fontId="38" fillId="3" borderId="0" xfId="0" applyFont="1" applyFill="1" applyBorder="1" applyAlignment="1" applyProtection="1">
      <alignment horizontal="right" vertical="center"/>
    </xf>
    <xf numFmtId="176" fontId="36" fillId="3" borderId="0" xfId="0" applyNumberFormat="1" applyFont="1" applyFill="1" applyBorder="1" applyAlignment="1" applyProtection="1">
      <alignment horizontal="right" shrinkToFit="1"/>
    </xf>
    <xf numFmtId="0" fontId="45" fillId="0" borderId="0" xfId="0" applyFont="1" applyFill="1" applyProtection="1">
      <alignment vertical="center"/>
    </xf>
    <xf numFmtId="0" fontId="45" fillId="0" borderId="0" xfId="0" applyFont="1" applyFill="1" applyAlignment="1" applyProtection="1">
      <alignment horizontal="left" vertical="center"/>
    </xf>
    <xf numFmtId="0" fontId="45" fillId="0" borderId="0" xfId="0" applyFont="1" applyFill="1" applyAlignment="1" applyProtection="1">
      <alignment horizontal="center" vertical="center"/>
    </xf>
    <xf numFmtId="0" fontId="45" fillId="0" borderId="0" xfId="0" applyFont="1" applyFill="1" applyAlignment="1" applyProtection="1">
      <alignment vertical="center"/>
    </xf>
    <xf numFmtId="0" fontId="48" fillId="0" borderId="0" xfId="0" applyFont="1" applyFill="1" applyProtection="1">
      <alignment vertical="center"/>
    </xf>
    <xf numFmtId="0" fontId="48" fillId="0" borderId="0" xfId="0" applyFont="1" applyFill="1" applyAlignment="1" applyProtection="1">
      <alignment horizontal="center" vertical="center"/>
    </xf>
    <xf numFmtId="0" fontId="48" fillId="0" borderId="0" xfId="0" applyFont="1" applyFill="1" applyAlignment="1" applyProtection="1">
      <alignment vertical="center"/>
    </xf>
    <xf numFmtId="0" fontId="48" fillId="0" borderId="0" xfId="0" applyFont="1" applyFill="1" applyBorder="1" applyProtection="1">
      <alignment vertical="center"/>
    </xf>
    <xf numFmtId="0" fontId="36" fillId="3" borderId="0" xfId="0" applyFont="1" applyFill="1" applyBorder="1" applyProtection="1">
      <alignment vertical="center"/>
    </xf>
    <xf numFmtId="0" fontId="48" fillId="0" borderId="0" xfId="0" applyFont="1" applyFill="1" applyBorder="1" applyAlignment="1" applyProtection="1">
      <alignment vertical="center"/>
    </xf>
    <xf numFmtId="0" fontId="48" fillId="0" borderId="0" xfId="0" applyFont="1" applyFill="1" applyBorder="1" applyAlignment="1" applyProtection="1">
      <alignment horizontal="center" vertical="center"/>
    </xf>
    <xf numFmtId="0" fontId="48" fillId="0" borderId="0" xfId="0" applyFont="1" applyProtection="1">
      <alignment vertical="center"/>
    </xf>
    <xf numFmtId="0" fontId="48" fillId="0" borderId="0" xfId="0" applyFont="1" applyAlignment="1" applyProtection="1">
      <alignment horizontal="center" vertical="center"/>
    </xf>
    <xf numFmtId="0" fontId="48" fillId="0" borderId="0" xfId="0" applyFont="1" applyAlignment="1" applyProtection="1">
      <alignment vertical="center"/>
    </xf>
    <xf numFmtId="0" fontId="60" fillId="9" borderId="57" xfId="0" applyFont="1" applyFill="1" applyBorder="1" applyAlignment="1" applyProtection="1">
      <alignment horizontal="center" vertical="center"/>
      <protection locked="0"/>
    </xf>
    <xf numFmtId="0" fontId="36" fillId="0" borderId="0" xfId="0" applyFont="1" applyAlignment="1" applyProtection="1">
      <alignment horizontal="right" vertical="center"/>
    </xf>
    <xf numFmtId="0" fontId="36" fillId="0" borderId="0" xfId="0" applyFont="1" applyFill="1" applyBorder="1" applyAlignment="1" applyProtection="1">
      <alignment horizontal="left" vertical="center"/>
    </xf>
    <xf numFmtId="0" fontId="36" fillId="0" borderId="0" xfId="0" applyFont="1" applyFill="1" applyBorder="1" applyProtection="1">
      <alignment vertical="center"/>
    </xf>
    <xf numFmtId="0" fontId="36" fillId="9" borderId="41" xfId="0" applyFont="1" applyFill="1" applyBorder="1" applyAlignment="1" applyProtection="1">
      <alignment horizontal="center" vertical="center"/>
    </xf>
    <xf numFmtId="0" fontId="36" fillId="0" borderId="0" xfId="0" applyFont="1" applyBorder="1" applyAlignment="1" applyProtection="1">
      <alignment vertical="center"/>
    </xf>
    <xf numFmtId="0" fontId="36" fillId="0" borderId="0" xfId="0" applyFont="1" applyBorder="1" applyAlignment="1" applyProtection="1">
      <alignment horizontal="left" vertical="center"/>
    </xf>
    <xf numFmtId="0" fontId="39" fillId="0" borderId="0" xfId="0" applyFont="1" applyAlignment="1" applyProtection="1">
      <alignment vertical="center"/>
    </xf>
    <xf numFmtId="0" fontId="39" fillId="0" borderId="2" xfId="0" applyFont="1" applyBorder="1" applyAlignment="1" applyProtection="1">
      <alignment horizontal="center" vertical="center"/>
    </xf>
    <xf numFmtId="0" fontId="41" fillId="0" borderId="0" xfId="0" applyFont="1" applyProtection="1">
      <alignment vertical="center"/>
    </xf>
    <xf numFmtId="0" fontId="41" fillId="0" borderId="0" xfId="0" applyFont="1" applyBorder="1" applyAlignment="1" applyProtection="1">
      <alignment horizontal="left" vertical="center"/>
    </xf>
    <xf numFmtId="0" fontId="41" fillId="0" borderId="0" xfId="0" applyFont="1" applyBorder="1" applyAlignment="1" applyProtection="1">
      <alignment vertical="center"/>
    </xf>
    <xf numFmtId="0" fontId="41" fillId="0" borderId="0" xfId="0" applyFont="1" applyBorder="1" applyAlignment="1" applyProtection="1">
      <alignment horizontal="center" vertical="center"/>
    </xf>
    <xf numFmtId="0" fontId="40" fillId="0" borderId="0" xfId="0" applyFont="1" applyBorder="1" applyAlignment="1" applyProtection="1">
      <alignment horizontal="center" vertical="center"/>
    </xf>
    <xf numFmtId="0" fontId="49" fillId="0" borderId="0" xfId="0" applyFont="1" applyBorder="1" applyAlignment="1" applyProtection="1">
      <alignment horizontal="center" vertical="center" wrapText="1"/>
    </xf>
    <xf numFmtId="0" fontId="49" fillId="0" borderId="0" xfId="0" applyFont="1" applyProtection="1">
      <alignment vertical="center"/>
    </xf>
    <xf numFmtId="0" fontId="41" fillId="0" borderId="1" xfId="0" applyFont="1" applyBorder="1" applyAlignment="1" applyProtection="1">
      <alignment horizontal="center" vertical="center" wrapText="1"/>
    </xf>
    <xf numFmtId="0" fontId="41" fillId="0" borderId="8" xfId="0" applyFont="1" applyBorder="1" applyAlignment="1" applyProtection="1">
      <alignment horizontal="center" vertical="center" wrapText="1"/>
    </xf>
    <xf numFmtId="0" fontId="41" fillId="0" borderId="9" xfId="0" applyFont="1" applyBorder="1" applyAlignment="1" applyProtection="1">
      <alignment horizontal="center" vertical="center" wrapText="1"/>
    </xf>
    <xf numFmtId="0" fontId="41" fillId="0" borderId="6" xfId="0" applyFont="1" applyBorder="1" applyAlignment="1" applyProtection="1">
      <alignment horizontal="center" vertical="center" wrapText="1"/>
    </xf>
    <xf numFmtId="0" fontId="41" fillId="0" borderId="7" xfId="0" applyFont="1" applyBorder="1" applyAlignment="1" applyProtection="1">
      <alignment horizontal="center" vertical="center" wrapText="1"/>
    </xf>
    <xf numFmtId="0" fontId="41" fillId="0" borderId="7" xfId="0" applyFont="1" applyBorder="1" applyAlignment="1" applyProtection="1">
      <alignment horizontal="right" vertical="top" wrapText="1"/>
    </xf>
    <xf numFmtId="0" fontId="41" fillId="0" borderId="10" xfId="0" applyFont="1" applyBorder="1" applyAlignment="1" applyProtection="1">
      <alignment horizontal="right" vertical="top" wrapText="1"/>
    </xf>
    <xf numFmtId="177" fontId="39" fillId="0" borderId="0" xfId="0" applyNumberFormat="1" applyFont="1" applyFill="1" applyBorder="1" applyAlignment="1" applyProtection="1">
      <alignment horizontal="center" vertical="center" wrapText="1"/>
    </xf>
    <xf numFmtId="0" fontId="49" fillId="0" borderId="0" xfId="0" applyFont="1" applyFill="1" applyProtection="1">
      <alignment vertical="center"/>
    </xf>
    <xf numFmtId="0" fontId="49" fillId="0" borderId="0" xfId="0" applyFont="1" applyFill="1" applyBorder="1" applyProtection="1">
      <alignment vertical="center"/>
    </xf>
    <xf numFmtId="177" fontId="39" fillId="3" borderId="0" xfId="0" applyNumberFormat="1" applyFont="1" applyFill="1" applyBorder="1" applyAlignment="1" applyProtection="1">
      <alignment horizontal="center" vertical="center" wrapText="1"/>
    </xf>
    <xf numFmtId="178" fontId="39" fillId="0" borderId="0" xfId="0" applyNumberFormat="1" applyFont="1" applyFill="1" applyBorder="1" applyAlignment="1" applyProtection="1">
      <alignment horizontal="center" vertical="center" wrapText="1"/>
    </xf>
    <xf numFmtId="0" fontId="39" fillId="0" borderId="0" xfId="0" applyFont="1" applyFill="1" applyProtection="1">
      <alignment vertical="center"/>
    </xf>
    <xf numFmtId="0" fontId="39" fillId="0" borderId="0" xfId="0" applyFont="1" applyFill="1" applyBorder="1" applyProtection="1">
      <alignment vertical="center"/>
    </xf>
    <xf numFmtId="0" fontId="39" fillId="0" borderId="0" xfId="0" applyFont="1" applyFill="1" applyBorder="1" applyAlignment="1" applyProtection="1">
      <alignment horizontal="center" vertical="center" wrapText="1"/>
    </xf>
    <xf numFmtId="178" fontId="39" fillId="0" borderId="0" xfId="0" applyNumberFormat="1" applyFont="1" applyFill="1" applyBorder="1" applyAlignment="1" applyProtection="1">
      <alignment horizontal="right" vertical="center" shrinkToFit="1"/>
    </xf>
    <xf numFmtId="178" fontId="39" fillId="0" borderId="0" xfId="0" applyNumberFormat="1" applyFont="1" applyFill="1" applyBorder="1" applyAlignment="1" applyProtection="1">
      <alignment horizontal="center" vertical="center" shrinkToFit="1"/>
    </xf>
    <xf numFmtId="0" fontId="46" fillId="0" borderId="0" xfId="0" applyFont="1" applyFill="1" applyBorder="1" applyAlignment="1" applyProtection="1">
      <alignment horizontal="center" vertical="center" wrapText="1"/>
    </xf>
    <xf numFmtId="177" fontId="46" fillId="0" borderId="0" xfId="0" applyNumberFormat="1" applyFont="1" applyFill="1" applyBorder="1" applyAlignment="1" applyProtection="1">
      <alignment horizontal="right" vertical="center" wrapText="1"/>
    </xf>
    <xf numFmtId="176" fontId="39" fillId="0" borderId="0" xfId="0" applyNumberFormat="1" applyFont="1" applyFill="1" applyBorder="1" applyAlignment="1" applyProtection="1">
      <alignment horizontal="center" vertical="center"/>
    </xf>
    <xf numFmtId="0" fontId="49" fillId="0" borderId="0" xfId="0" applyFont="1" applyFill="1" applyAlignment="1" applyProtection="1">
      <alignment horizontal="center" vertical="center"/>
    </xf>
    <xf numFmtId="0" fontId="49" fillId="0" borderId="0" xfId="0" applyFont="1" applyFill="1" applyAlignment="1" applyProtection="1">
      <alignment vertical="center"/>
    </xf>
    <xf numFmtId="0" fontId="40" fillId="0" borderId="0" xfId="0" applyFont="1" applyFill="1" applyBorder="1" applyAlignment="1" applyProtection="1">
      <alignment horizontal="left" vertical="center" wrapText="1"/>
    </xf>
    <xf numFmtId="0" fontId="36" fillId="0" borderId="0" xfId="0" applyFont="1" applyFill="1" applyAlignment="1" applyProtection="1">
      <alignment horizontal="left" vertical="center"/>
    </xf>
    <xf numFmtId="0" fontId="36" fillId="0" borderId="0" xfId="0" applyFont="1" applyFill="1" applyAlignment="1" applyProtection="1">
      <alignment horizontal="center" vertical="center"/>
    </xf>
    <xf numFmtId="178" fontId="41" fillId="3" borderId="0" xfId="0" applyNumberFormat="1" applyFont="1" applyFill="1" applyBorder="1" applyAlignment="1" applyProtection="1">
      <alignment vertical="center" wrapText="1" shrinkToFit="1"/>
    </xf>
    <xf numFmtId="0" fontId="49" fillId="0" borderId="0" xfId="0" applyFont="1" applyFill="1" applyBorder="1" applyAlignment="1" applyProtection="1">
      <alignment vertical="center"/>
    </xf>
    <xf numFmtId="178" fontId="39" fillId="3" borderId="0" xfId="0" applyNumberFormat="1" applyFont="1" applyFill="1" applyBorder="1" applyAlignment="1" applyProtection="1">
      <alignment horizontal="center" vertical="center"/>
    </xf>
    <xf numFmtId="178" fontId="41" fillId="3" borderId="0" xfId="0" applyNumberFormat="1" applyFont="1" applyFill="1" applyBorder="1" applyAlignment="1" applyProtection="1">
      <alignment horizontal="center" vertical="center" wrapText="1" shrinkToFit="1"/>
    </xf>
    <xf numFmtId="0" fontId="44" fillId="0" borderId="0" xfId="0" applyFont="1" applyFill="1" applyAlignment="1" applyProtection="1">
      <alignment horizontal="left" vertical="center"/>
    </xf>
    <xf numFmtId="0" fontId="44" fillId="0" borderId="0" xfId="0" applyFont="1" applyFill="1" applyProtection="1">
      <alignment vertical="center"/>
    </xf>
    <xf numFmtId="0" fontId="44" fillId="0" borderId="0" xfId="0" applyFont="1" applyFill="1" applyAlignment="1" applyProtection="1">
      <alignment horizontal="center" vertical="center"/>
    </xf>
    <xf numFmtId="0" fontId="44" fillId="0" borderId="0" xfId="0" applyFont="1" applyFill="1" applyBorder="1" applyAlignment="1" applyProtection="1">
      <alignment horizontal="center" vertical="center"/>
    </xf>
    <xf numFmtId="0" fontId="44" fillId="0" borderId="0" xfId="0" applyFont="1" applyFill="1" applyAlignment="1" applyProtection="1">
      <alignment vertical="center"/>
    </xf>
    <xf numFmtId="0" fontId="41" fillId="0" borderId="0" xfId="0" applyFont="1" applyFill="1" applyProtection="1">
      <alignment vertical="center"/>
    </xf>
    <xf numFmtId="0" fontId="0" fillId="0" borderId="0" xfId="0" applyFill="1">
      <alignment vertical="center"/>
    </xf>
    <xf numFmtId="49" fontId="19" fillId="7" borderId="170" xfId="5" applyNumberFormat="1" applyFont="1" applyFill="1" applyBorder="1" applyAlignment="1">
      <alignment horizontal="center" vertical="center" shrinkToFit="1"/>
    </xf>
    <xf numFmtId="0" fontId="19" fillId="0" borderId="0" xfId="0" applyFont="1" applyAlignment="1">
      <alignment vertical="top" wrapText="1"/>
    </xf>
    <xf numFmtId="0" fontId="19" fillId="0" borderId="170" xfId="5" applyFont="1" applyBorder="1" applyAlignment="1">
      <alignment horizontal="center" vertical="center" shrinkToFit="1"/>
    </xf>
    <xf numFmtId="0" fontId="19" fillId="0" borderId="0" xfId="0" applyFont="1" applyAlignment="1">
      <alignment vertical="center" wrapText="1"/>
    </xf>
    <xf numFmtId="0" fontId="19" fillId="11" borderId="173" xfId="3" applyFont="1" applyFill="1" applyBorder="1" applyAlignment="1">
      <alignment vertical="center" shrinkToFit="1"/>
    </xf>
    <xf numFmtId="0" fontId="19" fillId="11" borderId="174" xfId="3" applyFont="1" applyFill="1" applyBorder="1" applyAlignment="1">
      <alignment vertical="center" shrinkToFit="1"/>
    </xf>
    <xf numFmtId="0" fontId="19" fillId="11" borderId="175" xfId="3" applyFont="1" applyFill="1" applyBorder="1" applyAlignment="1">
      <alignment vertical="center" shrinkToFit="1"/>
    </xf>
    <xf numFmtId="0" fontId="19" fillId="0" borderId="0" xfId="0" applyFont="1" applyAlignment="1">
      <alignment horizontal="left" vertical="top" wrapText="1"/>
    </xf>
    <xf numFmtId="0" fontId="22" fillId="0" borderId="0" xfId="0" applyFont="1" applyAlignment="1">
      <alignment vertical="top" wrapText="1"/>
    </xf>
    <xf numFmtId="0" fontId="0" fillId="0" borderId="0" xfId="1" applyFont="1" applyAlignment="1" applyProtection="1">
      <alignment horizontal="right"/>
    </xf>
    <xf numFmtId="0" fontId="8" fillId="0" borderId="0" xfId="0" applyFont="1" applyAlignment="1" applyProtection="1">
      <alignment horizontal="justify" vertical="center"/>
    </xf>
    <xf numFmtId="0" fontId="4" fillId="0" borderId="0" xfId="1" applyFont="1" applyAlignment="1" applyProtection="1">
      <alignment horizontal="center" vertical="top" wrapText="1"/>
    </xf>
    <xf numFmtId="0" fontId="4" fillId="0" borderId="0" xfId="1" applyFont="1" applyAlignment="1" applyProtection="1">
      <alignment horizontal="center" vertical="top"/>
    </xf>
    <xf numFmtId="186" fontId="6" fillId="0" borderId="135" xfId="1" applyNumberFormat="1" applyFont="1" applyBorder="1" applyAlignment="1" applyProtection="1">
      <alignment horizontal="center" shrinkToFit="1"/>
    </xf>
    <xf numFmtId="0" fontId="6" fillId="0" borderId="0" xfId="0" applyFont="1" applyAlignment="1" applyProtection="1">
      <alignment horizontal="left" vertical="center" shrinkToFit="1"/>
    </xf>
    <xf numFmtId="0" fontId="8" fillId="0" borderId="0" xfId="0" applyFont="1" applyAlignment="1" applyProtection="1">
      <alignment horizontal="left" vertical="center" shrinkToFit="1"/>
    </xf>
    <xf numFmtId="0" fontId="4" fillId="0" borderId="0" xfId="0" applyFont="1" applyAlignment="1" applyProtection="1">
      <alignment horizontal="left" vertical="center" shrinkToFit="1"/>
    </xf>
    <xf numFmtId="0" fontId="8" fillId="0" borderId="0" xfId="0" applyFont="1" applyAlignment="1" applyProtection="1">
      <alignment horizontal="right" vertical="center" shrinkToFit="1"/>
    </xf>
    <xf numFmtId="0" fontId="8" fillId="4" borderId="0" xfId="0" applyFont="1" applyFill="1" applyAlignment="1" applyProtection="1">
      <alignment horizontal="left" vertical="center"/>
      <protection locked="0"/>
    </xf>
    <xf numFmtId="0" fontId="8" fillId="0" borderId="0" xfId="0" applyFont="1" applyAlignment="1" applyProtection="1">
      <alignment horizontal="left" vertical="center"/>
    </xf>
    <xf numFmtId="0" fontId="8" fillId="0" borderId="0" xfId="0" applyFont="1" applyAlignment="1" applyProtection="1">
      <alignment horizontal="justify"/>
    </xf>
    <xf numFmtId="0" fontId="8" fillId="4" borderId="0" xfId="0" applyFont="1" applyFill="1" applyAlignment="1" applyProtection="1">
      <alignment horizontal="left" vertical="center" shrinkToFit="1"/>
      <protection locked="0"/>
    </xf>
    <xf numFmtId="0" fontId="8" fillId="0" borderId="0" xfId="1" applyFont="1" applyAlignment="1" applyProtection="1">
      <alignment horizontal="center" vertical="center" shrinkToFit="1"/>
    </xf>
    <xf numFmtId="0" fontId="6" fillId="0" borderId="0" xfId="0" applyFont="1" applyAlignment="1" applyProtection="1">
      <alignment horizontal="right" vertical="center"/>
    </xf>
    <xf numFmtId="0" fontId="27" fillId="9" borderId="41" xfId="1" applyFont="1" applyFill="1" applyBorder="1" applyAlignment="1" applyProtection="1">
      <alignment horizontal="center" vertical="center" shrinkToFit="1"/>
    </xf>
    <xf numFmtId="0" fontId="27" fillId="0" borderId="58" xfId="1" applyFont="1" applyBorder="1" applyAlignment="1" applyProtection="1">
      <alignment horizontal="center" vertical="center"/>
    </xf>
    <xf numFmtId="0" fontId="27" fillId="0" borderId="122" xfId="1" applyFont="1" applyBorder="1" applyAlignment="1" applyProtection="1">
      <alignment horizontal="center" vertical="center"/>
    </xf>
    <xf numFmtId="0" fontId="27" fillId="0" borderId="59" xfId="1" applyFont="1" applyBorder="1" applyProtection="1"/>
    <xf numFmtId="0" fontId="27" fillId="0" borderId="60" xfId="1" applyFont="1" applyBorder="1" applyAlignment="1" applyProtection="1">
      <alignment horizontal="center" vertical="center"/>
    </xf>
    <xf numFmtId="0" fontId="27" fillId="0" borderId="115" xfId="1" applyFont="1" applyBorder="1" applyAlignment="1" applyProtection="1">
      <alignment horizontal="center" vertical="center"/>
    </xf>
    <xf numFmtId="0" fontId="27" fillId="0" borderId="61" xfId="1" applyFont="1" applyBorder="1" applyAlignment="1" applyProtection="1">
      <alignment horizontal="center" vertical="center"/>
    </xf>
    <xf numFmtId="0" fontId="27" fillId="0" borderId="62" xfId="1" applyFont="1" applyBorder="1" applyAlignment="1" applyProtection="1">
      <alignment horizontal="center" vertical="center"/>
    </xf>
    <xf numFmtId="0" fontId="27" fillId="0" borderId="40" xfId="1" applyFont="1" applyBorder="1" applyAlignment="1" applyProtection="1">
      <alignment horizontal="center" vertical="center"/>
    </xf>
    <xf numFmtId="0" fontId="27" fillId="0" borderId="35" xfId="1" applyFont="1" applyBorder="1" applyAlignment="1" applyProtection="1">
      <alignment horizontal="center" vertical="center"/>
    </xf>
    <xf numFmtId="0" fontId="27" fillId="0" borderId="63" xfId="1" applyFont="1" applyBorder="1" applyAlignment="1" applyProtection="1">
      <alignment horizontal="center" vertical="center"/>
    </xf>
    <xf numFmtId="0" fontId="27" fillId="0" borderId="64" xfId="1" applyFont="1" applyBorder="1" applyAlignment="1" applyProtection="1">
      <alignment horizontal="center" vertical="center"/>
    </xf>
    <xf numFmtId="0" fontId="27" fillId="0" borderId="65" xfId="1" applyFont="1" applyBorder="1" applyAlignment="1" applyProtection="1">
      <alignment horizontal="center" vertical="center"/>
    </xf>
    <xf numFmtId="0" fontId="27" fillId="0" borderId="63" xfId="1" applyFont="1" applyFill="1" applyBorder="1" applyAlignment="1" applyProtection="1">
      <alignment horizontal="center" vertical="center"/>
    </xf>
    <xf numFmtId="0" fontId="27" fillId="0" borderId="64" xfId="1" applyFont="1" applyFill="1" applyBorder="1" applyAlignment="1" applyProtection="1">
      <alignment horizontal="center" vertical="center"/>
    </xf>
    <xf numFmtId="0" fontId="27" fillId="0" borderId="65" xfId="1" applyFont="1" applyFill="1" applyBorder="1" applyAlignment="1" applyProtection="1">
      <alignment horizontal="center" vertical="center"/>
    </xf>
    <xf numFmtId="0" fontId="27" fillId="0" borderId="147" xfId="1" applyFont="1" applyBorder="1" applyAlignment="1" applyProtection="1">
      <alignment vertical="center"/>
    </xf>
    <xf numFmtId="0" fontId="27" fillId="0" borderId="117" xfId="1" applyFont="1" applyBorder="1" applyAlignment="1" applyProtection="1">
      <alignment vertical="center"/>
    </xf>
    <xf numFmtId="0" fontId="27" fillId="0" borderId="118" xfId="1" applyFont="1" applyBorder="1" applyAlignment="1" applyProtection="1">
      <alignment vertical="center"/>
    </xf>
    <xf numFmtId="0" fontId="27" fillId="0" borderId="4" xfId="1" applyFont="1" applyBorder="1" applyAlignment="1" applyProtection="1">
      <alignment vertical="center"/>
    </xf>
    <xf numFmtId="0" fontId="27" fillId="0" borderId="5" xfId="1" applyFont="1" applyBorder="1" applyAlignment="1" applyProtection="1">
      <alignment vertical="center"/>
    </xf>
    <xf numFmtId="0" fontId="27" fillId="0" borderId="68" xfId="1" applyFont="1" applyBorder="1" applyAlignment="1" applyProtection="1">
      <alignment vertical="center"/>
    </xf>
    <xf numFmtId="0" fontId="27" fillId="4" borderId="4" xfId="1" applyFont="1" applyFill="1" applyBorder="1" applyAlignment="1" applyProtection="1">
      <alignment vertical="center"/>
      <protection locked="0"/>
    </xf>
    <xf numFmtId="0" fontId="27" fillId="4" borderId="5" xfId="1" applyFont="1" applyFill="1" applyBorder="1" applyAlignment="1" applyProtection="1">
      <alignment vertical="center"/>
      <protection locked="0"/>
    </xf>
    <xf numFmtId="0" fontId="27" fillId="4" borderId="68" xfId="1" applyFont="1" applyFill="1" applyBorder="1" applyAlignment="1" applyProtection="1">
      <alignment vertical="center"/>
      <protection locked="0"/>
    </xf>
    <xf numFmtId="0" fontId="27" fillId="4" borderId="148" xfId="1" applyFont="1" applyFill="1" applyBorder="1" applyAlignment="1" applyProtection="1">
      <alignment vertical="center"/>
      <protection locked="0"/>
    </xf>
    <xf numFmtId="0" fontId="27" fillId="4" borderId="149" xfId="1" applyFont="1" applyFill="1" applyBorder="1" applyAlignment="1" applyProtection="1">
      <alignment vertical="center"/>
      <protection locked="0"/>
    </xf>
    <xf numFmtId="0" fontId="27" fillId="4" borderId="150" xfId="1" applyFont="1" applyFill="1" applyBorder="1" applyAlignment="1" applyProtection="1">
      <alignment vertical="center"/>
      <protection locked="0"/>
    </xf>
    <xf numFmtId="0" fontId="29" fillId="0" borderId="0" xfId="0" applyFont="1" applyAlignment="1" applyProtection="1">
      <alignment horizontal="left" vertical="center"/>
    </xf>
    <xf numFmtId="0" fontId="55" fillId="2" borderId="171" xfId="0" applyFont="1" applyFill="1" applyBorder="1" applyAlignment="1" applyProtection="1">
      <alignment horizontal="center" vertical="center" wrapText="1"/>
    </xf>
    <xf numFmtId="0" fontId="55" fillId="2" borderId="100" xfId="0" applyFont="1" applyFill="1" applyBorder="1" applyAlignment="1" applyProtection="1">
      <alignment horizontal="center" vertical="center" wrapText="1"/>
    </xf>
    <xf numFmtId="0" fontId="55" fillId="0" borderId="0" xfId="0" applyFont="1" applyBorder="1" applyAlignment="1" applyProtection="1">
      <alignment horizontal="center" vertical="center" wrapText="1" shrinkToFit="1"/>
    </xf>
    <xf numFmtId="0" fontId="55" fillId="0" borderId="19" xfId="0" applyFont="1" applyBorder="1" applyAlignment="1" applyProtection="1">
      <alignment horizontal="center" vertical="center" wrapText="1" shrinkToFit="1"/>
    </xf>
    <xf numFmtId="0" fontId="55" fillId="2" borderId="60" xfId="0" applyFont="1" applyFill="1" applyBorder="1" applyAlignment="1" applyProtection="1">
      <alignment horizontal="center" vertical="center" wrapText="1"/>
    </xf>
    <xf numFmtId="0" fontId="55" fillId="2" borderId="115" xfId="0" applyFont="1" applyFill="1" applyBorder="1" applyAlignment="1" applyProtection="1">
      <alignment horizontal="center" vertical="center" wrapText="1"/>
    </xf>
    <xf numFmtId="0" fontId="55" fillId="2" borderId="11" xfId="0" applyFont="1" applyFill="1" applyBorder="1" applyAlignment="1" applyProtection="1">
      <alignment horizontal="center" vertical="center" wrapText="1"/>
    </xf>
    <xf numFmtId="0" fontId="55" fillId="2" borderId="155" xfId="0" applyFont="1" applyFill="1" applyBorder="1" applyAlignment="1" applyProtection="1">
      <alignment horizontal="center" vertical="center" wrapText="1"/>
    </xf>
    <xf numFmtId="0" fontId="55" fillId="2" borderId="12" xfId="0" applyFont="1" applyFill="1" applyBorder="1" applyAlignment="1" applyProtection="1">
      <alignment horizontal="center" vertical="center" wrapText="1"/>
    </xf>
    <xf numFmtId="0" fontId="55" fillId="2" borderId="43" xfId="0" applyFont="1" applyFill="1" applyBorder="1" applyAlignment="1" applyProtection="1">
      <alignment horizontal="center" vertical="center" wrapText="1"/>
    </xf>
    <xf numFmtId="0" fontId="57" fillId="0" borderId="0" xfId="0" applyFont="1" applyAlignment="1" applyProtection="1">
      <alignment horizontal="left" vertical="center"/>
    </xf>
    <xf numFmtId="0" fontId="30" fillId="4" borderId="20" xfId="0" applyFont="1" applyFill="1" applyBorder="1" applyAlignment="1" applyProtection="1">
      <alignment horizontal="center" vertical="center"/>
    </xf>
    <xf numFmtId="0" fontId="30" fillId="4" borderId="20" xfId="0" applyFont="1" applyFill="1" applyBorder="1" applyAlignment="1" applyProtection="1">
      <alignment horizontal="center" vertical="center" shrinkToFit="1"/>
      <protection locked="0"/>
    </xf>
    <xf numFmtId="0" fontId="30" fillId="9" borderId="20" xfId="0" applyFont="1" applyFill="1" applyBorder="1" applyAlignment="1" applyProtection="1">
      <alignment horizontal="center" vertical="center"/>
    </xf>
    <xf numFmtId="0" fontId="30" fillId="9" borderId="20" xfId="0" applyFont="1" applyFill="1" applyBorder="1" applyAlignment="1" applyProtection="1">
      <alignment horizontal="center" vertical="center" shrinkToFit="1"/>
    </xf>
    <xf numFmtId="0" fontId="36" fillId="0" borderId="0" xfId="0" applyFont="1" applyAlignment="1" applyProtection="1">
      <alignment horizontal="center" vertical="center"/>
    </xf>
    <xf numFmtId="0" fontId="36" fillId="0" borderId="167" xfId="0" applyFont="1" applyBorder="1" applyAlignment="1" applyProtection="1">
      <alignment horizontal="center" vertical="center"/>
    </xf>
    <xf numFmtId="0" fontId="39" fillId="0" borderId="20" xfId="0" applyFont="1" applyBorder="1" applyAlignment="1" applyProtection="1">
      <alignment horizontal="center" vertical="center"/>
    </xf>
    <xf numFmtId="0" fontId="41" fillId="5" borderId="20" xfId="0" applyFont="1" applyFill="1" applyBorder="1" applyAlignment="1" applyProtection="1">
      <alignment horizontal="center" vertical="center"/>
    </xf>
    <xf numFmtId="0" fontId="41" fillId="5" borderId="20" xfId="0" applyFont="1" applyFill="1" applyBorder="1" applyAlignment="1" applyProtection="1">
      <alignment horizontal="center" vertical="center" wrapText="1"/>
    </xf>
    <xf numFmtId="0" fontId="39" fillId="0" borderId="66" xfId="0" applyFont="1" applyBorder="1" applyAlignment="1" applyProtection="1">
      <alignment horizontal="center" vertical="center"/>
    </xf>
    <xf numFmtId="0" fontId="39" fillId="0" borderId="55" xfId="0" applyFont="1" applyBorder="1" applyAlignment="1" applyProtection="1">
      <alignment horizontal="center" vertical="center"/>
    </xf>
    <xf numFmtId="0" fontId="39" fillId="0" borderId="21" xfId="0" applyFont="1" applyBorder="1" applyAlignment="1" applyProtection="1">
      <alignment horizontal="center" vertical="center"/>
    </xf>
    <xf numFmtId="0" fontId="39" fillId="0" borderId="55" xfId="0" applyFont="1" applyFill="1" applyBorder="1" applyAlignment="1" applyProtection="1">
      <alignment horizontal="center" vertical="center"/>
    </xf>
    <xf numFmtId="0" fontId="44" fillId="0" borderId="71" xfId="0" applyFont="1" applyBorder="1" applyAlignment="1" applyProtection="1">
      <alignment horizontal="left" vertical="top" wrapText="1" shrinkToFit="1"/>
    </xf>
    <xf numFmtId="0" fontId="44" fillId="0" borderId="0" xfId="0" applyFont="1" applyAlignment="1" applyProtection="1">
      <alignment horizontal="left" vertical="top" wrapText="1" shrinkToFit="1"/>
    </xf>
    <xf numFmtId="0" fontId="39" fillId="0" borderId="72" xfId="0" applyFont="1" applyBorder="1" applyAlignment="1" applyProtection="1">
      <alignment horizontal="center" vertical="center"/>
    </xf>
    <xf numFmtId="0" fontId="36" fillId="9" borderId="41" xfId="0" applyFont="1" applyFill="1" applyBorder="1" applyAlignment="1" applyProtection="1">
      <alignment horizontal="left" vertical="center" shrinkToFit="1"/>
    </xf>
    <xf numFmtId="0" fontId="39" fillId="3" borderId="29" xfId="0" applyFont="1" applyFill="1" applyBorder="1" applyAlignment="1" applyProtection="1">
      <alignment horizontal="center" vertical="center"/>
    </xf>
    <xf numFmtId="0" fontId="39" fillId="3" borderId="0" xfId="0" applyFont="1" applyFill="1" applyBorder="1" applyAlignment="1" applyProtection="1">
      <alignment horizontal="right" vertical="center"/>
    </xf>
    <xf numFmtId="0" fontId="39" fillId="3" borderId="19" xfId="0" applyFont="1" applyFill="1" applyBorder="1" applyAlignment="1" applyProtection="1">
      <alignment horizontal="right" vertical="center"/>
    </xf>
    <xf numFmtId="176" fontId="36" fillId="3" borderId="73" xfId="0" applyNumberFormat="1" applyFont="1" applyFill="1" applyBorder="1" applyAlignment="1" applyProtection="1">
      <alignment horizontal="right" shrinkToFit="1"/>
    </xf>
    <xf numFmtId="176" fontId="36" fillId="3" borderId="74" xfId="0" applyNumberFormat="1" applyFont="1" applyFill="1" applyBorder="1" applyAlignment="1" applyProtection="1">
      <alignment horizontal="right" shrinkToFit="1"/>
    </xf>
    <xf numFmtId="0" fontId="36" fillId="4" borderId="0" xfId="0" applyFont="1" applyFill="1" applyBorder="1" applyAlignment="1" applyProtection="1">
      <alignment horizontal="center" vertical="center"/>
      <protection locked="0"/>
    </xf>
    <xf numFmtId="0" fontId="38" fillId="3" borderId="0" xfId="0" applyFont="1" applyFill="1" applyBorder="1" applyAlignment="1" applyProtection="1">
      <alignment horizontal="right" vertical="center" wrapText="1"/>
    </xf>
    <xf numFmtId="0" fontId="38" fillId="3" borderId="0" xfId="0" applyFont="1" applyFill="1" applyBorder="1" applyAlignment="1" applyProtection="1">
      <alignment horizontal="right" vertical="center"/>
    </xf>
    <xf numFmtId="0" fontId="38" fillId="3" borderId="19" xfId="0" applyFont="1" applyFill="1" applyBorder="1" applyAlignment="1" applyProtection="1">
      <alignment horizontal="right" vertical="center"/>
    </xf>
    <xf numFmtId="0" fontId="41" fillId="2" borderId="75" xfId="0" applyFont="1" applyFill="1" applyBorder="1" applyAlignment="1" applyProtection="1">
      <alignment horizontal="center" vertical="center" wrapText="1"/>
    </xf>
    <xf numFmtId="0" fontId="41" fillId="2" borderId="76" xfId="0" applyFont="1" applyFill="1" applyBorder="1" applyAlignment="1" applyProtection="1">
      <alignment horizontal="center" vertical="center"/>
    </xf>
    <xf numFmtId="0" fontId="41" fillId="3" borderId="29" xfId="0" applyFont="1" applyFill="1" applyBorder="1" applyAlignment="1" applyProtection="1">
      <alignment horizontal="center" vertical="center"/>
    </xf>
    <xf numFmtId="0" fontId="39" fillId="0" borderId="0" xfId="0" applyFont="1" applyFill="1" applyBorder="1" applyAlignment="1" applyProtection="1">
      <alignment horizontal="center" vertical="center"/>
    </xf>
    <xf numFmtId="178" fontId="39" fillId="0" borderId="67" xfId="0" applyNumberFormat="1" applyFont="1" applyFill="1" applyBorder="1" applyAlignment="1" applyProtection="1">
      <alignment horizontal="right" vertical="center" shrinkToFit="1"/>
    </xf>
    <xf numFmtId="178" fontId="39" fillId="0" borderId="68" xfId="0" applyNumberFormat="1" applyFont="1" applyFill="1" applyBorder="1" applyAlignment="1" applyProtection="1">
      <alignment horizontal="right" vertical="center" shrinkToFit="1"/>
    </xf>
    <xf numFmtId="0" fontId="41" fillId="0" borderId="20" xfId="0" applyFont="1" applyFill="1" applyBorder="1" applyAlignment="1" applyProtection="1">
      <alignment horizontal="center" vertical="center" shrinkToFit="1"/>
    </xf>
    <xf numFmtId="38" fontId="39" fillId="0" borderId="20" xfId="2" applyFont="1" applyFill="1" applyBorder="1" applyAlignment="1" applyProtection="1">
      <alignment horizontal="right" vertical="center" shrinkToFit="1"/>
    </xf>
    <xf numFmtId="0" fontId="44" fillId="0" borderId="20" xfId="0" applyFont="1" applyFill="1" applyBorder="1" applyAlignment="1" applyProtection="1">
      <alignment horizontal="center" vertical="center" wrapText="1"/>
    </xf>
    <xf numFmtId="0" fontId="40" fillId="0" borderId="20" xfId="0" applyFont="1" applyFill="1" applyBorder="1" applyAlignment="1" applyProtection="1">
      <alignment horizontal="center" vertical="center" wrapText="1"/>
    </xf>
    <xf numFmtId="0" fontId="39" fillId="0" borderId="111" xfId="0" applyFont="1" applyBorder="1" applyAlignment="1" applyProtection="1">
      <alignment horizontal="center" vertical="center"/>
    </xf>
    <xf numFmtId="0" fontId="39" fillId="0" borderId="112" xfId="0" applyFont="1" applyBorder="1" applyAlignment="1" applyProtection="1">
      <alignment horizontal="center" vertical="center"/>
    </xf>
    <xf numFmtId="0" fontId="39" fillId="0" borderId="113" xfId="0" applyFont="1" applyBorder="1" applyAlignment="1" applyProtection="1">
      <alignment horizontal="center" vertical="center"/>
    </xf>
    <xf numFmtId="0" fontId="39" fillId="0" borderId="114" xfId="0" applyFont="1" applyBorder="1" applyAlignment="1" applyProtection="1">
      <alignment horizontal="center" vertical="center"/>
    </xf>
    <xf numFmtId="0" fontId="39" fillId="0" borderId="115" xfId="0" applyFont="1" applyBorder="1" applyAlignment="1" applyProtection="1">
      <alignment horizontal="center" vertical="center"/>
    </xf>
    <xf numFmtId="0" fontId="39" fillId="0" borderId="13" xfId="0" applyFont="1" applyBorder="1" applyAlignment="1" applyProtection="1">
      <alignment horizontal="center" vertical="center"/>
    </xf>
    <xf numFmtId="0" fontId="41" fillId="4" borderId="67" xfId="0" applyFont="1" applyFill="1" applyBorder="1" applyAlignment="1" applyProtection="1">
      <alignment horizontal="center" vertical="center"/>
      <protection locked="0"/>
    </xf>
    <xf numFmtId="0" fontId="41" fillId="4" borderId="5" xfId="0" applyFont="1" applyFill="1" applyBorder="1" applyAlignment="1" applyProtection="1">
      <alignment horizontal="center" vertical="center"/>
      <protection locked="0"/>
    </xf>
    <xf numFmtId="0" fontId="41" fillId="4" borderId="68" xfId="0" applyFont="1" applyFill="1" applyBorder="1" applyAlignment="1" applyProtection="1">
      <alignment horizontal="center" vertical="center"/>
      <protection locked="0"/>
    </xf>
    <xf numFmtId="0" fontId="40" fillId="4" borderId="67" xfId="0" applyFont="1" applyFill="1" applyBorder="1" applyAlignment="1" applyProtection="1">
      <alignment horizontal="center" vertical="center"/>
      <protection locked="0"/>
    </xf>
    <xf numFmtId="0" fontId="40" fillId="4" borderId="5" xfId="0" applyFont="1" applyFill="1" applyBorder="1" applyAlignment="1" applyProtection="1">
      <alignment horizontal="center" vertical="center"/>
      <protection locked="0"/>
    </xf>
    <xf numFmtId="0" fontId="40" fillId="4" borderId="38" xfId="0" applyFont="1" applyFill="1" applyBorder="1" applyAlignment="1" applyProtection="1">
      <alignment horizontal="center" vertical="center"/>
      <protection locked="0"/>
    </xf>
    <xf numFmtId="0" fontId="41" fillId="0" borderId="105" xfId="0" applyFont="1" applyBorder="1" applyAlignment="1" applyProtection="1">
      <alignment horizontal="center" vertical="center" wrapText="1"/>
    </xf>
    <xf numFmtId="0" fontId="41" fillId="0" borderId="106" xfId="0" applyFont="1" applyBorder="1" applyAlignment="1" applyProtection="1">
      <alignment horizontal="center" vertical="center" wrapText="1"/>
    </xf>
    <xf numFmtId="0" fontId="41" fillId="0" borderId="107" xfId="0" applyFont="1" applyBorder="1" applyAlignment="1" applyProtection="1">
      <alignment horizontal="center" vertical="center" wrapText="1"/>
    </xf>
    <xf numFmtId="0" fontId="41" fillId="0" borderId="108" xfId="0" applyFont="1" applyBorder="1" applyAlignment="1" applyProtection="1">
      <alignment horizontal="center" vertical="center" wrapText="1"/>
    </xf>
    <xf numFmtId="0" fontId="41" fillId="0" borderId="103" xfId="0" applyFont="1" applyBorder="1" applyAlignment="1" applyProtection="1">
      <alignment horizontal="center" vertical="center" wrapText="1"/>
    </xf>
    <xf numFmtId="0" fontId="41" fillId="0" borderId="104" xfId="0" applyFont="1" applyBorder="1" applyAlignment="1" applyProtection="1">
      <alignment horizontal="center" vertical="center" wrapText="1"/>
    </xf>
    <xf numFmtId="0" fontId="41" fillId="0" borderId="109" xfId="0" applyFont="1" applyBorder="1" applyAlignment="1" applyProtection="1">
      <alignment horizontal="center" vertical="center" wrapText="1"/>
    </xf>
    <xf numFmtId="0" fontId="41" fillId="0" borderId="110" xfId="0" applyFont="1" applyBorder="1" applyAlignment="1" applyProtection="1">
      <alignment horizontal="center" vertical="center" wrapText="1"/>
    </xf>
    <xf numFmtId="0" fontId="41" fillId="4" borderId="116" xfId="0" applyFont="1" applyFill="1" applyBorder="1" applyAlignment="1" applyProtection="1">
      <alignment horizontal="center" vertical="center"/>
      <protection locked="0"/>
    </xf>
    <xf numFmtId="0" fontId="41" fillId="4" borderId="117" xfId="0" applyFont="1" applyFill="1" applyBorder="1" applyAlignment="1" applyProtection="1">
      <alignment horizontal="center" vertical="center"/>
      <protection locked="0"/>
    </xf>
    <xf numFmtId="0" fontId="41" fillId="4" borderId="118" xfId="0" applyFont="1" applyFill="1" applyBorder="1" applyAlignment="1" applyProtection="1">
      <alignment horizontal="center" vertical="center"/>
      <protection locked="0"/>
    </xf>
    <xf numFmtId="0" fontId="40" fillId="4" borderId="116" xfId="0" applyFont="1" applyFill="1" applyBorder="1" applyAlignment="1" applyProtection="1">
      <alignment horizontal="center" vertical="center"/>
      <protection locked="0"/>
    </xf>
    <xf numFmtId="0" fontId="40" fillId="4" borderId="117" xfId="0" applyFont="1" applyFill="1" applyBorder="1" applyAlignment="1" applyProtection="1">
      <alignment horizontal="center" vertical="center"/>
      <protection locked="0"/>
    </xf>
    <xf numFmtId="0" fontId="40" fillId="4" borderId="47" xfId="0" applyFont="1" applyFill="1" applyBorder="1" applyAlignment="1" applyProtection="1">
      <alignment horizontal="center" vertical="center"/>
      <protection locked="0"/>
    </xf>
    <xf numFmtId="0" fontId="41" fillId="4" borderId="53" xfId="0" applyFont="1" applyFill="1" applyBorder="1" applyAlignment="1" applyProtection="1">
      <alignment horizontal="center" vertical="center"/>
      <protection locked="0"/>
    </xf>
    <xf numFmtId="0" fontId="41" fillId="4" borderId="101" xfId="0" applyFont="1" applyFill="1" applyBorder="1" applyAlignment="1" applyProtection="1">
      <alignment horizontal="center" vertical="center"/>
      <protection locked="0"/>
    </xf>
    <xf numFmtId="0" fontId="41" fillId="4" borderId="54" xfId="0" applyFont="1" applyFill="1" applyBorder="1" applyAlignment="1" applyProtection="1">
      <alignment horizontal="center" vertical="center"/>
      <protection locked="0"/>
    </xf>
    <xf numFmtId="0" fontId="40" fillId="4" borderId="53" xfId="0" applyFont="1" applyFill="1" applyBorder="1" applyAlignment="1" applyProtection="1">
      <alignment horizontal="center" vertical="center"/>
      <protection locked="0"/>
    </xf>
    <xf numFmtId="0" fontId="40" fillId="4" borderId="54" xfId="0" applyFont="1" applyFill="1" applyBorder="1" applyAlignment="1" applyProtection="1">
      <alignment horizontal="center" vertical="center"/>
      <protection locked="0"/>
    </xf>
    <xf numFmtId="0" fontId="40" fillId="4" borderId="102" xfId="0" applyFont="1" applyFill="1" applyBorder="1" applyAlignment="1" applyProtection="1">
      <alignment horizontal="center" vertical="center"/>
      <protection locked="0"/>
    </xf>
    <xf numFmtId="0" fontId="41" fillId="0" borderId="136" xfId="0" applyFont="1" applyBorder="1" applyAlignment="1" applyProtection="1">
      <alignment horizontal="center" vertical="center" wrapText="1"/>
    </xf>
    <xf numFmtId="0" fontId="41" fillId="0" borderId="137" xfId="0" applyFont="1" applyBorder="1" applyAlignment="1" applyProtection="1">
      <alignment horizontal="center" vertical="center" wrapText="1"/>
    </xf>
    <xf numFmtId="0" fontId="41" fillId="0" borderId="138" xfId="0" applyFont="1" applyBorder="1" applyAlignment="1" applyProtection="1">
      <alignment horizontal="center" vertical="center" wrapText="1"/>
    </xf>
    <xf numFmtId="0" fontId="41" fillId="0" borderId="139" xfId="0" applyFont="1" applyBorder="1" applyAlignment="1" applyProtection="1">
      <alignment horizontal="center" vertical="center" wrapText="1"/>
    </xf>
    <xf numFmtId="0" fontId="41" fillId="0" borderId="140" xfId="0" applyFont="1" applyFill="1" applyBorder="1" applyAlignment="1" applyProtection="1">
      <alignment horizontal="center" vertical="center" wrapText="1"/>
    </xf>
    <xf numFmtId="0" fontId="41" fillId="0" borderId="141" xfId="0" applyFont="1" applyFill="1" applyBorder="1" applyAlignment="1" applyProtection="1">
      <alignment horizontal="center" vertical="center" wrapText="1"/>
    </xf>
    <xf numFmtId="0" fontId="41" fillId="0" borderId="142" xfId="0" applyFont="1" applyFill="1" applyBorder="1" applyAlignment="1" applyProtection="1">
      <alignment horizontal="center" vertical="center" wrapText="1"/>
    </xf>
    <xf numFmtId="0" fontId="41" fillId="0" borderId="44" xfId="0" applyFont="1" applyFill="1" applyBorder="1" applyAlignment="1" applyProtection="1">
      <alignment horizontal="center" vertical="center" wrapText="1"/>
    </xf>
    <xf numFmtId="177" fontId="39" fillId="0" borderId="126" xfId="0" applyNumberFormat="1" applyFont="1" applyFill="1" applyBorder="1" applyAlignment="1" applyProtection="1">
      <alignment horizontal="right" vertical="center" wrapText="1"/>
    </xf>
    <xf numFmtId="177" fontId="39" fillId="0" borderId="128" xfId="0" applyNumberFormat="1" applyFont="1" applyFill="1" applyBorder="1" applyAlignment="1" applyProtection="1">
      <alignment horizontal="right" vertical="center" wrapText="1"/>
    </xf>
    <xf numFmtId="0" fontId="41" fillId="0" borderId="66" xfId="0" applyFont="1" applyBorder="1" applyAlignment="1" applyProtection="1">
      <alignment horizontal="center" vertical="center" wrapText="1"/>
    </xf>
    <xf numFmtId="0" fontId="41" fillId="0" borderId="21" xfId="0" applyFont="1" applyBorder="1" applyAlignment="1" applyProtection="1">
      <alignment horizontal="center" vertical="center" wrapText="1"/>
    </xf>
    <xf numFmtId="179" fontId="39" fillId="0" borderId="77" xfId="0" applyNumberFormat="1" applyFont="1" applyFill="1" applyBorder="1" applyAlignment="1" applyProtection="1">
      <alignment horizontal="right" vertical="center" wrapText="1"/>
    </xf>
    <xf numFmtId="179" fontId="39" fillId="0" borderId="78" xfId="0" applyNumberFormat="1" applyFont="1" applyFill="1" applyBorder="1" applyAlignment="1" applyProtection="1">
      <alignment horizontal="right" vertical="center" wrapText="1"/>
    </xf>
    <xf numFmtId="180" fontId="39" fillId="0" borderId="79" xfId="0" applyNumberFormat="1" applyFont="1" applyFill="1" applyBorder="1" applyAlignment="1" applyProtection="1">
      <alignment horizontal="right" vertical="center" wrapText="1"/>
    </xf>
    <xf numFmtId="180" fontId="39" fillId="0" borderId="80" xfId="0" applyNumberFormat="1" applyFont="1" applyFill="1" applyBorder="1" applyAlignment="1" applyProtection="1">
      <alignment horizontal="right" vertical="center" wrapText="1"/>
    </xf>
    <xf numFmtId="178" fontId="39" fillId="0" borderId="159" xfId="0" applyNumberFormat="1" applyFont="1" applyFill="1" applyBorder="1" applyAlignment="1" applyProtection="1">
      <alignment horizontal="center" vertical="center" shrinkToFit="1"/>
    </xf>
    <xf numFmtId="178" fontId="39" fillId="0" borderId="160" xfId="0" applyNumberFormat="1" applyFont="1" applyFill="1" applyBorder="1" applyAlignment="1" applyProtection="1">
      <alignment horizontal="center" vertical="center" shrinkToFit="1"/>
    </xf>
    <xf numFmtId="178" fontId="39" fillId="0" borderId="92" xfId="0" applyNumberFormat="1" applyFont="1" applyFill="1" applyBorder="1" applyAlignment="1" applyProtection="1">
      <alignment horizontal="center" vertical="center" shrinkToFit="1"/>
    </xf>
    <xf numFmtId="178" fontId="39" fillId="0" borderId="93" xfId="0" applyNumberFormat="1" applyFont="1" applyFill="1" applyBorder="1" applyAlignment="1" applyProtection="1">
      <alignment horizontal="center" vertical="center" shrinkToFit="1"/>
    </xf>
    <xf numFmtId="0" fontId="39" fillId="0" borderId="86" xfId="0" applyFont="1" applyFill="1" applyBorder="1" applyAlignment="1" applyProtection="1">
      <alignment horizontal="center" vertical="center" wrapText="1"/>
    </xf>
    <xf numFmtId="0" fontId="39" fillId="0" borderId="87" xfId="0" applyFont="1" applyFill="1" applyBorder="1" applyAlignment="1" applyProtection="1">
      <alignment horizontal="center" vertical="center" wrapText="1"/>
    </xf>
    <xf numFmtId="0" fontId="39" fillId="0" borderId="52" xfId="0" applyFont="1" applyFill="1" applyBorder="1" applyAlignment="1" applyProtection="1">
      <alignment horizontal="center" vertical="center" wrapText="1"/>
    </xf>
    <xf numFmtId="0" fontId="39" fillId="0" borderId="88" xfId="0" applyFont="1" applyFill="1" applyBorder="1" applyAlignment="1" applyProtection="1">
      <alignment horizontal="center" vertical="center" wrapText="1"/>
    </xf>
    <xf numFmtId="0" fontId="39" fillId="0" borderId="89" xfId="0" applyFont="1" applyFill="1" applyBorder="1" applyAlignment="1" applyProtection="1">
      <alignment horizontal="center" vertical="center" wrapText="1"/>
    </xf>
    <xf numFmtId="0" fontId="39" fillId="0" borderId="90" xfId="0" applyFont="1" applyFill="1" applyBorder="1" applyAlignment="1" applyProtection="1">
      <alignment horizontal="center" vertical="center" wrapText="1"/>
    </xf>
    <xf numFmtId="178" fontId="39" fillId="0" borderId="82" xfId="0" applyNumberFormat="1" applyFont="1" applyFill="1" applyBorder="1" applyAlignment="1" applyProtection="1">
      <alignment horizontal="right" vertical="center" shrinkToFit="1"/>
    </xf>
    <xf numFmtId="178" fontId="39" fillId="0" borderId="83" xfId="0" applyNumberFormat="1" applyFont="1" applyFill="1" applyBorder="1" applyAlignment="1" applyProtection="1">
      <alignment horizontal="right" vertical="center" shrinkToFit="1"/>
    </xf>
    <xf numFmtId="178" fontId="39" fillId="0" borderId="84" xfId="0" applyNumberFormat="1" applyFont="1" applyFill="1" applyBorder="1" applyAlignment="1" applyProtection="1">
      <alignment horizontal="right" vertical="center" shrinkToFit="1"/>
    </xf>
    <xf numFmtId="178" fontId="39" fillId="0" borderId="85" xfId="0" applyNumberFormat="1" applyFont="1" applyFill="1" applyBorder="1" applyAlignment="1" applyProtection="1">
      <alignment horizontal="right" vertical="center" shrinkToFit="1"/>
    </xf>
    <xf numFmtId="177" fontId="39" fillId="0" borderId="82" xfId="0" applyNumberFormat="1" applyFont="1" applyFill="1" applyBorder="1" applyAlignment="1" applyProtection="1">
      <alignment horizontal="center" vertical="center" wrapText="1"/>
    </xf>
    <xf numFmtId="177" fontId="39" fillId="0" borderId="83" xfId="0" applyNumberFormat="1" applyFont="1" applyFill="1" applyBorder="1" applyAlignment="1" applyProtection="1">
      <alignment horizontal="center" vertical="center" wrapText="1"/>
    </xf>
    <xf numFmtId="177" fontId="39" fillId="0" borderId="92" xfId="0" applyNumberFormat="1" applyFont="1" applyFill="1" applyBorder="1" applyAlignment="1" applyProtection="1">
      <alignment horizontal="center" vertical="center" wrapText="1"/>
    </xf>
    <xf numFmtId="177" fontId="39" fillId="0" borderId="93" xfId="0" applyNumberFormat="1" applyFont="1" applyFill="1" applyBorder="1" applyAlignment="1" applyProtection="1">
      <alignment horizontal="center" vertical="center" wrapText="1"/>
    </xf>
    <xf numFmtId="0" fontId="39" fillId="0" borderId="81" xfId="0" applyFont="1" applyFill="1" applyBorder="1" applyAlignment="1" applyProtection="1">
      <alignment horizontal="center" vertical="center" wrapText="1"/>
    </xf>
    <xf numFmtId="0" fontId="39" fillId="0" borderId="91" xfId="0" applyFont="1" applyFill="1" applyBorder="1" applyAlignment="1" applyProtection="1">
      <alignment horizontal="center" vertical="center" wrapText="1"/>
    </xf>
    <xf numFmtId="177" fontId="39" fillId="0" borderId="31" xfId="0" applyNumberFormat="1" applyFont="1" applyFill="1" applyBorder="1" applyAlignment="1" applyProtection="1">
      <alignment horizontal="center" vertical="center" wrapText="1"/>
    </xf>
    <xf numFmtId="177" fontId="39" fillId="0" borderId="15" xfId="0" applyNumberFormat="1" applyFont="1" applyFill="1" applyBorder="1" applyAlignment="1" applyProtection="1">
      <alignment horizontal="center" vertical="center" wrapText="1"/>
    </xf>
    <xf numFmtId="38" fontId="39" fillId="0" borderId="5" xfId="2" applyFont="1" applyFill="1" applyBorder="1" applyAlignment="1" applyProtection="1">
      <alignment horizontal="right" vertical="center" shrinkToFit="1"/>
    </xf>
    <xf numFmtId="38" fontId="39" fillId="0" borderId="68" xfId="2" applyFont="1" applyFill="1" applyBorder="1" applyAlignment="1" applyProtection="1">
      <alignment horizontal="right" vertical="center" shrinkToFit="1"/>
    </xf>
    <xf numFmtId="38" fontId="39" fillId="0" borderId="67" xfId="2" applyFont="1" applyFill="1" applyBorder="1" applyAlignment="1" applyProtection="1">
      <alignment horizontal="right" vertical="center" shrinkToFit="1"/>
    </xf>
    <xf numFmtId="38" fontId="39" fillId="0" borderId="38" xfId="2" applyFont="1" applyFill="1" applyBorder="1" applyAlignment="1" applyProtection="1">
      <alignment horizontal="right" vertical="center" shrinkToFit="1"/>
    </xf>
    <xf numFmtId="178" fontId="47" fillId="0" borderId="69" xfId="0" applyNumberFormat="1" applyFont="1" applyFill="1" applyBorder="1" applyAlignment="1" applyProtection="1">
      <alignment horizontal="center" vertical="center" shrinkToFit="1"/>
    </xf>
    <xf numFmtId="178" fontId="47" fillId="0" borderId="131" xfId="0" applyNumberFormat="1" applyFont="1" applyFill="1" applyBorder="1" applyAlignment="1" applyProtection="1">
      <alignment horizontal="center" vertical="center" shrinkToFit="1"/>
    </xf>
    <xf numFmtId="178" fontId="47" fillId="0" borderId="70" xfId="0" applyNumberFormat="1" applyFont="1" applyFill="1" applyBorder="1" applyAlignment="1" applyProtection="1">
      <alignment horizontal="center" vertical="center" shrinkToFit="1"/>
    </xf>
    <xf numFmtId="38" fontId="39" fillId="0" borderId="54" xfId="2" applyFont="1" applyFill="1" applyBorder="1" applyAlignment="1" applyProtection="1">
      <alignment horizontal="right" vertical="center" shrinkToFit="1"/>
    </xf>
    <xf numFmtId="38" fontId="39" fillId="0" borderId="101" xfId="2" applyFont="1" applyFill="1" applyBorder="1" applyAlignment="1" applyProtection="1">
      <alignment horizontal="right" vertical="center" shrinkToFit="1"/>
    </xf>
    <xf numFmtId="38" fontId="39" fillId="0" borderId="53" xfId="2" applyFont="1" applyFill="1" applyBorder="1" applyAlignment="1" applyProtection="1">
      <alignment horizontal="right" vertical="center" shrinkToFit="1"/>
    </xf>
    <xf numFmtId="38" fontId="39" fillId="0" borderId="102" xfId="2" applyFont="1" applyFill="1" applyBorder="1" applyAlignment="1" applyProtection="1">
      <alignment horizontal="right" vertical="center" shrinkToFit="1"/>
    </xf>
    <xf numFmtId="0" fontId="39" fillId="0" borderId="158" xfId="0" applyFont="1" applyFill="1" applyBorder="1" applyAlignment="1" applyProtection="1">
      <alignment horizontal="center" vertical="center" wrapText="1"/>
    </xf>
    <xf numFmtId="0" fontId="39" fillId="0" borderId="157" xfId="0" applyFont="1" applyFill="1" applyBorder="1" applyAlignment="1" applyProtection="1">
      <alignment horizontal="center" vertical="center" wrapText="1"/>
    </xf>
    <xf numFmtId="0" fontId="41" fillId="0" borderId="158" xfId="0" applyFont="1" applyFill="1" applyBorder="1" applyAlignment="1" applyProtection="1">
      <alignment horizontal="center" vertical="center" wrapText="1"/>
    </xf>
    <xf numFmtId="0" fontId="41" fillId="0" borderId="157" xfId="0" applyFont="1" applyFill="1" applyBorder="1" applyAlignment="1" applyProtection="1">
      <alignment horizontal="center" vertical="center" wrapText="1"/>
    </xf>
    <xf numFmtId="0" fontId="40" fillId="0" borderId="146" xfId="0" applyFont="1" applyFill="1" applyBorder="1" applyAlignment="1" applyProtection="1">
      <alignment horizontal="left" vertical="center" wrapText="1"/>
    </xf>
    <xf numFmtId="0" fontId="40" fillId="0" borderId="40" xfId="0" applyFont="1" applyFill="1" applyBorder="1" applyAlignment="1" applyProtection="1">
      <alignment horizontal="left" vertical="center" wrapText="1"/>
    </xf>
    <xf numFmtId="0" fontId="40" fillId="0" borderId="36" xfId="0" applyFont="1" applyFill="1" applyBorder="1" applyAlignment="1" applyProtection="1">
      <alignment horizontal="left" vertical="center" wrapText="1"/>
    </xf>
    <xf numFmtId="0" fontId="41" fillId="0" borderId="4" xfId="0" applyFont="1" applyFill="1" applyBorder="1" applyAlignment="1" applyProtection="1">
      <alignment horizontal="center" vertical="center" shrinkToFit="1"/>
    </xf>
    <xf numFmtId="0" fontId="41" fillId="0" borderId="38" xfId="0" applyFont="1" applyFill="1" applyBorder="1" applyAlignment="1" applyProtection="1">
      <alignment horizontal="center" vertical="center" shrinkToFit="1"/>
    </xf>
    <xf numFmtId="0" fontId="41" fillId="0" borderId="16" xfId="0" applyFont="1" applyFill="1" applyBorder="1" applyAlignment="1" applyProtection="1">
      <alignment horizontal="center" vertical="center" shrinkToFit="1"/>
    </xf>
    <xf numFmtId="0" fontId="41" fillId="0" borderId="33" xfId="0" applyFont="1" applyFill="1" applyBorder="1" applyAlignment="1" applyProtection="1">
      <alignment horizontal="center" vertical="center" shrinkToFit="1"/>
    </xf>
    <xf numFmtId="0" fontId="41" fillId="0" borderId="131" xfId="0" applyFont="1" applyFill="1" applyBorder="1" applyAlignment="1" applyProtection="1">
      <alignment horizontal="center" vertical="center" wrapText="1"/>
    </xf>
    <xf numFmtId="0" fontId="41" fillId="0" borderId="132" xfId="0" applyFont="1" applyFill="1" applyBorder="1" applyAlignment="1" applyProtection="1">
      <alignment horizontal="center" vertical="center" wrapText="1"/>
    </xf>
    <xf numFmtId="0" fontId="41" fillId="0" borderId="133" xfId="0" applyFont="1" applyFill="1" applyBorder="1" applyAlignment="1" applyProtection="1">
      <alignment horizontal="center" vertical="center" wrapText="1"/>
    </xf>
    <xf numFmtId="0" fontId="41" fillId="0" borderId="70" xfId="0" applyFont="1" applyFill="1" applyBorder="1" applyAlignment="1" applyProtection="1">
      <alignment horizontal="center" vertical="center" wrapText="1"/>
    </xf>
    <xf numFmtId="0" fontId="40" fillId="0" borderId="143" xfId="0" applyFont="1" applyFill="1" applyBorder="1" applyAlignment="1" applyProtection="1">
      <alignment horizontal="left" vertical="center" wrapText="1"/>
    </xf>
    <xf numFmtId="0" fontId="40" fillId="0" borderId="3" xfId="0" applyFont="1" applyFill="1" applyBorder="1" applyAlignment="1" applyProtection="1">
      <alignment horizontal="left" vertical="center" wrapText="1"/>
    </xf>
    <xf numFmtId="0" fontId="40" fillId="0" borderId="119" xfId="0" applyFont="1" applyFill="1" applyBorder="1" applyAlignment="1" applyProtection="1">
      <alignment horizontal="left" vertical="center" wrapText="1"/>
    </xf>
    <xf numFmtId="0" fontId="40" fillId="0" borderId="144" xfId="0" applyFont="1" applyFill="1" applyBorder="1" applyAlignment="1" applyProtection="1">
      <alignment horizontal="left" vertical="center" wrapText="1"/>
    </xf>
    <xf numFmtId="0" fontId="40" fillId="0" borderId="0" xfId="0" applyFont="1" applyFill="1" applyBorder="1" applyAlignment="1" applyProtection="1">
      <alignment horizontal="left" vertical="center" wrapText="1"/>
    </xf>
    <xf numFmtId="0" fontId="40" fillId="0" borderId="145" xfId="0" applyFont="1" applyFill="1" applyBorder="1" applyAlignment="1" applyProtection="1">
      <alignment horizontal="left" vertical="center" wrapText="1"/>
    </xf>
    <xf numFmtId="177" fontId="39" fillId="0" borderId="127" xfId="0" applyNumberFormat="1" applyFont="1" applyFill="1" applyBorder="1" applyAlignment="1" applyProtection="1">
      <alignment horizontal="right" vertical="center" wrapText="1"/>
    </xf>
    <xf numFmtId="177" fontId="39" fillId="0" borderId="42" xfId="0" applyNumberFormat="1" applyFont="1" applyFill="1" applyBorder="1" applyAlignment="1" applyProtection="1">
      <alignment horizontal="right" vertical="center" wrapText="1"/>
    </xf>
    <xf numFmtId="177" fontId="39" fillId="0" borderId="125" xfId="0" applyNumberFormat="1" applyFont="1" applyFill="1" applyBorder="1" applyAlignment="1" applyProtection="1">
      <alignment horizontal="right" vertical="center" wrapText="1"/>
    </xf>
    <xf numFmtId="177" fontId="39" fillId="0" borderId="124" xfId="0" applyNumberFormat="1" applyFont="1" applyFill="1" applyBorder="1" applyAlignment="1" applyProtection="1">
      <alignment horizontal="right" vertical="center" wrapText="1"/>
    </xf>
    <xf numFmtId="177" fontId="39" fillId="0" borderId="31" xfId="0" applyNumberFormat="1" applyFont="1" applyFill="1" applyBorder="1" applyAlignment="1" applyProtection="1">
      <alignment horizontal="right" vertical="center" wrapText="1"/>
    </xf>
    <xf numFmtId="177" fontId="39" fillId="0" borderId="15" xfId="0" applyNumberFormat="1" applyFont="1" applyFill="1" applyBorder="1" applyAlignment="1" applyProtection="1">
      <alignment horizontal="right" vertical="center" wrapText="1"/>
    </xf>
    <xf numFmtId="177" fontId="39" fillId="4" borderId="95" xfId="0" applyNumberFormat="1" applyFont="1" applyFill="1" applyBorder="1" applyAlignment="1" applyProtection="1">
      <alignment horizontal="right" vertical="center" shrinkToFit="1"/>
      <protection locked="0"/>
    </xf>
    <xf numFmtId="177" fontId="39" fillId="4" borderId="96" xfId="0" applyNumberFormat="1" applyFont="1" applyFill="1" applyBorder="1" applyAlignment="1" applyProtection="1">
      <alignment horizontal="right" vertical="center" shrinkToFit="1"/>
      <protection locked="0"/>
    </xf>
    <xf numFmtId="177" fontId="39" fillId="4" borderId="100" xfId="0" applyNumberFormat="1" applyFont="1" applyFill="1" applyBorder="1" applyAlignment="1" applyProtection="1">
      <alignment horizontal="right" vertical="center" shrinkToFit="1"/>
      <protection locked="0"/>
    </xf>
    <xf numFmtId="177" fontId="39" fillId="0" borderId="130" xfId="0" applyNumberFormat="1" applyFont="1" applyFill="1" applyBorder="1" applyAlignment="1" applyProtection="1">
      <alignment horizontal="right" vertical="center" wrapText="1"/>
    </xf>
    <xf numFmtId="177" fontId="39" fillId="4" borderId="92" xfId="0" applyNumberFormat="1" applyFont="1" applyFill="1" applyBorder="1" applyAlignment="1" applyProtection="1">
      <alignment horizontal="center" vertical="center" wrapText="1"/>
      <protection locked="0"/>
    </xf>
    <xf numFmtId="177" fontId="39" fillId="4" borderId="93" xfId="0" applyNumberFormat="1" applyFont="1" applyFill="1" applyBorder="1" applyAlignment="1" applyProtection="1">
      <alignment horizontal="center" vertical="center" wrapText="1"/>
      <protection locked="0"/>
    </xf>
    <xf numFmtId="177" fontId="39" fillId="4" borderId="94" xfId="0" applyNumberFormat="1" applyFont="1" applyFill="1" applyBorder="1" applyAlignment="1" applyProtection="1">
      <alignment horizontal="center" vertical="center" wrapText="1"/>
      <protection locked="0"/>
    </xf>
    <xf numFmtId="177" fontId="39" fillId="4" borderId="97" xfId="0" applyNumberFormat="1" applyFont="1" applyFill="1" applyBorder="1" applyAlignment="1" applyProtection="1">
      <alignment horizontal="center" vertical="center" wrapText="1"/>
      <protection locked="0"/>
    </xf>
    <xf numFmtId="0" fontId="41" fillId="0" borderId="98" xfId="0" applyFont="1" applyFill="1" applyBorder="1" applyAlignment="1" applyProtection="1">
      <alignment horizontal="center" vertical="center" wrapText="1"/>
    </xf>
    <xf numFmtId="0" fontId="41" fillId="0" borderId="99" xfId="0" applyFont="1" applyFill="1" applyBorder="1" applyAlignment="1" applyProtection="1">
      <alignment horizontal="center" vertical="center" wrapText="1"/>
    </xf>
    <xf numFmtId="177" fontId="39" fillId="4" borderId="43" xfId="0" applyNumberFormat="1" applyFont="1" applyFill="1" applyBorder="1" applyAlignment="1" applyProtection="1">
      <alignment horizontal="center" vertical="center" wrapText="1"/>
      <protection locked="0"/>
    </xf>
    <xf numFmtId="177" fontId="39" fillId="4" borderId="15" xfId="0" applyNumberFormat="1" applyFont="1" applyFill="1" applyBorder="1" applyAlignment="1" applyProtection="1">
      <alignment horizontal="center" vertical="center" wrapText="1"/>
      <protection locked="0"/>
    </xf>
    <xf numFmtId="177" fontId="39" fillId="4" borderId="130" xfId="0" applyNumberFormat="1" applyFont="1" applyFill="1" applyBorder="1" applyAlignment="1" applyProtection="1">
      <alignment horizontal="center" vertical="center" wrapText="1"/>
      <protection locked="0"/>
    </xf>
    <xf numFmtId="177" fontId="39" fillId="4" borderId="82" xfId="0" applyNumberFormat="1" applyFont="1" applyFill="1" applyBorder="1" applyAlignment="1" applyProtection="1">
      <alignment horizontal="center" vertical="center" wrapText="1"/>
      <protection locked="0"/>
    </xf>
    <xf numFmtId="177" fontId="39" fillId="4" borderId="83" xfId="0" applyNumberFormat="1" applyFont="1" applyFill="1" applyBorder="1" applyAlignment="1" applyProtection="1">
      <alignment horizontal="center" vertical="center" wrapText="1"/>
      <protection locked="0"/>
    </xf>
    <xf numFmtId="177" fontId="39" fillId="4" borderId="31" xfId="0" applyNumberFormat="1" applyFont="1" applyFill="1" applyBorder="1" applyAlignment="1" applyProtection="1">
      <alignment horizontal="center" vertical="center" wrapText="1"/>
      <protection locked="0"/>
    </xf>
    <xf numFmtId="0" fontId="41" fillId="0" borderId="88" xfId="0" applyFont="1" applyFill="1" applyBorder="1" applyAlignment="1" applyProtection="1">
      <alignment horizontal="center" vertical="center" wrapText="1"/>
    </xf>
    <xf numFmtId="0" fontId="41" fillId="0" borderId="90" xfId="0" applyFont="1" applyFill="1" applyBorder="1" applyAlignment="1" applyProtection="1">
      <alignment horizontal="center" vertical="center" wrapText="1"/>
    </xf>
    <xf numFmtId="181" fontId="39" fillId="4" borderId="159" xfId="0" applyNumberFormat="1" applyFont="1" applyFill="1" applyBorder="1" applyAlignment="1" applyProtection="1">
      <alignment horizontal="center" vertical="center" shrinkToFit="1"/>
      <protection locked="0"/>
    </xf>
    <xf numFmtId="181" fontId="39" fillId="4" borderId="160" xfId="0" applyNumberFormat="1" applyFont="1" applyFill="1" applyBorder="1" applyAlignment="1" applyProtection="1">
      <alignment horizontal="center" vertical="center" shrinkToFit="1"/>
      <protection locked="0"/>
    </xf>
    <xf numFmtId="181" fontId="39" fillId="4" borderId="84" xfId="0" applyNumberFormat="1" applyFont="1" applyFill="1" applyBorder="1" applyAlignment="1" applyProtection="1">
      <alignment horizontal="center" vertical="center" shrinkToFit="1"/>
      <protection locked="0"/>
    </xf>
    <xf numFmtId="181" fontId="39" fillId="4" borderId="85" xfId="0" applyNumberFormat="1" applyFont="1" applyFill="1" applyBorder="1" applyAlignment="1" applyProtection="1">
      <alignment horizontal="center" vertical="center" shrinkToFit="1"/>
      <protection locked="0"/>
    </xf>
    <xf numFmtId="0" fontId="41" fillId="0" borderId="69" xfId="0" applyFont="1" applyFill="1" applyBorder="1" applyAlignment="1" applyProtection="1">
      <alignment horizontal="center" vertical="center" wrapText="1"/>
    </xf>
    <xf numFmtId="38" fontId="39" fillId="0" borderId="41" xfId="2" applyFont="1" applyFill="1" applyBorder="1" applyAlignment="1" applyProtection="1">
      <alignment horizontal="right" vertical="center" shrinkToFit="1"/>
    </xf>
    <xf numFmtId="38" fontId="39" fillId="0" borderId="134" xfId="2" applyFont="1" applyFill="1" applyBorder="1" applyAlignment="1" applyProtection="1">
      <alignment horizontal="right" vertical="center" shrinkToFit="1"/>
    </xf>
    <xf numFmtId="38" fontId="39" fillId="0" borderId="129" xfId="2" applyFont="1" applyFill="1" applyBorder="1" applyAlignment="1" applyProtection="1">
      <alignment horizontal="right" vertical="center" shrinkToFit="1"/>
    </xf>
    <xf numFmtId="38" fontId="39" fillId="0" borderId="37" xfId="2" applyFont="1" applyFill="1" applyBorder="1" applyAlignment="1" applyProtection="1">
      <alignment horizontal="right" vertical="center" shrinkToFit="1"/>
    </xf>
    <xf numFmtId="0" fontId="41" fillId="0" borderId="60" xfId="0" applyFont="1" applyFill="1" applyBorder="1" applyAlignment="1" applyProtection="1">
      <alignment horizontal="center" vertical="center" shrinkToFit="1"/>
    </xf>
    <xf numFmtId="0" fontId="41" fillId="0" borderId="13" xfId="0" applyFont="1" applyFill="1" applyBorder="1" applyAlignment="1" applyProtection="1">
      <alignment horizontal="center" vertical="center" shrinkToFit="1"/>
    </xf>
    <xf numFmtId="0" fontId="41" fillId="0" borderId="86" xfId="0" applyFont="1" applyFill="1" applyBorder="1" applyAlignment="1" applyProtection="1">
      <alignment horizontal="center" vertical="center" wrapText="1"/>
    </xf>
    <xf numFmtId="0" fontId="41" fillId="0" borderId="52" xfId="0" applyFont="1" applyFill="1" applyBorder="1" applyAlignment="1" applyProtection="1">
      <alignment horizontal="center" vertical="center" wrapText="1"/>
    </xf>
    <xf numFmtId="38" fontId="39" fillId="0" borderId="20" xfId="2" applyFont="1" applyFill="1" applyBorder="1" applyAlignment="1" applyProtection="1">
      <alignment horizontal="center" vertical="center" shrinkToFit="1"/>
    </xf>
    <xf numFmtId="0" fontId="40" fillId="0" borderId="67" xfId="0" applyFont="1" applyFill="1" applyBorder="1" applyAlignment="1" applyProtection="1">
      <alignment horizontal="center" vertical="center" wrapText="1"/>
    </xf>
    <xf numFmtId="0" fontId="40" fillId="0" borderId="5" xfId="0" applyFont="1" applyFill="1" applyBorder="1" applyAlignment="1" applyProtection="1">
      <alignment horizontal="center" vertical="center" wrapText="1"/>
    </xf>
    <xf numFmtId="0" fontId="40" fillId="0" borderId="68" xfId="0" applyFont="1" applyFill="1" applyBorder="1" applyAlignment="1" applyProtection="1">
      <alignment horizontal="center" vertical="center" wrapText="1"/>
    </xf>
    <xf numFmtId="176" fontId="0" fillId="6" borderId="20" xfId="0" applyNumberFormat="1" applyFill="1" applyBorder="1" applyAlignment="1">
      <alignment horizontal="center" vertical="center"/>
    </xf>
    <xf numFmtId="3" fontId="52" fillId="0" borderId="66" xfId="4" applyNumberFormat="1" applyFont="1" applyFill="1" applyBorder="1" applyAlignment="1">
      <alignment horizontal="center" vertical="center" wrapText="1"/>
    </xf>
    <xf numFmtId="3" fontId="52" fillId="0" borderId="55" xfId="4" applyNumberFormat="1" applyFont="1" applyFill="1" applyBorder="1" applyAlignment="1">
      <alignment horizontal="center" vertical="center" wrapText="1"/>
    </xf>
    <xf numFmtId="3" fontId="52" fillId="0" borderId="21" xfId="4" applyNumberFormat="1" applyFont="1" applyFill="1" applyBorder="1" applyAlignment="1">
      <alignment horizontal="center" vertical="center" wrapText="1"/>
    </xf>
    <xf numFmtId="3" fontId="52" fillId="0" borderId="67" xfId="4" applyNumberFormat="1" applyFont="1" applyFill="1" applyBorder="1" applyAlignment="1">
      <alignment vertical="center" wrapText="1"/>
    </xf>
    <xf numFmtId="0" fontId="52" fillId="0" borderId="67" xfId="4" applyFont="1" applyFill="1" applyBorder="1" applyAlignment="1">
      <alignment vertical="center"/>
    </xf>
    <xf numFmtId="3" fontId="52" fillId="0" borderId="22" xfId="4" applyNumberFormat="1" applyFont="1" applyFill="1" applyBorder="1" applyAlignment="1">
      <alignment horizontal="center" vertical="center" wrapText="1"/>
    </xf>
    <xf numFmtId="3" fontId="52" fillId="0" borderId="24" xfId="4" applyNumberFormat="1" applyFont="1" applyFill="1" applyBorder="1" applyAlignment="1">
      <alignment horizontal="center" vertical="center" wrapText="1"/>
    </xf>
    <xf numFmtId="0" fontId="52" fillId="0" borderId="24" xfId="4" applyFont="1" applyFill="1" applyBorder="1" applyAlignment="1">
      <alignment horizontal="center" vertical="center"/>
    </xf>
    <xf numFmtId="0" fontId="52" fillId="0" borderId="56" xfId="4" applyFont="1" applyFill="1" applyBorder="1" applyAlignment="1">
      <alignment horizontal="center" vertical="center"/>
    </xf>
    <xf numFmtId="3" fontId="52" fillId="0" borderId="129" xfId="4" applyNumberFormat="1" applyFont="1" applyFill="1" applyBorder="1" applyAlignment="1">
      <alignment vertical="center" wrapText="1"/>
    </xf>
    <xf numFmtId="3" fontId="52" fillId="0" borderId="20" xfId="4" applyNumberFormat="1" applyFont="1" applyFill="1" applyBorder="1" applyAlignment="1">
      <alignment horizontal="center" vertical="center" wrapText="1"/>
    </xf>
    <xf numFmtId="182" fontId="52" fillId="0" borderId="21" xfId="4" applyNumberFormat="1" applyFont="1" applyFill="1" applyBorder="1" applyAlignment="1">
      <alignment horizontal="center" vertical="center" wrapText="1"/>
    </xf>
    <xf numFmtId="3" fontId="52" fillId="0" borderId="20" xfId="4" applyNumberFormat="1" applyFont="1" applyFill="1" applyBorder="1" applyAlignment="1">
      <alignment horizontal="center" vertical="center"/>
    </xf>
    <xf numFmtId="183" fontId="52" fillId="0" borderId="20" xfId="4" applyNumberFormat="1" applyFont="1" applyFill="1" applyBorder="1" applyAlignment="1">
      <alignment horizontal="center" vertical="center"/>
    </xf>
    <xf numFmtId="3" fontId="52" fillId="0" borderId="126" xfId="4" applyNumberFormat="1" applyFont="1" applyFill="1" applyBorder="1" applyAlignment="1">
      <alignment horizontal="center" vertical="center" wrapText="1"/>
    </xf>
    <xf numFmtId="3" fontId="52" fillId="0" borderId="168" xfId="4" applyNumberFormat="1" applyFont="1" applyFill="1" applyBorder="1" applyAlignment="1">
      <alignment horizontal="center" vertical="center" wrapText="1"/>
    </xf>
    <xf numFmtId="0" fontId="19" fillId="0" borderId="174" xfId="5" applyFont="1" applyFill="1" applyBorder="1" applyAlignment="1">
      <alignment vertical="center" shrinkToFit="1"/>
    </xf>
    <xf numFmtId="0" fontId="19" fillId="0" borderId="175" xfId="5" applyFont="1" applyFill="1" applyBorder="1" applyAlignment="1">
      <alignment vertical="center" shrinkToFit="1"/>
    </xf>
    <xf numFmtId="0" fontId="19" fillId="0" borderId="0" xfId="3" applyFont="1">
      <alignment vertical="center"/>
    </xf>
  </cellXfs>
  <cellStyles count="6">
    <cellStyle name="桁区切り" xfId="2" builtinId="6"/>
    <cellStyle name="標準" xfId="0" builtinId="0"/>
    <cellStyle name="標準 2" xfId="3"/>
    <cellStyle name="標準 2 2 3" xfId="5"/>
    <cellStyle name="標準 4 2" xfId="4"/>
    <cellStyle name="標準_休日保育  様式2・4（予算決算報告）" xfId="1"/>
  </cellStyles>
  <dxfs count="4">
    <dxf>
      <font>
        <color rgb="FFFF0000"/>
      </font>
      <fill>
        <patternFill>
          <bgColor rgb="FFFFFF99"/>
        </patternFill>
      </fill>
    </dxf>
    <dxf>
      <font>
        <color rgb="FF0070C0"/>
      </font>
      <fill>
        <patternFill>
          <bgColor rgb="FFFFFF99"/>
        </patternFill>
      </fill>
    </dxf>
    <dxf>
      <font>
        <color rgb="FFFF0000"/>
      </font>
      <fill>
        <patternFill>
          <bgColor rgb="FFFFFF99"/>
        </patternFill>
      </fill>
    </dxf>
    <dxf>
      <font>
        <color rgb="FF0070C0"/>
      </font>
      <fill>
        <patternFill>
          <bgColor rgb="FFFFFF99"/>
        </patternFill>
      </fill>
    </dxf>
  </dxfs>
  <tableStyles count="0" defaultTableStyle="TableStyleMedium2" defaultPivotStyle="PivotStyleLight16"/>
  <colors>
    <mruColors>
      <color rgb="FFFFFF66"/>
      <color rgb="FF99CCFF"/>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15</xdr:col>
      <xdr:colOff>50800</xdr:colOff>
      <xdr:row>16</xdr:row>
      <xdr:rowOff>63500</xdr:rowOff>
    </xdr:from>
    <xdr:to>
      <xdr:col>16</xdr:col>
      <xdr:colOff>406400</xdr:colOff>
      <xdr:row>18</xdr:row>
      <xdr:rowOff>165100</xdr:rowOff>
    </xdr:to>
    <xdr:sp macro="" textlink="">
      <xdr:nvSpPr>
        <xdr:cNvPr id="3" name="楕円 2"/>
        <xdr:cNvSpPr/>
      </xdr:nvSpPr>
      <xdr:spPr>
        <a:xfrm>
          <a:off x="7759700" y="4241800"/>
          <a:ext cx="863600" cy="5969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177800</xdr:colOff>
      <xdr:row>1</xdr:row>
      <xdr:rowOff>63500</xdr:rowOff>
    </xdr:from>
    <xdr:to>
      <xdr:col>11</xdr:col>
      <xdr:colOff>346075</xdr:colOff>
      <xdr:row>1</xdr:row>
      <xdr:rowOff>542925</xdr:rowOff>
    </xdr:to>
    <xdr:sp macro="" textlink="">
      <xdr:nvSpPr>
        <xdr:cNvPr id="4" name="Oval 7"/>
        <xdr:cNvSpPr>
          <a:spLocks noChangeArrowheads="1"/>
        </xdr:cNvSpPr>
      </xdr:nvSpPr>
      <xdr:spPr bwMode="auto">
        <a:xfrm>
          <a:off x="4826000" y="241300"/>
          <a:ext cx="561975" cy="479425"/>
        </a:xfrm>
        <a:prstGeom prst="ellipse">
          <a:avLst/>
        </a:prstGeom>
        <a:noFill/>
        <a:ln w="19050">
          <a:solidFill>
            <a:srgbClr val="0070C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152400</xdr:colOff>
      <xdr:row>1</xdr:row>
      <xdr:rowOff>38100</xdr:rowOff>
    </xdr:from>
    <xdr:to>
      <xdr:col>9</xdr:col>
      <xdr:colOff>1096055</xdr:colOff>
      <xdr:row>1</xdr:row>
      <xdr:rowOff>668451</xdr:rowOff>
    </xdr:to>
    <xdr:sp macro="" textlink="">
      <xdr:nvSpPr>
        <xdr:cNvPr id="5" name="AutoShape 8"/>
        <xdr:cNvSpPr>
          <a:spLocks noChangeArrowheads="1"/>
        </xdr:cNvSpPr>
      </xdr:nvSpPr>
      <xdr:spPr bwMode="auto">
        <a:xfrm>
          <a:off x="2514600" y="215900"/>
          <a:ext cx="1858055" cy="630351"/>
        </a:xfrm>
        <a:prstGeom prst="wedgeRoundRectCallout">
          <a:avLst>
            <a:gd name="adj1" fmla="val 67114"/>
            <a:gd name="adj2" fmla="val -24232"/>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600"/>
            </a:lnSpc>
            <a:defRPr sz="1000"/>
          </a:pP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余白に</a:t>
          </a:r>
          <a:r>
            <a:rPr lang="ja-JP" altLang="en-US" sz="1400" b="1" i="0" u="sng" strike="noStrike" baseline="0">
              <a:solidFill>
                <a:srgbClr val="000000"/>
              </a:solidFill>
              <a:latin typeface="HGｺﾞｼｯｸM" panose="020B0609000000000000" pitchFamily="49" charset="-128"/>
              <a:ea typeface="HGｺﾞｼｯｸM" panose="020B0609000000000000" pitchFamily="49" charset="-128"/>
            </a:rPr>
            <a:t>捨印</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を押印</a:t>
          </a:r>
          <a:endPar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700"/>
            </a:lnSpc>
            <a:defRPr sz="1000"/>
          </a:pP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してください</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a:t>
          </a:r>
        </a:p>
      </xdr:txBody>
    </xdr:sp>
    <xdr:clientData/>
  </xdr:twoCellAnchor>
  <xdr:twoCellAnchor>
    <xdr:from>
      <xdr:col>8</xdr:col>
      <xdr:colOff>215900</xdr:colOff>
      <xdr:row>9</xdr:row>
      <xdr:rowOff>139700</xdr:rowOff>
    </xdr:from>
    <xdr:to>
      <xdr:col>11</xdr:col>
      <xdr:colOff>137885</xdr:colOff>
      <xdr:row>14</xdr:row>
      <xdr:rowOff>150587</xdr:rowOff>
    </xdr:to>
    <xdr:sp macro="" textlink="">
      <xdr:nvSpPr>
        <xdr:cNvPr id="6" name="AutoShape 5"/>
        <xdr:cNvSpPr>
          <a:spLocks noChangeArrowheads="1"/>
        </xdr:cNvSpPr>
      </xdr:nvSpPr>
      <xdr:spPr bwMode="auto">
        <a:xfrm>
          <a:off x="3111500" y="2540000"/>
          <a:ext cx="2068285" cy="1280887"/>
        </a:xfrm>
        <a:prstGeom prst="wedgeRoundRectCallout">
          <a:avLst>
            <a:gd name="adj1" fmla="val 88735"/>
            <a:gd name="adj2" fmla="val 2326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700"/>
            </a:lnSpc>
            <a:defRPr sz="1000"/>
          </a:pPr>
          <a:r>
            <a:rPr lang="ja-JP" altLang="en-US" sz="1400" b="1" i="0" u="sng" strike="noStrike" baseline="0">
              <a:solidFill>
                <a:srgbClr val="000000"/>
              </a:solidFill>
              <a:latin typeface="HGｺﾞｼｯｸM" panose="020B0609000000000000" pitchFamily="49" charset="-128"/>
              <a:ea typeface="HGｺﾞｼｯｸM" panose="020B0609000000000000" pitchFamily="49" charset="-128"/>
            </a:rPr>
            <a:t>代表者の職名と氏名を記載してください。</a:t>
          </a:r>
          <a:endParaRPr lang="en-US" altLang="ja-JP" sz="1400" b="1" i="0" u="sng"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700"/>
            </a:lnSpc>
            <a:defRPr sz="1000"/>
          </a:pPr>
          <a:r>
            <a:rPr lang="ja-JP" altLang="en-US" sz="1400" b="1" i="0" u="sng" strike="noStrike" baseline="0">
              <a:solidFill>
                <a:srgbClr val="000000"/>
              </a:solidFill>
              <a:latin typeface="HGｺﾞｼｯｸM" panose="020B0609000000000000" pitchFamily="49" charset="-128"/>
              <a:ea typeface="HGｺﾞｼｯｸM" panose="020B0609000000000000" pitchFamily="49" charset="-128"/>
            </a:rPr>
            <a:t>代表者印</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を押印して</a:t>
          </a:r>
          <a:endPar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600"/>
            </a:lnSpc>
            <a:defRPr sz="1000"/>
          </a:pP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ください</a:t>
          </a:r>
          <a:r>
            <a:rPr lang="ja-JP" altLang="en-US" sz="1200" b="0" i="0" u="none" strike="noStrike" baseline="0">
              <a:solidFill>
                <a:srgbClr val="000000"/>
              </a:solidFill>
              <a:latin typeface="HGｺﾞｼｯｸM" panose="020B0609000000000000" pitchFamily="49" charset="-128"/>
              <a:ea typeface="HGｺﾞｼｯｸM" panose="020B0609000000000000" pitchFamily="49" charset="-128"/>
            </a:rPr>
            <a:t>。</a:t>
          </a:r>
        </a:p>
      </xdr:txBody>
    </xdr:sp>
    <xdr:clientData/>
  </xdr:twoCellAnchor>
  <xdr:twoCellAnchor>
    <xdr:from>
      <xdr:col>14</xdr:col>
      <xdr:colOff>228600</xdr:colOff>
      <xdr:row>18</xdr:row>
      <xdr:rowOff>457200</xdr:rowOff>
    </xdr:from>
    <xdr:to>
      <xdr:col>18</xdr:col>
      <xdr:colOff>469900</xdr:colOff>
      <xdr:row>20</xdr:row>
      <xdr:rowOff>38100</xdr:rowOff>
    </xdr:to>
    <xdr:sp macro="" textlink="">
      <xdr:nvSpPr>
        <xdr:cNvPr id="7" name="AutoShape 5"/>
        <xdr:cNvSpPr>
          <a:spLocks noChangeArrowheads="1"/>
        </xdr:cNvSpPr>
      </xdr:nvSpPr>
      <xdr:spPr bwMode="auto">
        <a:xfrm>
          <a:off x="7429500" y="5130800"/>
          <a:ext cx="2273300" cy="571500"/>
        </a:xfrm>
        <a:prstGeom prst="wedgeRoundRectCallout">
          <a:avLst>
            <a:gd name="adj1" fmla="val -24175"/>
            <a:gd name="adj2" fmla="val -88803"/>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700"/>
            </a:lnSpc>
            <a:defRPr sz="1000"/>
          </a:pPr>
          <a:r>
            <a:rPr lang="ja-JP" altLang="en-US" sz="1200" b="0" i="0" u="none" strike="noStrike" baseline="0">
              <a:solidFill>
                <a:srgbClr val="000000"/>
              </a:solidFill>
              <a:latin typeface="HGｺﾞｼｯｸM" panose="020B0609000000000000" pitchFamily="49" charset="-128"/>
              <a:ea typeface="HGｺﾞｼｯｸM" panose="020B0609000000000000" pitchFamily="49" charset="-128"/>
            </a:rPr>
            <a:t>新規に○をしてください。</a:t>
          </a:r>
        </a:p>
      </xdr:txBody>
    </xdr:sp>
    <xdr:clientData/>
  </xdr:twoCellAnchor>
  <xdr:twoCellAnchor>
    <xdr:from>
      <xdr:col>11</xdr:col>
      <xdr:colOff>381000</xdr:colOff>
      <xdr:row>26</xdr:row>
      <xdr:rowOff>114300</xdr:rowOff>
    </xdr:from>
    <xdr:to>
      <xdr:col>17</xdr:col>
      <xdr:colOff>444500</xdr:colOff>
      <xdr:row>29</xdr:row>
      <xdr:rowOff>952500</xdr:rowOff>
    </xdr:to>
    <xdr:sp macro="" textlink="">
      <xdr:nvSpPr>
        <xdr:cNvPr id="8" name="AutoShape 6"/>
        <xdr:cNvSpPr>
          <a:spLocks noChangeArrowheads="1"/>
        </xdr:cNvSpPr>
      </xdr:nvSpPr>
      <xdr:spPr bwMode="auto">
        <a:xfrm>
          <a:off x="5422900" y="7696200"/>
          <a:ext cx="3746500" cy="1854200"/>
        </a:xfrm>
        <a:prstGeom prst="wedgeRoundRectCallout">
          <a:avLst>
            <a:gd name="adj1" fmla="val -42529"/>
            <a:gd name="adj2" fmla="val -6324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000"/>
            </a:lnSpc>
            <a:defRPr sz="1000"/>
          </a:pP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別表１（所要額調書）の</a:t>
          </a: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ctr" rtl="0">
            <a:lnSpc>
              <a:spcPts val="1000"/>
            </a:lnSpc>
            <a:defRPr sz="1000"/>
          </a:pP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ctr" rtl="0">
            <a:lnSpc>
              <a:spcPts val="1000"/>
            </a:lnSpc>
            <a:defRPr sz="1000"/>
          </a:pP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「補助金所要額欄」の合計</a:t>
          </a: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ctr" rtl="0">
            <a:lnSpc>
              <a:spcPts val="1000"/>
            </a:lnSpc>
            <a:defRPr sz="1000"/>
          </a:pP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ctr" rtl="0">
            <a:lnSpc>
              <a:spcPts val="1000"/>
            </a:lnSpc>
            <a:defRPr sz="1000"/>
          </a:pP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額（Ｊ欄の３段目の金額）</a:t>
          </a: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ctr" rtl="0">
            <a:lnSpc>
              <a:spcPts val="1000"/>
            </a:lnSpc>
            <a:defRPr sz="1000"/>
          </a:pP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ctr" rtl="0">
            <a:lnSpc>
              <a:spcPts val="1000"/>
            </a:lnSpc>
            <a:defRPr sz="1000"/>
          </a:pP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となります。</a:t>
          </a: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ctr" rtl="0">
            <a:lnSpc>
              <a:spcPts val="1000"/>
            </a:lnSpc>
            <a:defRPr sz="1000"/>
          </a:pP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marL="0" marR="0" indent="0" algn="ctr" defTabSz="914400" rtl="0" eaLnBrk="1" fontAlgn="auto" latinLnBrk="0" hangingPunct="1">
            <a:lnSpc>
              <a:spcPts val="1000"/>
            </a:lnSpc>
            <a:spcBef>
              <a:spcPts val="0"/>
            </a:spcBef>
            <a:spcAft>
              <a:spcPts val="0"/>
            </a:spcAft>
            <a:buClrTx/>
            <a:buSzTx/>
            <a:buFontTx/>
            <a:buNone/>
            <a:tabLst/>
            <a:defRPr sz="1000"/>
          </a:pPr>
          <a:r>
            <a:rPr kumimoji="1" lang="en-US" altLang="ja-JP" sz="1000" b="0">
              <a:effectLst/>
              <a:latin typeface="+mn-lt"/>
              <a:ea typeface="+mn-ea"/>
              <a:cs typeface="+mn-cs"/>
            </a:rPr>
            <a:t>※</a:t>
          </a:r>
          <a:r>
            <a:rPr kumimoji="1" lang="ja-JP" altLang="ja-JP" sz="1000" b="0">
              <a:effectLst/>
              <a:latin typeface="+mn-lt"/>
              <a:ea typeface="+mn-ea"/>
              <a:cs typeface="+mn-cs"/>
            </a:rPr>
            <a:t>エクセルの場合自動反映されます。</a:t>
          </a:r>
          <a:endParaRPr lang="ja-JP" altLang="ja-JP" sz="1600">
            <a:effectLst/>
          </a:endParaRPr>
        </a:p>
        <a:p>
          <a:pPr algn="ctr" rtl="0">
            <a:lnSpc>
              <a:spcPts val="1000"/>
            </a:lnSpc>
            <a:defRPr sz="1000"/>
          </a:pP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186019</xdr:colOff>
      <xdr:row>1</xdr:row>
      <xdr:rowOff>17929</xdr:rowOff>
    </xdr:from>
    <xdr:to>
      <xdr:col>11</xdr:col>
      <xdr:colOff>2353236</xdr:colOff>
      <xdr:row>7</xdr:row>
      <xdr:rowOff>33618</xdr:rowOff>
    </xdr:to>
    <xdr:sp macro="" textlink="">
      <xdr:nvSpPr>
        <xdr:cNvPr id="8" name="正方形/長方形 7"/>
        <xdr:cNvSpPr/>
      </xdr:nvSpPr>
      <xdr:spPr>
        <a:xfrm>
          <a:off x="6887137" y="320488"/>
          <a:ext cx="3030070" cy="1326777"/>
        </a:xfrm>
        <a:prstGeom prst="rect">
          <a:avLst/>
        </a:prstGeom>
        <a:solidFill>
          <a:srgbClr val="FFFF66"/>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lnSpc>
              <a:spcPts val="1700"/>
            </a:lnSpc>
          </a:pPr>
          <a:r>
            <a:rPr kumimoji="1" lang="ja-JP" altLang="en-US" sz="1400" b="1" u="sng"/>
            <a:t>エクセルで申請書を作成する場合，このシート以降は，黄色の網掛けになっているセルのみ入力してください。</a:t>
          </a:r>
          <a:endParaRPr kumimoji="1" lang="en-US" altLang="ja-JP" sz="1400" b="1" u="sng"/>
        </a:p>
      </xdr:txBody>
    </xdr:sp>
    <xdr:clientData/>
  </xdr:twoCellAnchor>
  <xdr:twoCellAnchor>
    <xdr:from>
      <xdr:col>10</xdr:col>
      <xdr:colOff>489857</xdr:colOff>
      <xdr:row>9</xdr:row>
      <xdr:rowOff>176893</xdr:rowOff>
    </xdr:from>
    <xdr:to>
      <xdr:col>11</xdr:col>
      <xdr:colOff>2047476</xdr:colOff>
      <xdr:row>12</xdr:row>
      <xdr:rowOff>266542</xdr:rowOff>
    </xdr:to>
    <xdr:sp macro="" textlink="">
      <xdr:nvSpPr>
        <xdr:cNvPr id="3" name="AutoShape 19"/>
        <xdr:cNvSpPr>
          <a:spLocks noChangeArrowheads="1"/>
        </xdr:cNvSpPr>
      </xdr:nvSpPr>
      <xdr:spPr bwMode="auto">
        <a:xfrm>
          <a:off x="8123464" y="2177143"/>
          <a:ext cx="2428476" cy="1355113"/>
        </a:xfrm>
        <a:prstGeom prst="wedgeRoundRectCallout">
          <a:avLst>
            <a:gd name="adj1" fmla="val -73336"/>
            <a:gd name="adj2" fmla="val 2127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HGｺﾞｼｯｸM" panose="020B0609000000000000" pitchFamily="49" charset="-128"/>
              <a:ea typeface="HGｺﾞｼｯｸM" panose="020B0609000000000000" pitchFamily="49" charset="-128"/>
            </a:rPr>
            <a:t>１段目の「補助金（所要額）」欄には，別表１の</a:t>
          </a:r>
          <a:r>
            <a:rPr lang="en-US" altLang="ja-JP" sz="1200" b="0" i="0" u="none" strike="noStrike" baseline="0">
              <a:solidFill>
                <a:srgbClr val="000000"/>
              </a:solidFill>
              <a:latin typeface="HGｺﾞｼｯｸM" panose="020B0609000000000000" pitchFamily="49" charset="-128"/>
              <a:ea typeface="HGｺﾞｼｯｸM" panose="020B0609000000000000" pitchFamily="49" charset="-128"/>
            </a:rPr>
            <a:t>J </a:t>
          </a:r>
          <a:r>
            <a:rPr lang="ja-JP" altLang="en-US" sz="1200" b="0" i="0" u="none" strike="noStrike" baseline="0">
              <a:solidFill>
                <a:srgbClr val="000000"/>
              </a:solidFill>
              <a:latin typeface="HGｺﾞｼｯｸM" panose="020B0609000000000000" pitchFamily="49" charset="-128"/>
              <a:ea typeface="HGｺﾞｼｯｸM" panose="020B0609000000000000" pitchFamily="49" charset="-128"/>
            </a:rPr>
            <a:t>欄（補助金所要額）の金額が入ります。</a:t>
          </a:r>
        </a:p>
        <a:p>
          <a:pPr algn="l" rtl="0">
            <a:lnSpc>
              <a:spcPts val="1200"/>
            </a:lnSpc>
            <a:defRPr sz="1000"/>
          </a:pPr>
          <a:r>
            <a:rPr lang="en-US" altLang="ja-JP" sz="1200" b="0" i="0" u="none" strike="noStrike" baseline="0">
              <a:solidFill>
                <a:srgbClr val="000000"/>
              </a:solidFill>
              <a:latin typeface="HGｺﾞｼｯｸM" panose="020B0609000000000000" pitchFamily="49" charset="-128"/>
              <a:ea typeface="HGｺﾞｼｯｸM" panose="020B0609000000000000" pitchFamily="49" charset="-128"/>
            </a:rPr>
            <a:t>※ </a:t>
          </a:r>
          <a:r>
            <a:rPr lang="ja-JP" altLang="en-US" sz="1200" b="0" i="0" u="none" strike="noStrike" baseline="0">
              <a:solidFill>
                <a:srgbClr val="000000"/>
              </a:solidFill>
              <a:latin typeface="HGｺﾞｼｯｸM" panose="020B0609000000000000" pitchFamily="49" charset="-128"/>
              <a:ea typeface="HGｺﾞｼｯｸM" panose="020B0609000000000000" pitchFamily="49" charset="-128"/>
            </a:rPr>
            <a:t>交付申請書の「１補助金申請額」も同額です。</a:t>
          </a:r>
        </a:p>
      </xdr:txBody>
    </xdr:sp>
    <xdr:clientData/>
  </xdr:twoCellAnchor>
  <xdr:twoCellAnchor>
    <xdr:from>
      <xdr:col>10</xdr:col>
      <xdr:colOff>408214</xdr:colOff>
      <xdr:row>13</xdr:row>
      <xdr:rowOff>272142</xdr:rowOff>
    </xdr:from>
    <xdr:to>
      <xdr:col>11</xdr:col>
      <xdr:colOff>1925491</xdr:colOff>
      <xdr:row>17</xdr:row>
      <xdr:rowOff>126466</xdr:rowOff>
    </xdr:to>
    <xdr:sp macro="" textlink="">
      <xdr:nvSpPr>
        <xdr:cNvPr id="4" name="AutoShape 19"/>
        <xdr:cNvSpPr>
          <a:spLocks noChangeArrowheads="1"/>
        </xdr:cNvSpPr>
      </xdr:nvSpPr>
      <xdr:spPr bwMode="auto">
        <a:xfrm>
          <a:off x="8041821" y="3850821"/>
          <a:ext cx="2388134" cy="1106181"/>
        </a:xfrm>
        <a:prstGeom prst="wedgeRoundRectCallout">
          <a:avLst>
            <a:gd name="adj1" fmla="val -75518"/>
            <a:gd name="adj2" fmla="val -774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600"/>
            </a:lnSpc>
            <a:spcAft>
              <a:spcPts val="600"/>
            </a:spcAft>
            <a:defRPr sz="1000"/>
          </a:pP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２段目には，</a:t>
          </a:r>
          <a:r>
            <a:rPr lang="ja-JP" altLang="en-US" sz="1400" b="1" i="0" u="sng" strike="noStrike" baseline="0">
              <a:solidFill>
                <a:srgbClr val="000000"/>
              </a:solidFill>
              <a:latin typeface="HGｺﾞｼｯｸM" panose="020B0609000000000000" pitchFamily="49" charset="-128"/>
              <a:ea typeface="HGｺﾞｼｯｸM" panose="020B0609000000000000" pitchFamily="49" charset="-128"/>
            </a:rPr>
            <a:t>保護者から徴収する予定の延長保育料</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を記載してください。</a:t>
          </a:r>
          <a:endPar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endParaRPr>
        </a:p>
      </xdr:txBody>
    </xdr:sp>
    <xdr:clientData/>
  </xdr:twoCellAnchor>
  <xdr:twoCellAnchor>
    <xdr:from>
      <xdr:col>10</xdr:col>
      <xdr:colOff>353786</xdr:colOff>
      <xdr:row>18</xdr:row>
      <xdr:rowOff>95250</xdr:rowOff>
    </xdr:from>
    <xdr:to>
      <xdr:col>11</xdr:col>
      <xdr:colOff>2184027</xdr:colOff>
      <xdr:row>22</xdr:row>
      <xdr:rowOff>206508</xdr:rowOff>
    </xdr:to>
    <xdr:sp macro="" textlink="">
      <xdr:nvSpPr>
        <xdr:cNvPr id="6" name="AutoShape 19"/>
        <xdr:cNvSpPr>
          <a:spLocks noChangeArrowheads="1"/>
        </xdr:cNvSpPr>
      </xdr:nvSpPr>
      <xdr:spPr bwMode="auto">
        <a:xfrm>
          <a:off x="7987393" y="5238750"/>
          <a:ext cx="2701098" cy="1689687"/>
        </a:xfrm>
        <a:prstGeom prst="wedgeRoundRectCallout">
          <a:avLst>
            <a:gd name="adj1" fmla="val -63303"/>
            <a:gd name="adj2" fmla="val 40357"/>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　通常保育と兼任する職員の人件費や，光熱費など，延長保育分のみの支出額を算出しがたい項目については，全体の支出額をあん分した金額を記載してください。</a:t>
          </a:r>
          <a:endPar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endParaRPr>
        </a:p>
      </xdr:txBody>
    </xdr:sp>
    <xdr:clientData/>
  </xdr:twoCellAnchor>
  <xdr:twoCellAnchor>
    <xdr:from>
      <xdr:col>10</xdr:col>
      <xdr:colOff>81643</xdr:colOff>
      <xdr:row>22</xdr:row>
      <xdr:rowOff>299357</xdr:rowOff>
    </xdr:from>
    <xdr:to>
      <xdr:col>11</xdr:col>
      <xdr:colOff>2470897</xdr:colOff>
      <xdr:row>43</xdr:row>
      <xdr:rowOff>163286</xdr:rowOff>
    </xdr:to>
    <xdr:sp macro="" textlink="">
      <xdr:nvSpPr>
        <xdr:cNvPr id="7" name="正方形/長方形 6"/>
        <xdr:cNvSpPr/>
      </xdr:nvSpPr>
      <xdr:spPr>
        <a:xfrm>
          <a:off x="7715250" y="7021286"/>
          <a:ext cx="3260111" cy="5755821"/>
        </a:xfrm>
        <a:prstGeom prst="rect">
          <a:avLst/>
        </a:prstGeom>
        <a:solidFill>
          <a:schemeClr val="accent5">
            <a:lumMod val="40000"/>
            <a:lumOff val="6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lnSpc>
              <a:spcPts val="1300"/>
            </a:lnSpc>
          </a:pPr>
          <a:r>
            <a:rPr kumimoji="1" lang="ja-JP" altLang="en-US" sz="1200">
              <a:latin typeface="HGｺﾞｼｯｸM" panose="020B0609000000000000" pitchFamily="49" charset="-128"/>
              <a:ea typeface="HGｺﾞｼｯｸM" panose="020B0609000000000000" pitchFamily="49" charset="-128"/>
            </a:rPr>
            <a:t>（あん分計算の一例）</a:t>
          </a:r>
          <a:endParaRPr kumimoji="1" lang="en-US" altLang="ja-JP" sz="1200">
            <a:latin typeface="HGｺﾞｼｯｸM" panose="020B0609000000000000" pitchFamily="49" charset="-128"/>
            <a:ea typeface="HGｺﾞｼｯｸM" panose="020B0609000000000000" pitchFamily="49" charset="-128"/>
          </a:endParaRPr>
        </a:p>
        <a:p>
          <a:pPr algn="l">
            <a:lnSpc>
              <a:spcPts val="1400"/>
            </a:lnSpc>
          </a:pPr>
          <a:endParaRPr kumimoji="1" lang="en-US" altLang="ja-JP" sz="1200">
            <a:latin typeface="HGｺﾞｼｯｸM" panose="020B0609000000000000" pitchFamily="49" charset="-128"/>
            <a:ea typeface="HGｺﾞｼｯｸM" panose="020B0609000000000000" pitchFamily="49" charset="-128"/>
          </a:endParaRPr>
        </a:p>
        <a:p>
          <a:pPr marL="0" marR="0" indent="0" algn="l" defTabSz="914400" eaLnBrk="1" fontAlgn="auto" latinLnBrk="0" hangingPunct="1">
            <a:lnSpc>
              <a:spcPts val="1400"/>
            </a:lnSpc>
            <a:spcBef>
              <a:spcPts val="0"/>
            </a:spcBef>
            <a:spcAft>
              <a:spcPts val="0"/>
            </a:spcAft>
            <a:buClrTx/>
            <a:buSzTx/>
            <a:buFontTx/>
            <a:buNone/>
            <a:tabLst/>
            <a:defRPr/>
          </a:pPr>
          <a:r>
            <a:rPr kumimoji="1" lang="ja-JP" altLang="en-US" sz="1200">
              <a:latin typeface="HGｺﾞｼｯｸM" panose="020B0609000000000000" pitchFamily="49" charset="-128"/>
              <a:ea typeface="HGｺﾞｼｯｸM" panose="020B0609000000000000" pitchFamily="49" charset="-128"/>
            </a:rPr>
            <a:t>　　</a:t>
          </a:r>
          <a:r>
            <a:rPr kumimoji="1" lang="ja-JP" altLang="ja-JP" sz="1200">
              <a:solidFill>
                <a:schemeClr val="dk1"/>
              </a:solidFill>
              <a:effectLst/>
              <a:latin typeface="HGｺﾞｼｯｸM" panose="020B0609000000000000" pitchFamily="49" charset="-128"/>
              <a:ea typeface="HGｺﾞｼｯｸM" panose="020B0609000000000000" pitchFamily="49" charset="-128"/>
              <a:cs typeface="+mn-cs"/>
            </a:rPr>
            <a:t>標準時間の時間帯</a:t>
          </a:r>
          <a:r>
            <a:rPr kumimoji="1" lang="ja-JP" altLang="en-US" sz="1200">
              <a:latin typeface="HGｺﾞｼｯｸM" panose="020B0609000000000000" pitchFamily="49" charset="-128"/>
              <a:ea typeface="HGｺﾞｼｯｸM" panose="020B0609000000000000" pitchFamily="49" charset="-128"/>
            </a:rPr>
            <a:t>　</a:t>
          </a:r>
          <a:r>
            <a:rPr kumimoji="1" lang="en-US" altLang="ja-JP" sz="1200">
              <a:latin typeface="HGｺﾞｼｯｸM" panose="020B0609000000000000" pitchFamily="49" charset="-128"/>
              <a:ea typeface="HGｺﾞｼｯｸM" panose="020B0609000000000000" pitchFamily="49" charset="-128"/>
            </a:rPr>
            <a:t>7</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15</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18</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15</a:t>
          </a:r>
        </a:p>
        <a:p>
          <a:pPr algn="l">
            <a:lnSpc>
              <a:spcPts val="1400"/>
            </a:lnSpc>
          </a:pPr>
          <a:r>
            <a:rPr kumimoji="1" lang="ja-JP" altLang="en-US" sz="1200">
              <a:latin typeface="HGｺﾞｼｯｸM" panose="020B0609000000000000" pitchFamily="49" charset="-128"/>
              <a:ea typeface="HGｺﾞｼｯｸM" panose="020B0609000000000000" pitchFamily="49" charset="-128"/>
            </a:rPr>
            <a:t>　　短時間の時間帯　</a:t>
          </a:r>
          <a:r>
            <a:rPr kumimoji="1" lang="en-US" altLang="ja-JP" sz="1200">
              <a:latin typeface="HGｺﾞｼｯｸM" panose="020B0609000000000000" pitchFamily="49" charset="-128"/>
              <a:ea typeface="HGｺﾞｼｯｸM" panose="020B0609000000000000" pitchFamily="49" charset="-128"/>
            </a:rPr>
            <a:t>8</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30</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16</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30</a:t>
          </a:r>
        </a:p>
        <a:p>
          <a:pPr algn="l">
            <a:lnSpc>
              <a:spcPts val="1400"/>
            </a:lnSpc>
          </a:pPr>
          <a:r>
            <a:rPr kumimoji="1" lang="ja-JP" altLang="en-US" sz="1200">
              <a:latin typeface="HGｺﾞｼｯｸM" panose="020B0609000000000000" pitchFamily="49" charset="-128"/>
              <a:ea typeface="HGｺﾞｼｯｸM" panose="020B0609000000000000" pitchFamily="49" charset="-128"/>
            </a:rPr>
            <a:t>　　延長保育時間　</a:t>
          </a:r>
          <a:r>
            <a:rPr kumimoji="1" lang="en-US" altLang="ja-JP" sz="1200">
              <a:latin typeface="HGｺﾞｼｯｸM" panose="020B0609000000000000" pitchFamily="49" charset="-128"/>
              <a:ea typeface="HGｺﾞｼｯｸM" panose="020B0609000000000000" pitchFamily="49" charset="-128"/>
            </a:rPr>
            <a:t>18</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15</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19</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15</a:t>
          </a:r>
        </a:p>
        <a:p>
          <a:pPr algn="l">
            <a:lnSpc>
              <a:spcPts val="1400"/>
            </a:lnSpc>
          </a:pPr>
          <a:r>
            <a:rPr kumimoji="1" lang="ja-JP" altLang="en-US" sz="1200">
              <a:latin typeface="HGｺﾞｼｯｸM" panose="020B0609000000000000" pitchFamily="49" charset="-128"/>
              <a:ea typeface="HGｺﾞｼｯｸM" panose="020B0609000000000000" pitchFamily="49" charset="-128"/>
            </a:rPr>
            <a:t>　</a:t>
          </a:r>
          <a:endParaRPr kumimoji="1" lang="en-US" altLang="ja-JP" sz="1200">
            <a:latin typeface="HGｺﾞｼｯｸM" panose="020B0609000000000000" pitchFamily="49" charset="-128"/>
            <a:ea typeface="HGｺﾞｼｯｸM" panose="020B0609000000000000" pitchFamily="49" charset="-128"/>
          </a:endParaRPr>
        </a:p>
        <a:p>
          <a:pPr algn="l">
            <a:lnSpc>
              <a:spcPts val="1300"/>
            </a:lnSpc>
          </a:pPr>
          <a:r>
            <a:rPr kumimoji="1" lang="ja-JP" altLang="en-US" sz="1200">
              <a:latin typeface="HGｺﾞｼｯｸM" panose="020B0609000000000000" pitchFamily="49" charset="-128"/>
              <a:ea typeface="HGｺﾞｼｯｸM" panose="020B0609000000000000" pitchFamily="49" charset="-128"/>
            </a:rPr>
            <a:t>　　在園児童数：</a:t>
          </a:r>
          <a:r>
            <a:rPr kumimoji="1" lang="en-US" altLang="ja-JP" sz="1200">
              <a:latin typeface="HGｺﾞｼｯｸM" panose="020B0609000000000000" pitchFamily="49" charset="-128"/>
              <a:ea typeface="HGｺﾞｼｯｸM" panose="020B0609000000000000" pitchFamily="49" charset="-128"/>
            </a:rPr>
            <a:t>100</a:t>
          </a:r>
          <a:r>
            <a:rPr kumimoji="1" lang="ja-JP" altLang="en-US" sz="1200">
              <a:latin typeface="HGｺﾞｼｯｸM" panose="020B0609000000000000" pitchFamily="49" charset="-128"/>
              <a:ea typeface="HGｺﾞｼｯｸM" panose="020B0609000000000000" pitchFamily="49" charset="-128"/>
            </a:rPr>
            <a:t>人</a:t>
          </a:r>
          <a:endParaRPr kumimoji="1" lang="en-US" altLang="ja-JP" sz="1200">
            <a:latin typeface="HGｺﾞｼｯｸM" panose="020B0609000000000000" pitchFamily="49" charset="-128"/>
            <a:ea typeface="HGｺﾞｼｯｸM" panose="020B0609000000000000" pitchFamily="49" charset="-128"/>
          </a:endParaRPr>
        </a:p>
        <a:p>
          <a:pPr algn="l">
            <a:lnSpc>
              <a:spcPts val="1400"/>
            </a:lnSpc>
          </a:pPr>
          <a:r>
            <a:rPr kumimoji="1" lang="ja-JP" altLang="en-US" sz="1200">
              <a:latin typeface="HGｺﾞｼｯｸM" panose="020B0609000000000000" pitchFamily="49" charset="-128"/>
              <a:ea typeface="HGｺﾞｼｯｸM" panose="020B0609000000000000" pitchFamily="49" charset="-128"/>
            </a:rPr>
            <a:t>　　短時間延長利用児童数：</a:t>
          </a:r>
          <a:r>
            <a:rPr kumimoji="1" lang="en-US" altLang="ja-JP" sz="1200">
              <a:latin typeface="HGｺﾞｼｯｸM" panose="020B0609000000000000" pitchFamily="49" charset="-128"/>
              <a:ea typeface="HGｺﾞｼｯｸM" panose="020B0609000000000000" pitchFamily="49" charset="-128"/>
            </a:rPr>
            <a:t>5</a:t>
          </a:r>
          <a:r>
            <a:rPr kumimoji="1" lang="ja-JP" altLang="en-US" sz="1200">
              <a:latin typeface="HGｺﾞｼｯｸM" panose="020B0609000000000000" pitchFamily="49" charset="-128"/>
              <a:ea typeface="HGｺﾞｼｯｸM" panose="020B0609000000000000" pitchFamily="49" charset="-128"/>
            </a:rPr>
            <a:t>人</a:t>
          </a:r>
          <a:endParaRPr kumimoji="1" lang="en-US" altLang="ja-JP" sz="1200">
            <a:latin typeface="HGｺﾞｼｯｸM" panose="020B0609000000000000" pitchFamily="49" charset="-128"/>
            <a:ea typeface="HGｺﾞｼｯｸM" panose="020B0609000000000000" pitchFamily="49" charset="-128"/>
          </a:endParaRPr>
        </a:p>
        <a:p>
          <a:pPr algn="l">
            <a:lnSpc>
              <a:spcPts val="1300"/>
            </a:lnSpc>
          </a:pPr>
          <a:endParaRPr kumimoji="1" lang="en-US" altLang="ja-JP" sz="1200">
            <a:latin typeface="HGｺﾞｼｯｸM" panose="020B0609000000000000" pitchFamily="49" charset="-128"/>
            <a:ea typeface="HGｺﾞｼｯｸM" panose="020B0609000000000000" pitchFamily="49" charset="-128"/>
          </a:endParaRPr>
        </a:p>
        <a:p>
          <a:pPr marL="0" marR="0" indent="0" algn="l" defTabSz="914400" eaLnBrk="1" fontAlgn="auto" latinLnBrk="0" hangingPunct="1">
            <a:lnSpc>
              <a:spcPts val="1300"/>
            </a:lnSpc>
            <a:spcBef>
              <a:spcPts val="0"/>
            </a:spcBef>
            <a:spcAft>
              <a:spcPts val="0"/>
            </a:spcAft>
            <a:buClrTx/>
            <a:buSzTx/>
            <a:buFontTx/>
            <a:buNone/>
            <a:tabLst/>
            <a:defRPr/>
          </a:pPr>
          <a:r>
            <a:rPr kumimoji="1" lang="ja-JP" altLang="en-US" sz="1200">
              <a:solidFill>
                <a:schemeClr val="dk1"/>
              </a:solidFill>
              <a:effectLst/>
              <a:latin typeface="HGｺﾞｼｯｸM" panose="020B0609000000000000" pitchFamily="49" charset="-128"/>
              <a:ea typeface="HGｺﾞｼｯｸM" panose="020B0609000000000000" pitchFamily="49" charset="-128"/>
              <a:cs typeface="+mn-cs"/>
            </a:rPr>
            <a:t>　　</a:t>
          </a:r>
          <a:r>
            <a:rPr kumimoji="1" lang="ja-JP" altLang="ja-JP" sz="1200">
              <a:solidFill>
                <a:schemeClr val="dk1"/>
              </a:solidFill>
              <a:effectLst/>
              <a:latin typeface="HGｺﾞｼｯｸM" panose="020B0609000000000000" pitchFamily="49" charset="-128"/>
              <a:ea typeface="HGｺﾞｼｯｸM" panose="020B0609000000000000" pitchFamily="49" charset="-128"/>
              <a:cs typeface="+mn-cs"/>
            </a:rPr>
            <a:t>全体の光熱費：</a:t>
          </a:r>
          <a:r>
            <a:rPr kumimoji="1" lang="en-US" altLang="ja-JP" sz="1200">
              <a:solidFill>
                <a:schemeClr val="dk1"/>
              </a:solidFill>
              <a:effectLst/>
              <a:latin typeface="HGｺﾞｼｯｸM" panose="020B0609000000000000" pitchFamily="49" charset="-128"/>
              <a:ea typeface="HGｺﾞｼｯｸM" panose="020B0609000000000000" pitchFamily="49" charset="-128"/>
              <a:cs typeface="+mn-cs"/>
            </a:rPr>
            <a:t>1,200,000</a:t>
          </a:r>
          <a:r>
            <a:rPr kumimoji="1" lang="ja-JP" altLang="ja-JP" sz="1200">
              <a:solidFill>
                <a:schemeClr val="dk1"/>
              </a:solidFill>
              <a:effectLst/>
              <a:latin typeface="HGｺﾞｼｯｸM" panose="020B0609000000000000" pitchFamily="49" charset="-128"/>
              <a:ea typeface="HGｺﾞｼｯｸM" panose="020B0609000000000000" pitchFamily="49" charset="-128"/>
              <a:cs typeface="+mn-cs"/>
            </a:rPr>
            <a:t>円</a:t>
          </a:r>
          <a:r>
            <a:rPr kumimoji="1" lang="ja-JP" altLang="en-US" sz="1200">
              <a:latin typeface="HGｺﾞｼｯｸM" panose="020B0609000000000000" pitchFamily="49" charset="-128"/>
              <a:ea typeface="HGｺﾞｼｯｸM" panose="020B0609000000000000" pitchFamily="49" charset="-128"/>
            </a:rPr>
            <a:t>の場合</a:t>
          </a:r>
          <a:endParaRPr kumimoji="1" lang="en-US" altLang="ja-JP" sz="1200">
            <a:latin typeface="HGｺﾞｼｯｸM" panose="020B0609000000000000" pitchFamily="49" charset="-128"/>
            <a:ea typeface="HGｺﾞｼｯｸM" panose="020B0609000000000000" pitchFamily="49" charset="-128"/>
          </a:endParaRPr>
        </a:p>
        <a:p>
          <a:pPr algn="l">
            <a:lnSpc>
              <a:spcPts val="1300"/>
            </a:lnSpc>
          </a:pPr>
          <a:endParaRPr kumimoji="1" lang="en-US" altLang="ja-JP" sz="1200">
            <a:latin typeface="HGｺﾞｼｯｸM" panose="020B0609000000000000" pitchFamily="49" charset="-128"/>
            <a:ea typeface="HGｺﾞｼｯｸM" panose="020B0609000000000000" pitchFamily="49" charset="-128"/>
          </a:endParaRPr>
        </a:p>
        <a:p>
          <a:pPr algn="l">
            <a:lnSpc>
              <a:spcPts val="1300"/>
            </a:lnSpc>
          </a:pPr>
          <a:r>
            <a:rPr kumimoji="1" lang="ja-JP" altLang="en-US" sz="1200">
              <a:latin typeface="HGｺﾞｼｯｸM" panose="020B0609000000000000" pitchFamily="49" charset="-128"/>
              <a:ea typeface="HGｺﾞｼｯｸM" panose="020B0609000000000000" pitchFamily="49" charset="-128"/>
            </a:rPr>
            <a:t>・施設全体の開園時間</a:t>
          </a:r>
          <a:endParaRPr kumimoji="1" lang="en-US" altLang="ja-JP" sz="1200">
            <a:latin typeface="HGｺﾞｼｯｸM" panose="020B0609000000000000" pitchFamily="49" charset="-128"/>
            <a:ea typeface="HGｺﾞｼｯｸM" panose="020B0609000000000000" pitchFamily="49" charset="-128"/>
          </a:endParaRPr>
        </a:p>
        <a:p>
          <a:pPr algn="l">
            <a:lnSpc>
              <a:spcPts val="1300"/>
            </a:lnSpc>
          </a:pPr>
          <a:r>
            <a:rPr kumimoji="1" lang="ja-JP" altLang="en-US" sz="1200">
              <a:latin typeface="HGｺﾞｼｯｸM" panose="020B0609000000000000" pitchFamily="49" charset="-128"/>
              <a:ea typeface="HGｺﾞｼｯｸM" panose="020B0609000000000000" pitchFamily="49" charset="-128"/>
            </a:rPr>
            <a:t>　→　</a:t>
          </a:r>
          <a:r>
            <a:rPr kumimoji="1" lang="en-US" altLang="ja-JP" sz="1200">
              <a:latin typeface="HGｺﾞｼｯｸM" panose="020B0609000000000000" pitchFamily="49" charset="-128"/>
              <a:ea typeface="HGｺﾞｼｯｸM" panose="020B0609000000000000" pitchFamily="49" charset="-128"/>
            </a:rPr>
            <a:t>12</a:t>
          </a:r>
          <a:r>
            <a:rPr kumimoji="1" lang="ja-JP" altLang="en-US" sz="1200">
              <a:latin typeface="HGｺﾞｼｯｸM" panose="020B0609000000000000" pitchFamily="49" charset="-128"/>
              <a:ea typeface="HGｺﾞｼｯｸM" panose="020B0609000000000000" pitchFamily="49" charset="-128"/>
            </a:rPr>
            <a:t>時間　（</a:t>
          </a:r>
          <a:r>
            <a:rPr kumimoji="1" lang="en-US" altLang="ja-JP" sz="1200">
              <a:latin typeface="HGｺﾞｼｯｸM" panose="020B0609000000000000" pitchFamily="49" charset="-128"/>
              <a:ea typeface="HGｺﾞｼｯｸM" panose="020B0609000000000000" pitchFamily="49" charset="-128"/>
            </a:rPr>
            <a:t>7</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15</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19</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15</a:t>
          </a:r>
          <a:r>
            <a:rPr kumimoji="1" lang="ja-JP" altLang="en-US" sz="1200">
              <a:latin typeface="HGｺﾞｼｯｸM" panose="020B0609000000000000" pitchFamily="49" charset="-128"/>
              <a:ea typeface="HGｺﾞｼｯｸM" panose="020B0609000000000000" pitchFamily="49" charset="-128"/>
            </a:rPr>
            <a:t>）</a:t>
          </a:r>
          <a:endParaRPr kumimoji="1" lang="en-US" altLang="ja-JP" sz="1200">
            <a:latin typeface="HGｺﾞｼｯｸM" panose="020B0609000000000000" pitchFamily="49" charset="-128"/>
            <a:ea typeface="HGｺﾞｼｯｸM" panose="020B0609000000000000" pitchFamily="49" charset="-128"/>
          </a:endParaRPr>
        </a:p>
        <a:p>
          <a:pPr algn="l">
            <a:lnSpc>
              <a:spcPts val="1300"/>
            </a:lnSpc>
          </a:pPr>
          <a:r>
            <a:rPr kumimoji="1" lang="ja-JP" altLang="en-US" sz="1200">
              <a:latin typeface="HGｺﾞｼｯｸM" panose="020B0609000000000000" pitchFamily="49" charset="-128"/>
              <a:ea typeface="HGｺﾞｼｯｸM" panose="020B0609000000000000" pitchFamily="49" charset="-128"/>
            </a:rPr>
            <a:t>・保育短時間にかかる延長時間</a:t>
          </a:r>
          <a:endParaRPr kumimoji="1" lang="en-US" altLang="ja-JP" sz="1200">
            <a:latin typeface="HGｺﾞｼｯｸM" panose="020B0609000000000000" pitchFamily="49" charset="-128"/>
            <a:ea typeface="HGｺﾞｼｯｸM" panose="020B0609000000000000" pitchFamily="49" charset="-128"/>
          </a:endParaRPr>
        </a:p>
        <a:p>
          <a:pPr algn="l">
            <a:lnSpc>
              <a:spcPts val="1300"/>
            </a:lnSpc>
          </a:pPr>
          <a:r>
            <a:rPr kumimoji="1" lang="ja-JP" altLang="en-US" sz="1200">
              <a:latin typeface="HGｺﾞｼｯｸM" panose="020B0609000000000000" pitchFamily="49" charset="-128"/>
              <a:ea typeface="HGｺﾞｼｯｸM" panose="020B0609000000000000" pitchFamily="49" charset="-128"/>
            </a:rPr>
            <a:t>　→　</a:t>
          </a:r>
          <a:r>
            <a:rPr kumimoji="1" lang="en-US" altLang="ja-JP" sz="1200">
              <a:latin typeface="HGｺﾞｼｯｸM" panose="020B0609000000000000" pitchFamily="49" charset="-128"/>
              <a:ea typeface="HGｺﾞｼｯｸM" panose="020B0609000000000000" pitchFamily="49" charset="-128"/>
            </a:rPr>
            <a:t>3</a:t>
          </a:r>
          <a:r>
            <a:rPr kumimoji="1" lang="ja-JP" altLang="en-US" sz="1200">
              <a:latin typeface="HGｺﾞｼｯｸM" panose="020B0609000000000000" pitchFamily="49" charset="-128"/>
              <a:ea typeface="HGｺﾞｼｯｸM" panose="020B0609000000000000" pitchFamily="49" charset="-128"/>
            </a:rPr>
            <a:t>時間　（</a:t>
          </a:r>
          <a:r>
            <a:rPr kumimoji="1" lang="en-US" altLang="ja-JP" sz="1200">
              <a:latin typeface="HGｺﾞｼｯｸM" panose="020B0609000000000000" pitchFamily="49" charset="-128"/>
              <a:ea typeface="HGｺﾞｼｯｸM" panose="020B0609000000000000" pitchFamily="49" charset="-128"/>
            </a:rPr>
            <a:t>7</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15</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8</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30</a:t>
          </a:r>
          <a:r>
            <a:rPr kumimoji="1" lang="ja-JP" altLang="en-US" sz="1200">
              <a:latin typeface="HGｺﾞｼｯｸM" panose="020B0609000000000000" pitchFamily="49" charset="-128"/>
              <a:ea typeface="HGｺﾞｼｯｸM" panose="020B0609000000000000" pitchFamily="49" charset="-128"/>
            </a:rPr>
            <a:t>及び</a:t>
          </a:r>
          <a:endParaRPr kumimoji="1" lang="en-US" altLang="ja-JP" sz="1200">
            <a:latin typeface="HGｺﾞｼｯｸM" panose="020B0609000000000000" pitchFamily="49" charset="-128"/>
            <a:ea typeface="HGｺﾞｼｯｸM" panose="020B0609000000000000" pitchFamily="49" charset="-128"/>
          </a:endParaRPr>
        </a:p>
        <a:p>
          <a:pPr algn="l">
            <a:lnSpc>
              <a:spcPts val="1300"/>
            </a:lnSpc>
          </a:pPr>
          <a:r>
            <a:rPr kumimoji="1" lang="ja-JP" altLang="en-US" sz="1200">
              <a:latin typeface="HGｺﾞｼｯｸM" panose="020B0609000000000000" pitchFamily="49" charset="-128"/>
              <a:ea typeface="HGｺﾞｼｯｸM" panose="020B0609000000000000" pitchFamily="49" charset="-128"/>
            </a:rPr>
            <a:t>　　　　　　　　　</a:t>
          </a:r>
          <a:r>
            <a:rPr kumimoji="1" lang="en-US" altLang="ja-JP" sz="1200">
              <a:latin typeface="HGｺﾞｼｯｸM" panose="020B0609000000000000" pitchFamily="49" charset="-128"/>
              <a:ea typeface="HGｺﾞｼｯｸM" panose="020B0609000000000000" pitchFamily="49" charset="-128"/>
            </a:rPr>
            <a:t>16</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30</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18</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30</a:t>
          </a:r>
          <a:r>
            <a:rPr kumimoji="1" lang="ja-JP" altLang="en-US" sz="1200">
              <a:latin typeface="HGｺﾞｼｯｸM" panose="020B0609000000000000" pitchFamily="49" charset="-128"/>
              <a:ea typeface="HGｺﾞｼｯｸM" panose="020B0609000000000000" pitchFamily="49" charset="-128"/>
            </a:rPr>
            <a:t>）</a:t>
          </a:r>
          <a:endParaRPr kumimoji="1" lang="en-US" altLang="ja-JP" sz="1200">
            <a:latin typeface="HGｺﾞｼｯｸM" panose="020B0609000000000000" pitchFamily="49" charset="-128"/>
            <a:ea typeface="HGｺﾞｼｯｸM" panose="020B0609000000000000" pitchFamily="49" charset="-128"/>
          </a:endParaRPr>
        </a:p>
        <a:p>
          <a:pPr algn="l">
            <a:lnSpc>
              <a:spcPts val="1300"/>
            </a:lnSpc>
          </a:pPr>
          <a:endParaRPr kumimoji="1" lang="en-US" altLang="ja-JP" sz="1200">
            <a:latin typeface="HGｺﾞｼｯｸM" panose="020B0609000000000000" pitchFamily="49" charset="-128"/>
            <a:ea typeface="HGｺﾞｼｯｸM" panose="020B0609000000000000" pitchFamily="49" charset="-128"/>
          </a:endParaRPr>
        </a:p>
        <a:p>
          <a:pPr algn="l">
            <a:lnSpc>
              <a:spcPts val="1400"/>
            </a:lnSpc>
          </a:pPr>
          <a:r>
            <a:rPr kumimoji="1" lang="ja-JP" altLang="en-US" sz="1400">
              <a:latin typeface="HGｺﾞｼｯｸM" panose="020B0609000000000000" pitchFamily="49" charset="-128"/>
              <a:ea typeface="HGｺﾞｼｯｸM" panose="020B0609000000000000" pitchFamily="49" charset="-128"/>
            </a:rPr>
            <a:t>（計算方法）</a:t>
          </a:r>
          <a:endParaRPr kumimoji="1" lang="en-US" altLang="ja-JP" sz="1400">
            <a:latin typeface="HGｺﾞｼｯｸM" panose="020B0609000000000000" pitchFamily="49" charset="-128"/>
            <a:ea typeface="HGｺﾞｼｯｸM" panose="020B0609000000000000" pitchFamily="49" charset="-128"/>
          </a:endParaRPr>
        </a:p>
        <a:p>
          <a:pPr algn="l">
            <a:lnSpc>
              <a:spcPts val="2000"/>
            </a:lnSpc>
            <a:spcAft>
              <a:spcPts val="0"/>
            </a:spcAft>
          </a:pPr>
          <a:r>
            <a:rPr kumimoji="1" lang="ja-JP" altLang="en-US" sz="1200" b="0">
              <a:latin typeface="HGｺﾞｼｯｸM" panose="020B0609000000000000" pitchFamily="49" charset="-128"/>
              <a:ea typeface="HGｺﾞｼｯｸM" panose="020B0609000000000000" pitchFamily="49" charset="-128"/>
            </a:rPr>
            <a:t>○保育短時間にかかる延長分の光熱費</a:t>
          </a:r>
          <a:endParaRPr kumimoji="1" lang="en-US" altLang="ja-JP" sz="1200" b="0">
            <a:latin typeface="HGｺﾞｼｯｸM" panose="020B0609000000000000" pitchFamily="49" charset="-128"/>
            <a:ea typeface="HGｺﾞｼｯｸM" panose="020B0609000000000000" pitchFamily="49" charset="-128"/>
          </a:endParaRPr>
        </a:p>
        <a:p>
          <a:pPr algn="l">
            <a:lnSpc>
              <a:spcPts val="1600"/>
            </a:lnSpc>
          </a:pPr>
          <a:r>
            <a:rPr kumimoji="1" lang="en-US" altLang="ja-JP" sz="1400" b="0" baseline="0">
              <a:latin typeface="HGｺﾞｼｯｸM" panose="020B0609000000000000" pitchFamily="49" charset="-128"/>
              <a:ea typeface="HGｺﾞｼｯｸM" panose="020B0609000000000000" pitchFamily="49" charset="-128"/>
            </a:rPr>
            <a:t> </a:t>
          </a:r>
          <a:r>
            <a:rPr kumimoji="1" lang="en-US" altLang="ja-JP" sz="1200" b="1">
              <a:latin typeface="HGｺﾞｼｯｸM" panose="020B0609000000000000" pitchFamily="49" charset="-128"/>
              <a:ea typeface="HGｺﾞｼｯｸM" panose="020B0609000000000000" pitchFamily="49" charset="-128"/>
            </a:rPr>
            <a:t>1,200,000</a:t>
          </a:r>
          <a:r>
            <a:rPr kumimoji="1" lang="en-US" altLang="ja-JP" sz="1100" b="1">
              <a:latin typeface="HGｺﾞｼｯｸM" panose="020B0609000000000000" pitchFamily="49" charset="-128"/>
              <a:ea typeface="HGｺﾞｼｯｸM" panose="020B0609000000000000" pitchFamily="49" charset="-128"/>
            </a:rPr>
            <a:t>(</a:t>
          </a:r>
          <a:r>
            <a:rPr kumimoji="1" lang="ja-JP" altLang="en-US" sz="1100" b="1">
              <a:latin typeface="HGｺﾞｼｯｸM" panose="020B0609000000000000" pitchFamily="49" charset="-128"/>
              <a:ea typeface="HGｺﾞｼｯｸM" panose="020B0609000000000000" pitchFamily="49" charset="-128"/>
            </a:rPr>
            <a:t>円</a:t>
          </a:r>
          <a:r>
            <a:rPr kumimoji="1" lang="en-US" altLang="ja-JP" sz="1100" b="1">
              <a:latin typeface="HGｺﾞｼｯｸM" panose="020B0609000000000000" pitchFamily="49" charset="-128"/>
              <a:ea typeface="HGｺﾞｼｯｸM" panose="020B0609000000000000" pitchFamily="49" charset="-128"/>
            </a:rPr>
            <a:t>)</a:t>
          </a:r>
          <a:r>
            <a:rPr kumimoji="1" lang="en-US" altLang="ja-JP" sz="1200" b="1">
              <a:latin typeface="HGｺﾞｼｯｸM" panose="020B0609000000000000" pitchFamily="49" charset="-128"/>
              <a:ea typeface="HGｺﾞｼｯｸM" panose="020B0609000000000000" pitchFamily="49" charset="-128"/>
            </a:rPr>
            <a:t>×3/12</a:t>
          </a:r>
          <a:r>
            <a:rPr kumimoji="1" lang="en-US" altLang="ja-JP" sz="1100" b="1">
              <a:latin typeface="HGｺﾞｼｯｸM" panose="020B0609000000000000" pitchFamily="49" charset="-128"/>
              <a:ea typeface="HGｺﾞｼｯｸM" panose="020B0609000000000000" pitchFamily="49" charset="-128"/>
            </a:rPr>
            <a:t>(</a:t>
          </a:r>
          <a:r>
            <a:rPr kumimoji="1" lang="ja-JP" altLang="en-US" sz="1100" b="1">
              <a:latin typeface="HGｺﾞｼｯｸM" panose="020B0609000000000000" pitchFamily="49" charset="-128"/>
              <a:ea typeface="HGｺﾞｼｯｸM" panose="020B0609000000000000" pitchFamily="49" charset="-128"/>
            </a:rPr>
            <a:t>時間</a:t>
          </a:r>
          <a:r>
            <a:rPr kumimoji="1" lang="en-US" altLang="ja-JP" sz="1050" b="1">
              <a:latin typeface="HGｺﾞｼｯｸM" panose="020B0609000000000000" pitchFamily="49" charset="-128"/>
              <a:ea typeface="HGｺﾞｼｯｸM" panose="020B0609000000000000" pitchFamily="49" charset="-128"/>
            </a:rPr>
            <a:t>)</a:t>
          </a:r>
          <a:r>
            <a:rPr kumimoji="1" lang="en-US" altLang="ja-JP" sz="1200" b="1">
              <a:latin typeface="HGｺﾞｼｯｸM" panose="020B0609000000000000" pitchFamily="49" charset="-128"/>
              <a:ea typeface="HGｺﾞｼｯｸM" panose="020B0609000000000000" pitchFamily="49" charset="-128"/>
            </a:rPr>
            <a:t>×</a:t>
          </a:r>
          <a:r>
            <a:rPr kumimoji="1" lang="en-US" altLang="ja-JP" sz="1200" b="1" u="none" baseline="0">
              <a:latin typeface="HGｺﾞｼｯｸM" panose="020B0609000000000000" pitchFamily="49" charset="-128"/>
              <a:ea typeface="HGｺﾞｼｯｸM" panose="020B0609000000000000" pitchFamily="49" charset="-128"/>
            </a:rPr>
            <a:t>5/100</a:t>
          </a:r>
          <a:r>
            <a:rPr kumimoji="1" lang="en-US" altLang="ja-JP" sz="1100" b="1" u="none" baseline="0">
              <a:latin typeface="HGｺﾞｼｯｸM" panose="020B0609000000000000" pitchFamily="49" charset="-128"/>
              <a:ea typeface="HGｺﾞｼｯｸM" panose="020B0609000000000000" pitchFamily="49" charset="-128"/>
            </a:rPr>
            <a:t>(</a:t>
          </a:r>
          <a:r>
            <a:rPr kumimoji="1" lang="ja-JP" altLang="en-US" sz="1100" b="1" u="none" baseline="0">
              <a:latin typeface="HGｺﾞｼｯｸM" panose="020B0609000000000000" pitchFamily="49" charset="-128"/>
              <a:ea typeface="HGｺﾞｼｯｸM" panose="020B0609000000000000" pitchFamily="49" charset="-128"/>
            </a:rPr>
            <a:t>人</a:t>
          </a:r>
          <a:r>
            <a:rPr kumimoji="1" lang="en-US" altLang="ja-JP" sz="1100" b="1" u="none" baseline="0">
              <a:latin typeface="HGｺﾞｼｯｸM" panose="020B0609000000000000" pitchFamily="49" charset="-128"/>
              <a:ea typeface="HGｺﾞｼｯｸM" panose="020B0609000000000000" pitchFamily="49" charset="-128"/>
            </a:rPr>
            <a:t>)</a:t>
          </a:r>
        </a:p>
        <a:p>
          <a:pPr algn="l">
            <a:lnSpc>
              <a:spcPts val="1600"/>
            </a:lnSpc>
          </a:pPr>
          <a:r>
            <a:rPr kumimoji="1" lang="en-US" altLang="ja-JP" sz="1400" b="1" u="none">
              <a:latin typeface="HGｺﾞｼｯｸM" panose="020B0609000000000000" pitchFamily="49" charset="-128"/>
              <a:ea typeface="HGｺﾞｼｯｸM" panose="020B0609000000000000" pitchFamily="49" charset="-128"/>
            </a:rPr>
            <a:t>=</a:t>
          </a:r>
          <a:r>
            <a:rPr kumimoji="1" lang="en-US" altLang="ja-JP" sz="1400" b="1" u="sng">
              <a:latin typeface="HGｺﾞｼｯｸM" panose="020B0609000000000000" pitchFamily="49" charset="-128"/>
              <a:ea typeface="HGｺﾞｼｯｸM" panose="020B0609000000000000" pitchFamily="49" charset="-128"/>
            </a:rPr>
            <a:t>15,000</a:t>
          </a:r>
          <a:r>
            <a:rPr kumimoji="1" lang="en-US" altLang="ja-JP" sz="1100" b="1" u="sng">
              <a:latin typeface="HGｺﾞｼｯｸM" panose="020B0609000000000000" pitchFamily="49" charset="-128"/>
              <a:ea typeface="HGｺﾞｼｯｸM" panose="020B0609000000000000" pitchFamily="49" charset="-128"/>
            </a:rPr>
            <a:t>(</a:t>
          </a:r>
          <a:r>
            <a:rPr kumimoji="1" lang="ja-JP" altLang="en-US" sz="1100" b="1" u="sng">
              <a:latin typeface="HGｺﾞｼｯｸM" panose="020B0609000000000000" pitchFamily="49" charset="-128"/>
              <a:ea typeface="HGｺﾞｼｯｸM" panose="020B0609000000000000" pitchFamily="49" charset="-128"/>
            </a:rPr>
            <a:t>円</a:t>
          </a:r>
          <a:r>
            <a:rPr kumimoji="1" lang="en-US" altLang="ja-JP" sz="1100" b="1" u="sng">
              <a:latin typeface="HGｺﾞｼｯｸM" panose="020B0609000000000000" pitchFamily="49" charset="-128"/>
              <a:ea typeface="HGｺﾞｼｯｸM" panose="020B0609000000000000" pitchFamily="49" charset="-128"/>
            </a:rPr>
            <a:t>)</a:t>
          </a:r>
        </a:p>
        <a:p>
          <a:pPr algn="l">
            <a:lnSpc>
              <a:spcPts val="1600"/>
            </a:lnSpc>
          </a:pPr>
          <a:endParaRPr kumimoji="1" lang="en-US" altLang="ja-JP" sz="1100" b="0" u="sng">
            <a:latin typeface="HGｺﾞｼｯｸM" panose="020B0609000000000000" pitchFamily="49" charset="-128"/>
            <a:ea typeface="HGｺﾞｼｯｸM" panose="020B0609000000000000" pitchFamily="49" charset="-128"/>
          </a:endParaRPr>
        </a:p>
        <a:p>
          <a:pPr algn="l">
            <a:lnSpc>
              <a:spcPts val="1600"/>
            </a:lnSpc>
            <a:spcAft>
              <a:spcPts val="0"/>
            </a:spcAft>
          </a:pPr>
          <a:r>
            <a:rPr kumimoji="1" lang="ja-JP" altLang="en-US" sz="1200" b="0" u="none">
              <a:latin typeface="HGｺﾞｼｯｸM" panose="020B0609000000000000" pitchFamily="49" charset="-128"/>
              <a:ea typeface="HGｺﾞｼｯｸM" panose="020B0609000000000000" pitchFamily="49" charset="-128"/>
            </a:rPr>
            <a:t>○保育標準時間にかかる延長分の光熱費</a:t>
          </a:r>
          <a:endParaRPr kumimoji="1" lang="en-US" altLang="ja-JP" sz="1200" b="0" u="none">
            <a:latin typeface="HGｺﾞｼｯｸM" panose="020B0609000000000000" pitchFamily="49" charset="-128"/>
            <a:ea typeface="HGｺﾞｼｯｸM" panose="020B0609000000000000" pitchFamily="49" charset="-128"/>
          </a:endParaRPr>
        </a:p>
        <a:p>
          <a:pPr algn="l">
            <a:lnSpc>
              <a:spcPts val="1600"/>
            </a:lnSpc>
          </a:pPr>
          <a:r>
            <a:rPr kumimoji="1" lang="ja-JP" altLang="en-US" sz="1200" b="0" baseline="0">
              <a:solidFill>
                <a:schemeClr val="dk1"/>
              </a:solidFill>
              <a:effectLst/>
              <a:latin typeface="HGｺﾞｼｯｸM" panose="020B0609000000000000" pitchFamily="49" charset="-128"/>
              <a:ea typeface="HGｺﾞｼｯｸM" panose="020B0609000000000000" pitchFamily="49" charset="-128"/>
              <a:cs typeface="+mn-cs"/>
            </a:rPr>
            <a:t> </a:t>
          </a:r>
          <a:r>
            <a:rPr kumimoji="1" lang="en-US" altLang="ja-JP" sz="1200" b="1">
              <a:solidFill>
                <a:schemeClr val="dk1"/>
              </a:solidFill>
              <a:effectLst/>
              <a:latin typeface="HGｺﾞｼｯｸM" panose="020B0609000000000000" pitchFamily="49" charset="-128"/>
              <a:ea typeface="HGｺﾞｼｯｸM" panose="020B0609000000000000" pitchFamily="49" charset="-128"/>
              <a:cs typeface="+mn-cs"/>
            </a:rPr>
            <a:t>1,200,000(</a:t>
          </a:r>
          <a:r>
            <a:rPr kumimoji="1" lang="ja-JP" altLang="ja-JP" sz="1200" b="1">
              <a:solidFill>
                <a:schemeClr val="dk1"/>
              </a:solidFill>
              <a:effectLst/>
              <a:latin typeface="HGｺﾞｼｯｸM" panose="020B0609000000000000" pitchFamily="49" charset="-128"/>
              <a:ea typeface="HGｺﾞｼｯｸM" panose="020B0609000000000000" pitchFamily="49" charset="-128"/>
              <a:cs typeface="+mn-cs"/>
            </a:rPr>
            <a:t>円</a:t>
          </a:r>
          <a:r>
            <a:rPr kumimoji="1" lang="en-US" altLang="ja-JP" sz="1200" b="1">
              <a:solidFill>
                <a:schemeClr val="dk1"/>
              </a:solidFill>
              <a:effectLst/>
              <a:latin typeface="HGｺﾞｼｯｸM" panose="020B0609000000000000" pitchFamily="49" charset="-128"/>
              <a:ea typeface="HGｺﾞｼｯｸM" panose="020B0609000000000000" pitchFamily="49" charset="-128"/>
              <a:cs typeface="+mn-cs"/>
            </a:rPr>
            <a:t>)×1/12(</a:t>
          </a:r>
          <a:r>
            <a:rPr kumimoji="1" lang="ja-JP" altLang="ja-JP" sz="1200" b="1">
              <a:solidFill>
                <a:schemeClr val="dk1"/>
              </a:solidFill>
              <a:effectLst/>
              <a:latin typeface="HGｺﾞｼｯｸM" panose="020B0609000000000000" pitchFamily="49" charset="-128"/>
              <a:ea typeface="HGｺﾞｼｯｸM" panose="020B0609000000000000" pitchFamily="49" charset="-128"/>
              <a:cs typeface="+mn-cs"/>
            </a:rPr>
            <a:t>時間</a:t>
          </a:r>
          <a:r>
            <a:rPr kumimoji="1" lang="en-US" altLang="ja-JP" sz="1200" b="1">
              <a:solidFill>
                <a:schemeClr val="dk1"/>
              </a:solidFill>
              <a:effectLst/>
              <a:latin typeface="HGｺﾞｼｯｸM" panose="020B0609000000000000" pitchFamily="49" charset="-128"/>
              <a:ea typeface="HGｺﾞｼｯｸM" panose="020B0609000000000000" pitchFamily="49" charset="-128"/>
              <a:cs typeface="+mn-cs"/>
            </a:rPr>
            <a:t>)</a:t>
          </a:r>
        </a:p>
        <a:p>
          <a:pPr algn="l">
            <a:lnSpc>
              <a:spcPts val="1600"/>
            </a:lnSpc>
          </a:pPr>
          <a:r>
            <a:rPr kumimoji="1" lang="en-US" altLang="ja-JP" sz="1400" b="1" u="none">
              <a:solidFill>
                <a:schemeClr val="dk1"/>
              </a:solidFill>
              <a:effectLst/>
              <a:latin typeface="HGｺﾞｼｯｸM" panose="020B0609000000000000" pitchFamily="49" charset="-128"/>
              <a:ea typeface="HGｺﾞｼｯｸM" panose="020B0609000000000000" pitchFamily="49" charset="-128"/>
              <a:cs typeface="+mn-cs"/>
            </a:rPr>
            <a:t>=</a:t>
          </a:r>
          <a:r>
            <a:rPr kumimoji="1" lang="en-US" altLang="ja-JP" sz="1400" b="1" u="sng">
              <a:solidFill>
                <a:schemeClr val="dk1"/>
              </a:solidFill>
              <a:effectLst/>
              <a:latin typeface="HGｺﾞｼｯｸM" panose="020B0609000000000000" pitchFamily="49" charset="-128"/>
              <a:ea typeface="HGｺﾞｼｯｸM" panose="020B0609000000000000" pitchFamily="49" charset="-128"/>
              <a:cs typeface="+mn-cs"/>
            </a:rPr>
            <a:t>100,000</a:t>
          </a:r>
          <a:r>
            <a:rPr kumimoji="1" lang="ja-JP" altLang="en-US" sz="1100" b="1" u="sng">
              <a:solidFill>
                <a:schemeClr val="dk1"/>
              </a:solidFill>
              <a:effectLst/>
              <a:latin typeface="HGｺﾞｼｯｸM" panose="020B0609000000000000" pitchFamily="49" charset="-128"/>
              <a:ea typeface="HGｺﾞｼｯｸM" panose="020B0609000000000000" pitchFamily="49" charset="-128"/>
              <a:cs typeface="+mn-cs"/>
            </a:rPr>
            <a:t>（円）</a:t>
          </a:r>
          <a:endParaRPr kumimoji="1" lang="en-US" altLang="ja-JP" sz="1100" b="1" u="sng">
            <a:solidFill>
              <a:schemeClr val="dk1"/>
            </a:solidFill>
            <a:effectLst/>
            <a:latin typeface="HGｺﾞｼｯｸM" panose="020B0609000000000000" pitchFamily="49" charset="-128"/>
            <a:ea typeface="HGｺﾞｼｯｸM" panose="020B0609000000000000" pitchFamily="49" charset="-128"/>
            <a:cs typeface="+mn-cs"/>
          </a:endParaRPr>
        </a:p>
        <a:p>
          <a:pPr algn="l">
            <a:lnSpc>
              <a:spcPts val="1600"/>
            </a:lnSpc>
            <a:spcBef>
              <a:spcPts val="0"/>
            </a:spcBef>
          </a:pPr>
          <a:r>
            <a:rPr kumimoji="1" lang="ja-JP" altLang="en-US" sz="1100" b="0" u="none">
              <a:solidFill>
                <a:schemeClr val="dk1"/>
              </a:solidFill>
              <a:effectLst/>
              <a:latin typeface="HGｺﾞｼｯｸM" panose="020B0609000000000000" pitchFamily="49" charset="-128"/>
              <a:ea typeface="HGｺﾞｼｯｸM" panose="020B0609000000000000" pitchFamily="49" charset="-128"/>
              <a:cs typeface="+mn-cs"/>
            </a:rPr>
            <a:t>（</a:t>
          </a:r>
          <a:r>
            <a:rPr kumimoji="1" lang="en-US" altLang="ja-JP" sz="1100" b="0" u="none">
              <a:solidFill>
                <a:schemeClr val="dk1"/>
              </a:solidFill>
              <a:effectLst/>
              <a:latin typeface="HGｺﾞｼｯｸM" panose="020B0609000000000000" pitchFamily="49" charset="-128"/>
              <a:ea typeface="HGｺﾞｼｯｸM" panose="020B0609000000000000" pitchFamily="49" charset="-128"/>
              <a:cs typeface="+mn-cs"/>
            </a:rPr>
            <a:t>18</a:t>
          </a:r>
          <a:r>
            <a:rPr kumimoji="1" lang="ja-JP" altLang="en-US" sz="1100" b="0" u="none">
              <a:solidFill>
                <a:schemeClr val="dk1"/>
              </a:solidFill>
              <a:effectLst/>
              <a:latin typeface="HGｺﾞｼｯｸM" panose="020B0609000000000000" pitchFamily="49" charset="-128"/>
              <a:ea typeface="HGｺﾞｼｯｸM" panose="020B0609000000000000" pitchFamily="49" charset="-128"/>
              <a:cs typeface="+mn-cs"/>
            </a:rPr>
            <a:t>：</a:t>
          </a:r>
          <a:r>
            <a:rPr kumimoji="1" lang="en-US" altLang="ja-JP" sz="1100" b="0" u="none">
              <a:solidFill>
                <a:schemeClr val="dk1"/>
              </a:solidFill>
              <a:effectLst/>
              <a:latin typeface="HGｺﾞｼｯｸM" panose="020B0609000000000000" pitchFamily="49" charset="-128"/>
              <a:ea typeface="HGｺﾞｼｯｸM" panose="020B0609000000000000" pitchFamily="49" charset="-128"/>
              <a:cs typeface="+mn-cs"/>
            </a:rPr>
            <a:t>15</a:t>
          </a:r>
          <a:r>
            <a:rPr kumimoji="1" lang="ja-JP" altLang="en-US" sz="1100" b="0" u="none">
              <a:solidFill>
                <a:schemeClr val="dk1"/>
              </a:solidFill>
              <a:effectLst/>
              <a:latin typeface="HGｺﾞｼｯｸM" panose="020B0609000000000000" pitchFamily="49" charset="-128"/>
              <a:ea typeface="HGｺﾞｼｯｸM" panose="020B0609000000000000" pitchFamily="49" charset="-128"/>
              <a:cs typeface="+mn-cs"/>
            </a:rPr>
            <a:t>以降の時間帯は，延長保育利用児童しかいないため，人数のあん分は行わない。）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249116</xdr:colOff>
      <xdr:row>16</xdr:row>
      <xdr:rowOff>161192</xdr:rowOff>
    </xdr:from>
    <xdr:to>
      <xdr:col>11</xdr:col>
      <xdr:colOff>1216269</xdr:colOff>
      <xdr:row>25</xdr:row>
      <xdr:rowOff>28678</xdr:rowOff>
    </xdr:to>
    <xdr:sp macro="" textlink="">
      <xdr:nvSpPr>
        <xdr:cNvPr id="2" name="AutoShape 6"/>
        <xdr:cNvSpPr>
          <a:spLocks noChangeArrowheads="1"/>
        </xdr:cNvSpPr>
      </xdr:nvSpPr>
      <xdr:spPr bwMode="auto">
        <a:xfrm>
          <a:off x="10125808" y="7121769"/>
          <a:ext cx="5231423" cy="1303563"/>
        </a:xfrm>
        <a:prstGeom prst="wedgeRoundRectCallout">
          <a:avLst>
            <a:gd name="adj1" fmla="val 35713"/>
            <a:gd name="adj2" fmla="val -7973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1200" b="0" i="0" u="none" strike="noStrike" baseline="0">
              <a:solidFill>
                <a:srgbClr val="000000"/>
              </a:solidFill>
              <a:latin typeface="HGｺﾞｼｯｸM" panose="020B0609000000000000" pitchFamily="49" charset="-128"/>
              <a:ea typeface="HGｺﾞｼｯｸM" panose="020B0609000000000000" pitchFamily="49" charset="-128"/>
            </a:rPr>
            <a:t>Ｉ の金額について千円未満を切捨ててください。</a:t>
          </a:r>
          <a:endParaRPr lang="en-US" altLang="ja-JP" sz="12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000"/>
            </a:lnSpc>
            <a:defRPr sz="1000"/>
          </a:pPr>
          <a:r>
            <a:rPr lang="en-US" altLang="ja-JP" sz="1200" b="0" i="0" u="none" strike="noStrike" baseline="0">
              <a:solidFill>
                <a:srgbClr val="000000"/>
              </a:solidFill>
              <a:latin typeface="HGｺﾞｼｯｸM" panose="020B0609000000000000" pitchFamily="49" charset="-128"/>
              <a:ea typeface="HGｺﾞｼｯｸM" panose="020B0609000000000000" pitchFamily="49" charset="-128"/>
            </a:rPr>
            <a:t/>
          </a:r>
          <a:br>
            <a:rPr lang="en-US" altLang="ja-JP" sz="1200" b="0" i="0" u="none" strike="noStrike" baseline="0">
              <a:solidFill>
                <a:srgbClr val="000000"/>
              </a:solidFill>
              <a:latin typeface="HGｺﾞｼｯｸM" panose="020B0609000000000000" pitchFamily="49" charset="-128"/>
              <a:ea typeface="HGｺﾞｼｯｸM" panose="020B0609000000000000" pitchFamily="49" charset="-128"/>
            </a:rPr>
          </a:br>
          <a:endParaRPr lang="en-US" altLang="ja-JP" sz="12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000"/>
            </a:lnSpc>
            <a:defRPr sz="1000"/>
          </a:pP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この金額が「交付申請書」の「１．補助金</a:t>
          </a: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000"/>
            </a:lnSpc>
            <a:defRPr sz="1000"/>
          </a:pP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000"/>
            </a:lnSpc>
            <a:defRPr sz="1000"/>
          </a:pP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申請額」となります。</a:t>
          </a: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xdr:txBody>
    </xdr:sp>
    <xdr:clientData/>
  </xdr:twoCellAnchor>
  <xdr:twoCellAnchor>
    <xdr:from>
      <xdr:col>0</xdr:col>
      <xdr:colOff>586154</xdr:colOff>
      <xdr:row>4</xdr:row>
      <xdr:rowOff>234462</xdr:rowOff>
    </xdr:from>
    <xdr:to>
      <xdr:col>2</xdr:col>
      <xdr:colOff>1030060</xdr:colOff>
      <xdr:row>7</xdr:row>
      <xdr:rowOff>109487</xdr:rowOff>
    </xdr:to>
    <xdr:sp macro="" textlink="">
      <xdr:nvSpPr>
        <xdr:cNvPr id="3" name="AutoShape 22"/>
        <xdr:cNvSpPr>
          <a:spLocks noChangeArrowheads="1"/>
        </xdr:cNvSpPr>
      </xdr:nvSpPr>
      <xdr:spPr bwMode="auto">
        <a:xfrm>
          <a:off x="586154" y="1670539"/>
          <a:ext cx="1792060" cy="1091294"/>
        </a:xfrm>
        <a:prstGeom prst="wedgeRoundRectCallout">
          <a:avLst>
            <a:gd name="adj1" fmla="val 20282"/>
            <a:gd name="adj2" fmla="val 93948"/>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HGｺﾞｼｯｸM" panose="020B0609000000000000" pitchFamily="49" charset="-128"/>
              <a:ea typeface="HGｺﾞｼｯｸM" panose="020B0609000000000000" pitchFamily="49" charset="-128"/>
            </a:rPr>
            <a:t>「収支予算（見込）書」の支出合計額を記入してください。</a:t>
          </a:r>
          <a:endParaRPr lang="en-US" altLang="ja-JP" sz="12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200"/>
            </a:lnSpc>
            <a:defRPr sz="1000"/>
          </a:pPr>
          <a:endParaRPr lang="ja-JP" altLang="en-US" sz="1200" b="0" i="0" u="none" strike="noStrike" baseline="0">
            <a:solidFill>
              <a:srgbClr val="000000"/>
            </a:solidFill>
            <a:latin typeface="HGｺﾞｼｯｸM" panose="020B0609000000000000" pitchFamily="49" charset="-128"/>
            <a:ea typeface="HGｺﾞｼｯｸM" panose="020B0609000000000000" pitchFamily="49" charset="-128"/>
          </a:endParaRPr>
        </a:p>
      </xdr:txBody>
    </xdr:sp>
    <xdr:clientData/>
  </xdr:twoCellAnchor>
  <xdr:twoCellAnchor>
    <xdr:from>
      <xdr:col>2</xdr:col>
      <xdr:colOff>1318846</xdr:colOff>
      <xdr:row>1</xdr:row>
      <xdr:rowOff>131885</xdr:rowOff>
    </xdr:from>
    <xdr:to>
      <xdr:col>6</xdr:col>
      <xdr:colOff>787542</xdr:colOff>
      <xdr:row>6</xdr:row>
      <xdr:rowOff>11829</xdr:rowOff>
    </xdr:to>
    <xdr:sp macro="" textlink="">
      <xdr:nvSpPr>
        <xdr:cNvPr id="4" name="AutoShape 4"/>
        <xdr:cNvSpPr>
          <a:spLocks noChangeArrowheads="1"/>
        </xdr:cNvSpPr>
      </xdr:nvSpPr>
      <xdr:spPr bwMode="auto">
        <a:xfrm>
          <a:off x="2667000" y="527539"/>
          <a:ext cx="5154388" cy="1770290"/>
        </a:xfrm>
        <a:prstGeom prst="wedgeRoundRectCallout">
          <a:avLst>
            <a:gd name="adj1" fmla="val -33514"/>
            <a:gd name="adj2" fmla="val 89767"/>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100"/>
            </a:lnSpc>
            <a:defRPr sz="1000"/>
          </a:pPr>
          <a:endParaRPr lang="en-US" altLang="ja-JP" sz="12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100"/>
            </a:lnSpc>
            <a:defRPr sz="1000"/>
          </a:pP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仙台市の基準と同じ延長保育料（</a:t>
          </a: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1</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時間延長</a:t>
          </a: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100"/>
            </a:lnSpc>
            <a:defRPr sz="1000"/>
          </a:pP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100"/>
            </a:lnSpc>
            <a:defRPr sz="1000"/>
          </a:pP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月額</a:t>
          </a: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3,000</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円）を設定している場合は，</a:t>
          </a: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100"/>
            </a:lnSpc>
            <a:defRPr sz="1000"/>
          </a:pP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100"/>
            </a:lnSpc>
            <a:defRPr sz="1000"/>
          </a:pPr>
          <a:r>
            <a:rPr lang="ja-JP" altLang="en-US" sz="1600" b="1" i="0" u="sng" strike="noStrike" baseline="0">
              <a:solidFill>
                <a:srgbClr val="000000"/>
              </a:solidFill>
              <a:latin typeface="HGｺﾞｼｯｸM" panose="020B0609000000000000" pitchFamily="49" charset="-128"/>
              <a:ea typeface="HGｺﾞｼｯｸM" panose="020B0609000000000000" pitchFamily="49" charset="-128"/>
            </a:rPr>
            <a:t>「Ｇ 実徴収保育料」と同じ額を記載します。</a:t>
          </a:r>
          <a:endParaRPr lang="en-US" altLang="ja-JP" sz="1600" b="1" i="0" u="sng" strike="noStrike" baseline="0">
            <a:solidFill>
              <a:srgbClr val="000000"/>
            </a:solidFill>
            <a:latin typeface="HGｺﾞｼｯｸM" panose="020B0609000000000000" pitchFamily="49" charset="-128"/>
            <a:ea typeface="HGｺﾞｼｯｸM" panose="020B0609000000000000" pitchFamily="49" charset="-128"/>
          </a:endParaRPr>
        </a:p>
        <a:p>
          <a:pPr marL="0" marR="0" indent="0" algn="l" defTabSz="914400" rtl="0" eaLnBrk="1" fontAlgn="auto" latinLnBrk="0" hangingPunct="1">
            <a:lnSpc>
              <a:spcPts val="1100"/>
            </a:lnSpc>
            <a:spcBef>
              <a:spcPts val="0"/>
            </a:spcBef>
            <a:spcAft>
              <a:spcPts val="0"/>
            </a:spcAft>
            <a:buClrTx/>
            <a:buSzTx/>
            <a:buFontTx/>
            <a:buNone/>
            <a:tabLst/>
            <a:defRPr sz="1000"/>
          </a:pPr>
          <a:endParaRPr lang="en-US" altLang="ja-JP" sz="1000" b="0" i="0" baseline="0">
            <a:effectLst/>
            <a:latin typeface="HGｺﾞｼｯｸM" panose="020B0609000000000000" pitchFamily="49" charset="-128"/>
            <a:ea typeface="HGｺﾞｼｯｸM" panose="020B0609000000000000" pitchFamily="49" charset="-128"/>
            <a:cs typeface="+mn-cs"/>
          </a:endParaRPr>
        </a:p>
        <a:p>
          <a:pPr marL="0" marR="0" indent="0" algn="l" defTabSz="914400" rtl="0" eaLnBrk="1" fontAlgn="auto" latinLnBrk="0" hangingPunct="1">
            <a:lnSpc>
              <a:spcPts val="1100"/>
            </a:lnSpc>
            <a:spcBef>
              <a:spcPts val="0"/>
            </a:spcBef>
            <a:spcAft>
              <a:spcPts val="0"/>
            </a:spcAft>
            <a:buClrTx/>
            <a:buSzTx/>
            <a:buFontTx/>
            <a:buNone/>
            <a:tabLst/>
            <a:defRPr sz="1000"/>
          </a:pPr>
          <a:r>
            <a:rPr lang="ja-JP" altLang="en-US" sz="1000" b="0" i="0" baseline="0">
              <a:effectLst/>
              <a:latin typeface="HGｺﾞｼｯｸM" panose="020B0609000000000000" pitchFamily="49" charset="-128"/>
              <a:ea typeface="HGｺﾞｼｯｸM" panose="020B0609000000000000" pitchFamily="49" charset="-128"/>
              <a:cs typeface="+mn-cs"/>
            </a:rPr>
            <a:t>仙台市と異なる保育料を設定している場合は，</a:t>
          </a:r>
          <a:r>
            <a:rPr lang="ja-JP" altLang="ja-JP" sz="1000" b="0" i="0" u="sng" baseline="0">
              <a:effectLst/>
              <a:latin typeface="HGｺﾞｼｯｸM" panose="020B0609000000000000" pitchFamily="49" charset="-128"/>
              <a:ea typeface="HGｺﾞｼｯｸM" panose="020B0609000000000000" pitchFamily="49" charset="-128"/>
              <a:cs typeface="+mn-cs"/>
            </a:rPr>
            <a:t>補助金交付要綱第</a:t>
          </a:r>
          <a:r>
            <a:rPr lang="en-US" altLang="ja-JP" sz="1000" b="0" i="0" u="sng" baseline="0">
              <a:effectLst/>
              <a:latin typeface="HGｺﾞｼｯｸM" panose="020B0609000000000000" pitchFamily="49" charset="-128"/>
              <a:ea typeface="HGｺﾞｼｯｸM" panose="020B0609000000000000" pitchFamily="49" charset="-128"/>
              <a:cs typeface="+mn-cs"/>
            </a:rPr>
            <a:t>5</a:t>
          </a:r>
          <a:r>
            <a:rPr lang="ja-JP" altLang="ja-JP" sz="1000" b="0" i="0" u="sng" baseline="0">
              <a:effectLst/>
              <a:latin typeface="HGｺﾞｼｯｸM" panose="020B0609000000000000" pitchFamily="49" charset="-128"/>
              <a:ea typeface="HGｺﾞｼｯｸM" panose="020B0609000000000000" pitchFamily="49" charset="-128"/>
              <a:cs typeface="+mn-cs"/>
            </a:rPr>
            <a:t>条別表</a:t>
          </a:r>
          <a:r>
            <a:rPr lang="en-US" altLang="ja-JP" sz="1000" b="0" i="0" u="sng" baseline="0">
              <a:effectLst/>
              <a:latin typeface="HGｺﾞｼｯｸM" panose="020B0609000000000000" pitchFamily="49" charset="-128"/>
              <a:ea typeface="HGｺﾞｼｯｸM" panose="020B0609000000000000" pitchFamily="49" charset="-128"/>
              <a:cs typeface="+mn-cs"/>
            </a:rPr>
            <a:t>1</a:t>
          </a:r>
          <a:r>
            <a:rPr lang="ja-JP" altLang="ja-JP" sz="1000" b="0" i="0" u="sng" baseline="0">
              <a:effectLst/>
              <a:latin typeface="HGｺﾞｼｯｸM" panose="020B0609000000000000" pitchFamily="49" charset="-128"/>
              <a:ea typeface="HGｺﾞｼｯｸM" panose="020B0609000000000000" pitchFamily="49" charset="-128"/>
              <a:cs typeface="+mn-cs"/>
            </a:rPr>
            <a:t>「表</a:t>
          </a:r>
          <a:r>
            <a:rPr lang="en-US" altLang="ja-JP" sz="1000" b="0" i="0" u="sng" baseline="0">
              <a:effectLst/>
              <a:latin typeface="HGｺﾞｼｯｸM" panose="020B0609000000000000" pitchFamily="49" charset="-128"/>
              <a:ea typeface="HGｺﾞｼｯｸM" panose="020B0609000000000000" pitchFamily="49" charset="-128"/>
              <a:cs typeface="+mn-cs"/>
            </a:rPr>
            <a:t>1</a:t>
          </a:r>
          <a:r>
            <a:rPr lang="ja-JP" altLang="ja-JP" sz="1000" b="0" i="0" u="sng" baseline="0">
              <a:effectLst/>
              <a:latin typeface="HGｺﾞｼｯｸM" panose="020B0609000000000000" pitchFamily="49" charset="-128"/>
              <a:ea typeface="HGｺﾞｼｯｸM" panose="020B0609000000000000" pitchFamily="49" charset="-128"/>
              <a:cs typeface="+mn-cs"/>
            </a:rPr>
            <a:t>」又は同「別表</a:t>
          </a:r>
          <a:r>
            <a:rPr lang="en-US" altLang="ja-JP" sz="1000" b="0" i="0" u="sng" baseline="0">
              <a:effectLst/>
              <a:latin typeface="HGｺﾞｼｯｸM" panose="020B0609000000000000" pitchFamily="49" charset="-128"/>
              <a:ea typeface="HGｺﾞｼｯｸM" panose="020B0609000000000000" pitchFamily="49" charset="-128"/>
              <a:cs typeface="+mn-cs"/>
            </a:rPr>
            <a:t>2</a:t>
          </a:r>
          <a:r>
            <a:rPr lang="ja-JP" altLang="ja-JP" sz="1000" b="0" i="0" u="sng" baseline="0">
              <a:effectLst/>
              <a:latin typeface="HGｺﾞｼｯｸM" panose="020B0609000000000000" pitchFamily="49" charset="-128"/>
              <a:ea typeface="HGｺﾞｼｯｸM" panose="020B0609000000000000" pitchFamily="49" charset="-128"/>
              <a:cs typeface="+mn-cs"/>
            </a:rPr>
            <a:t>」に規定する延長保育料基準額</a:t>
          </a:r>
          <a:r>
            <a:rPr lang="ja-JP" altLang="ja-JP" sz="1000" b="0" i="0" baseline="0">
              <a:effectLst/>
              <a:latin typeface="HGｺﾞｼｯｸM" panose="020B0609000000000000" pitchFamily="49" charset="-128"/>
              <a:ea typeface="HGｺﾞｼｯｸM" panose="020B0609000000000000" pitchFamily="49" charset="-128"/>
              <a:cs typeface="+mn-cs"/>
            </a:rPr>
            <a:t>を記入してください。</a:t>
          </a:r>
          <a:endParaRPr lang="ja-JP" altLang="ja-JP" sz="1800">
            <a:effectLst/>
            <a:latin typeface="HGｺﾞｼｯｸM" panose="020B0609000000000000" pitchFamily="49" charset="-128"/>
            <a:ea typeface="HGｺﾞｼｯｸM" panose="020B0609000000000000" pitchFamily="49" charset="-128"/>
          </a:endParaRPr>
        </a:p>
        <a:p>
          <a:pPr algn="l" rtl="0">
            <a:lnSpc>
              <a:spcPts val="1100"/>
            </a:lnSpc>
            <a:defRPr sz="1000"/>
          </a:pPr>
          <a:endParaRPr lang="ja-JP" altLang="en-US" sz="1800" b="1" i="0" u="sng" strike="noStrike" baseline="0">
            <a:solidFill>
              <a:srgbClr val="000000"/>
            </a:solidFill>
            <a:latin typeface="HGｺﾞｼｯｸM" panose="020B0609000000000000" pitchFamily="49" charset="-128"/>
            <a:ea typeface="HGｺﾞｼｯｸM" panose="020B0609000000000000" pitchFamily="49" charset="-128"/>
          </a:endParaRPr>
        </a:p>
      </xdr:txBody>
    </xdr:sp>
    <xdr:clientData/>
  </xdr:twoCellAnchor>
  <xdr:twoCellAnchor>
    <xdr:from>
      <xdr:col>6</xdr:col>
      <xdr:colOff>1040423</xdr:colOff>
      <xdr:row>2</xdr:row>
      <xdr:rowOff>307731</xdr:rowOff>
    </xdr:from>
    <xdr:to>
      <xdr:col>9</xdr:col>
      <xdr:colOff>410623</xdr:colOff>
      <xdr:row>5</xdr:row>
      <xdr:rowOff>344578</xdr:rowOff>
    </xdr:to>
    <xdr:sp macro="" textlink="">
      <xdr:nvSpPr>
        <xdr:cNvPr id="5" name="AutoShape 5"/>
        <xdr:cNvSpPr>
          <a:spLocks noChangeArrowheads="1"/>
        </xdr:cNvSpPr>
      </xdr:nvSpPr>
      <xdr:spPr bwMode="auto">
        <a:xfrm>
          <a:off x="8074269" y="1084385"/>
          <a:ext cx="3634469" cy="1121231"/>
        </a:xfrm>
        <a:prstGeom prst="wedgeRoundRectCallout">
          <a:avLst>
            <a:gd name="adj1" fmla="val -54207"/>
            <a:gd name="adj2" fmla="val 11221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「別表</a:t>
          </a: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2-</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①」の２．交付基準額と</a:t>
          </a: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
          </a:r>
          <a:b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b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000"/>
            </a:lnSpc>
            <a:defRPr sz="1000"/>
          </a:pP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「別表</a:t>
          </a: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2-</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②」の５．交付基準額を</a:t>
          </a: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000"/>
            </a:lnSpc>
            <a:defRPr sz="1000"/>
          </a:pP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000"/>
            </a:lnSpc>
            <a:defRPr sz="1000"/>
          </a:pP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記入してください。</a:t>
          </a:r>
        </a:p>
      </xdr:txBody>
    </xdr:sp>
    <xdr:clientData/>
  </xdr:twoCellAnchor>
  <xdr:twoCellAnchor>
    <xdr:from>
      <xdr:col>9</xdr:col>
      <xdr:colOff>864576</xdr:colOff>
      <xdr:row>0</xdr:row>
      <xdr:rowOff>117232</xdr:rowOff>
    </xdr:from>
    <xdr:to>
      <xdr:col>12</xdr:col>
      <xdr:colOff>322383</xdr:colOff>
      <xdr:row>7</xdr:row>
      <xdr:rowOff>0</xdr:rowOff>
    </xdr:to>
    <xdr:sp macro="" textlink="">
      <xdr:nvSpPr>
        <xdr:cNvPr id="7" name="AutoShape 6"/>
        <xdr:cNvSpPr>
          <a:spLocks noChangeArrowheads="1"/>
        </xdr:cNvSpPr>
      </xdr:nvSpPr>
      <xdr:spPr bwMode="auto">
        <a:xfrm>
          <a:off x="12162691" y="117232"/>
          <a:ext cx="3722077" cy="2535114"/>
        </a:xfrm>
        <a:prstGeom prst="wedgeRoundRectCallout">
          <a:avLst>
            <a:gd name="adj1" fmla="val -41674"/>
            <a:gd name="adj2" fmla="val 75232"/>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ct val="100000"/>
            </a:lnSpc>
            <a:spcBef>
              <a:spcPts val="0"/>
            </a:spcBef>
            <a:defRPr sz="1000"/>
          </a:pP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園で設定するの延長保育料が、要綱第</a:t>
          </a: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5</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条別表</a:t>
          </a: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1</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「表</a:t>
          </a: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1</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」又は同「別表</a:t>
          </a: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2</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」に規定する延長保育料基準額を上回る場合には、実際に徴収する予定の延長保育料（Ｇ）と延長保育料基準額（Ｂ）との差額を記入してください。</a:t>
          </a: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xdr:txBody>
    </xdr:sp>
    <xdr:clientData/>
  </xdr:twoCellAnchor>
  <xdr:twoCellAnchor>
    <xdr:from>
      <xdr:col>0</xdr:col>
      <xdr:colOff>732691</xdr:colOff>
      <xdr:row>16</xdr:row>
      <xdr:rowOff>87923</xdr:rowOff>
    </xdr:from>
    <xdr:to>
      <xdr:col>5</xdr:col>
      <xdr:colOff>29308</xdr:colOff>
      <xdr:row>24</xdr:row>
      <xdr:rowOff>35576</xdr:rowOff>
    </xdr:to>
    <xdr:sp macro="" textlink="">
      <xdr:nvSpPr>
        <xdr:cNvPr id="14" name="正方形/長方形 13"/>
        <xdr:cNvSpPr/>
      </xdr:nvSpPr>
      <xdr:spPr>
        <a:xfrm>
          <a:off x="732691" y="7048500"/>
          <a:ext cx="4909040" cy="1281153"/>
        </a:xfrm>
        <a:prstGeom prst="rect">
          <a:avLst/>
        </a:prstGeom>
        <a:solidFill>
          <a:srgbClr val="FFFF66"/>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lnSpc>
              <a:spcPts val="1700"/>
            </a:lnSpc>
          </a:pPr>
          <a:r>
            <a:rPr kumimoji="1" lang="ja-JP" altLang="en-US" sz="1600" b="1" u="sng"/>
            <a:t>エクセルで報告書を作成する場合，黄色の網掛けになっているセルのみ入力してください。</a:t>
          </a:r>
          <a:endParaRPr kumimoji="1" lang="en-US" altLang="ja-JP" sz="1600" b="1" u="sng"/>
        </a:p>
        <a:p>
          <a:pPr algn="l">
            <a:lnSpc>
              <a:spcPts val="1700"/>
            </a:lnSpc>
          </a:pPr>
          <a:r>
            <a:rPr kumimoji="1" lang="ja-JP" altLang="en-US" sz="1200" b="1" u="none"/>
            <a:t>他は自動反映されます。</a:t>
          </a:r>
          <a:endParaRPr kumimoji="1" lang="en-US" altLang="ja-JP" sz="1200" b="1" u="none"/>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419100</xdr:colOff>
      <xdr:row>6</xdr:row>
      <xdr:rowOff>95250</xdr:rowOff>
    </xdr:from>
    <xdr:to>
      <xdr:col>10</xdr:col>
      <xdr:colOff>1466850</xdr:colOff>
      <xdr:row>8</xdr:row>
      <xdr:rowOff>38100</xdr:rowOff>
    </xdr:to>
    <xdr:sp macro="" textlink="">
      <xdr:nvSpPr>
        <xdr:cNvPr id="2" name="角丸四角形吹き出し 1"/>
        <xdr:cNvSpPr/>
      </xdr:nvSpPr>
      <xdr:spPr>
        <a:xfrm>
          <a:off x="6743700" y="4114800"/>
          <a:ext cx="6915150" cy="1200150"/>
        </a:xfrm>
        <a:prstGeom prst="wedgeRoundRectCallout">
          <a:avLst>
            <a:gd name="adj1" fmla="val 79689"/>
            <a:gd name="adj2" fmla="val -16569"/>
            <a:gd name="adj3" fmla="val 16667"/>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chemeClr val="tx1"/>
              </a:solidFill>
              <a:latin typeface="HGｺﾞｼｯｸM" panose="020B0609000000000000" pitchFamily="49" charset="-128"/>
              <a:ea typeface="HGｺﾞｼｯｸM" panose="020B0609000000000000" pitchFamily="49" charset="-128"/>
            </a:rPr>
            <a:t>現時点で対象者（見込み）なしの場合は対象者なしと記載してください。</a:t>
          </a:r>
        </a:p>
      </xdr:txBody>
    </xdr:sp>
    <xdr:clientData/>
  </xdr:twoCellAnchor>
  <xdr:twoCellAnchor>
    <xdr:from>
      <xdr:col>8</xdr:col>
      <xdr:colOff>704850</xdr:colOff>
      <xdr:row>23</xdr:row>
      <xdr:rowOff>323850</xdr:rowOff>
    </xdr:from>
    <xdr:to>
      <xdr:col>13</xdr:col>
      <xdr:colOff>500496</xdr:colOff>
      <xdr:row>27</xdr:row>
      <xdr:rowOff>497032</xdr:rowOff>
    </xdr:to>
    <xdr:sp macro="" textlink="">
      <xdr:nvSpPr>
        <xdr:cNvPr id="3" name="正方形/長方形 2"/>
        <xdr:cNvSpPr/>
      </xdr:nvSpPr>
      <xdr:spPr>
        <a:xfrm>
          <a:off x="10744200" y="12744450"/>
          <a:ext cx="6425046" cy="1887682"/>
        </a:xfrm>
        <a:prstGeom prst="rect">
          <a:avLst/>
        </a:prstGeom>
        <a:solidFill>
          <a:schemeClr val="accent5">
            <a:lumMod val="40000"/>
            <a:lumOff val="60000"/>
          </a:schemeClr>
        </a:solidFill>
        <a:ln w="57150">
          <a:solidFill>
            <a:srgbClr val="0070C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lnSpc>
              <a:spcPts val="2900"/>
            </a:lnSpc>
          </a:pPr>
          <a:r>
            <a:rPr kumimoji="1" lang="ja-JP" altLang="en-US" sz="2400">
              <a:latin typeface="HGｺﾞｼｯｸM" panose="020B0609000000000000" pitchFamily="49" charset="-128"/>
              <a:ea typeface="HGｺﾞｼｯｸM" panose="020B0609000000000000" pitchFamily="49" charset="-128"/>
            </a:rPr>
            <a:t>ここで計算された金額を，</a:t>
          </a:r>
          <a:r>
            <a:rPr kumimoji="1" lang="ja-JP" altLang="en-US" sz="2400" b="1" u="sng">
              <a:latin typeface="HGｺﾞｼｯｸM" panose="020B0609000000000000" pitchFamily="49" charset="-128"/>
              <a:ea typeface="HGｺﾞｼｯｸM" panose="020B0609000000000000" pitchFamily="49" charset="-128"/>
            </a:rPr>
            <a:t>別表１の「交付基準額（Ｅ欄）」の１段目（保育短時間延長）</a:t>
          </a:r>
          <a:r>
            <a:rPr kumimoji="1" lang="ja-JP" altLang="en-US" sz="2400" b="0" u="sng">
              <a:latin typeface="HGｺﾞｼｯｸM" panose="020B0609000000000000" pitchFamily="49" charset="-128"/>
              <a:ea typeface="HGｺﾞｼｯｸM" panose="020B0609000000000000" pitchFamily="49" charset="-128"/>
            </a:rPr>
            <a:t>の欄に転記してください。</a:t>
          </a:r>
          <a:endParaRPr kumimoji="1" lang="en-US" altLang="ja-JP" sz="2400" b="0" u="sng">
            <a:latin typeface="HGｺﾞｼｯｸM" panose="020B0609000000000000" pitchFamily="49" charset="-128"/>
            <a:ea typeface="HGｺﾞｼｯｸM" panose="020B0609000000000000" pitchFamily="49" charset="-128"/>
          </a:endParaRPr>
        </a:p>
        <a:p>
          <a:pPr algn="l">
            <a:lnSpc>
              <a:spcPts val="2900"/>
            </a:lnSpc>
          </a:pPr>
          <a:r>
            <a:rPr kumimoji="1" lang="en-US" altLang="ja-JP" sz="1800" b="0" u="none">
              <a:latin typeface="HGｺﾞｼｯｸM" panose="020B0609000000000000" pitchFamily="49" charset="-128"/>
              <a:ea typeface="HGｺﾞｼｯｸM" panose="020B0609000000000000" pitchFamily="49" charset="-128"/>
            </a:rPr>
            <a:t>※</a:t>
          </a:r>
          <a:r>
            <a:rPr kumimoji="1" lang="ja-JP" altLang="en-US" sz="1800" b="0" u="none">
              <a:latin typeface="HGｺﾞｼｯｸM" panose="020B0609000000000000" pitchFamily="49" charset="-128"/>
              <a:ea typeface="HGｺﾞｼｯｸM" panose="020B0609000000000000" pitchFamily="49" charset="-128"/>
            </a:rPr>
            <a:t>エクセルの場合自動反映されます。</a:t>
          </a:r>
          <a:endParaRPr kumimoji="1" lang="en-US" altLang="ja-JP" sz="1800" b="0" u="none">
            <a:latin typeface="HGｺﾞｼｯｸM" panose="020B0609000000000000" pitchFamily="49" charset="-128"/>
            <a:ea typeface="HGｺﾞｼｯｸM" panose="020B0609000000000000" pitchFamily="49" charset="-128"/>
          </a:endParaRPr>
        </a:p>
      </xdr:txBody>
    </xdr:sp>
    <xdr:clientData/>
  </xdr:twoCellAnchor>
  <xdr:twoCellAnchor>
    <xdr:from>
      <xdr:col>13</xdr:col>
      <xdr:colOff>514350</xdr:colOff>
      <xdr:row>24</xdr:row>
      <xdr:rowOff>247650</xdr:rowOff>
    </xdr:from>
    <xdr:to>
      <xdr:col>14</xdr:col>
      <xdr:colOff>533400</xdr:colOff>
      <xdr:row>24</xdr:row>
      <xdr:rowOff>247650</xdr:rowOff>
    </xdr:to>
    <xdr:cxnSp macro="">
      <xdr:nvCxnSpPr>
        <xdr:cNvPr id="4" name="直線矢印コネクタ 3"/>
        <xdr:cNvCxnSpPr/>
      </xdr:nvCxnSpPr>
      <xdr:spPr>
        <a:xfrm>
          <a:off x="17183100" y="13106400"/>
          <a:ext cx="838200" cy="0"/>
        </a:xfrm>
        <a:prstGeom prst="straightConnector1">
          <a:avLst/>
        </a:prstGeom>
        <a:ln w="63500">
          <a:solidFill>
            <a:srgbClr val="0070C0"/>
          </a:solidFill>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19</xdr:col>
      <xdr:colOff>457200</xdr:colOff>
      <xdr:row>5</xdr:row>
      <xdr:rowOff>361950</xdr:rowOff>
    </xdr:from>
    <xdr:to>
      <xdr:col>34</xdr:col>
      <xdr:colOff>609600</xdr:colOff>
      <xdr:row>60</xdr:row>
      <xdr:rowOff>114300</xdr:rowOff>
    </xdr:to>
    <xdr:sp macro="" textlink="">
      <xdr:nvSpPr>
        <xdr:cNvPr id="2" name="四角形吹き出し 1"/>
        <xdr:cNvSpPr/>
      </xdr:nvSpPr>
      <xdr:spPr>
        <a:xfrm>
          <a:off x="22974300" y="3619500"/>
          <a:ext cx="10439400" cy="24631650"/>
        </a:xfrm>
        <a:prstGeom prst="wedgeRectCallout">
          <a:avLst>
            <a:gd name="adj1" fmla="val -60365"/>
            <a:gd name="adj2" fmla="val -1879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3600"/>
            <a:t>【</a:t>
          </a:r>
          <a:r>
            <a:rPr kumimoji="1" lang="ja-JP" altLang="en-US" sz="3600"/>
            <a:t>例</a:t>
          </a:r>
          <a:r>
            <a:rPr kumimoji="1" lang="en-US" altLang="ja-JP" sz="3600"/>
            <a:t>】2</a:t>
          </a:r>
          <a:r>
            <a:rPr kumimoji="1" lang="ja-JP" altLang="en-US" sz="3600"/>
            <a:t>時間延長型の施設において、</a:t>
          </a:r>
          <a:endParaRPr kumimoji="1" lang="en-US" altLang="ja-JP" sz="3600"/>
        </a:p>
        <a:p>
          <a:pPr algn="l"/>
          <a:r>
            <a:rPr kumimoji="1" lang="en-US" altLang="ja-JP" sz="3600"/>
            <a:t>1</a:t>
          </a:r>
          <a:r>
            <a:rPr kumimoji="1" lang="ja-JP" altLang="en-US" sz="3600"/>
            <a:t>時間延長の年間の利用者が</a:t>
          </a:r>
          <a:endParaRPr kumimoji="1" lang="en-US" altLang="ja-JP" sz="3600"/>
        </a:p>
        <a:p>
          <a:pPr algn="l"/>
          <a:endParaRPr kumimoji="1" lang="en-US" altLang="ja-JP" sz="3600"/>
        </a:p>
        <a:p>
          <a:pPr algn="l"/>
          <a:r>
            <a:rPr kumimoji="1" lang="ja-JP" altLang="en-US" sz="3600"/>
            <a:t>Ａ階層：</a:t>
          </a:r>
          <a:r>
            <a:rPr kumimoji="1" lang="en-US" altLang="ja-JP" sz="3600"/>
            <a:t>4</a:t>
          </a:r>
          <a:r>
            <a:rPr kumimoji="1" lang="ja-JP" altLang="en-US" sz="3600"/>
            <a:t>～</a:t>
          </a:r>
          <a:r>
            <a:rPr kumimoji="1" lang="en-US" altLang="ja-JP" sz="3600"/>
            <a:t>3</a:t>
          </a:r>
          <a:r>
            <a:rPr kumimoji="1" lang="ja-JP" altLang="en-US" sz="3600"/>
            <a:t>月（</a:t>
          </a:r>
          <a:r>
            <a:rPr kumimoji="1" lang="en-US" altLang="ja-JP" sz="3600"/>
            <a:t>12</a:t>
          </a:r>
          <a:r>
            <a:rPr kumimoji="1" lang="ja-JP" altLang="en-US" sz="3600"/>
            <a:t>ヶ月）利用・・・</a:t>
          </a:r>
          <a:r>
            <a:rPr kumimoji="1" lang="en-US" altLang="ja-JP" sz="3600"/>
            <a:t>1</a:t>
          </a:r>
          <a:r>
            <a:rPr kumimoji="1" lang="ja-JP" altLang="en-US" sz="3600"/>
            <a:t>人</a:t>
          </a:r>
          <a:endParaRPr kumimoji="1" lang="en-US" altLang="ja-JP" sz="3600"/>
        </a:p>
        <a:p>
          <a:pPr algn="l"/>
          <a:r>
            <a:rPr kumimoji="1" lang="ja-JP" altLang="en-US" sz="3600"/>
            <a:t>Ｂ階層：</a:t>
          </a:r>
          <a:r>
            <a:rPr kumimoji="1" lang="en-US" altLang="ja-JP" sz="3600"/>
            <a:t>4</a:t>
          </a:r>
          <a:r>
            <a:rPr kumimoji="1" lang="ja-JP" altLang="en-US" sz="3600"/>
            <a:t>～</a:t>
          </a:r>
          <a:r>
            <a:rPr kumimoji="1" lang="en-US" altLang="ja-JP" sz="3600"/>
            <a:t>3</a:t>
          </a:r>
          <a:r>
            <a:rPr kumimoji="1" lang="ja-JP" altLang="en-US" sz="3600"/>
            <a:t>月（</a:t>
          </a:r>
          <a:r>
            <a:rPr kumimoji="1" lang="en-US" altLang="ja-JP" sz="3600"/>
            <a:t>12</a:t>
          </a:r>
          <a:r>
            <a:rPr kumimoji="1" lang="ja-JP" altLang="en-US" sz="3600"/>
            <a:t>ヶ月）利用・・・</a:t>
          </a:r>
          <a:r>
            <a:rPr kumimoji="1" lang="en-US" altLang="ja-JP" sz="3600"/>
            <a:t>1</a:t>
          </a:r>
          <a:r>
            <a:rPr kumimoji="1" lang="ja-JP" altLang="en-US" sz="3600"/>
            <a:t>人</a:t>
          </a:r>
          <a:endParaRPr kumimoji="1" lang="en-US" altLang="ja-JP" sz="3600"/>
        </a:p>
        <a:p>
          <a:pPr algn="l"/>
          <a:r>
            <a:rPr kumimoji="1" lang="ja-JP" altLang="en-US" sz="3600"/>
            <a:t>　　　　　</a:t>
          </a:r>
          <a:r>
            <a:rPr kumimoji="1" lang="en-US" altLang="ja-JP" sz="3600"/>
            <a:t>7</a:t>
          </a:r>
          <a:r>
            <a:rPr kumimoji="1" lang="ja-JP" altLang="en-US" sz="3600"/>
            <a:t>～</a:t>
          </a:r>
          <a:r>
            <a:rPr kumimoji="1" lang="en-US" altLang="ja-JP" sz="3600"/>
            <a:t>10</a:t>
          </a:r>
          <a:r>
            <a:rPr kumimoji="1" lang="ja-JP" altLang="en-US" sz="3600"/>
            <a:t>月（</a:t>
          </a:r>
          <a:r>
            <a:rPr kumimoji="1" lang="en-US" altLang="ja-JP" sz="3600"/>
            <a:t>4</a:t>
          </a:r>
          <a:r>
            <a:rPr kumimoji="1" lang="ja-JP" altLang="en-US" sz="3600"/>
            <a:t>ヶ月）利用・・・</a:t>
          </a:r>
          <a:r>
            <a:rPr kumimoji="1" lang="en-US" altLang="ja-JP" sz="3600"/>
            <a:t>1</a:t>
          </a:r>
          <a:r>
            <a:rPr kumimoji="1" lang="ja-JP" altLang="en-US" sz="3600"/>
            <a:t>人</a:t>
          </a:r>
          <a:endParaRPr kumimoji="1" lang="en-US" altLang="ja-JP" sz="3600"/>
        </a:p>
        <a:p>
          <a:pPr algn="l"/>
          <a:r>
            <a:rPr kumimoji="1" lang="ja-JP" altLang="en-US" sz="3600"/>
            <a:t>多子軽減：</a:t>
          </a:r>
          <a:r>
            <a:rPr kumimoji="1" lang="en-US" altLang="ja-JP" sz="3600"/>
            <a:t>4</a:t>
          </a:r>
          <a:r>
            <a:rPr kumimoji="1" lang="ja-JP" altLang="en-US" sz="3600"/>
            <a:t>～</a:t>
          </a:r>
          <a:r>
            <a:rPr kumimoji="1" lang="en-US" altLang="ja-JP" sz="3600"/>
            <a:t>3</a:t>
          </a:r>
          <a:r>
            <a:rPr kumimoji="1" lang="ja-JP" altLang="en-US" sz="3600"/>
            <a:t>月（</a:t>
          </a:r>
          <a:r>
            <a:rPr kumimoji="1" lang="en-US" altLang="ja-JP" sz="3600"/>
            <a:t>12</a:t>
          </a:r>
          <a:r>
            <a:rPr kumimoji="1" lang="ja-JP" altLang="en-US" sz="3600"/>
            <a:t>ヶ月）利用・・・</a:t>
          </a:r>
          <a:r>
            <a:rPr kumimoji="1" lang="en-US" altLang="ja-JP" sz="3600"/>
            <a:t>3</a:t>
          </a:r>
          <a:r>
            <a:rPr kumimoji="1" lang="ja-JP" altLang="en-US" sz="3600"/>
            <a:t>人</a:t>
          </a:r>
          <a:endParaRPr kumimoji="1" lang="en-US" altLang="ja-JP" sz="3600"/>
        </a:p>
        <a:p>
          <a:pPr algn="l"/>
          <a:r>
            <a:rPr kumimoji="1" lang="ja-JP" altLang="en-US" sz="3600"/>
            <a:t>　　　　　　　</a:t>
          </a:r>
          <a:r>
            <a:rPr kumimoji="1" lang="en-US" altLang="ja-JP" sz="3600"/>
            <a:t>5</a:t>
          </a:r>
          <a:r>
            <a:rPr kumimoji="1" lang="ja-JP" altLang="en-US" sz="3600"/>
            <a:t>月のみ（</a:t>
          </a:r>
          <a:r>
            <a:rPr kumimoji="1" lang="en-US" altLang="ja-JP" sz="3600"/>
            <a:t>1</a:t>
          </a:r>
          <a:r>
            <a:rPr kumimoji="1" lang="ja-JP" altLang="en-US" sz="3600"/>
            <a:t>ヶ月）利用・・・</a:t>
          </a:r>
          <a:r>
            <a:rPr kumimoji="1" lang="en-US" altLang="ja-JP" sz="3600"/>
            <a:t>1</a:t>
          </a:r>
          <a:r>
            <a:rPr kumimoji="1" lang="ja-JP" altLang="en-US" sz="3600"/>
            <a:t>人</a:t>
          </a:r>
          <a:endParaRPr kumimoji="1" lang="en-US" altLang="ja-JP" sz="3600"/>
        </a:p>
        <a:p>
          <a:pPr algn="l"/>
          <a:r>
            <a:rPr kumimoji="1" lang="ja-JP" altLang="en-US" sz="3600"/>
            <a:t>と見込まれる場合、</a:t>
          </a:r>
          <a:endParaRPr kumimoji="1" lang="en-US" altLang="ja-JP" sz="3600"/>
        </a:p>
        <a:p>
          <a:pPr algn="l"/>
          <a:endParaRPr kumimoji="1" lang="en-US" altLang="ja-JP" sz="3600"/>
        </a:p>
        <a:p>
          <a:pPr algn="l"/>
          <a:r>
            <a:rPr kumimoji="1" lang="ja-JP" altLang="en-US" sz="3600"/>
            <a:t>「減免加算対象</a:t>
          </a:r>
          <a:r>
            <a:rPr kumimoji="1" lang="ja-JP" altLang="en-US" sz="3600" u="sng"/>
            <a:t>実</a:t>
          </a:r>
          <a:r>
            <a:rPr kumimoji="1" lang="ja-JP" altLang="en-US" sz="3600"/>
            <a:t>児童数」は</a:t>
          </a:r>
          <a:endParaRPr kumimoji="1" lang="en-US" altLang="ja-JP" sz="3600"/>
        </a:p>
        <a:p>
          <a:pPr algn="l"/>
          <a:r>
            <a:rPr kumimoji="1" lang="ja-JP" altLang="en-US" sz="3600"/>
            <a:t>　Ａ階層：</a:t>
          </a:r>
          <a:r>
            <a:rPr kumimoji="1" lang="en-US" altLang="ja-JP" sz="3600"/>
            <a:t>1</a:t>
          </a:r>
          <a:r>
            <a:rPr kumimoji="1" lang="ja-JP" altLang="en-US" sz="3600"/>
            <a:t>人、Ｂ階層：</a:t>
          </a:r>
          <a:r>
            <a:rPr kumimoji="1" lang="en-US" altLang="ja-JP" sz="3600"/>
            <a:t>2</a:t>
          </a:r>
          <a:r>
            <a:rPr kumimoji="1" lang="ja-JP" altLang="en-US" sz="3600"/>
            <a:t>人、多子減免：</a:t>
          </a:r>
          <a:r>
            <a:rPr kumimoji="1" lang="en-US" altLang="ja-JP" sz="3600"/>
            <a:t>4</a:t>
          </a:r>
          <a:r>
            <a:rPr kumimoji="1" lang="ja-JP" altLang="en-US" sz="3600"/>
            <a:t>人であり、</a:t>
          </a:r>
          <a:endParaRPr kumimoji="1" lang="en-US" altLang="ja-JP" sz="3600"/>
        </a:p>
        <a:p>
          <a:pPr algn="l"/>
          <a:endParaRPr kumimoji="1" lang="en-US" altLang="ja-JP" sz="3600"/>
        </a:p>
        <a:p>
          <a:pPr algn="l"/>
          <a:r>
            <a:rPr kumimoji="1" lang="ja-JP" altLang="en-US" sz="3600"/>
            <a:t>「加算基準額」は、</a:t>
          </a:r>
          <a:endParaRPr kumimoji="1" lang="en-US" altLang="ja-JP" sz="3600"/>
        </a:p>
        <a:p>
          <a:pPr algn="l"/>
          <a:r>
            <a:rPr kumimoji="1" lang="ja-JP" altLang="en-US" sz="3600"/>
            <a:t>　</a:t>
          </a:r>
          <a:r>
            <a:rPr kumimoji="1" lang="en-US" altLang="ja-JP" sz="3600"/>
            <a:t>{36,000×</a:t>
          </a:r>
          <a:r>
            <a:rPr kumimoji="1" lang="ja-JP" altLang="en-US" sz="3600"/>
            <a:t>（</a:t>
          </a:r>
          <a:r>
            <a:rPr kumimoji="1" lang="en-US" altLang="ja-JP" sz="3600"/>
            <a:t>1+2</a:t>
          </a:r>
          <a:r>
            <a:rPr kumimoji="1" lang="ja-JP" altLang="en-US" sz="3600"/>
            <a:t>）</a:t>
          </a:r>
          <a:r>
            <a:rPr kumimoji="1" lang="en-US" altLang="ja-JP" sz="3600"/>
            <a:t>}+{18,000×4}</a:t>
          </a:r>
          <a:r>
            <a:rPr kumimoji="1" lang="ja-JP" altLang="en-US" sz="3600"/>
            <a:t>＝</a:t>
          </a:r>
          <a:r>
            <a:rPr kumimoji="1" lang="en-US" altLang="ja-JP" sz="3600" u="sng"/>
            <a:t>180,000</a:t>
          </a:r>
          <a:r>
            <a:rPr kumimoji="1" lang="ja-JP" altLang="en-US" sz="3600" u="sng"/>
            <a:t>円</a:t>
          </a:r>
          <a:r>
            <a:rPr kumimoji="1" lang="ja-JP" altLang="en-US" sz="3600"/>
            <a:t>となる。</a:t>
          </a:r>
          <a:endParaRPr kumimoji="1" lang="en-US" altLang="ja-JP" sz="3600"/>
        </a:p>
        <a:p>
          <a:pPr algn="l"/>
          <a:r>
            <a:rPr kumimoji="1" lang="ja-JP" altLang="en-US" sz="3600"/>
            <a:t>実際の減免・軽減額も</a:t>
          </a:r>
          <a:r>
            <a:rPr kumimoji="1" lang="en-US" altLang="ja-JP" sz="3600"/>
            <a:t>180,000</a:t>
          </a:r>
          <a:r>
            <a:rPr kumimoji="1" lang="ja-JP" altLang="en-US" sz="3600"/>
            <a:t>円なので、補助基準額は</a:t>
          </a:r>
          <a:r>
            <a:rPr kumimoji="1" lang="en-US" altLang="ja-JP" sz="3600"/>
            <a:t>180,000</a:t>
          </a:r>
          <a:r>
            <a:rPr kumimoji="1" lang="ja-JP" altLang="en-US" sz="3600"/>
            <a:t>円となる。</a:t>
          </a:r>
          <a:endParaRPr kumimoji="1" lang="en-US" altLang="ja-JP" sz="3600"/>
        </a:p>
        <a:p>
          <a:pPr algn="l"/>
          <a:endParaRPr kumimoji="1" lang="en-US" altLang="ja-JP" sz="3600"/>
        </a:p>
        <a:p>
          <a:pPr algn="l"/>
          <a:r>
            <a:rPr kumimoji="1" lang="ja-JP" altLang="en-US" sz="3600"/>
            <a:t>また、</a:t>
          </a:r>
          <a:r>
            <a:rPr kumimoji="1" lang="en-US" altLang="ja-JP" sz="3600"/>
            <a:t>2</a:t>
          </a:r>
          <a:r>
            <a:rPr kumimoji="1" lang="ja-JP" altLang="en-US" sz="3600"/>
            <a:t>時間延長の利用者が</a:t>
          </a:r>
          <a:endParaRPr kumimoji="1" lang="en-US" altLang="ja-JP" sz="3600"/>
        </a:p>
        <a:p>
          <a:pPr algn="l"/>
          <a:r>
            <a:rPr kumimoji="1" lang="ja-JP" altLang="en-US" sz="3600"/>
            <a:t>Ａ階層：</a:t>
          </a:r>
          <a:r>
            <a:rPr kumimoji="1" lang="en-US" altLang="ja-JP" sz="3600"/>
            <a:t>10</a:t>
          </a:r>
          <a:r>
            <a:rPr kumimoji="1" lang="ja-JP" altLang="en-US" sz="3600"/>
            <a:t>～</a:t>
          </a:r>
          <a:r>
            <a:rPr kumimoji="1" lang="en-US" altLang="ja-JP" sz="3600"/>
            <a:t>3</a:t>
          </a:r>
          <a:r>
            <a:rPr kumimoji="1" lang="ja-JP" altLang="en-US" sz="3600"/>
            <a:t>月（</a:t>
          </a:r>
          <a:r>
            <a:rPr kumimoji="1" lang="en-US" altLang="ja-JP" sz="3600"/>
            <a:t>6</a:t>
          </a:r>
          <a:r>
            <a:rPr kumimoji="1" lang="ja-JP" altLang="en-US" sz="3600"/>
            <a:t>ヶ月）利用・・・</a:t>
          </a:r>
          <a:r>
            <a:rPr kumimoji="1" lang="en-US" altLang="ja-JP" sz="3600"/>
            <a:t>1</a:t>
          </a:r>
          <a:r>
            <a:rPr kumimoji="1" lang="ja-JP" altLang="en-US" sz="3600"/>
            <a:t>人</a:t>
          </a:r>
          <a:endParaRPr kumimoji="1" lang="en-US" altLang="ja-JP" sz="3600"/>
        </a:p>
        <a:p>
          <a:pPr algn="l"/>
          <a:r>
            <a:rPr kumimoji="1" lang="ja-JP" altLang="en-US" sz="3600"/>
            <a:t>と見込まれる場合、</a:t>
          </a:r>
          <a:endParaRPr kumimoji="1" lang="en-US" altLang="ja-JP" sz="3600"/>
        </a:p>
        <a:p>
          <a:pPr algn="l"/>
          <a:endParaRPr kumimoji="1" lang="en-US" altLang="ja-JP" sz="3600"/>
        </a:p>
        <a:p>
          <a:pPr algn="l"/>
          <a:r>
            <a:rPr kumimoji="1" lang="ja-JP" altLang="en-US" sz="3600"/>
            <a:t>「減免加算対象実児童数」は</a:t>
          </a:r>
        </a:p>
        <a:p>
          <a:pPr algn="l"/>
          <a:r>
            <a:rPr kumimoji="1" lang="ja-JP" altLang="en-US" sz="3600"/>
            <a:t>　Ａ階層：</a:t>
          </a:r>
          <a:r>
            <a:rPr kumimoji="1" lang="en-US" altLang="ja-JP" sz="3600"/>
            <a:t>1</a:t>
          </a:r>
          <a:r>
            <a:rPr kumimoji="1" lang="ja-JP" altLang="en-US" sz="3600"/>
            <a:t>人であり、</a:t>
          </a:r>
        </a:p>
        <a:p>
          <a:pPr algn="l"/>
          <a:endParaRPr kumimoji="1" lang="ja-JP" altLang="en-US" sz="3600"/>
        </a:p>
        <a:p>
          <a:pPr algn="l"/>
          <a:r>
            <a:rPr kumimoji="1" lang="ja-JP" altLang="en-US" sz="3600"/>
            <a:t>「加算基準額」は、</a:t>
          </a:r>
        </a:p>
        <a:p>
          <a:pPr algn="l"/>
          <a:r>
            <a:rPr kumimoji="1" lang="ja-JP" altLang="en-US" sz="3600"/>
            <a:t>　</a:t>
          </a:r>
          <a:r>
            <a:rPr kumimoji="1" lang="en-US" altLang="ja-JP" sz="3600"/>
            <a:t>60,000×1</a:t>
          </a:r>
          <a:r>
            <a:rPr kumimoji="1" lang="ja-JP" altLang="en-US" sz="3600"/>
            <a:t>＝</a:t>
          </a:r>
          <a:r>
            <a:rPr kumimoji="1" lang="en-US" altLang="ja-JP" sz="3600"/>
            <a:t>60,000</a:t>
          </a:r>
          <a:r>
            <a:rPr kumimoji="1" lang="ja-JP" altLang="en-US" sz="3600"/>
            <a:t>円となる。</a:t>
          </a:r>
        </a:p>
        <a:p>
          <a:pPr algn="l"/>
          <a:endParaRPr kumimoji="1" lang="en-US" altLang="ja-JP" sz="3600"/>
        </a:p>
        <a:p>
          <a:pPr algn="l"/>
          <a:r>
            <a:rPr kumimoji="1" lang="ja-JP" altLang="en-US" sz="3600"/>
            <a:t>「実際の減免額・軽減額」は、</a:t>
          </a:r>
          <a:endParaRPr kumimoji="1" lang="en-US" altLang="ja-JP" sz="3600"/>
        </a:p>
        <a:p>
          <a:pPr algn="l"/>
          <a:r>
            <a:rPr kumimoji="1" lang="ja-JP" altLang="en-US" sz="3600"/>
            <a:t>Ａ階層：</a:t>
          </a:r>
          <a:r>
            <a:rPr kumimoji="1" lang="en-US" altLang="ja-JP" sz="3600"/>
            <a:t>5,000</a:t>
          </a:r>
          <a:r>
            <a:rPr kumimoji="1" lang="ja-JP" altLang="en-US" sz="3600"/>
            <a:t>円</a:t>
          </a:r>
          <a:r>
            <a:rPr kumimoji="1" lang="en-US" altLang="ja-JP" sz="3600"/>
            <a:t>×6</a:t>
          </a:r>
          <a:r>
            <a:rPr kumimoji="1" lang="ja-JP" altLang="en-US" sz="3600"/>
            <a:t>ヶ月＝</a:t>
          </a:r>
          <a:r>
            <a:rPr kumimoji="1" lang="en-US" altLang="ja-JP" sz="3600"/>
            <a:t>30,000</a:t>
          </a:r>
          <a:r>
            <a:rPr kumimoji="1" lang="ja-JP" altLang="en-US" sz="3600"/>
            <a:t>円</a:t>
          </a:r>
          <a:endParaRPr kumimoji="1" lang="en-US" altLang="ja-JP" sz="3600"/>
        </a:p>
        <a:p>
          <a:pPr algn="l"/>
          <a:endParaRPr kumimoji="1" lang="en-US" altLang="ja-JP" sz="3600"/>
        </a:p>
        <a:p>
          <a:pPr algn="l"/>
          <a:r>
            <a:rPr kumimoji="1" lang="ja-JP" altLang="en-US" sz="3600"/>
            <a:t>補助基準額はどちらか低い方をとるため、この場合</a:t>
          </a:r>
          <a:endParaRPr kumimoji="1" lang="en-US" altLang="ja-JP" sz="3600"/>
        </a:p>
        <a:p>
          <a:pPr algn="l"/>
          <a:r>
            <a:rPr kumimoji="1" lang="en-US" altLang="ja-JP" sz="3600"/>
            <a:t>30,000</a:t>
          </a:r>
          <a:r>
            <a:rPr kumimoji="1" lang="ja-JP" altLang="en-US" sz="3600"/>
            <a:t>円が</a:t>
          </a:r>
          <a:r>
            <a:rPr kumimoji="1" lang="en-US" altLang="ja-JP" sz="3600"/>
            <a:t>2</a:t>
          </a:r>
          <a:r>
            <a:rPr kumimoji="1" lang="ja-JP" altLang="en-US" sz="3600"/>
            <a:t>時間延長の補助基準額となる。</a:t>
          </a:r>
          <a:endParaRPr kumimoji="1" lang="en-US" altLang="ja-JP" sz="3600"/>
        </a:p>
        <a:p>
          <a:pPr algn="l"/>
          <a:endParaRPr kumimoji="1" lang="en-US" altLang="ja-JP" sz="3600"/>
        </a:p>
        <a:p>
          <a:pPr algn="l"/>
          <a:r>
            <a:rPr kumimoji="1" lang="ja-JP" altLang="en-US" sz="3600"/>
            <a:t>合計すると施設の加算基準額は</a:t>
          </a:r>
          <a:r>
            <a:rPr kumimoji="1" lang="en-US" altLang="ja-JP" sz="3600"/>
            <a:t>180,000+30,000</a:t>
          </a:r>
          <a:r>
            <a:rPr kumimoji="1" lang="ja-JP" altLang="en-US" sz="3600"/>
            <a:t>＝</a:t>
          </a:r>
          <a:r>
            <a:rPr kumimoji="1" lang="en-US" altLang="ja-JP" sz="3600"/>
            <a:t>210,000</a:t>
          </a:r>
          <a:r>
            <a:rPr kumimoji="1" lang="ja-JP" altLang="en-US" sz="3600"/>
            <a:t>円である。</a:t>
          </a:r>
        </a:p>
      </xdr:txBody>
    </xdr:sp>
    <xdr:clientData/>
  </xdr:twoCellAnchor>
  <xdr:twoCellAnchor>
    <xdr:from>
      <xdr:col>5</xdr:col>
      <xdr:colOff>723900</xdr:colOff>
      <xdr:row>21</xdr:row>
      <xdr:rowOff>323850</xdr:rowOff>
    </xdr:from>
    <xdr:to>
      <xdr:col>7</xdr:col>
      <xdr:colOff>1312718</xdr:colOff>
      <xdr:row>24</xdr:row>
      <xdr:rowOff>673677</xdr:rowOff>
    </xdr:to>
    <xdr:sp macro="" textlink="">
      <xdr:nvSpPr>
        <xdr:cNvPr id="3" name="AutoShape 19"/>
        <xdr:cNvSpPr>
          <a:spLocks noChangeArrowheads="1"/>
        </xdr:cNvSpPr>
      </xdr:nvSpPr>
      <xdr:spPr bwMode="auto">
        <a:xfrm>
          <a:off x="5048250" y="10039350"/>
          <a:ext cx="2874818" cy="2407227"/>
        </a:xfrm>
        <a:prstGeom prst="wedgeRoundRectCallout">
          <a:avLst>
            <a:gd name="adj1" fmla="val -40632"/>
            <a:gd name="adj2" fmla="val 5981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2000"/>
            </a:lnSpc>
            <a:defRPr sz="1000"/>
          </a:pP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各時間ごとに、</a:t>
          </a:r>
          <a:r>
            <a:rPr lang="ja-JP" altLang="en-US" sz="1600" b="1" i="0" u="sng" strike="noStrike" baseline="0">
              <a:solidFill>
                <a:srgbClr val="000000"/>
              </a:solidFill>
              <a:latin typeface="HGｺﾞｼｯｸM" panose="020B0609000000000000" pitchFamily="49" charset="-128"/>
              <a:ea typeface="HGｺﾞｼｯｸM" panose="020B0609000000000000" pitchFamily="49" charset="-128"/>
            </a:rPr>
            <a:t>年間利用児童数（見込み）</a:t>
          </a:r>
          <a:r>
            <a:rPr lang="en-US" altLang="ja-JP" sz="1600" b="1" i="0" u="sng" strike="noStrike" baseline="0">
              <a:solidFill>
                <a:srgbClr val="000000"/>
              </a:solidFill>
              <a:latin typeface="HGｺﾞｼｯｸM" panose="020B0609000000000000" pitchFamily="49" charset="-128"/>
              <a:ea typeface="HGｺﾞｼｯｸM" panose="020B0609000000000000" pitchFamily="49" charset="-128"/>
            </a:rPr>
            <a:t>÷</a:t>
          </a:r>
          <a:r>
            <a:rPr lang="ja-JP" altLang="en-US" sz="1600" b="1" i="0" u="sng" strike="noStrike" baseline="0">
              <a:solidFill>
                <a:srgbClr val="000000"/>
              </a:solidFill>
              <a:latin typeface="HGｺﾞｼｯｸM" panose="020B0609000000000000" pitchFamily="49" charset="-128"/>
              <a:ea typeface="HGｺﾞｼｯｸM" panose="020B0609000000000000" pitchFamily="49" charset="-128"/>
            </a:rPr>
            <a:t>　年間実施日数</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を記載してください。</a:t>
          </a:r>
        </a:p>
        <a:p>
          <a:pPr algn="l" rtl="0">
            <a:lnSpc>
              <a:spcPts val="1800"/>
            </a:lnSpc>
            <a:defRPr sz="1000"/>
          </a:pPr>
          <a:endPar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600"/>
            </a:lnSpc>
            <a:defRPr sz="1000"/>
          </a:pP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つまり、</a:t>
          </a: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1</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日あたりの平均利用児童数となります。</a:t>
          </a:r>
        </a:p>
      </xdr:txBody>
    </xdr:sp>
    <xdr:clientData/>
  </xdr:twoCellAnchor>
  <xdr:twoCellAnchor>
    <xdr:from>
      <xdr:col>6</xdr:col>
      <xdr:colOff>76200</xdr:colOff>
      <xdr:row>28</xdr:row>
      <xdr:rowOff>228600</xdr:rowOff>
    </xdr:from>
    <xdr:to>
      <xdr:col>8</xdr:col>
      <xdr:colOff>233795</xdr:colOff>
      <xdr:row>36</xdr:row>
      <xdr:rowOff>83128</xdr:rowOff>
    </xdr:to>
    <xdr:sp macro="" textlink="">
      <xdr:nvSpPr>
        <xdr:cNvPr id="4" name="AutoShape 11"/>
        <xdr:cNvSpPr>
          <a:spLocks noChangeArrowheads="1"/>
        </xdr:cNvSpPr>
      </xdr:nvSpPr>
      <xdr:spPr bwMode="auto">
        <a:xfrm>
          <a:off x="5600700" y="14058900"/>
          <a:ext cx="2805545" cy="3550228"/>
        </a:xfrm>
        <a:prstGeom prst="wedgeRoundRectCallout">
          <a:avLst>
            <a:gd name="adj1" fmla="val -60399"/>
            <a:gd name="adj2" fmla="val 24778"/>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800"/>
            </a:lnSpc>
            <a:defRPr sz="1000"/>
          </a:pPr>
          <a:r>
            <a:rPr lang="ja-JP" altLang="en-US" sz="1800" b="0" i="0" u="none" strike="noStrike" baseline="0">
              <a:solidFill>
                <a:srgbClr val="000000"/>
              </a:solidFill>
              <a:latin typeface="HGｺﾞｼｯｸM" panose="020B0609000000000000" pitchFamily="49" charset="-128"/>
              <a:ea typeface="HGｺﾞｼｯｸM" panose="020B0609000000000000" pitchFamily="49" charset="-128"/>
            </a:rPr>
            <a:t>平均利用児童数と実施類型（承認時間）から，該当する区分の補助基準額が自動入力されます。</a:t>
          </a:r>
          <a:endParaRPr lang="en-US" altLang="ja-JP" sz="18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700"/>
            </a:lnSpc>
            <a:defRPr sz="1000"/>
          </a:pPr>
          <a:endPar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600"/>
            </a:lnSpc>
            <a:defRPr sz="1000"/>
          </a:pP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ただし、</a:t>
          </a: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2</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時間以上延長型で、平均児童数が０となる類型がある場合は、１つ前の時間類型の区分になります。</a:t>
          </a:r>
        </a:p>
      </xdr:txBody>
    </xdr:sp>
    <xdr:clientData/>
  </xdr:twoCellAnchor>
  <xdr:twoCellAnchor>
    <xdr:from>
      <xdr:col>3</xdr:col>
      <xdr:colOff>114300</xdr:colOff>
      <xdr:row>32</xdr:row>
      <xdr:rowOff>228600</xdr:rowOff>
    </xdr:from>
    <xdr:to>
      <xdr:col>6</xdr:col>
      <xdr:colOff>76200</xdr:colOff>
      <xdr:row>35</xdr:row>
      <xdr:rowOff>304799</xdr:rowOff>
    </xdr:to>
    <xdr:sp macro="" textlink="">
      <xdr:nvSpPr>
        <xdr:cNvPr id="5" name="Oval 22"/>
        <xdr:cNvSpPr>
          <a:spLocks noChangeArrowheads="1"/>
        </xdr:cNvSpPr>
      </xdr:nvSpPr>
      <xdr:spPr bwMode="auto">
        <a:xfrm flipV="1">
          <a:off x="2286000" y="15811500"/>
          <a:ext cx="3314700" cy="1390649"/>
        </a:xfrm>
        <a:prstGeom prst="ellipse">
          <a:avLst/>
        </a:prstGeom>
        <a:solidFill>
          <a:srgbClr xmlns:mc="http://schemas.openxmlformats.org/markup-compatibility/2006" xmlns:a14="http://schemas.microsoft.com/office/drawing/2010/main" val="FFFFFF" mc:Ignorable="a14" a14:legacySpreadsheetColorIndex="65">
            <a:alpha val="0"/>
          </a:srgbClr>
        </a:solidFill>
        <a:ln w="2857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8</xdr:col>
      <xdr:colOff>1352550</xdr:colOff>
      <xdr:row>28</xdr:row>
      <xdr:rowOff>361950</xdr:rowOff>
    </xdr:from>
    <xdr:to>
      <xdr:col>11</xdr:col>
      <xdr:colOff>876301</xdr:colOff>
      <xdr:row>33</xdr:row>
      <xdr:rowOff>180112</xdr:rowOff>
    </xdr:to>
    <xdr:sp macro="" textlink="">
      <xdr:nvSpPr>
        <xdr:cNvPr id="6" name="AutoShape 12"/>
        <xdr:cNvSpPr>
          <a:spLocks noChangeArrowheads="1"/>
        </xdr:cNvSpPr>
      </xdr:nvSpPr>
      <xdr:spPr bwMode="auto">
        <a:xfrm>
          <a:off x="9525000" y="14192250"/>
          <a:ext cx="3429001" cy="2008912"/>
        </a:xfrm>
        <a:prstGeom prst="wedgeRoundRectCallout">
          <a:avLst>
            <a:gd name="adj1" fmla="val 71754"/>
            <a:gd name="adj2" fmla="val -103487"/>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0" tIns="0" rIns="0" bIns="0" anchor="ctr" upright="1"/>
        <a:lstStyle/>
        <a:p>
          <a:pPr algn="l" rtl="0">
            <a:lnSpc>
              <a:spcPts val="1600"/>
            </a:lnSpc>
            <a:defRPr sz="1000"/>
          </a:pP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①減免分加算基準額（</a:t>
          </a:r>
          <a:r>
            <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rPr>
            <a:t>AB</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階層）</a:t>
          </a:r>
        </a:p>
        <a:p>
          <a:pPr algn="l" rtl="0">
            <a:lnSpc>
              <a:spcPts val="1600"/>
            </a:lnSpc>
            <a:defRPr sz="1000"/>
          </a:pP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　（</a:t>
          </a:r>
          <a:r>
            <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rPr>
            <a:t>3,000</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円</a:t>
          </a:r>
          <a:r>
            <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rPr>
            <a:t>×12</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ヶ月）</a:t>
          </a:r>
          <a:r>
            <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rPr>
            <a:t>×</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a:t>
          </a:r>
          <a:r>
            <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rPr>
            <a:t>1+2)</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人</a:t>
          </a:r>
          <a:endPar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600"/>
            </a:lnSpc>
            <a:defRPr sz="1000"/>
          </a:pPr>
          <a:r>
            <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rPr>
            <a:t>  </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a:t>
          </a:r>
          <a:r>
            <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rPr>
            <a:t>108,000</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円</a:t>
          </a:r>
        </a:p>
        <a:p>
          <a:pPr algn="l" rtl="0">
            <a:lnSpc>
              <a:spcPts val="1700"/>
            </a:lnSpc>
            <a:defRPr sz="1000"/>
          </a:pP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②軽減加算基準額（多子）</a:t>
          </a:r>
        </a:p>
        <a:p>
          <a:pPr algn="l" rtl="0">
            <a:lnSpc>
              <a:spcPts val="1600"/>
            </a:lnSpc>
            <a:defRPr sz="1000"/>
          </a:pP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　（</a:t>
          </a:r>
          <a:r>
            <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rPr>
            <a:t>1,500</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円</a:t>
          </a:r>
          <a:r>
            <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rPr>
            <a:t>×12</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ヶ月）</a:t>
          </a:r>
          <a:r>
            <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rPr>
            <a:t>×4</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人</a:t>
          </a:r>
          <a:endPar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600"/>
            </a:lnSpc>
            <a:defRPr sz="1000"/>
          </a:pP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　＝</a:t>
          </a:r>
          <a:r>
            <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rPr>
            <a:t>72,000</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円</a:t>
          </a:r>
        </a:p>
        <a:p>
          <a:pPr algn="l" rtl="0">
            <a:lnSpc>
              <a:spcPts val="1600"/>
            </a:lnSpc>
            <a:defRPr sz="1000"/>
          </a:pPr>
          <a:r>
            <a:rPr lang="ja-JP" altLang="en-US" sz="1400" b="1" i="0" u="none" strike="noStrike" baseline="0">
              <a:solidFill>
                <a:srgbClr val="000000"/>
              </a:solidFill>
              <a:latin typeface="HGｺﾞｼｯｸM" panose="020B0609000000000000" pitchFamily="49" charset="-128"/>
              <a:ea typeface="HGｺﾞｼｯｸM" panose="020B0609000000000000" pitchFamily="49" charset="-128"/>
            </a:rPr>
            <a:t>   </a:t>
          </a:r>
          <a:r>
            <a:rPr lang="ja-JP" altLang="en-US" sz="1400" b="1" i="0" u="sng" strike="noStrike" baseline="0">
              <a:solidFill>
                <a:srgbClr val="000000"/>
              </a:solidFill>
              <a:latin typeface="HGｺﾞｼｯｸM" panose="020B0609000000000000" pitchFamily="49" charset="-128"/>
              <a:ea typeface="HGｺﾞｼｯｸM" panose="020B0609000000000000" pitchFamily="49" charset="-128"/>
            </a:rPr>
            <a:t>①＋②＝</a:t>
          </a:r>
          <a:r>
            <a:rPr lang="en-US" altLang="ja-JP" sz="1400" b="1" i="0" u="sng" strike="noStrike" baseline="0">
              <a:solidFill>
                <a:srgbClr val="000000"/>
              </a:solidFill>
              <a:latin typeface="HGｺﾞｼｯｸM" panose="020B0609000000000000" pitchFamily="49" charset="-128"/>
              <a:ea typeface="HGｺﾞｼｯｸM" panose="020B0609000000000000" pitchFamily="49" charset="-128"/>
            </a:rPr>
            <a:t>180,000</a:t>
          </a:r>
          <a:r>
            <a:rPr lang="ja-JP" altLang="en-US" sz="1400" b="1" i="0" u="sng" strike="noStrike" baseline="0">
              <a:solidFill>
                <a:srgbClr val="000000"/>
              </a:solidFill>
              <a:latin typeface="HGｺﾞｼｯｸM" panose="020B0609000000000000" pitchFamily="49" charset="-128"/>
              <a:ea typeface="HGｺﾞｼｯｸM" panose="020B0609000000000000" pitchFamily="49" charset="-128"/>
            </a:rPr>
            <a:t>円</a:t>
          </a:r>
        </a:p>
      </xdr:txBody>
    </xdr:sp>
    <xdr:clientData/>
  </xdr:twoCellAnchor>
  <xdr:twoCellAnchor>
    <xdr:from>
      <xdr:col>11</xdr:col>
      <xdr:colOff>1447800</xdr:colOff>
      <xdr:row>30</xdr:row>
      <xdr:rowOff>400050</xdr:rowOff>
    </xdr:from>
    <xdr:to>
      <xdr:col>13</xdr:col>
      <xdr:colOff>1433945</xdr:colOff>
      <xdr:row>32</xdr:row>
      <xdr:rowOff>406977</xdr:rowOff>
    </xdr:to>
    <xdr:sp macro="" textlink="">
      <xdr:nvSpPr>
        <xdr:cNvPr id="7" name="AutoShape 12"/>
        <xdr:cNvSpPr>
          <a:spLocks noChangeArrowheads="1"/>
        </xdr:cNvSpPr>
      </xdr:nvSpPr>
      <xdr:spPr bwMode="auto">
        <a:xfrm>
          <a:off x="13525500" y="15106650"/>
          <a:ext cx="3072245" cy="883227"/>
        </a:xfrm>
        <a:prstGeom prst="wedgeRoundRectCallout">
          <a:avLst>
            <a:gd name="adj1" fmla="val -22450"/>
            <a:gd name="adj2" fmla="val -155042"/>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600"/>
            </a:lnSpc>
            <a:defRPr sz="1000"/>
          </a:pP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減免分加算基準額</a:t>
          </a:r>
          <a:endPar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600"/>
            </a:lnSpc>
            <a:defRPr sz="1000"/>
          </a:pP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　（</a:t>
          </a:r>
          <a:r>
            <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rPr>
            <a:t>5,000</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円</a:t>
          </a:r>
          <a:r>
            <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rPr>
            <a:t>×12</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ヶ月）</a:t>
          </a:r>
          <a:r>
            <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rPr>
            <a:t>×</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１人</a:t>
          </a:r>
          <a:endPar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600"/>
            </a:lnSpc>
            <a:defRPr sz="1000"/>
          </a:pPr>
          <a:r>
            <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rPr>
            <a:t>  </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a:t>
          </a:r>
          <a:r>
            <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rPr>
            <a:t>60,000</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円</a:t>
          </a:r>
        </a:p>
        <a:p>
          <a:pPr algn="l" rtl="0">
            <a:lnSpc>
              <a:spcPts val="1600"/>
            </a:lnSpc>
            <a:defRPr sz="1000"/>
          </a:pP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　</a:t>
          </a:r>
          <a:endParaRPr lang="ja-JP" altLang="en-US" sz="1400" b="1" i="0" u="sng" strike="noStrike" baseline="0">
            <a:solidFill>
              <a:srgbClr val="000000"/>
            </a:solidFill>
            <a:latin typeface="HGｺﾞｼｯｸM" panose="020B0609000000000000" pitchFamily="49" charset="-128"/>
            <a:ea typeface="HGｺﾞｼｯｸM" panose="020B0609000000000000" pitchFamily="49" charset="-128"/>
          </a:endParaRPr>
        </a:p>
      </xdr:txBody>
    </xdr:sp>
    <xdr:clientData/>
  </xdr:twoCellAnchor>
  <xdr:twoCellAnchor>
    <xdr:from>
      <xdr:col>14</xdr:col>
      <xdr:colOff>247650</xdr:colOff>
      <xdr:row>28</xdr:row>
      <xdr:rowOff>381000</xdr:rowOff>
    </xdr:from>
    <xdr:to>
      <xdr:col>16</xdr:col>
      <xdr:colOff>1333501</xdr:colOff>
      <xdr:row>34</xdr:row>
      <xdr:rowOff>142010</xdr:rowOff>
    </xdr:to>
    <xdr:sp macro="" textlink="">
      <xdr:nvSpPr>
        <xdr:cNvPr id="8" name="AutoShape 19"/>
        <xdr:cNvSpPr>
          <a:spLocks noChangeArrowheads="1"/>
        </xdr:cNvSpPr>
      </xdr:nvSpPr>
      <xdr:spPr bwMode="auto">
        <a:xfrm>
          <a:off x="17297400" y="14211300"/>
          <a:ext cx="3810001" cy="2389910"/>
        </a:xfrm>
        <a:prstGeom prst="wedgeRoundRectCallout">
          <a:avLst>
            <a:gd name="adj1" fmla="val -71116"/>
            <a:gd name="adj2" fmla="val -5320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800"/>
            </a:lnSpc>
            <a:defRPr sz="1000"/>
          </a:pP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a:t>
          </a: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2</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時間延長</a:t>
          </a: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5,000</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円</a:t>
          </a: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月でＡ階層の児童</a:t>
          </a: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1</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人が</a:t>
          </a: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6</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か月間利用する場合）</a:t>
          </a: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600"/>
            </a:lnSpc>
            <a:defRPr sz="1000"/>
          </a:pP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600"/>
            </a:lnSpc>
            <a:defRPr sz="1000"/>
          </a:pP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　実際の減免額</a:t>
          </a: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600"/>
            </a:lnSpc>
            <a:defRPr sz="1000"/>
          </a:pP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　</a:t>
          </a: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5,000</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円</a:t>
          </a: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×6</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ケ月＝</a:t>
          </a: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30,000</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円</a:t>
          </a:r>
        </a:p>
      </xdr:txBody>
    </xdr:sp>
    <xdr:clientData/>
  </xdr:twoCellAnchor>
  <xdr:twoCellAnchor>
    <xdr:from>
      <xdr:col>12</xdr:col>
      <xdr:colOff>1333500</xdr:colOff>
      <xdr:row>33</xdr:row>
      <xdr:rowOff>19050</xdr:rowOff>
    </xdr:from>
    <xdr:to>
      <xdr:col>14</xdr:col>
      <xdr:colOff>304800</xdr:colOff>
      <xdr:row>35</xdr:row>
      <xdr:rowOff>0</xdr:rowOff>
    </xdr:to>
    <xdr:sp macro="" textlink="">
      <xdr:nvSpPr>
        <xdr:cNvPr id="9" name="Oval 22"/>
        <xdr:cNvSpPr>
          <a:spLocks noChangeArrowheads="1"/>
        </xdr:cNvSpPr>
      </xdr:nvSpPr>
      <xdr:spPr bwMode="auto">
        <a:xfrm>
          <a:off x="14954250" y="16040100"/>
          <a:ext cx="2400300" cy="857250"/>
        </a:xfrm>
        <a:prstGeom prst="ellipse">
          <a:avLst/>
        </a:prstGeom>
        <a:solidFill>
          <a:srgbClr xmlns:mc="http://schemas.openxmlformats.org/markup-compatibility/2006" xmlns:a14="http://schemas.microsoft.com/office/drawing/2010/main" val="FFFFFF" mc:Ignorable="a14" a14:legacySpreadsheetColorIndex="65">
            <a:alpha val="0"/>
          </a:srgbClr>
        </a:solidFill>
        <a:ln w="2857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9</xdr:col>
      <xdr:colOff>495300</xdr:colOff>
      <xdr:row>34</xdr:row>
      <xdr:rowOff>400050</xdr:rowOff>
    </xdr:from>
    <xdr:to>
      <xdr:col>13</xdr:col>
      <xdr:colOff>361950</xdr:colOff>
      <xdr:row>55</xdr:row>
      <xdr:rowOff>38100</xdr:rowOff>
    </xdr:to>
    <xdr:sp macro="" textlink="">
      <xdr:nvSpPr>
        <xdr:cNvPr id="10" name="Line 16"/>
        <xdr:cNvSpPr>
          <a:spLocks noChangeShapeType="1"/>
        </xdr:cNvSpPr>
      </xdr:nvSpPr>
      <xdr:spPr bwMode="auto">
        <a:xfrm flipH="1">
          <a:off x="10172700" y="16859250"/>
          <a:ext cx="5353050" cy="10077450"/>
        </a:xfrm>
        <a:prstGeom prst="line">
          <a:avLst/>
        </a:prstGeom>
        <a:noFill/>
        <a:ln w="38100">
          <a:solidFill>
            <a:srgbClr xmlns:mc="http://schemas.openxmlformats.org/markup-compatibility/2006" xmlns:a14="http://schemas.microsoft.com/office/drawing/2010/main" val="000000" mc:Ignorable="a14" a14:legacySpreadsheetColorIndex="64"/>
          </a:solidFill>
          <a:round/>
          <a:headEnd/>
          <a:tailEnd type="stealth" w="lg" len="lg"/>
        </a:ln>
        <a:extLst>
          <a:ext uri="{909E8E84-426E-40DD-AFC4-6F175D3DCCD1}">
            <a14:hiddenFill xmlns:a14="http://schemas.microsoft.com/office/drawing/2010/main">
              <a:noFill/>
            </a14:hiddenFill>
          </a:ext>
        </a:extLst>
      </xdr:spPr>
    </xdr:sp>
    <xdr:clientData/>
  </xdr:twoCellAnchor>
  <xdr:twoCellAnchor>
    <xdr:from>
      <xdr:col>4</xdr:col>
      <xdr:colOff>647700</xdr:colOff>
      <xdr:row>35</xdr:row>
      <xdr:rowOff>266700</xdr:rowOff>
    </xdr:from>
    <xdr:to>
      <xdr:col>4</xdr:col>
      <xdr:colOff>1123950</xdr:colOff>
      <xdr:row>55</xdr:row>
      <xdr:rowOff>0</xdr:rowOff>
    </xdr:to>
    <xdr:sp macro="" textlink="">
      <xdr:nvSpPr>
        <xdr:cNvPr id="11" name="Line 16"/>
        <xdr:cNvSpPr>
          <a:spLocks noChangeShapeType="1"/>
        </xdr:cNvSpPr>
      </xdr:nvSpPr>
      <xdr:spPr bwMode="auto">
        <a:xfrm>
          <a:off x="3771900" y="17164050"/>
          <a:ext cx="476250" cy="9734550"/>
        </a:xfrm>
        <a:prstGeom prst="line">
          <a:avLst/>
        </a:prstGeom>
        <a:noFill/>
        <a:ln w="38100">
          <a:solidFill>
            <a:srgbClr xmlns:mc="http://schemas.openxmlformats.org/markup-compatibility/2006" xmlns:a14="http://schemas.microsoft.com/office/drawing/2010/main" val="000000" mc:Ignorable="a14" a14:legacySpreadsheetColorIndex="64"/>
          </a:solidFill>
          <a:round/>
          <a:headEnd/>
          <a:tailEnd type="stealth" w="lg" len="lg"/>
        </a:ln>
        <a:extLst>
          <a:ext uri="{909E8E84-426E-40DD-AFC4-6F175D3DCCD1}">
            <a14:hiddenFill xmlns:a14="http://schemas.microsoft.com/office/drawing/2010/main">
              <a:noFill/>
            </a14:hiddenFill>
          </a:ext>
        </a:extLst>
      </xdr:spPr>
    </xdr:sp>
    <xdr:clientData/>
  </xdr:twoCellAnchor>
  <xdr:twoCellAnchor>
    <xdr:from>
      <xdr:col>13</xdr:col>
      <xdr:colOff>133350</xdr:colOff>
      <xdr:row>54</xdr:row>
      <xdr:rowOff>342900</xdr:rowOff>
    </xdr:from>
    <xdr:to>
      <xdr:col>15</xdr:col>
      <xdr:colOff>1730084</xdr:colOff>
      <xdr:row>56</xdr:row>
      <xdr:rowOff>95250</xdr:rowOff>
    </xdr:to>
    <xdr:sp macro="" textlink="">
      <xdr:nvSpPr>
        <xdr:cNvPr id="12" name="正方形/長方形 11"/>
        <xdr:cNvSpPr/>
      </xdr:nvSpPr>
      <xdr:spPr>
        <a:xfrm>
          <a:off x="15297150" y="26670000"/>
          <a:ext cx="4225634" cy="762000"/>
        </a:xfrm>
        <a:prstGeom prst="rect">
          <a:avLst/>
        </a:prstGeom>
        <a:noFill/>
        <a:ln w="57150">
          <a:solidFill>
            <a:srgbClr val="0070C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endParaRPr lang="ja-JP" altLang="en-US"/>
        </a:p>
      </xdr:txBody>
    </xdr:sp>
    <xdr:clientData/>
  </xdr:twoCellAnchor>
  <xdr:twoCellAnchor>
    <xdr:from>
      <xdr:col>12</xdr:col>
      <xdr:colOff>914400</xdr:colOff>
      <xdr:row>46</xdr:row>
      <xdr:rowOff>419100</xdr:rowOff>
    </xdr:from>
    <xdr:to>
      <xdr:col>16</xdr:col>
      <xdr:colOff>1272885</xdr:colOff>
      <xdr:row>50</xdr:row>
      <xdr:rowOff>327315</xdr:rowOff>
    </xdr:to>
    <xdr:sp macro="" textlink="">
      <xdr:nvSpPr>
        <xdr:cNvPr id="13" name="正方形/長方形 12"/>
        <xdr:cNvSpPr/>
      </xdr:nvSpPr>
      <xdr:spPr>
        <a:xfrm>
          <a:off x="14535150" y="23279100"/>
          <a:ext cx="6511635" cy="1870365"/>
        </a:xfrm>
        <a:prstGeom prst="rect">
          <a:avLst/>
        </a:prstGeom>
        <a:solidFill>
          <a:schemeClr val="accent5">
            <a:lumMod val="40000"/>
            <a:lumOff val="60000"/>
          </a:schemeClr>
        </a:solidFill>
        <a:ln w="57150">
          <a:solidFill>
            <a:srgbClr val="0070C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lnSpc>
              <a:spcPts val="2900"/>
            </a:lnSpc>
          </a:pPr>
          <a:r>
            <a:rPr kumimoji="1" lang="ja-JP" altLang="en-US" sz="2400">
              <a:latin typeface="HGｺﾞｼｯｸM" panose="020B0609000000000000" pitchFamily="49" charset="-128"/>
              <a:ea typeface="HGｺﾞｼｯｸM" panose="020B0609000000000000" pitchFamily="49" charset="-128"/>
            </a:rPr>
            <a:t>ここで計算された金額を，</a:t>
          </a:r>
          <a:r>
            <a:rPr kumimoji="1" lang="ja-JP" altLang="en-US" sz="2400" b="1" u="sng">
              <a:latin typeface="HGｺﾞｼｯｸM" panose="020B0609000000000000" pitchFamily="49" charset="-128"/>
              <a:ea typeface="HGｺﾞｼｯｸM" panose="020B0609000000000000" pitchFamily="49" charset="-128"/>
            </a:rPr>
            <a:t>別表１の「交付基準額（Ｅ欄）」の２段目（保育標準時間延長）</a:t>
          </a:r>
          <a:r>
            <a:rPr kumimoji="1" lang="ja-JP" altLang="en-US" sz="2400" b="0" u="sng">
              <a:latin typeface="HGｺﾞｼｯｸM" panose="020B0609000000000000" pitchFamily="49" charset="-128"/>
              <a:ea typeface="HGｺﾞｼｯｸM" panose="020B0609000000000000" pitchFamily="49" charset="-128"/>
            </a:rPr>
            <a:t>の欄に転記してください。</a:t>
          </a:r>
          <a:endParaRPr kumimoji="1" lang="en-US" altLang="ja-JP" sz="2400" b="0" u="sng">
            <a:latin typeface="HGｺﾞｼｯｸM" panose="020B0609000000000000" pitchFamily="49" charset="-128"/>
            <a:ea typeface="HGｺﾞｼｯｸM" panose="020B0609000000000000" pitchFamily="49" charset="-128"/>
          </a:endParaRPr>
        </a:p>
        <a:p>
          <a:pPr marL="0" marR="0" indent="0" algn="l" defTabSz="914400" eaLnBrk="1" fontAlgn="auto" latinLnBrk="0" hangingPunct="1">
            <a:lnSpc>
              <a:spcPts val="2900"/>
            </a:lnSpc>
            <a:spcBef>
              <a:spcPts val="0"/>
            </a:spcBef>
            <a:spcAft>
              <a:spcPts val="0"/>
            </a:spcAft>
            <a:buClrTx/>
            <a:buSzTx/>
            <a:buFontTx/>
            <a:buNone/>
            <a:tabLst/>
            <a:defRPr/>
          </a:pPr>
          <a:r>
            <a:rPr kumimoji="1" lang="en-US" altLang="ja-JP" sz="2000" b="0">
              <a:solidFill>
                <a:schemeClr val="dk1"/>
              </a:solidFill>
              <a:effectLst/>
              <a:latin typeface="+mn-lt"/>
              <a:ea typeface="+mn-ea"/>
              <a:cs typeface="+mn-cs"/>
            </a:rPr>
            <a:t>※</a:t>
          </a:r>
          <a:r>
            <a:rPr kumimoji="1" lang="ja-JP" altLang="ja-JP" sz="2000" b="0">
              <a:solidFill>
                <a:schemeClr val="dk1"/>
              </a:solidFill>
              <a:effectLst/>
              <a:latin typeface="+mn-lt"/>
              <a:ea typeface="+mn-ea"/>
              <a:cs typeface="+mn-cs"/>
            </a:rPr>
            <a:t>エクセルの場合自動反映されます。</a:t>
          </a:r>
          <a:endParaRPr lang="ja-JP" altLang="ja-JP" sz="4400">
            <a:effectLst/>
          </a:endParaRPr>
        </a:p>
        <a:p>
          <a:pPr algn="l">
            <a:lnSpc>
              <a:spcPts val="2900"/>
            </a:lnSpc>
          </a:pPr>
          <a:endParaRPr kumimoji="1" lang="en-US" altLang="ja-JP" sz="2400" b="0" u="sng">
            <a:latin typeface="HGｺﾞｼｯｸM" panose="020B0609000000000000" pitchFamily="49" charset="-128"/>
            <a:ea typeface="HGｺﾞｼｯｸM" panose="020B0609000000000000" pitchFamily="49" charset="-128"/>
          </a:endParaRPr>
        </a:p>
      </xdr:txBody>
    </xdr:sp>
    <xdr:clientData/>
  </xdr:twoCellAnchor>
  <xdr:twoCellAnchor>
    <xdr:from>
      <xdr:col>14</xdr:col>
      <xdr:colOff>666750</xdr:colOff>
      <xdr:row>50</xdr:row>
      <xdr:rowOff>342900</xdr:rowOff>
    </xdr:from>
    <xdr:to>
      <xdr:col>14</xdr:col>
      <xdr:colOff>685800</xdr:colOff>
      <xdr:row>54</xdr:row>
      <xdr:rowOff>361950</xdr:rowOff>
    </xdr:to>
    <xdr:cxnSp macro="">
      <xdr:nvCxnSpPr>
        <xdr:cNvPr id="14" name="直線矢印コネクタ 13"/>
        <xdr:cNvCxnSpPr/>
      </xdr:nvCxnSpPr>
      <xdr:spPr>
        <a:xfrm flipH="1" flipV="1">
          <a:off x="17716500" y="25165050"/>
          <a:ext cx="19050" cy="1524000"/>
        </a:xfrm>
        <a:prstGeom prst="straightConnector1">
          <a:avLst/>
        </a:prstGeom>
        <a:ln w="63500">
          <a:solidFill>
            <a:srgbClr val="0070C0"/>
          </a:solidFill>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odpc053\&#32102;&#20184;&#20418;&#20849;&#26377;&#65318;\02_&#32102;&#20184;&#20418;&#21729;&#29992;\01_&#32102;&#20184;&#36027;&#38306;&#20418;\99_&#22269;&#12363;&#12425;&#12398;&#36039;&#26009;&#31561;&#65288;&#35430;&#31639;&#12471;&#12540;&#12488;&#12418;&#12371;&#12371;&#65289;\&#20196;&#21644;&#20803;&#24180;&#24230;&#65288;&#24179;&#25104;31&#24180;&#24230;&#65289;\R011226_&#20196;&#21644;&#20803;&#24180;&#20844;&#23450;&#20385;&#26684;&#12398;&#25913;&#23450;&#12395;&#12388;&#12356;&#12390;&#65288;&#26696;&#65289;\(2)&#19978;&#21322;&#26399;&#35036;&#27491;&#12456;&#12463;&#12475;&#12523;&#65288;&#26696;&#65289;\&#26696;04&#35469;&#23450;&#12371;&#12393;&#12418;&#22290;&#65288;&#65298;&#12539;&#65299;&#21495;&#65289;(H31(R&#20803;)&#19978;&#21322;&#26399;&#35036;&#2749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保育単価表"/>
      <sheetName val="保育単価表②"/>
      <sheetName val="保育単価表 (当初)"/>
      <sheetName val="保育単価表② (当初)"/>
    </sheetNames>
    <sheetDataSet>
      <sheetData sheetId="0" refreshError="1"/>
      <sheetData sheetId="1" refreshError="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howOutlineSymbols="0"/>
  </sheetPr>
  <dimension ref="A1:O172"/>
  <sheetViews>
    <sheetView tabSelected="1" showOutlineSymbols="0" view="pageBreakPreview" zoomScaleNormal="100" zoomScaleSheetLayoutView="100" workbookViewId="0">
      <selection activeCell="C8" sqref="C8"/>
    </sheetView>
  </sheetViews>
  <sheetFormatPr defaultRowHeight="13.5"/>
  <cols>
    <col min="1" max="1" width="9" style="8"/>
    <col min="2" max="2" width="5.75" style="8" customWidth="1"/>
    <col min="3" max="3" width="16" style="8" customWidth="1"/>
    <col min="4" max="14" width="9" style="8"/>
    <col min="15" max="15" width="23" style="8" customWidth="1"/>
    <col min="16" max="16384" width="9" style="8"/>
  </cols>
  <sheetData>
    <row r="1" spans="1:15" ht="17.25">
      <c r="A1" s="7" t="s">
        <v>238</v>
      </c>
    </row>
    <row r="2" spans="1:15">
      <c r="A2" s="9"/>
    </row>
    <row r="3" spans="1:15">
      <c r="A3" s="9"/>
    </row>
    <row r="4" spans="1:15">
      <c r="A4" s="9" t="s">
        <v>161</v>
      </c>
    </row>
    <row r="6" spans="1:15">
      <c r="A6" s="10" t="s">
        <v>117</v>
      </c>
      <c r="B6" s="8" t="s">
        <v>158</v>
      </c>
    </row>
    <row r="7" spans="1:15" ht="14.25" thickBot="1">
      <c r="A7" s="10"/>
    </row>
    <row r="8" spans="1:15" ht="30" customHeight="1" thickTop="1" thickBot="1">
      <c r="A8" s="10"/>
      <c r="C8" s="67">
        <v>79101</v>
      </c>
    </row>
    <row r="9" spans="1:15" ht="14.25" thickTop="1">
      <c r="A9" s="10"/>
    </row>
    <row r="10" spans="1:15">
      <c r="A10" s="10" t="s">
        <v>118</v>
      </c>
      <c r="B10" s="8" t="s">
        <v>239</v>
      </c>
    </row>
    <row r="11" spans="1:15" ht="14.25" thickBot="1">
      <c r="A11" s="10"/>
    </row>
    <row r="12" spans="1:15" ht="30" customHeight="1" thickTop="1" thickBot="1">
      <c r="A12" s="10"/>
      <c r="C12" s="11" t="s">
        <v>675</v>
      </c>
      <c r="O12" s="12"/>
    </row>
    <row r="13" spans="1:15" ht="14.25" thickTop="1">
      <c r="A13" s="10"/>
      <c r="O13" s="12"/>
    </row>
    <row r="14" spans="1:15">
      <c r="A14" s="10"/>
      <c r="B14" s="315" t="s">
        <v>240</v>
      </c>
      <c r="C14" s="315"/>
      <c r="D14" s="315"/>
      <c r="E14" s="315"/>
      <c r="F14" s="315"/>
      <c r="G14" s="315"/>
      <c r="H14" s="315"/>
      <c r="I14" s="315"/>
      <c r="J14" s="315"/>
      <c r="K14" s="315"/>
      <c r="L14" s="315"/>
      <c r="M14" s="315"/>
      <c r="O14" s="12"/>
    </row>
    <row r="15" spans="1:15">
      <c r="A15" s="10"/>
      <c r="B15" s="315"/>
      <c r="C15" s="315"/>
      <c r="D15" s="315"/>
      <c r="E15" s="315"/>
      <c r="F15" s="315"/>
      <c r="G15" s="315"/>
      <c r="H15" s="315"/>
      <c r="I15" s="315"/>
      <c r="J15" s="315"/>
      <c r="K15" s="315"/>
      <c r="L15" s="315"/>
      <c r="M15" s="315"/>
      <c r="O15" s="12"/>
    </row>
    <row r="16" spans="1:15">
      <c r="A16" s="10"/>
      <c r="O16" s="12"/>
    </row>
    <row r="17" spans="1:15" ht="39" customHeight="1">
      <c r="A17" s="14" t="s">
        <v>119</v>
      </c>
      <c r="B17" s="313" t="s">
        <v>242</v>
      </c>
      <c r="C17" s="313"/>
      <c r="D17" s="313"/>
      <c r="E17" s="313"/>
      <c r="F17" s="313"/>
      <c r="G17" s="313"/>
      <c r="H17" s="313"/>
      <c r="I17" s="313"/>
      <c r="J17" s="313"/>
      <c r="K17" s="313"/>
      <c r="L17" s="313"/>
      <c r="M17" s="313"/>
      <c r="O17" s="12"/>
    </row>
    <row r="18" spans="1:15" ht="19.5" customHeight="1">
      <c r="A18" s="10"/>
      <c r="O18" s="12"/>
    </row>
    <row r="19" spans="1:15">
      <c r="A19" s="10" t="s">
        <v>120</v>
      </c>
      <c r="B19" s="8" t="s">
        <v>241</v>
      </c>
      <c r="O19" s="12"/>
    </row>
    <row r="20" spans="1:15">
      <c r="A20" s="13"/>
      <c r="B20" s="13" t="s">
        <v>112</v>
      </c>
      <c r="C20" s="8" t="s">
        <v>243</v>
      </c>
    </row>
    <row r="21" spans="1:15">
      <c r="A21" s="13"/>
      <c r="B21" s="13" t="s">
        <v>113</v>
      </c>
      <c r="C21" s="313" t="s">
        <v>124</v>
      </c>
      <c r="D21" s="313"/>
      <c r="E21" s="313"/>
      <c r="F21" s="313"/>
      <c r="G21" s="313"/>
      <c r="H21" s="313"/>
      <c r="I21" s="313"/>
      <c r="J21" s="313"/>
      <c r="K21" s="313"/>
      <c r="L21" s="313"/>
      <c r="M21" s="313"/>
    </row>
    <row r="22" spans="1:15">
      <c r="A22" s="13"/>
      <c r="B22" s="13"/>
      <c r="C22" s="313"/>
      <c r="D22" s="313"/>
      <c r="E22" s="313"/>
      <c r="F22" s="313"/>
      <c r="G22" s="313"/>
      <c r="H22" s="313"/>
      <c r="I22" s="313"/>
      <c r="J22" s="313"/>
      <c r="K22" s="313"/>
      <c r="L22" s="313"/>
      <c r="M22" s="313"/>
    </row>
    <row r="23" spans="1:15" ht="17.25" customHeight="1">
      <c r="A23" s="13"/>
    </row>
    <row r="24" spans="1:15" ht="22.5" customHeight="1">
      <c r="A24" s="14" t="s">
        <v>121</v>
      </c>
      <c r="B24" s="319" t="s">
        <v>244</v>
      </c>
      <c r="C24" s="319"/>
      <c r="D24" s="319"/>
      <c r="E24" s="319"/>
      <c r="F24" s="319"/>
      <c r="G24" s="319"/>
      <c r="H24" s="319"/>
      <c r="I24" s="319"/>
      <c r="J24" s="319"/>
      <c r="K24" s="319"/>
      <c r="L24" s="319"/>
    </row>
    <row r="25" spans="1:15">
      <c r="A25" s="10"/>
      <c r="B25" s="8" t="s">
        <v>378</v>
      </c>
    </row>
    <row r="26" spans="1:15" ht="10.5" customHeight="1">
      <c r="A26" s="10"/>
    </row>
    <row r="27" spans="1:15" ht="32.25" customHeight="1">
      <c r="A27" s="10"/>
      <c r="B27" s="19" t="s">
        <v>112</v>
      </c>
      <c r="C27" s="320" t="s">
        <v>125</v>
      </c>
      <c r="D27" s="320"/>
      <c r="E27" s="320"/>
      <c r="F27" s="320"/>
      <c r="G27" s="320"/>
      <c r="H27" s="320"/>
      <c r="I27" s="320"/>
      <c r="J27" s="320"/>
      <c r="K27" s="320"/>
      <c r="L27" s="320"/>
      <c r="M27" s="320"/>
    </row>
    <row r="28" spans="1:15">
      <c r="A28" s="10"/>
      <c r="B28" s="13" t="s">
        <v>113</v>
      </c>
      <c r="C28" s="8" t="s">
        <v>245</v>
      </c>
    </row>
    <row r="29" spans="1:15">
      <c r="A29" s="10"/>
      <c r="B29" s="13"/>
      <c r="C29" s="8" t="s">
        <v>160</v>
      </c>
    </row>
    <row r="30" spans="1:15" ht="26.25" customHeight="1">
      <c r="A30" s="10"/>
      <c r="C30" s="315" t="s">
        <v>179</v>
      </c>
      <c r="D30" s="315"/>
      <c r="E30" s="315"/>
      <c r="F30" s="315"/>
      <c r="G30" s="315"/>
      <c r="H30" s="315"/>
      <c r="I30" s="315"/>
      <c r="J30" s="315"/>
      <c r="K30" s="315"/>
      <c r="L30" s="315"/>
      <c r="M30" s="315"/>
    </row>
    <row r="31" spans="1:15" ht="21" customHeight="1">
      <c r="A31" s="10"/>
    </row>
    <row r="32" spans="1:15">
      <c r="A32" s="10" t="s">
        <v>122</v>
      </c>
      <c r="B32" s="8" t="s">
        <v>246</v>
      </c>
    </row>
    <row r="33" spans="1:15">
      <c r="A33" s="10"/>
      <c r="B33" s="13" t="s">
        <v>112</v>
      </c>
      <c r="C33" s="15" t="s">
        <v>123</v>
      </c>
    </row>
    <row r="34" spans="1:15">
      <c r="A34" s="10"/>
      <c r="B34" s="13" t="s">
        <v>113</v>
      </c>
      <c r="C34" s="8" t="s">
        <v>114</v>
      </c>
    </row>
    <row r="35" spans="1:15" ht="30" customHeight="1">
      <c r="A35" s="10"/>
      <c r="B35" s="19" t="s">
        <v>115</v>
      </c>
      <c r="C35" s="313" t="s">
        <v>361</v>
      </c>
      <c r="D35" s="313"/>
      <c r="E35" s="313"/>
      <c r="F35" s="313"/>
      <c r="G35" s="313"/>
      <c r="H35" s="313"/>
      <c r="I35" s="313"/>
      <c r="J35" s="313"/>
      <c r="K35" s="313"/>
      <c r="L35" s="313"/>
      <c r="M35" s="313"/>
    </row>
    <row r="36" spans="1:15" ht="30" customHeight="1">
      <c r="A36" s="10"/>
      <c r="B36" s="19"/>
      <c r="C36" s="313" t="s">
        <v>235</v>
      </c>
      <c r="D36" s="313"/>
      <c r="E36" s="313"/>
      <c r="F36" s="313"/>
      <c r="G36" s="313"/>
      <c r="H36" s="313"/>
      <c r="I36" s="313"/>
      <c r="J36" s="313"/>
      <c r="K36" s="313"/>
      <c r="L36" s="313"/>
      <c r="M36" s="313"/>
    </row>
    <row r="37" spans="1:15">
      <c r="A37" s="10"/>
      <c r="B37" s="13" t="s">
        <v>173</v>
      </c>
      <c r="C37" s="8" t="s">
        <v>362</v>
      </c>
    </row>
    <row r="38" spans="1:15" ht="21.75" customHeight="1">
      <c r="A38" s="10"/>
    </row>
    <row r="39" spans="1:15">
      <c r="A39" s="10"/>
      <c r="O39" s="12"/>
    </row>
    <row r="40" spans="1:15">
      <c r="A40" s="10" t="s">
        <v>247</v>
      </c>
      <c r="B40" s="16" t="s">
        <v>248</v>
      </c>
    </row>
    <row r="41" spans="1:15">
      <c r="A41" s="10"/>
      <c r="B41" s="13" t="s">
        <v>112</v>
      </c>
      <c r="C41" s="8" t="s">
        <v>116</v>
      </c>
    </row>
    <row r="42" spans="1:15">
      <c r="A42" s="10"/>
      <c r="B42" s="13"/>
      <c r="C42" s="17" t="s">
        <v>236</v>
      </c>
    </row>
    <row r="43" spans="1:15">
      <c r="A43" s="10"/>
      <c r="B43" s="13"/>
      <c r="C43" s="17" t="s">
        <v>237</v>
      </c>
    </row>
    <row r="44" spans="1:15">
      <c r="A44" s="10"/>
      <c r="B44" s="13" t="s">
        <v>228</v>
      </c>
      <c r="C44" s="18" t="s">
        <v>249</v>
      </c>
      <c r="D44" s="18"/>
      <c r="E44" s="18"/>
      <c r="F44" s="18"/>
    </row>
    <row r="45" spans="1:15">
      <c r="A45" s="10"/>
      <c r="O45" s="12"/>
    </row>
    <row r="46" spans="1:15">
      <c r="A46" s="10" t="s">
        <v>250</v>
      </c>
      <c r="B46" s="313" t="s">
        <v>251</v>
      </c>
      <c r="C46" s="313"/>
      <c r="D46" s="313"/>
      <c r="E46" s="313"/>
      <c r="F46" s="313"/>
      <c r="G46" s="313"/>
      <c r="H46" s="313"/>
      <c r="I46" s="313"/>
      <c r="J46" s="313"/>
      <c r="K46" s="313"/>
      <c r="L46" s="313"/>
      <c r="M46" s="313"/>
      <c r="O46" s="12"/>
    </row>
    <row r="47" spans="1:15" ht="33" customHeight="1">
      <c r="A47" s="10"/>
      <c r="B47" s="313"/>
      <c r="C47" s="313"/>
      <c r="D47" s="313"/>
      <c r="E47" s="313"/>
      <c r="F47" s="313"/>
      <c r="G47" s="313"/>
      <c r="H47" s="313"/>
      <c r="I47" s="313"/>
      <c r="J47" s="313"/>
      <c r="K47" s="313"/>
      <c r="L47" s="313"/>
      <c r="M47" s="313"/>
      <c r="O47" s="12"/>
    </row>
    <row r="48" spans="1:15">
      <c r="A48" s="10"/>
      <c r="O48" s="12"/>
    </row>
    <row r="49" spans="1:10">
      <c r="A49" s="10"/>
      <c r="B49" s="18" t="s">
        <v>252</v>
      </c>
    </row>
    <row r="50" spans="1:10" ht="27.75" customHeight="1">
      <c r="A50" s="10"/>
    </row>
    <row r="51" spans="1:10" ht="14.25">
      <c r="A51" s="64" t="s">
        <v>159</v>
      </c>
      <c r="B51" s="65"/>
      <c r="C51" s="65"/>
      <c r="D51" s="65"/>
      <c r="E51" s="65"/>
      <c r="F51" s="65"/>
      <c r="G51" s="65"/>
      <c r="H51" s="65"/>
      <c r="I51" s="65"/>
      <c r="J51" s="65"/>
    </row>
    <row r="52" spans="1:10">
      <c r="A52" s="316" t="s">
        <v>253</v>
      </c>
      <c r="B52" s="317"/>
      <c r="C52" s="317"/>
      <c r="D52" s="317"/>
      <c r="E52" s="317"/>
      <c r="F52" s="317"/>
      <c r="G52" s="317"/>
      <c r="H52" s="317"/>
      <c r="I52" s="317"/>
      <c r="J52" s="318"/>
    </row>
    <row r="53" spans="1:10">
      <c r="A53" s="314" t="s">
        <v>156</v>
      </c>
      <c r="B53" s="314"/>
      <c r="C53" s="314"/>
      <c r="D53" s="312">
        <v>71101</v>
      </c>
      <c r="E53" s="574" t="s">
        <v>301</v>
      </c>
      <c r="F53" s="572"/>
      <c r="G53" s="572"/>
      <c r="H53" s="572"/>
      <c r="I53" s="572"/>
      <c r="J53" s="573"/>
    </row>
    <row r="54" spans="1:10">
      <c r="A54" s="314" t="s">
        <v>156</v>
      </c>
      <c r="B54" s="314"/>
      <c r="C54" s="314"/>
      <c r="D54" s="312">
        <v>71102</v>
      </c>
      <c r="E54" s="574" t="s">
        <v>302</v>
      </c>
      <c r="F54" s="572"/>
      <c r="G54" s="572"/>
      <c r="H54" s="572"/>
      <c r="I54" s="572"/>
      <c r="J54" s="573"/>
    </row>
    <row r="55" spans="1:10">
      <c r="A55" s="314" t="s">
        <v>156</v>
      </c>
      <c r="B55" s="314"/>
      <c r="C55" s="314"/>
      <c r="D55" s="312">
        <v>71103</v>
      </c>
      <c r="E55" s="574" t="s">
        <v>303</v>
      </c>
      <c r="F55" s="572"/>
      <c r="G55" s="572"/>
      <c r="H55" s="572"/>
      <c r="I55" s="572"/>
      <c r="J55" s="573"/>
    </row>
    <row r="56" spans="1:10">
      <c r="A56" s="314" t="s">
        <v>156</v>
      </c>
      <c r="B56" s="314"/>
      <c r="C56" s="314"/>
      <c r="D56" s="312">
        <v>71104</v>
      </c>
      <c r="E56" s="574" t="s">
        <v>524</v>
      </c>
      <c r="F56" s="572"/>
      <c r="G56" s="572"/>
      <c r="H56" s="572"/>
      <c r="I56" s="572"/>
      <c r="J56" s="573"/>
    </row>
    <row r="57" spans="1:10">
      <c r="A57" s="314" t="s">
        <v>156</v>
      </c>
      <c r="B57" s="314"/>
      <c r="C57" s="314"/>
      <c r="D57" s="312">
        <v>71105</v>
      </c>
      <c r="E57" s="574" t="s">
        <v>304</v>
      </c>
      <c r="F57" s="572"/>
      <c r="G57" s="572"/>
      <c r="H57" s="572"/>
      <c r="I57" s="572"/>
      <c r="J57" s="573"/>
    </row>
    <row r="58" spans="1:10">
      <c r="A58" s="314" t="s">
        <v>156</v>
      </c>
      <c r="B58" s="314"/>
      <c r="C58" s="314"/>
      <c r="D58" s="312">
        <v>71107</v>
      </c>
      <c r="E58" s="574" t="s">
        <v>305</v>
      </c>
      <c r="F58" s="572"/>
      <c r="G58" s="572"/>
      <c r="H58" s="572"/>
      <c r="I58" s="572"/>
      <c r="J58" s="573"/>
    </row>
    <row r="59" spans="1:10">
      <c r="A59" s="314" t="s">
        <v>156</v>
      </c>
      <c r="B59" s="314"/>
      <c r="C59" s="314"/>
      <c r="D59" s="312">
        <v>71108</v>
      </c>
      <c r="E59" s="574" t="s">
        <v>508</v>
      </c>
      <c r="F59" s="572"/>
      <c r="G59" s="572"/>
      <c r="H59" s="572"/>
      <c r="I59" s="572"/>
      <c r="J59" s="573"/>
    </row>
    <row r="60" spans="1:10">
      <c r="A60" s="314" t="s">
        <v>156</v>
      </c>
      <c r="B60" s="314"/>
      <c r="C60" s="314"/>
      <c r="D60" s="312" t="s">
        <v>386</v>
      </c>
      <c r="E60" s="574" t="s">
        <v>387</v>
      </c>
      <c r="F60" s="572"/>
      <c r="G60" s="572"/>
      <c r="H60" s="572"/>
      <c r="I60" s="572"/>
      <c r="J60" s="573"/>
    </row>
    <row r="61" spans="1:10">
      <c r="A61" s="314" t="s">
        <v>156</v>
      </c>
      <c r="B61" s="314"/>
      <c r="C61" s="314"/>
      <c r="D61" s="312" t="s">
        <v>532</v>
      </c>
      <c r="E61" s="574" t="s">
        <v>533</v>
      </c>
      <c r="F61" s="572"/>
      <c r="G61" s="572"/>
      <c r="H61" s="572"/>
      <c r="I61" s="572"/>
      <c r="J61" s="573"/>
    </row>
    <row r="62" spans="1:10">
      <c r="A62" s="314" t="s">
        <v>156</v>
      </c>
      <c r="B62" s="314"/>
      <c r="C62" s="314"/>
      <c r="D62" s="312">
        <v>71201</v>
      </c>
      <c r="E62" s="574" t="s">
        <v>306</v>
      </c>
      <c r="F62" s="572"/>
      <c r="G62" s="572"/>
      <c r="H62" s="572"/>
      <c r="I62" s="572"/>
      <c r="J62" s="573"/>
    </row>
    <row r="63" spans="1:10">
      <c r="A63" s="314" t="s">
        <v>156</v>
      </c>
      <c r="B63" s="314"/>
      <c r="C63" s="314"/>
      <c r="D63" s="312">
        <v>71202</v>
      </c>
      <c r="E63" s="574" t="s">
        <v>307</v>
      </c>
      <c r="F63" s="572"/>
      <c r="G63" s="572"/>
      <c r="H63" s="572"/>
      <c r="I63" s="572"/>
      <c r="J63" s="573"/>
    </row>
    <row r="64" spans="1:10">
      <c r="A64" s="314" t="s">
        <v>156</v>
      </c>
      <c r="B64" s="314"/>
      <c r="C64" s="314"/>
      <c r="D64" s="312">
        <v>71203</v>
      </c>
      <c r="E64" s="574" t="s">
        <v>308</v>
      </c>
      <c r="F64" s="572"/>
      <c r="G64" s="572"/>
      <c r="H64" s="572"/>
      <c r="I64" s="572"/>
      <c r="J64" s="573"/>
    </row>
    <row r="65" spans="1:10">
      <c r="A65" s="314" t="s">
        <v>156</v>
      </c>
      <c r="B65" s="314"/>
      <c r="C65" s="314"/>
      <c r="D65" s="312">
        <v>71204</v>
      </c>
      <c r="E65" s="574" t="s">
        <v>309</v>
      </c>
      <c r="F65" s="572"/>
      <c r="G65" s="572"/>
      <c r="H65" s="572"/>
      <c r="I65" s="572"/>
      <c r="J65" s="573"/>
    </row>
    <row r="66" spans="1:10">
      <c r="A66" s="314" t="s">
        <v>156</v>
      </c>
      <c r="B66" s="314"/>
      <c r="C66" s="314"/>
      <c r="D66" s="312">
        <v>71205</v>
      </c>
      <c r="E66" s="574" t="s">
        <v>676</v>
      </c>
      <c r="F66" s="572"/>
      <c r="G66" s="572"/>
      <c r="H66" s="572"/>
      <c r="I66" s="572"/>
      <c r="J66" s="573"/>
    </row>
    <row r="67" spans="1:10">
      <c r="A67" s="314" t="s">
        <v>156</v>
      </c>
      <c r="B67" s="314"/>
      <c r="C67" s="314"/>
      <c r="D67" s="312">
        <v>71206</v>
      </c>
      <c r="E67" s="574" t="s">
        <v>677</v>
      </c>
      <c r="F67" s="572"/>
      <c r="G67" s="572"/>
      <c r="H67" s="572"/>
      <c r="I67" s="572"/>
      <c r="J67" s="573"/>
    </row>
    <row r="68" spans="1:10">
      <c r="A68" s="314" t="s">
        <v>156</v>
      </c>
      <c r="B68" s="314"/>
      <c r="C68" s="314"/>
      <c r="D68" s="312">
        <v>71207</v>
      </c>
      <c r="E68" s="574" t="s">
        <v>541</v>
      </c>
      <c r="F68" s="572"/>
      <c r="G68" s="572"/>
      <c r="H68" s="572"/>
      <c r="I68" s="572"/>
      <c r="J68" s="573"/>
    </row>
    <row r="69" spans="1:10">
      <c r="A69" s="314" t="s">
        <v>156</v>
      </c>
      <c r="B69" s="314"/>
      <c r="C69" s="314"/>
      <c r="D69" s="312">
        <v>71208</v>
      </c>
      <c r="E69" s="574" t="s">
        <v>678</v>
      </c>
      <c r="F69" s="572"/>
      <c r="G69" s="572"/>
      <c r="H69" s="572"/>
      <c r="I69" s="572"/>
      <c r="J69" s="573"/>
    </row>
    <row r="70" spans="1:10">
      <c r="A70" s="314" t="s">
        <v>156</v>
      </c>
      <c r="B70" s="314"/>
      <c r="C70" s="314"/>
      <c r="D70" s="312" t="s">
        <v>399</v>
      </c>
      <c r="E70" s="574" t="s">
        <v>400</v>
      </c>
      <c r="F70" s="572"/>
      <c r="G70" s="572"/>
      <c r="H70" s="572"/>
      <c r="I70" s="572"/>
      <c r="J70" s="573"/>
    </row>
    <row r="71" spans="1:10">
      <c r="A71" s="314" t="s">
        <v>156</v>
      </c>
      <c r="B71" s="314"/>
      <c r="C71" s="314"/>
      <c r="D71" s="312" t="s">
        <v>402</v>
      </c>
      <c r="E71" s="574" t="s">
        <v>546</v>
      </c>
      <c r="F71" s="572"/>
      <c r="G71" s="572"/>
      <c r="H71" s="572"/>
      <c r="I71" s="572"/>
      <c r="J71" s="573"/>
    </row>
    <row r="72" spans="1:10">
      <c r="A72" s="314" t="s">
        <v>156</v>
      </c>
      <c r="B72" s="314"/>
      <c r="C72" s="314"/>
      <c r="D72" s="312">
        <v>71301</v>
      </c>
      <c r="E72" s="574" t="s">
        <v>679</v>
      </c>
      <c r="F72" s="572"/>
      <c r="G72" s="572"/>
      <c r="H72" s="572"/>
      <c r="I72" s="572"/>
      <c r="J72" s="573"/>
    </row>
    <row r="73" spans="1:10">
      <c r="A73" s="314" t="s">
        <v>156</v>
      </c>
      <c r="B73" s="314"/>
      <c r="C73" s="314"/>
      <c r="D73" s="312">
        <v>71302</v>
      </c>
      <c r="E73" s="574" t="s">
        <v>312</v>
      </c>
      <c r="F73" s="572"/>
      <c r="G73" s="572"/>
      <c r="H73" s="572"/>
      <c r="I73" s="572"/>
      <c r="J73" s="573"/>
    </row>
    <row r="74" spans="1:10">
      <c r="A74" s="314" t="s">
        <v>156</v>
      </c>
      <c r="B74" s="314"/>
      <c r="C74" s="314"/>
      <c r="D74" s="312">
        <v>71303</v>
      </c>
      <c r="E74" s="574" t="s">
        <v>680</v>
      </c>
      <c r="F74" s="572"/>
      <c r="G74" s="572"/>
      <c r="H74" s="572"/>
      <c r="I74" s="572"/>
      <c r="J74" s="573"/>
    </row>
    <row r="75" spans="1:10">
      <c r="A75" s="314" t="s">
        <v>156</v>
      </c>
      <c r="B75" s="314"/>
      <c r="C75" s="314"/>
      <c r="D75" s="312">
        <v>71304</v>
      </c>
      <c r="E75" s="574" t="s">
        <v>313</v>
      </c>
      <c r="F75" s="572"/>
      <c r="G75" s="572"/>
      <c r="H75" s="572"/>
      <c r="I75" s="572"/>
      <c r="J75" s="573"/>
    </row>
    <row r="76" spans="1:10">
      <c r="A76" s="314" t="s">
        <v>156</v>
      </c>
      <c r="B76" s="314"/>
      <c r="C76" s="314"/>
      <c r="D76" s="312">
        <v>71305</v>
      </c>
      <c r="E76" s="574" t="s">
        <v>551</v>
      </c>
      <c r="F76" s="572"/>
      <c r="G76" s="572"/>
      <c r="H76" s="572"/>
      <c r="I76" s="572"/>
      <c r="J76" s="573"/>
    </row>
    <row r="77" spans="1:10">
      <c r="A77" s="314" t="s">
        <v>156</v>
      </c>
      <c r="B77" s="314"/>
      <c r="C77" s="314"/>
      <c r="D77" s="312" t="s">
        <v>409</v>
      </c>
      <c r="E77" s="574" t="s">
        <v>552</v>
      </c>
      <c r="F77" s="572"/>
      <c r="G77" s="572"/>
      <c r="H77" s="572"/>
      <c r="I77" s="572"/>
      <c r="J77" s="573"/>
    </row>
    <row r="78" spans="1:10">
      <c r="A78" s="314" t="s">
        <v>156</v>
      </c>
      <c r="B78" s="314"/>
      <c r="C78" s="314"/>
      <c r="D78" s="312" t="s">
        <v>553</v>
      </c>
      <c r="E78" s="574" t="s">
        <v>554</v>
      </c>
      <c r="F78" s="572"/>
      <c r="G78" s="572"/>
      <c r="H78" s="572"/>
      <c r="I78" s="572"/>
      <c r="J78" s="573"/>
    </row>
    <row r="79" spans="1:10">
      <c r="A79" s="314" t="s">
        <v>156</v>
      </c>
      <c r="B79" s="314"/>
      <c r="C79" s="314"/>
      <c r="D79" s="312" t="s">
        <v>557</v>
      </c>
      <c r="E79" s="574" t="s">
        <v>558</v>
      </c>
      <c r="F79" s="572"/>
      <c r="G79" s="572"/>
      <c r="H79" s="572"/>
      <c r="I79" s="572"/>
      <c r="J79" s="573"/>
    </row>
    <row r="80" spans="1:10">
      <c r="A80" s="314" t="s">
        <v>156</v>
      </c>
      <c r="B80" s="314"/>
      <c r="C80" s="314"/>
      <c r="D80" s="312">
        <v>71401</v>
      </c>
      <c r="E80" s="574" t="s">
        <v>681</v>
      </c>
      <c r="F80" s="572"/>
      <c r="G80" s="572"/>
      <c r="H80" s="572"/>
      <c r="I80" s="572"/>
      <c r="J80" s="573"/>
    </row>
    <row r="81" spans="1:10">
      <c r="A81" s="314" t="s">
        <v>156</v>
      </c>
      <c r="B81" s="314"/>
      <c r="C81" s="314"/>
      <c r="D81" s="312">
        <v>71402</v>
      </c>
      <c r="E81" s="574" t="s">
        <v>314</v>
      </c>
      <c r="F81" s="572"/>
      <c r="G81" s="572"/>
      <c r="H81" s="572"/>
      <c r="I81" s="572"/>
      <c r="J81" s="573"/>
    </row>
    <row r="82" spans="1:10">
      <c r="A82" s="314" t="s">
        <v>156</v>
      </c>
      <c r="B82" s="314"/>
      <c r="C82" s="314"/>
      <c r="D82" s="312">
        <v>71403</v>
      </c>
      <c r="E82" s="574" t="s">
        <v>315</v>
      </c>
      <c r="F82" s="572"/>
      <c r="G82" s="572"/>
      <c r="H82" s="572"/>
      <c r="I82" s="572"/>
      <c r="J82" s="573"/>
    </row>
    <row r="83" spans="1:10">
      <c r="A83" s="314" t="s">
        <v>156</v>
      </c>
      <c r="B83" s="314"/>
      <c r="C83" s="314"/>
      <c r="D83" s="312">
        <v>71404</v>
      </c>
      <c r="E83" s="574" t="s">
        <v>316</v>
      </c>
      <c r="F83" s="572"/>
      <c r="G83" s="572"/>
      <c r="H83" s="572"/>
      <c r="I83" s="572"/>
      <c r="J83" s="573"/>
    </row>
    <row r="84" spans="1:10">
      <c r="A84" s="314" t="s">
        <v>156</v>
      </c>
      <c r="B84" s="314"/>
      <c r="C84" s="314"/>
      <c r="D84" s="312">
        <v>71405</v>
      </c>
      <c r="E84" s="574" t="s">
        <v>317</v>
      </c>
      <c r="F84" s="572"/>
      <c r="G84" s="572"/>
      <c r="H84" s="572"/>
      <c r="I84" s="572"/>
      <c r="J84" s="573"/>
    </row>
    <row r="85" spans="1:10">
      <c r="A85" s="314" t="s">
        <v>156</v>
      </c>
      <c r="B85" s="314"/>
      <c r="C85" s="314"/>
      <c r="D85" s="312">
        <v>71406</v>
      </c>
      <c r="E85" s="574" t="s">
        <v>682</v>
      </c>
      <c r="F85" s="572"/>
      <c r="G85" s="572"/>
      <c r="H85" s="572"/>
      <c r="I85" s="572"/>
      <c r="J85" s="573"/>
    </row>
    <row r="86" spans="1:10">
      <c r="A86" s="314" t="s">
        <v>156</v>
      </c>
      <c r="B86" s="314"/>
      <c r="C86" s="314"/>
      <c r="D86" s="312">
        <v>71407</v>
      </c>
      <c r="E86" s="574" t="s">
        <v>683</v>
      </c>
      <c r="F86" s="572"/>
      <c r="G86" s="572"/>
      <c r="H86" s="572"/>
      <c r="I86" s="572"/>
      <c r="J86" s="573"/>
    </row>
    <row r="87" spans="1:10">
      <c r="A87" s="314" t="s">
        <v>156</v>
      </c>
      <c r="B87" s="314"/>
      <c r="C87" s="314"/>
      <c r="D87" s="312">
        <v>71408</v>
      </c>
      <c r="E87" s="574" t="s">
        <v>318</v>
      </c>
      <c r="F87" s="572"/>
      <c r="G87" s="572"/>
      <c r="H87" s="572"/>
      <c r="I87" s="572"/>
      <c r="J87" s="573"/>
    </row>
    <row r="88" spans="1:10">
      <c r="A88" s="314" t="s">
        <v>156</v>
      </c>
      <c r="B88" s="314"/>
      <c r="C88" s="314"/>
      <c r="D88" s="312" t="s">
        <v>570</v>
      </c>
      <c r="E88" s="574" t="s">
        <v>571</v>
      </c>
      <c r="F88" s="572"/>
      <c r="G88" s="572"/>
      <c r="H88" s="572"/>
      <c r="I88" s="572"/>
      <c r="J88" s="573"/>
    </row>
    <row r="89" spans="1:10">
      <c r="A89" s="314" t="s">
        <v>156</v>
      </c>
      <c r="B89" s="314"/>
      <c r="C89" s="314"/>
      <c r="D89" s="312" t="s">
        <v>574</v>
      </c>
      <c r="E89" s="574" t="s">
        <v>575</v>
      </c>
      <c r="F89" s="572"/>
      <c r="G89" s="572"/>
      <c r="H89" s="572"/>
      <c r="I89" s="572"/>
      <c r="J89" s="573"/>
    </row>
    <row r="90" spans="1:10">
      <c r="A90" s="314" t="s">
        <v>156</v>
      </c>
      <c r="B90" s="314"/>
      <c r="C90" s="314"/>
      <c r="D90" s="312">
        <v>71501</v>
      </c>
      <c r="E90" s="574" t="s">
        <v>319</v>
      </c>
      <c r="F90" s="572"/>
      <c r="G90" s="572"/>
      <c r="H90" s="572"/>
      <c r="I90" s="572"/>
      <c r="J90" s="573"/>
    </row>
    <row r="91" spans="1:10">
      <c r="A91" s="314" t="s">
        <v>156</v>
      </c>
      <c r="B91" s="314"/>
      <c r="C91" s="314"/>
      <c r="D91" s="312">
        <v>71502</v>
      </c>
      <c r="E91" s="574" t="s">
        <v>684</v>
      </c>
      <c r="F91" s="572"/>
      <c r="G91" s="572"/>
      <c r="H91" s="572"/>
      <c r="I91" s="572"/>
      <c r="J91" s="573"/>
    </row>
    <row r="92" spans="1:10">
      <c r="A92" s="314" t="s">
        <v>156</v>
      </c>
      <c r="B92" s="314"/>
      <c r="C92" s="314"/>
      <c r="D92" s="312">
        <v>71503</v>
      </c>
      <c r="E92" s="574" t="s">
        <v>321</v>
      </c>
      <c r="F92" s="572"/>
      <c r="G92" s="572"/>
      <c r="H92" s="572"/>
      <c r="I92" s="572"/>
      <c r="J92" s="573"/>
    </row>
    <row r="93" spans="1:10">
      <c r="A93" s="314" t="s">
        <v>156</v>
      </c>
      <c r="B93" s="314"/>
      <c r="C93" s="314"/>
      <c r="D93" s="312">
        <v>71504</v>
      </c>
      <c r="E93" s="574" t="s">
        <v>322</v>
      </c>
      <c r="F93" s="572"/>
      <c r="G93" s="572"/>
      <c r="H93" s="572"/>
      <c r="I93" s="572"/>
      <c r="J93" s="573"/>
    </row>
    <row r="94" spans="1:10">
      <c r="A94" s="314" t="s">
        <v>156</v>
      </c>
      <c r="B94" s="314"/>
      <c r="C94" s="314"/>
      <c r="D94" s="312">
        <v>71505</v>
      </c>
      <c r="E94" s="574" t="s">
        <v>685</v>
      </c>
      <c r="F94" s="572"/>
      <c r="G94" s="572"/>
      <c r="H94" s="572"/>
      <c r="I94" s="572"/>
      <c r="J94" s="573"/>
    </row>
    <row r="95" spans="1:10">
      <c r="A95" s="314" t="s">
        <v>156</v>
      </c>
      <c r="B95" s="314"/>
      <c r="C95" s="314"/>
      <c r="D95" s="312">
        <v>71506</v>
      </c>
      <c r="E95" s="574" t="s">
        <v>686</v>
      </c>
      <c r="F95" s="572"/>
      <c r="G95" s="572"/>
      <c r="H95" s="572"/>
      <c r="I95" s="572"/>
      <c r="J95" s="573"/>
    </row>
    <row r="96" spans="1:10">
      <c r="A96" s="314" t="s">
        <v>156</v>
      </c>
      <c r="B96" s="314"/>
      <c r="C96" s="314"/>
      <c r="D96" s="312">
        <v>71507</v>
      </c>
      <c r="E96" s="574" t="s">
        <v>509</v>
      </c>
      <c r="F96" s="572"/>
      <c r="G96" s="572"/>
      <c r="H96" s="572"/>
      <c r="I96" s="572"/>
      <c r="J96" s="573"/>
    </row>
    <row r="97" spans="1:10">
      <c r="A97" s="314" t="s">
        <v>156</v>
      </c>
      <c r="B97" s="314"/>
      <c r="C97" s="314"/>
      <c r="D97" s="312">
        <v>71508</v>
      </c>
      <c r="E97" s="574" t="s">
        <v>510</v>
      </c>
      <c r="F97" s="572"/>
      <c r="G97" s="572"/>
      <c r="H97" s="572"/>
      <c r="I97" s="572"/>
      <c r="J97" s="573"/>
    </row>
    <row r="98" spans="1:10">
      <c r="A98" s="314" t="s">
        <v>156</v>
      </c>
      <c r="B98" s="314"/>
      <c r="C98" s="314"/>
      <c r="D98" s="312" t="s">
        <v>428</v>
      </c>
      <c r="E98" s="574" t="s">
        <v>429</v>
      </c>
      <c r="F98" s="572"/>
      <c r="G98" s="572"/>
      <c r="H98" s="572"/>
      <c r="I98" s="572"/>
      <c r="J98" s="573"/>
    </row>
    <row r="99" spans="1:10">
      <c r="A99" s="314" t="s">
        <v>156</v>
      </c>
      <c r="B99" s="314"/>
      <c r="C99" s="314"/>
      <c r="D99" s="312" t="s">
        <v>431</v>
      </c>
      <c r="E99" s="574" t="s">
        <v>432</v>
      </c>
      <c r="F99" s="572"/>
      <c r="G99" s="572"/>
      <c r="H99" s="572"/>
      <c r="I99" s="572"/>
      <c r="J99" s="573"/>
    </row>
    <row r="100" spans="1:10">
      <c r="A100" s="314" t="s">
        <v>156</v>
      </c>
      <c r="B100" s="314"/>
      <c r="C100" s="314"/>
      <c r="D100" s="312" t="s">
        <v>436</v>
      </c>
      <c r="E100" s="574" t="s">
        <v>584</v>
      </c>
      <c r="F100" s="572"/>
      <c r="G100" s="572"/>
      <c r="H100" s="572"/>
      <c r="I100" s="572"/>
      <c r="J100" s="573"/>
    </row>
    <row r="101" spans="1:10">
      <c r="A101" s="314" t="s">
        <v>156</v>
      </c>
      <c r="B101" s="314"/>
      <c r="C101" s="314"/>
      <c r="D101" s="312" t="s">
        <v>437</v>
      </c>
      <c r="E101" s="574" t="s">
        <v>586</v>
      </c>
      <c r="F101" s="572"/>
      <c r="G101" s="572"/>
      <c r="H101" s="572"/>
      <c r="I101" s="572"/>
      <c r="J101" s="573"/>
    </row>
    <row r="102" spans="1:10">
      <c r="A102" s="314" t="s">
        <v>156</v>
      </c>
      <c r="B102" s="314"/>
      <c r="C102" s="314"/>
      <c r="D102" s="312" t="s">
        <v>587</v>
      </c>
      <c r="E102" s="574" t="s">
        <v>588</v>
      </c>
      <c r="F102" s="572"/>
      <c r="G102" s="572"/>
      <c r="H102" s="572"/>
      <c r="I102" s="572"/>
      <c r="J102" s="573"/>
    </row>
    <row r="103" spans="1:10">
      <c r="A103" s="314" t="s">
        <v>156</v>
      </c>
      <c r="B103" s="314"/>
      <c r="C103" s="314"/>
      <c r="D103" s="312" t="s">
        <v>589</v>
      </c>
      <c r="E103" s="574" t="s">
        <v>590</v>
      </c>
      <c r="F103" s="572"/>
      <c r="G103" s="572"/>
      <c r="H103" s="572"/>
      <c r="I103" s="572"/>
      <c r="J103" s="573"/>
    </row>
    <row r="104" spans="1:10">
      <c r="A104" s="314" t="s">
        <v>156</v>
      </c>
      <c r="B104" s="314"/>
      <c r="C104" s="314"/>
      <c r="D104" s="312">
        <v>71614</v>
      </c>
      <c r="E104" s="574" t="s">
        <v>323</v>
      </c>
      <c r="F104" s="572"/>
      <c r="G104" s="572"/>
      <c r="H104" s="572"/>
      <c r="I104" s="572"/>
      <c r="J104" s="573"/>
    </row>
    <row r="105" spans="1:10">
      <c r="A105" s="314" t="s">
        <v>156</v>
      </c>
      <c r="B105" s="314"/>
      <c r="C105" s="314"/>
      <c r="D105" s="312" t="s">
        <v>439</v>
      </c>
      <c r="E105" s="574" t="s">
        <v>440</v>
      </c>
      <c r="F105" s="572"/>
      <c r="G105" s="572"/>
      <c r="H105" s="572"/>
      <c r="I105" s="572"/>
      <c r="J105" s="573"/>
    </row>
    <row r="106" spans="1:10">
      <c r="A106" s="314" t="s">
        <v>156</v>
      </c>
      <c r="B106" s="314"/>
      <c r="C106" s="314"/>
      <c r="D106" s="312" t="s">
        <v>442</v>
      </c>
      <c r="E106" s="574" t="s">
        <v>443</v>
      </c>
      <c r="F106" s="572"/>
      <c r="G106" s="572"/>
      <c r="H106" s="572"/>
      <c r="I106" s="572"/>
      <c r="J106" s="573"/>
    </row>
    <row r="107" spans="1:10">
      <c r="A107" s="314" t="s">
        <v>172</v>
      </c>
      <c r="B107" s="314"/>
      <c r="C107" s="314"/>
      <c r="D107" s="312">
        <v>72101</v>
      </c>
      <c r="E107" s="574" t="s">
        <v>324</v>
      </c>
      <c r="F107" s="572"/>
      <c r="G107" s="572"/>
      <c r="H107" s="572"/>
      <c r="I107" s="572"/>
      <c r="J107" s="573"/>
    </row>
    <row r="108" spans="1:10">
      <c r="A108" s="314" t="s">
        <v>172</v>
      </c>
      <c r="B108" s="314"/>
      <c r="C108" s="314"/>
      <c r="D108" s="312">
        <v>72104</v>
      </c>
      <c r="E108" s="574" t="s">
        <v>687</v>
      </c>
      <c r="F108" s="572"/>
      <c r="G108" s="572"/>
      <c r="H108" s="572"/>
      <c r="I108" s="572"/>
      <c r="J108" s="573"/>
    </row>
    <row r="109" spans="1:10">
      <c r="A109" s="314" t="s">
        <v>172</v>
      </c>
      <c r="B109" s="314"/>
      <c r="C109" s="314"/>
      <c r="D109" s="312">
        <v>72201</v>
      </c>
      <c r="E109" s="574" t="s">
        <v>688</v>
      </c>
      <c r="F109" s="572"/>
      <c r="G109" s="572"/>
      <c r="H109" s="572"/>
      <c r="I109" s="572"/>
      <c r="J109" s="573"/>
    </row>
    <row r="110" spans="1:10">
      <c r="A110" s="314" t="s">
        <v>172</v>
      </c>
      <c r="B110" s="314"/>
      <c r="C110" s="314"/>
      <c r="D110" s="312" t="s">
        <v>689</v>
      </c>
      <c r="E110" s="574" t="s">
        <v>690</v>
      </c>
      <c r="F110" s="572"/>
      <c r="G110" s="572"/>
      <c r="H110" s="572"/>
      <c r="I110" s="572"/>
      <c r="J110" s="573"/>
    </row>
    <row r="111" spans="1:10">
      <c r="A111" s="314" t="s">
        <v>172</v>
      </c>
      <c r="B111" s="314"/>
      <c r="C111" s="314"/>
      <c r="D111" s="312">
        <v>72301</v>
      </c>
      <c r="E111" s="574" t="s">
        <v>691</v>
      </c>
      <c r="F111" s="572"/>
      <c r="G111" s="572"/>
      <c r="H111" s="572"/>
      <c r="I111" s="572"/>
      <c r="J111" s="573"/>
    </row>
    <row r="112" spans="1:10">
      <c r="A112" s="314" t="s">
        <v>172</v>
      </c>
      <c r="B112" s="314"/>
      <c r="C112" s="314"/>
      <c r="D112" s="312" t="s">
        <v>600</v>
      </c>
      <c r="E112" s="574" t="s">
        <v>692</v>
      </c>
      <c r="F112" s="572"/>
      <c r="G112" s="572"/>
      <c r="H112" s="572"/>
      <c r="I112" s="572"/>
      <c r="J112" s="573"/>
    </row>
    <row r="113" spans="1:10">
      <c r="A113" s="314" t="s">
        <v>172</v>
      </c>
      <c r="B113" s="314"/>
      <c r="C113" s="314"/>
      <c r="D113" s="312" t="s">
        <v>693</v>
      </c>
      <c r="E113" s="574" t="s">
        <v>694</v>
      </c>
      <c r="F113" s="572"/>
      <c r="G113" s="572"/>
      <c r="H113" s="572"/>
      <c r="I113" s="572"/>
      <c r="J113" s="573"/>
    </row>
    <row r="114" spans="1:10">
      <c r="A114" s="314" t="s">
        <v>172</v>
      </c>
      <c r="B114" s="314"/>
      <c r="C114" s="314"/>
      <c r="D114" s="312" t="s">
        <v>695</v>
      </c>
      <c r="E114" s="574" t="s">
        <v>696</v>
      </c>
      <c r="F114" s="572"/>
      <c r="G114" s="572"/>
      <c r="H114" s="572"/>
      <c r="I114" s="572"/>
      <c r="J114" s="573"/>
    </row>
    <row r="115" spans="1:10">
      <c r="A115" s="314" t="s">
        <v>172</v>
      </c>
      <c r="B115" s="314"/>
      <c r="C115" s="314"/>
      <c r="D115" s="312">
        <v>72401</v>
      </c>
      <c r="E115" s="574" t="s">
        <v>697</v>
      </c>
      <c r="F115" s="572"/>
      <c r="G115" s="572"/>
      <c r="H115" s="572"/>
      <c r="I115" s="572"/>
      <c r="J115" s="573"/>
    </row>
    <row r="116" spans="1:10">
      <c r="A116" s="314" t="s">
        <v>172</v>
      </c>
      <c r="B116" s="314"/>
      <c r="C116" s="314"/>
      <c r="D116" s="312">
        <v>72501</v>
      </c>
      <c r="E116" s="574" t="s">
        <v>327</v>
      </c>
      <c r="F116" s="572"/>
      <c r="G116" s="572"/>
      <c r="H116" s="572"/>
      <c r="I116" s="572"/>
      <c r="J116" s="573"/>
    </row>
    <row r="117" spans="1:10">
      <c r="A117" s="314" t="s">
        <v>172</v>
      </c>
      <c r="B117" s="314"/>
      <c r="C117" s="314"/>
      <c r="D117" s="312">
        <v>72502</v>
      </c>
      <c r="E117" s="574" t="s">
        <v>511</v>
      </c>
      <c r="F117" s="572"/>
      <c r="G117" s="572"/>
      <c r="H117" s="572"/>
      <c r="I117" s="572"/>
      <c r="J117" s="573"/>
    </row>
    <row r="118" spans="1:10">
      <c r="A118" s="314" t="s">
        <v>172</v>
      </c>
      <c r="B118" s="314"/>
      <c r="C118" s="314"/>
      <c r="D118" s="312" t="s">
        <v>452</v>
      </c>
      <c r="E118" s="574" t="s">
        <v>453</v>
      </c>
      <c r="F118" s="572"/>
      <c r="G118" s="572"/>
      <c r="H118" s="572"/>
      <c r="I118" s="572"/>
      <c r="J118" s="573"/>
    </row>
    <row r="119" spans="1:10">
      <c r="A119" s="314" t="s">
        <v>172</v>
      </c>
      <c r="B119" s="314"/>
      <c r="C119" s="314"/>
      <c r="D119" s="312" t="s">
        <v>454</v>
      </c>
      <c r="E119" s="574" t="s">
        <v>455</v>
      </c>
      <c r="F119" s="572"/>
      <c r="G119" s="572"/>
      <c r="H119" s="572"/>
      <c r="I119" s="572"/>
      <c r="J119" s="573"/>
    </row>
    <row r="120" spans="1:10">
      <c r="A120" s="314" t="s">
        <v>172</v>
      </c>
      <c r="B120" s="314"/>
      <c r="C120" s="314"/>
      <c r="D120" s="312" t="s">
        <v>457</v>
      </c>
      <c r="E120" s="574" t="s">
        <v>458</v>
      </c>
      <c r="F120" s="572"/>
      <c r="G120" s="572"/>
      <c r="H120" s="572"/>
      <c r="I120" s="572"/>
      <c r="J120" s="573"/>
    </row>
    <row r="121" spans="1:10">
      <c r="A121" s="314" t="s">
        <v>172</v>
      </c>
      <c r="B121" s="314"/>
      <c r="C121" s="314"/>
      <c r="D121" s="312" t="s">
        <v>459</v>
      </c>
      <c r="E121" s="574" t="s">
        <v>460</v>
      </c>
      <c r="F121" s="572"/>
      <c r="G121" s="572"/>
      <c r="H121" s="572"/>
      <c r="I121" s="572"/>
      <c r="J121" s="573"/>
    </row>
    <row r="122" spans="1:10">
      <c r="A122" s="314" t="s">
        <v>172</v>
      </c>
      <c r="B122" s="314"/>
      <c r="C122" s="314"/>
      <c r="D122" s="312" t="s">
        <v>461</v>
      </c>
      <c r="E122" s="574" t="s">
        <v>462</v>
      </c>
      <c r="F122" s="572"/>
      <c r="G122" s="572"/>
      <c r="H122" s="572"/>
      <c r="I122" s="572"/>
      <c r="J122" s="573"/>
    </row>
    <row r="123" spans="1:10">
      <c r="A123" s="314" t="s">
        <v>172</v>
      </c>
      <c r="B123" s="314"/>
      <c r="C123" s="314"/>
      <c r="D123" s="312" t="s">
        <v>698</v>
      </c>
      <c r="E123" s="574" t="s">
        <v>699</v>
      </c>
      <c r="F123" s="572"/>
      <c r="G123" s="572"/>
      <c r="H123" s="572"/>
      <c r="I123" s="572"/>
      <c r="J123" s="573"/>
    </row>
    <row r="124" spans="1:10">
      <c r="A124" s="314" t="s">
        <v>172</v>
      </c>
      <c r="B124" s="314"/>
      <c r="C124" s="314"/>
      <c r="D124" s="312">
        <v>72605</v>
      </c>
      <c r="E124" s="574" t="s">
        <v>700</v>
      </c>
      <c r="F124" s="572"/>
      <c r="G124" s="572"/>
      <c r="H124" s="572"/>
      <c r="I124" s="572"/>
      <c r="J124" s="573"/>
    </row>
    <row r="125" spans="1:10">
      <c r="A125" s="314" t="s">
        <v>157</v>
      </c>
      <c r="B125" s="314"/>
      <c r="C125" s="314"/>
      <c r="D125" s="312" t="s">
        <v>464</v>
      </c>
      <c r="E125" s="574" t="s">
        <v>465</v>
      </c>
      <c r="F125" s="572"/>
      <c r="G125" s="572"/>
      <c r="H125" s="572"/>
      <c r="I125" s="572"/>
      <c r="J125" s="573"/>
    </row>
    <row r="126" spans="1:10">
      <c r="A126" s="314" t="s">
        <v>157</v>
      </c>
      <c r="B126" s="314"/>
      <c r="C126" s="314"/>
      <c r="D126" s="312" t="s">
        <v>611</v>
      </c>
      <c r="E126" s="574" t="s">
        <v>512</v>
      </c>
      <c r="F126" s="572"/>
      <c r="G126" s="572"/>
      <c r="H126" s="572"/>
      <c r="I126" s="572"/>
      <c r="J126" s="573"/>
    </row>
    <row r="127" spans="1:10">
      <c r="A127" s="314" t="s">
        <v>157</v>
      </c>
      <c r="B127" s="314"/>
      <c r="C127" s="314"/>
      <c r="D127" s="312" t="s">
        <v>614</v>
      </c>
      <c r="E127" s="574" t="s">
        <v>615</v>
      </c>
      <c r="F127" s="572"/>
      <c r="G127" s="572"/>
      <c r="H127" s="572"/>
      <c r="I127" s="572"/>
      <c r="J127" s="573"/>
    </row>
    <row r="128" spans="1:10">
      <c r="A128" s="314" t="s">
        <v>157</v>
      </c>
      <c r="B128" s="314"/>
      <c r="C128" s="314"/>
      <c r="D128" s="312" t="s">
        <v>701</v>
      </c>
      <c r="E128" s="574" t="s">
        <v>702</v>
      </c>
      <c r="F128" s="572"/>
      <c r="G128" s="572"/>
      <c r="H128" s="572"/>
      <c r="I128" s="572"/>
      <c r="J128" s="573"/>
    </row>
    <row r="129" spans="1:10">
      <c r="A129" s="314" t="s">
        <v>157</v>
      </c>
      <c r="B129" s="314"/>
      <c r="C129" s="314"/>
      <c r="D129" s="312" t="s">
        <v>703</v>
      </c>
      <c r="E129" s="574" t="s">
        <v>704</v>
      </c>
      <c r="F129" s="572"/>
      <c r="G129" s="572"/>
      <c r="H129" s="572"/>
      <c r="I129" s="572"/>
      <c r="J129" s="573"/>
    </row>
    <row r="130" spans="1:10">
      <c r="A130" s="314" t="s">
        <v>157</v>
      </c>
      <c r="B130" s="314"/>
      <c r="C130" s="314"/>
      <c r="D130" s="312" t="s">
        <v>705</v>
      </c>
      <c r="E130" s="574" t="s">
        <v>706</v>
      </c>
      <c r="F130" s="572"/>
      <c r="G130" s="572"/>
      <c r="H130" s="572"/>
      <c r="I130" s="572"/>
      <c r="J130" s="573"/>
    </row>
    <row r="131" spans="1:10">
      <c r="A131" s="314" t="s">
        <v>157</v>
      </c>
      <c r="B131" s="314"/>
      <c r="C131" s="314"/>
      <c r="D131" s="312" t="s">
        <v>707</v>
      </c>
      <c r="E131" s="574" t="s">
        <v>390</v>
      </c>
      <c r="F131" s="572"/>
      <c r="G131" s="572"/>
      <c r="H131" s="572"/>
      <c r="I131" s="572"/>
      <c r="J131" s="573"/>
    </row>
    <row r="132" spans="1:10">
      <c r="A132" s="314" t="s">
        <v>157</v>
      </c>
      <c r="B132" s="314"/>
      <c r="C132" s="314"/>
      <c r="D132" s="312">
        <v>73201</v>
      </c>
      <c r="E132" s="574" t="s">
        <v>329</v>
      </c>
      <c r="F132" s="572"/>
      <c r="G132" s="572"/>
      <c r="H132" s="572"/>
      <c r="I132" s="572"/>
      <c r="J132" s="573"/>
    </row>
    <row r="133" spans="1:10">
      <c r="A133" s="314" t="s">
        <v>157</v>
      </c>
      <c r="B133" s="314"/>
      <c r="C133" s="314"/>
      <c r="D133" s="312">
        <v>73202</v>
      </c>
      <c r="E133" s="574" t="s">
        <v>708</v>
      </c>
      <c r="F133" s="572"/>
      <c r="G133" s="572"/>
      <c r="H133" s="572"/>
      <c r="I133" s="572"/>
      <c r="J133" s="573"/>
    </row>
    <row r="134" spans="1:10">
      <c r="A134" s="314" t="s">
        <v>157</v>
      </c>
      <c r="B134" s="314"/>
      <c r="C134" s="314"/>
      <c r="D134" s="312" t="s">
        <v>469</v>
      </c>
      <c r="E134" s="574" t="s">
        <v>470</v>
      </c>
      <c r="F134" s="572"/>
      <c r="G134" s="572"/>
      <c r="H134" s="572"/>
      <c r="I134" s="572"/>
      <c r="J134" s="573"/>
    </row>
    <row r="135" spans="1:10">
      <c r="A135" s="314" t="s">
        <v>157</v>
      </c>
      <c r="B135" s="314"/>
      <c r="C135" s="314"/>
      <c r="D135" s="312" t="s">
        <v>472</v>
      </c>
      <c r="E135" s="574" t="s">
        <v>473</v>
      </c>
      <c r="F135" s="572"/>
      <c r="G135" s="572"/>
      <c r="H135" s="572"/>
      <c r="I135" s="572"/>
      <c r="J135" s="573"/>
    </row>
    <row r="136" spans="1:10">
      <c r="A136" s="314" t="s">
        <v>157</v>
      </c>
      <c r="B136" s="314"/>
      <c r="C136" s="314"/>
      <c r="D136" s="312" t="s">
        <v>474</v>
      </c>
      <c r="E136" s="574" t="s">
        <v>709</v>
      </c>
      <c r="F136" s="572"/>
      <c r="G136" s="572"/>
      <c r="H136" s="572"/>
      <c r="I136" s="572"/>
      <c r="J136" s="573"/>
    </row>
    <row r="137" spans="1:10">
      <c r="A137" s="314" t="s">
        <v>157</v>
      </c>
      <c r="B137" s="314"/>
      <c r="C137" s="314"/>
      <c r="D137" s="312" t="s">
        <v>513</v>
      </c>
      <c r="E137" s="574" t="s">
        <v>710</v>
      </c>
      <c r="F137" s="572"/>
      <c r="G137" s="572"/>
      <c r="H137" s="572"/>
      <c r="I137" s="572"/>
      <c r="J137" s="573"/>
    </row>
    <row r="138" spans="1:10">
      <c r="A138" s="314" t="s">
        <v>157</v>
      </c>
      <c r="B138" s="314"/>
      <c r="C138" s="314"/>
      <c r="D138" s="312" t="s">
        <v>514</v>
      </c>
      <c r="E138" s="574" t="s">
        <v>627</v>
      </c>
      <c r="F138" s="572"/>
      <c r="G138" s="572"/>
      <c r="H138" s="572"/>
      <c r="I138" s="572"/>
      <c r="J138" s="573"/>
    </row>
    <row r="139" spans="1:10">
      <c r="A139" s="314" t="s">
        <v>157</v>
      </c>
      <c r="B139" s="314"/>
      <c r="C139" s="314"/>
      <c r="D139" s="312" t="s">
        <v>515</v>
      </c>
      <c r="E139" s="574" t="s">
        <v>630</v>
      </c>
      <c r="F139" s="572"/>
      <c r="G139" s="572"/>
      <c r="H139" s="572"/>
      <c r="I139" s="572"/>
      <c r="J139" s="573"/>
    </row>
    <row r="140" spans="1:10">
      <c r="A140" s="314" t="s">
        <v>157</v>
      </c>
      <c r="B140" s="314"/>
      <c r="C140" s="314"/>
      <c r="D140" s="312" t="s">
        <v>516</v>
      </c>
      <c r="E140" s="574" t="s">
        <v>633</v>
      </c>
      <c r="F140" s="572"/>
      <c r="G140" s="572"/>
      <c r="H140" s="572"/>
      <c r="I140" s="572"/>
      <c r="J140" s="573"/>
    </row>
    <row r="141" spans="1:10">
      <c r="A141" s="314" t="s">
        <v>157</v>
      </c>
      <c r="B141" s="314"/>
      <c r="C141" s="314"/>
      <c r="D141" s="312" t="s">
        <v>517</v>
      </c>
      <c r="E141" s="574" t="s">
        <v>711</v>
      </c>
      <c r="F141" s="572"/>
      <c r="G141" s="572"/>
      <c r="H141" s="572"/>
      <c r="I141" s="572"/>
      <c r="J141" s="573"/>
    </row>
    <row r="142" spans="1:10">
      <c r="A142" s="314" t="s">
        <v>157</v>
      </c>
      <c r="B142" s="314"/>
      <c r="C142" s="314"/>
      <c r="D142" s="312" t="s">
        <v>518</v>
      </c>
      <c r="E142" s="574" t="s">
        <v>712</v>
      </c>
      <c r="F142" s="572"/>
      <c r="G142" s="572"/>
      <c r="H142" s="572"/>
      <c r="I142" s="572"/>
      <c r="J142" s="573"/>
    </row>
    <row r="143" spans="1:10">
      <c r="A143" s="314" t="s">
        <v>157</v>
      </c>
      <c r="B143" s="314"/>
      <c r="C143" s="314"/>
      <c r="D143" s="312" t="s">
        <v>519</v>
      </c>
      <c r="E143" s="574" t="s">
        <v>310</v>
      </c>
      <c r="F143" s="572"/>
      <c r="G143" s="572"/>
      <c r="H143" s="572"/>
      <c r="I143" s="572"/>
      <c r="J143" s="573"/>
    </row>
    <row r="144" spans="1:10">
      <c r="A144" s="314" t="s">
        <v>157</v>
      </c>
      <c r="B144" s="314"/>
      <c r="C144" s="314"/>
      <c r="D144" s="312">
        <v>73215</v>
      </c>
      <c r="E144" s="574" t="s">
        <v>713</v>
      </c>
      <c r="F144" s="572"/>
      <c r="G144" s="572"/>
      <c r="H144" s="572"/>
      <c r="I144" s="572"/>
      <c r="J144" s="573"/>
    </row>
    <row r="145" spans="1:10">
      <c r="A145" s="314" t="s">
        <v>157</v>
      </c>
      <c r="B145" s="314"/>
      <c r="C145" s="314"/>
      <c r="D145" s="312">
        <v>73216</v>
      </c>
      <c r="E145" s="574" t="s">
        <v>714</v>
      </c>
      <c r="F145" s="572"/>
      <c r="G145" s="572"/>
      <c r="H145" s="572"/>
      <c r="I145" s="572"/>
      <c r="J145" s="573"/>
    </row>
    <row r="146" spans="1:10">
      <c r="A146" s="314" t="s">
        <v>157</v>
      </c>
      <c r="B146" s="314"/>
      <c r="C146" s="314"/>
      <c r="D146" s="312">
        <v>73217</v>
      </c>
      <c r="E146" s="574" t="s">
        <v>715</v>
      </c>
      <c r="F146" s="572"/>
      <c r="G146" s="572"/>
      <c r="H146" s="572"/>
      <c r="I146" s="572"/>
      <c r="J146" s="573"/>
    </row>
    <row r="147" spans="1:10">
      <c r="A147" s="314" t="s">
        <v>157</v>
      </c>
      <c r="B147" s="314"/>
      <c r="C147" s="314"/>
      <c r="D147" s="312">
        <v>73301</v>
      </c>
      <c r="E147" s="574" t="s">
        <v>716</v>
      </c>
      <c r="F147" s="572"/>
      <c r="G147" s="572"/>
      <c r="H147" s="572"/>
      <c r="I147" s="572"/>
      <c r="J147" s="573"/>
    </row>
    <row r="148" spans="1:10">
      <c r="A148" s="314" t="s">
        <v>157</v>
      </c>
      <c r="B148" s="314"/>
      <c r="C148" s="314"/>
      <c r="D148" s="312">
        <v>73302</v>
      </c>
      <c r="E148" s="574" t="s">
        <v>330</v>
      </c>
      <c r="F148" s="572"/>
      <c r="G148" s="572"/>
      <c r="H148" s="572"/>
      <c r="I148" s="572"/>
      <c r="J148" s="573"/>
    </row>
    <row r="149" spans="1:10">
      <c r="A149" s="314" t="s">
        <v>157</v>
      </c>
      <c r="B149" s="314"/>
      <c r="C149" s="314"/>
      <c r="D149" s="312" t="s">
        <v>478</v>
      </c>
      <c r="E149" s="574" t="s">
        <v>479</v>
      </c>
      <c r="F149" s="572"/>
      <c r="G149" s="572"/>
      <c r="H149" s="572"/>
      <c r="I149" s="572"/>
      <c r="J149" s="573"/>
    </row>
    <row r="150" spans="1:10">
      <c r="A150" s="314" t="s">
        <v>157</v>
      </c>
      <c r="B150" s="314"/>
      <c r="C150" s="314"/>
      <c r="D150" s="312" t="s">
        <v>481</v>
      </c>
      <c r="E150" s="574" t="s">
        <v>482</v>
      </c>
      <c r="F150" s="572"/>
      <c r="G150" s="572"/>
      <c r="H150" s="572"/>
      <c r="I150" s="572"/>
      <c r="J150" s="573"/>
    </row>
    <row r="151" spans="1:10">
      <c r="A151" s="314" t="s">
        <v>157</v>
      </c>
      <c r="B151" s="314"/>
      <c r="C151" s="314"/>
      <c r="D151" s="312" t="s">
        <v>484</v>
      </c>
      <c r="E151" s="574" t="s">
        <v>485</v>
      </c>
      <c r="F151" s="572"/>
      <c r="G151" s="572"/>
      <c r="H151" s="572"/>
      <c r="I151" s="572"/>
      <c r="J151" s="573"/>
    </row>
    <row r="152" spans="1:10">
      <c r="A152" s="314" t="s">
        <v>157</v>
      </c>
      <c r="B152" s="314"/>
      <c r="C152" s="314"/>
      <c r="D152" s="312" t="s">
        <v>486</v>
      </c>
      <c r="E152" s="574" t="s">
        <v>487</v>
      </c>
      <c r="F152" s="572"/>
      <c r="G152" s="572"/>
      <c r="H152" s="572"/>
      <c r="I152" s="572"/>
      <c r="J152" s="573"/>
    </row>
    <row r="153" spans="1:10">
      <c r="A153" s="314" t="s">
        <v>157</v>
      </c>
      <c r="B153" s="314"/>
      <c r="C153" s="314"/>
      <c r="D153" s="312" t="s">
        <v>488</v>
      </c>
      <c r="E153" s="574" t="s">
        <v>489</v>
      </c>
      <c r="F153" s="572"/>
      <c r="G153" s="572"/>
      <c r="H153" s="572"/>
      <c r="I153" s="572"/>
      <c r="J153" s="573"/>
    </row>
    <row r="154" spans="1:10">
      <c r="A154" s="314" t="s">
        <v>157</v>
      </c>
      <c r="B154" s="314"/>
      <c r="C154" s="314"/>
      <c r="D154" s="312" t="s">
        <v>646</v>
      </c>
      <c r="E154" s="574" t="s">
        <v>647</v>
      </c>
      <c r="F154" s="572"/>
      <c r="G154" s="572"/>
      <c r="H154" s="572"/>
      <c r="I154" s="572"/>
      <c r="J154" s="573"/>
    </row>
    <row r="155" spans="1:10">
      <c r="A155" s="314" t="s">
        <v>157</v>
      </c>
      <c r="B155" s="314"/>
      <c r="C155" s="314"/>
      <c r="D155" s="312" t="s">
        <v>717</v>
      </c>
      <c r="E155" s="574" t="s">
        <v>718</v>
      </c>
      <c r="F155" s="572"/>
      <c r="G155" s="572"/>
      <c r="H155" s="572"/>
      <c r="I155" s="572"/>
      <c r="J155" s="573"/>
    </row>
    <row r="156" spans="1:10">
      <c r="A156" s="314" t="s">
        <v>157</v>
      </c>
      <c r="B156" s="314"/>
      <c r="C156" s="314"/>
      <c r="D156" s="312" t="s">
        <v>491</v>
      </c>
      <c r="E156" s="574" t="s">
        <v>492</v>
      </c>
      <c r="F156" s="572"/>
      <c r="G156" s="572"/>
      <c r="H156" s="572"/>
      <c r="I156" s="572"/>
      <c r="J156" s="573"/>
    </row>
    <row r="157" spans="1:10">
      <c r="A157" s="314" t="s">
        <v>157</v>
      </c>
      <c r="B157" s="314"/>
      <c r="C157" s="314"/>
      <c r="D157" s="312" t="s">
        <v>494</v>
      </c>
      <c r="E157" s="574" t="s">
        <v>495</v>
      </c>
      <c r="F157" s="572"/>
      <c r="G157" s="572"/>
      <c r="H157" s="572"/>
      <c r="I157" s="572"/>
      <c r="J157" s="573"/>
    </row>
    <row r="158" spans="1:10">
      <c r="A158" s="314" t="s">
        <v>157</v>
      </c>
      <c r="B158" s="314"/>
      <c r="C158" s="314"/>
      <c r="D158" s="312" t="s">
        <v>497</v>
      </c>
      <c r="E158" s="574" t="s">
        <v>498</v>
      </c>
    </row>
    <row r="159" spans="1:10">
      <c r="A159" s="314" t="s">
        <v>157</v>
      </c>
      <c r="B159" s="314"/>
      <c r="C159" s="314"/>
      <c r="D159" s="312" t="s">
        <v>653</v>
      </c>
      <c r="E159" s="574" t="s">
        <v>654</v>
      </c>
    </row>
    <row r="160" spans="1:10">
      <c r="A160" s="314" t="s">
        <v>157</v>
      </c>
      <c r="B160" s="314"/>
      <c r="C160" s="314"/>
      <c r="D160" s="312" t="s">
        <v>719</v>
      </c>
      <c r="E160" s="574" t="s">
        <v>720</v>
      </c>
    </row>
    <row r="161" spans="1:5">
      <c r="A161" s="314" t="s">
        <v>157</v>
      </c>
      <c r="B161" s="314"/>
      <c r="C161" s="314"/>
      <c r="D161" s="312" t="s">
        <v>721</v>
      </c>
      <c r="E161" s="574" t="s">
        <v>722</v>
      </c>
    </row>
    <row r="162" spans="1:5">
      <c r="A162" s="314" t="s">
        <v>157</v>
      </c>
      <c r="B162" s="314"/>
      <c r="C162" s="314"/>
      <c r="D162" s="312" t="s">
        <v>723</v>
      </c>
      <c r="E162" s="574" t="s">
        <v>724</v>
      </c>
    </row>
    <row r="163" spans="1:5">
      <c r="A163" s="314" t="s">
        <v>157</v>
      </c>
      <c r="B163" s="314"/>
      <c r="C163" s="314"/>
      <c r="D163" s="312">
        <v>73501</v>
      </c>
      <c r="E163" s="574" t="s">
        <v>520</v>
      </c>
    </row>
    <row r="164" spans="1:5">
      <c r="A164" s="314" t="s">
        <v>157</v>
      </c>
      <c r="B164" s="314"/>
      <c r="C164" s="314"/>
      <c r="D164" s="312" t="s">
        <v>501</v>
      </c>
      <c r="E164" s="574" t="s">
        <v>502</v>
      </c>
    </row>
    <row r="165" spans="1:5">
      <c r="A165" s="314" t="s">
        <v>157</v>
      </c>
      <c r="B165" s="314"/>
      <c r="C165" s="314"/>
      <c r="D165" s="312" t="s">
        <v>503</v>
      </c>
      <c r="E165" s="574" t="s">
        <v>659</v>
      </c>
    </row>
    <row r="166" spans="1:5">
      <c r="A166" s="314" t="s">
        <v>157</v>
      </c>
      <c r="B166" s="314"/>
      <c r="C166" s="314"/>
      <c r="D166" s="312" t="s">
        <v>661</v>
      </c>
      <c r="E166" s="574" t="s">
        <v>662</v>
      </c>
    </row>
    <row r="167" spans="1:5">
      <c r="A167" s="314" t="s">
        <v>157</v>
      </c>
      <c r="B167" s="314"/>
      <c r="C167" s="314"/>
      <c r="D167" s="312" t="s">
        <v>664</v>
      </c>
      <c r="E167" s="574" t="s">
        <v>665</v>
      </c>
    </row>
    <row r="168" spans="1:5">
      <c r="A168" s="314" t="s">
        <v>157</v>
      </c>
      <c r="B168" s="314"/>
      <c r="C168" s="314"/>
      <c r="D168" s="312" t="s">
        <v>668</v>
      </c>
      <c r="E168" s="574" t="s">
        <v>669</v>
      </c>
    </row>
    <row r="169" spans="1:5">
      <c r="A169" s="314" t="s">
        <v>157</v>
      </c>
      <c r="B169" s="314"/>
      <c r="C169" s="314"/>
      <c r="D169" s="312" t="s">
        <v>670</v>
      </c>
      <c r="E169" s="574" t="s">
        <v>671</v>
      </c>
    </row>
    <row r="170" spans="1:5">
      <c r="A170" s="314" t="s">
        <v>157</v>
      </c>
      <c r="B170" s="314"/>
      <c r="C170" s="314"/>
      <c r="D170" s="312" t="s">
        <v>725</v>
      </c>
      <c r="E170" s="574" t="s">
        <v>434</v>
      </c>
    </row>
    <row r="171" spans="1:5">
      <c r="A171" s="314" t="s">
        <v>157</v>
      </c>
      <c r="B171" s="314"/>
      <c r="C171" s="314"/>
      <c r="D171" s="312" t="s">
        <v>505</v>
      </c>
      <c r="E171" s="574" t="s">
        <v>506</v>
      </c>
    </row>
    <row r="172" spans="1:5">
      <c r="A172" s="314" t="s">
        <v>157</v>
      </c>
      <c r="B172" s="314"/>
      <c r="C172" s="314"/>
      <c r="D172" s="312" t="s">
        <v>726</v>
      </c>
      <c r="E172" s="574" t="s">
        <v>727</v>
      </c>
    </row>
  </sheetData>
  <sortState ref="D8:L23">
    <sortCondition ref="J8:J23"/>
  </sortState>
  <mergeCells count="130">
    <mergeCell ref="A167:C167"/>
    <mergeCell ref="A168:C168"/>
    <mergeCell ref="A169:C169"/>
    <mergeCell ref="A170:C170"/>
    <mergeCell ref="A171:C171"/>
    <mergeCell ref="A172:C172"/>
    <mergeCell ref="A158:C158"/>
    <mergeCell ref="A159:C159"/>
    <mergeCell ref="A160:C160"/>
    <mergeCell ref="A161:C161"/>
    <mergeCell ref="A162:C162"/>
    <mergeCell ref="A163:C163"/>
    <mergeCell ref="A164:C164"/>
    <mergeCell ref="A165:C165"/>
    <mergeCell ref="A166:C166"/>
    <mergeCell ref="A155:C155"/>
    <mergeCell ref="A156:C156"/>
    <mergeCell ref="A157:C157"/>
    <mergeCell ref="A150:C150"/>
    <mergeCell ref="A151:C151"/>
    <mergeCell ref="A152:C152"/>
    <mergeCell ref="A153:C153"/>
    <mergeCell ref="A154:C154"/>
    <mergeCell ref="A145:C145"/>
    <mergeCell ref="A146:C146"/>
    <mergeCell ref="A147:C147"/>
    <mergeCell ref="A148:C148"/>
    <mergeCell ref="A149:C149"/>
    <mergeCell ref="A140:C140"/>
    <mergeCell ref="A141:C141"/>
    <mergeCell ref="A142:C142"/>
    <mergeCell ref="A143:C143"/>
    <mergeCell ref="A144:C144"/>
    <mergeCell ref="A135:C135"/>
    <mergeCell ref="A136:C136"/>
    <mergeCell ref="A137:C137"/>
    <mergeCell ref="A138:C138"/>
    <mergeCell ref="A139:C139"/>
    <mergeCell ref="A130:C130"/>
    <mergeCell ref="A131:C131"/>
    <mergeCell ref="A132:C132"/>
    <mergeCell ref="A133:C133"/>
    <mergeCell ref="A134:C134"/>
    <mergeCell ref="A125:C125"/>
    <mergeCell ref="A126:C126"/>
    <mergeCell ref="A127:C127"/>
    <mergeCell ref="A128:C128"/>
    <mergeCell ref="A129:C129"/>
    <mergeCell ref="A120:C120"/>
    <mergeCell ref="A121:C121"/>
    <mergeCell ref="A122:C122"/>
    <mergeCell ref="A123:C123"/>
    <mergeCell ref="A124:C124"/>
    <mergeCell ref="A115:C115"/>
    <mergeCell ref="A116:C116"/>
    <mergeCell ref="A117:C117"/>
    <mergeCell ref="A118:C118"/>
    <mergeCell ref="A119:C119"/>
    <mergeCell ref="A110:C110"/>
    <mergeCell ref="A111:C111"/>
    <mergeCell ref="A112:C112"/>
    <mergeCell ref="A113:C113"/>
    <mergeCell ref="A114:C114"/>
    <mergeCell ref="A105:C105"/>
    <mergeCell ref="A106:C106"/>
    <mergeCell ref="A107:C107"/>
    <mergeCell ref="A108:C108"/>
    <mergeCell ref="A109:C109"/>
    <mergeCell ref="A103:C103"/>
    <mergeCell ref="A104:C104"/>
    <mergeCell ref="A100:C100"/>
    <mergeCell ref="A101:C101"/>
    <mergeCell ref="A102:C102"/>
    <mergeCell ref="A97:C97"/>
    <mergeCell ref="A98:C98"/>
    <mergeCell ref="A99:C99"/>
    <mergeCell ref="A94:C94"/>
    <mergeCell ref="A95:C95"/>
    <mergeCell ref="A96:C96"/>
    <mergeCell ref="A91:C91"/>
    <mergeCell ref="A92:C92"/>
    <mergeCell ref="A93:C93"/>
    <mergeCell ref="A89:C89"/>
    <mergeCell ref="A90:C90"/>
    <mergeCell ref="A86:C86"/>
    <mergeCell ref="A87:C87"/>
    <mergeCell ref="A88:C88"/>
    <mergeCell ref="A83:C83"/>
    <mergeCell ref="A84:C84"/>
    <mergeCell ref="A85:C85"/>
    <mergeCell ref="A54:C54"/>
    <mergeCell ref="A55:C55"/>
    <mergeCell ref="A59:C59"/>
    <mergeCell ref="A60:C60"/>
    <mergeCell ref="A78:C78"/>
    <mergeCell ref="A79:C79"/>
    <mergeCell ref="A77:C77"/>
    <mergeCell ref="A75:C75"/>
    <mergeCell ref="A68:C68"/>
    <mergeCell ref="A74:C74"/>
    <mergeCell ref="A66:C66"/>
    <mergeCell ref="A67:C67"/>
    <mergeCell ref="A69:C69"/>
    <mergeCell ref="A70:C70"/>
    <mergeCell ref="A65:C65"/>
    <mergeCell ref="B14:M15"/>
    <mergeCell ref="A52:J52"/>
    <mergeCell ref="B24:L24"/>
    <mergeCell ref="C27:M27"/>
    <mergeCell ref="C30:M30"/>
    <mergeCell ref="C36:M36"/>
    <mergeCell ref="C35:M35"/>
    <mergeCell ref="B46:M47"/>
    <mergeCell ref="A56:C56"/>
    <mergeCell ref="A57:C57"/>
    <mergeCell ref="B17:M17"/>
    <mergeCell ref="C21:M22"/>
    <mergeCell ref="A80:C80"/>
    <mergeCell ref="A81:C81"/>
    <mergeCell ref="A82:C82"/>
    <mergeCell ref="A71:C71"/>
    <mergeCell ref="A72:C72"/>
    <mergeCell ref="A73:C73"/>
    <mergeCell ref="A76:C76"/>
    <mergeCell ref="A61:C61"/>
    <mergeCell ref="A58:C58"/>
    <mergeCell ref="A63:C63"/>
    <mergeCell ref="A64:C64"/>
    <mergeCell ref="A62:C62"/>
    <mergeCell ref="A53:C53"/>
  </mergeCells>
  <phoneticPr fontId="3"/>
  <pageMargins left="0.7" right="0.7" top="0.75" bottom="0.75" header="0.3" footer="0.3"/>
  <pageSetup paperSize="9" scale="4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35"/>
  <sheetViews>
    <sheetView showZeros="0" view="pageBreakPreview" zoomScale="75" zoomScaleNormal="85" zoomScaleSheetLayoutView="75" workbookViewId="0">
      <selection activeCell="O7" sqref="O7"/>
    </sheetView>
  </sheetViews>
  <sheetFormatPr defaultRowHeight="13.5"/>
  <cols>
    <col min="1" max="1" width="1.625" style="69" customWidth="1"/>
    <col min="2" max="2" width="3.5" style="69" customWidth="1"/>
    <col min="3" max="3" width="4" style="69" customWidth="1"/>
    <col min="4" max="4" width="7.125" style="69" customWidth="1"/>
    <col min="5" max="5" width="4.75" style="69" customWidth="1"/>
    <col min="6" max="6" width="5.625" style="69" customWidth="1"/>
    <col min="7" max="7" width="4.125" style="69" customWidth="1"/>
    <col min="8" max="8" width="7" style="69" customWidth="1"/>
    <col min="9" max="9" width="5" style="69" customWidth="1"/>
    <col min="10" max="10" width="18" style="69" customWidth="1"/>
    <col min="11" max="11" width="5.125" style="69" customWidth="1"/>
    <col min="12" max="12" width="13" style="69" customWidth="1"/>
    <col min="13" max="14" width="7.625" style="69" customWidth="1"/>
    <col min="15" max="19" width="6.625" style="69" customWidth="1"/>
    <col min="20" max="20" width="3.5" style="69" customWidth="1"/>
    <col min="21" max="21" width="2.625" style="69" customWidth="1"/>
    <col min="22" max="16384" width="9" style="69"/>
  </cols>
  <sheetData>
    <row r="1" spans="1:23" ht="13.5" customHeight="1">
      <c r="S1" s="321" t="str">
        <f>一番最初に入力!$C$8&amp;""</f>
        <v>79101</v>
      </c>
      <c r="T1" s="321"/>
      <c r="U1" s="321"/>
    </row>
    <row r="2" spans="1:23" ht="56.25" customHeight="1">
      <c r="A2" s="323" t="s">
        <v>174</v>
      </c>
      <c r="B2" s="324"/>
      <c r="C2" s="324"/>
      <c r="D2" s="324"/>
      <c r="E2" s="324"/>
      <c r="F2" s="324"/>
      <c r="G2" s="324"/>
      <c r="H2" s="324"/>
      <c r="I2" s="324"/>
      <c r="J2" s="324"/>
      <c r="K2" s="324"/>
      <c r="L2" s="324"/>
      <c r="M2" s="324"/>
      <c r="N2" s="324"/>
      <c r="O2" s="324"/>
      <c r="P2" s="324"/>
      <c r="Q2" s="324"/>
      <c r="R2" s="324"/>
      <c r="S2" s="324"/>
      <c r="T2" s="324"/>
      <c r="U2" s="324"/>
    </row>
    <row r="3" spans="1:23" ht="15" customHeight="1">
      <c r="A3" s="70"/>
      <c r="B3" s="322" t="s">
        <v>254</v>
      </c>
      <c r="C3" s="322"/>
      <c r="D3" s="322"/>
      <c r="E3" s="322"/>
      <c r="F3" s="322"/>
      <c r="G3" s="71"/>
      <c r="H3" s="71"/>
      <c r="I3" s="71"/>
      <c r="J3" s="71"/>
      <c r="K3" s="71"/>
      <c r="L3" s="71"/>
      <c r="M3" s="71"/>
      <c r="N3" s="71"/>
      <c r="O3" s="71"/>
      <c r="P3" s="71"/>
      <c r="Q3" s="71"/>
      <c r="R3" s="71"/>
      <c r="S3" s="71"/>
      <c r="T3" s="71"/>
    </row>
    <row r="4" spans="1:23" ht="15" customHeight="1">
      <c r="A4" s="72"/>
      <c r="B4" s="73"/>
      <c r="C4" s="73"/>
      <c r="D4" s="73"/>
      <c r="E4" s="73"/>
      <c r="F4" s="71"/>
      <c r="G4" s="71"/>
      <c r="H4" s="71"/>
      <c r="I4" s="71"/>
      <c r="J4" s="71"/>
      <c r="K4" s="71"/>
      <c r="L4" s="71"/>
      <c r="M4" s="71"/>
      <c r="N4" s="71"/>
      <c r="O4" s="71"/>
      <c r="P4" s="71"/>
      <c r="Q4" s="71"/>
      <c r="R4" s="71"/>
      <c r="S4" s="71"/>
      <c r="T4" s="71"/>
    </row>
    <row r="5" spans="1:23" ht="17.25">
      <c r="A5" s="74"/>
      <c r="B5" s="75"/>
      <c r="C5" s="75"/>
      <c r="D5" s="75"/>
      <c r="E5" s="75"/>
      <c r="F5" s="71"/>
      <c r="G5" s="71"/>
      <c r="H5" s="71"/>
      <c r="I5" s="71"/>
      <c r="J5" s="71"/>
      <c r="K5" s="71"/>
      <c r="L5" s="71"/>
      <c r="M5" s="71"/>
      <c r="N5" s="71"/>
      <c r="O5" s="71"/>
      <c r="P5" s="71"/>
      <c r="Q5" s="71"/>
      <c r="R5" s="71"/>
      <c r="S5" s="71"/>
      <c r="T5" s="71"/>
    </row>
    <row r="6" spans="1:23" ht="21.75" customHeight="1">
      <c r="A6" s="76"/>
      <c r="B6" s="77"/>
      <c r="C6" s="77"/>
      <c r="D6" s="77"/>
      <c r="E6" s="77"/>
      <c r="F6" s="71"/>
      <c r="G6" s="77"/>
      <c r="H6" s="77"/>
      <c r="I6" s="77"/>
      <c r="J6" s="77"/>
      <c r="K6" s="77"/>
      <c r="L6" s="77"/>
      <c r="M6" s="78"/>
      <c r="N6" s="78" t="s">
        <v>258</v>
      </c>
      <c r="O6" s="66">
        <v>6</v>
      </c>
      <c r="P6" s="78" t="s">
        <v>257</v>
      </c>
      <c r="Q6" s="66">
        <v>4</v>
      </c>
      <c r="R6" s="78" t="s">
        <v>256</v>
      </c>
      <c r="S6" s="66">
        <v>18</v>
      </c>
      <c r="T6" s="78" t="s">
        <v>255</v>
      </c>
      <c r="U6" s="79"/>
    </row>
    <row r="7" spans="1:23" ht="15" customHeight="1">
      <c r="A7" s="70"/>
      <c r="B7" s="80"/>
      <c r="C7" s="80"/>
      <c r="D7" s="80"/>
      <c r="E7" s="80"/>
      <c r="F7" s="71"/>
      <c r="G7" s="71"/>
      <c r="H7" s="71"/>
      <c r="I7" s="71"/>
      <c r="J7" s="71"/>
      <c r="K7" s="71"/>
      <c r="L7" s="71"/>
      <c r="M7" s="71"/>
      <c r="N7" s="71"/>
      <c r="O7" s="71"/>
      <c r="P7" s="71"/>
      <c r="Q7" s="71"/>
      <c r="R7" s="71"/>
      <c r="S7" s="71"/>
      <c r="T7" s="71"/>
    </row>
    <row r="8" spans="1:23" ht="20.25" customHeight="1">
      <c r="A8" s="70"/>
      <c r="B8" s="331" t="s">
        <v>100</v>
      </c>
      <c r="C8" s="331"/>
      <c r="D8" s="331"/>
      <c r="E8" s="331"/>
      <c r="F8" s="331"/>
      <c r="G8" s="331"/>
      <c r="H8" s="331"/>
      <c r="I8" s="81"/>
      <c r="J8" s="81"/>
      <c r="K8" s="71"/>
      <c r="L8" s="71"/>
      <c r="M8" s="71"/>
      <c r="N8" s="71"/>
      <c r="O8" s="71"/>
      <c r="P8" s="71"/>
      <c r="Q8" s="71"/>
      <c r="R8" s="71"/>
      <c r="S8" s="71"/>
      <c r="T8" s="71"/>
    </row>
    <row r="9" spans="1:23" ht="15" customHeight="1">
      <c r="A9" s="70"/>
      <c r="B9" s="80"/>
      <c r="C9" s="80"/>
      <c r="D9" s="80"/>
      <c r="E9" s="80"/>
      <c r="F9" s="71"/>
      <c r="G9" s="71"/>
      <c r="H9" s="71"/>
      <c r="I9" s="71"/>
      <c r="J9" s="71"/>
      <c r="K9" s="71"/>
      <c r="L9" s="82"/>
      <c r="M9" s="71"/>
      <c r="N9" s="71"/>
      <c r="O9" s="71"/>
      <c r="P9" s="71"/>
      <c r="Q9" s="71"/>
      <c r="R9" s="71"/>
      <c r="S9" s="71"/>
      <c r="T9" s="71"/>
    </row>
    <row r="10" spans="1:23" ht="20.100000000000001" customHeight="1">
      <c r="A10" s="74"/>
      <c r="B10" s="75"/>
      <c r="C10" s="75"/>
      <c r="D10" s="75"/>
      <c r="E10" s="75"/>
      <c r="F10" s="71"/>
      <c r="G10" s="71"/>
      <c r="H10" s="71"/>
      <c r="I10" s="71"/>
      <c r="J10" s="83" t="s">
        <v>164</v>
      </c>
      <c r="K10" s="334" t="s">
        <v>366</v>
      </c>
      <c r="L10" s="334"/>
      <c r="M10" s="334"/>
      <c r="N10" s="334"/>
      <c r="O10" s="334"/>
      <c r="P10" s="334"/>
      <c r="Q10" s="334"/>
      <c r="R10" s="334"/>
      <c r="S10" s="334"/>
      <c r="T10" s="71" t="s">
        <v>98</v>
      </c>
    </row>
    <row r="11" spans="1:23" ht="20.100000000000001" customHeight="1">
      <c r="A11" s="74"/>
      <c r="B11" s="75"/>
      <c r="C11" s="75"/>
      <c r="D11" s="75"/>
      <c r="E11" s="75"/>
      <c r="F11" s="71"/>
      <c r="G11" s="71"/>
      <c r="H11" s="71"/>
      <c r="I11" s="71"/>
      <c r="J11" s="83" t="s">
        <v>167</v>
      </c>
      <c r="K11" s="334" t="s">
        <v>367</v>
      </c>
      <c r="L11" s="334"/>
      <c r="M11" s="334"/>
      <c r="N11" s="334"/>
      <c r="O11" s="334"/>
      <c r="P11" s="334"/>
      <c r="Q11" s="334"/>
      <c r="R11" s="334"/>
      <c r="S11" s="334"/>
      <c r="T11" s="71" t="s">
        <v>98</v>
      </c>
    </row>
    <row r="12" spans="1:23" ht="20.100000000000001" customHeight="1">
      <c r="A12" s="84"/>
      <c r="B12" s="81"/>
      <c r="C12" s="81"/>
      <c r="D12" s="81"/>
      <c r="E12" s="81"/>
      <c r="F12" s="81" t="s">
        <v>57</v>
      </c>
      <c r="G12" s="81" t="s">
        <v>57</v>
      </c>
      <c r="H12" s="81"/>
      <c r="I12" s="81"/>
      <c r="J12" s="329" t="s">
        <v>165</v>
      </c>
      <c r="K12" s="329"/>
      <c r="L12" s="329"/>
      <c r="M12" s="333" t="s">
        <v>368</v>
      </c>
      <c r="N12" s="333"/>
      <c r="O12" s="333"/>
      <c r="P12" s="333"/>
      <c r="Q12" s="333"/>
      <c r="R12" s="333"/>
      <c r="S12" s="333"/>
      <c r="T12" s="81"/>
      <c r="U12" s="84" t="s">
        <v>110</v>
      </c>
      <c r="V12" s="84"/>
      <c r="W12" s="84"/>
    </row>
    <row r="13" spans="1:23" ht="20.100000000000001" customHeight="1">
      <c r="A13" s="84"/>
      <c r="B13" s="81"/>
      <c r="C13" s="81"/>
      <c r="D13" s="81"/>
      <c r="E13" s="81"/>
      <c r="F13" s="81" t="s">
        <v>58</v>
      </c>
      <c r="G13" s="81" t="s">
        <v>58</v>
      </c>
      <c r="H13" s="81"/>
      <c r="I13" s="81"/>
      <c r="J13" s="329" t="s">
        <v>166</v>
      </c>
      <c r="K13" s="329"/>
      <c r="L13" s="329"/>
      <c r="M13" s="333" t="s">
        <v>369</v>
      </c>
      <c r="N13" s="333"/>
      <c r="O13" s="333"/>
      <c r="P13" s="333"/>
      <c r="Q13" s="333"/>
      <c r="R13" s="333"/>
      <c r="S13" s="333"/>
      <c r="T13" s="81" t="s">
        <v>58</v>
      </c>
      <c r="U13" s="84" t="s">
        <v>111</v>
      </c>
      <c r="V13" s="84"/>
      <c r="W13" s="84"/>
    </row>
    <row r="14" spans="1:23" ht="20.100000000000001" customHeight="1">
      <c r="A14" s="84"/>
      <c r="B14" s="81"/>
      <c r="C14" s="81"/>
      <c r="D14" s="81"/>
      <c r="E14" s="81"/>
      <c r="F14" s="81" t="s">
        <v>59</v>
      </c>
      <c r="G14" s="81" t="s">
        <v>59</v>
      </c>
      <c r="H14" s="81"/>
      <c r="I14" s="81"/>
      <c r="J14" s="81"/>
      <c r="K14" s="327" t="s">
        <v>128</v>
      </c>
      <c r="L14" s="327"/>
      <c r="M14" s="330" t="s">
        <v>370</v>
      </c>
      <c r="N14" s="330"/>
      <c r="O14" s="330"/>
      <c r="P14" s="330"/>
      <c r="Q14" s="330"/>
      <c r="R14" s="330"/>
      <c r="S14" s="73" t="s">
        <v>99</v>
      </c>
      <c r="T14" s="81"/>
      <c r="U14" s="84"/>
      <c r="V14" s="84"/>
      <c r="W14" s="84"/>
    </row>
    <row r="15" spans="1:23" ht="20.100000000000001" customHeight="1">
      <c r="A15" s="84"/>
      <c r="B15" s="81"/>
      <c r="C15" s="81"/>
      <c r="D15" s="81"/>
      <c r="E15" s="81"/>
      <c r="F15" s="81" t="s">
        <v>60</v>
      </c>
      <c r="G15" s="81" t="s">
        <v>60</v>
      </c>
      <c r="H15" s="81"/>
      <c r="I15" s="81"/>
      <c r="J15" s="81"/>
      <c r="K15" s="328" t="s">
        <v>129</v>
      </c>
      <c r="L15" s="328"/>
      <c r="M15" s="81"/>
      <c r="N15" s="81"/>
      <c r="O15" s="81"/>
      <c r="P15" s="81"/>
      <c r="Q15" s="81"/>
      <c r="R15" s="81"/>
      <c r="S15" s="81"/>
      <c r="T15" s="81"/>
      <c r="U15" s="84"/>
      <c r="V15" s="84"/>
      <c r="W15" s="84"/>
    </row>
    <row r="16" spans="1:23" ht="20.100000000000001" customHeight="1">
      <c r="A16" s="84"/>
      <c r="B16" s="84"/>
      <c r="C16" s="84"/>
      <c r="D16" s="84"/>
      <c r="E16" s="84"/>
      <c r="F16" s="84"/>
      <c r="G16" s="84"/>
      <c r="H16" s="84"/>
      <c r="I16" s="84"/>
      <c r="J16" s="84"/>
      <c r="K16" s="84"/>
      <c r="L16" s="84"/>
      <c r="M16" s="84"/>
      <c r="N16" s="84"/>
      <c r="O16" s="84"/>
      <c r="P16" s="84"/>
      <c r="Q16" s="84"/>
      <c r="R16" s="84"/>
      <c r="S16" s="84"/>
      <c r="T16" s="84"/>
      <c r="U16" s="84"/>
      <c r="V16" s="84"/>
      <c r="W16" s="84"/>
    </row>
    <row r="17" spans="1:23" ht="14.25">
      <c r="C17" s="85"/>
      <c r="D17" s="79"/>
      <c r="E17" s="79"/>
      <c r="F17" s="79"/>
      <c r="G17" s="79"/>
      <c r="H17" s="79"/>
      <c r="I17" s="79"/>
      <c r="J17" s="79"/>
      <c r="K17" s="79"/>
      <c r="L17" s="79"/>
      <c r="M17" s="79"/>
      <c r="N17" s="79"/>
      <c r="O17" s="79"/>
      <c r="P17" s="79"/>
      <c r="Q17" s="79"/>
      <c r="R17" s="79"/>
      <c r="S17" s="79"/>
      <c r="T17" s="79"/>
    </row>
    <row r="18" spans="1:23" ht="24.95" customHeight="1">
      <c r="A18" s="72"/>
      <c r="B18" s="72"/>
      <c r="C18" s="72"/>
      <c r="D18" s="335" t="s">
        <v>175</v>
      </c>
      <c r="E18" s="335"/>
      <c r="F18" s="86" t="str">
        <f>一番最初に入力!$C$12&amp;""</f>
        <v>6</v>
      </c>
      <c r="G18" s="326" t="s">
        <v>259</v>
      </c>
      <c r="H18" s="326"/>
      <c r="I18" s="326"/>
      <c r="J18" s="326"/>
      <c r="K18" s="326"/>
      <c r="L18" s="326"/>
      <c r="M18" s="326"/>
      <c r="N18" s="326"/>
      <c r="O18" s="326"/>
      <c r="P18" s="326"/>
      <c r="Q18" s="326"/>
      <c r="R18" s="326"/>
      <c r="S18" s="326"/>
      <c r="T18" s="87"/>
      <c r="U18" s="87"/>
      <c r="V18" s="87"/>
    </row>
    <row r="19" spans="1:23" ht="39" customHeight="1">
      <c r="A19" s="72"/>
      <c r="B19" s="72"/>
      <c r="C19" s="72"/>
      <c r="D19" s="72"/>
      <c r="E19" s="72"/>
      <c r="F19" s="79"/>
      <c r="G19" s="79"/>
      <c r="H19" s="79"/>
      <c r="I19" s="79"/>
      <c r="J19" s="79"/>
      <c r="K19" s="79"/>
      <c r="L19" s="79"/>
      <c r="M19" s="79"/>
      <c r="N19" s="79"/>
      <c r="O19" s="79"/>
      <c r="P19" s="79"/>
      <c r="Q19" s="79"/>
      <c r="R19" s="79"/>
      <c r="S19" s="79"/>
      <c r="T19" s="79"/>
    </row>
    <row r="20" spans="1:23" ht="39" customHeight="1">
      <c r="A20" s="72"/>
      <c r="B20" s="72"/>
      <c r="C20" s="72"/>
      <c r="D20" s="72"/>
      <c r="E20" s="72"/>
      <c r="F20" s="79"/>
      <c r="G20" s="79"/>
      <c r="H20" s="79"/>
      <c r="I20" s="79"/>
      <c r="J20" s="79"/>
      <c r="K20" s="79"/>
      <c r="L20" s="79"/>
      <c r="M20" s="79"/>
      <c r="N20" s="79"/>
      <c r="O20" s="79"/>
      <c r="P20" s="79"/>
      <c r="Q20" s="79"/>
      <c r="R20" s="79"/>
      <c r="S20" s="79"/>
      <c r="T20" s="79"/>
    </row>
    <row r="21" spans="1:23" ht="24.95" customHeight="1">
      <c r="A21" s="84"/>
      <c r="B21" s="84"/>
      <c r="C21" s="81"/>
      <c r="D21" s="331" t="s">
        <v>260</v>
      </c>
      <c r="E21" s="331"/>
      <c r="F21" s="331"/>
      <c r="G21" s="331"/>
      <c r="H21" s="331"/>
      <c r="I21" s="331"/>
      <c r="J21" s="331"/>
      <c r="K21" s="331"/>
      <c r="L21" s="331"/>
      <c r="M21" s="331"/>
      <c r="N21" s="331"/>
      <c r="O21" s="331"/>
      <c r="P21" s="331"/>
      <c r="Q21" s="331"/>
      <c r="R21" s="331"/>
      <c r="S21" s="331"/>
      <c r="T21" s="79"/>
      <c r="U21" s="88"/>
    </row>
    <row r="22" spans="1:23" ht="24.95" customHeight="1">
      <c r="A22" s="89"/>
      <c r="B22" s="89"/>
      <c r="C22" s="90"/>
      <c r="D22" s="90" t="s">
        <v>261</v>
      </c>
      <c r="E22" s="90"/>
      <c r="F22" s="81"/>
      <c r="G22" s="81"/>
      <c r="H22" s="81"/>
      <c r="I22" s="81"/>
      <c r="J22" s="81"/>
      <c r="K22" s="81"/>
      <c r="L22" s="81"/>
      <c r="M22" s="81"/>
      <c r="N22" s="81"/>
      <c r="O22" s="81"/>
      <c r="P22" s="81"/>
      <c r="Q22" s="81"/>
      <c r="R22" s="81"/>
      <c r="S22" s="84"/>
      <c r="T22" s="84"/>
      <c r="U22" s="84"/>
      <c r="V22" s="84"/>
      <c r="W22" s="84"/>
    </row>
    <row r="23" spans="1:23" s="92" customFormat="1" ht="24.75" customHeight="1">
      <c r="A23" s="91"/>
      <c r="B23" s="91"/>
      <c r="C23" s="91"/>
      <c r="D23" s="91"/>
      <c r="E23" s="91"/>
      <c r="F23" s="91"/>
      <c r="G23" s="91"/>
      <c r="H23" s="91"/>
      <c r="I23" s="91"/>
      <c r="J23" s="91"/>
      <c r="K23" s="91"/>
      <c r="L23" s="91"/>
      <c r="M23" s="91"/>
      <c r="N23" s="91"/>
      <c r="O23" s="91"/>
      <c r="P23" s="91"/>
      <c r="Q23" s="91"/>
      <c r="R23" s="91"/>
      <c r="S23" s="91"/>
      <c r="T23" s="91"/>
      <c r="U23" s="91"/>
    </row>
    <row r="24" spans="1:23" ht="24.95" customHeight="1">
      <c r="A24" s="70"/>
      <c r="B24" s="80"/>
      <c r="C24" s="80"/>
      <c r="D24" s="80"/>
      <c r="E24" s="80"/>
      <c r="F24" s="71"/>
      <c r="G24" s="71"/>
      <c r="H24" s="71"/>
      <c r="I24" s="71"/>
      <c r="J24" s="71"/>
      <c r="K24" s="71"/>
      <c r="L24" s="71"/>
      <c r="M24" s="71"/>
      <c r="N24" s="71"/>
      <c r="O24" s="71"/>
      <c r="P24" s="71"/>
      <c r="Q24" s="71"/>
      <c r="R24" s="71"/>
      <c r="S24" s="79"/>
      <c r="T24" s="79"/>
      <c r="U24" s="82"/>
      <c r="V24" s="82"/>
    </row>
    <row r="25" spans="1:23" ht="30" customHeight="1">
      <c r="A25" s="70"/>
      <c r="B25" s="80"/>
      <c r="C25" s="93" t="s">
        <v>262</v>
      </c>
      <c r="D25" s="332" t="s">
        <v>263</v>
      </c>
      <c r="E25" s="332"/>
      <c r="F25" s="332"/>
      <c r="G25" s="332"/>
      <c r="H25" s="332"/>
      <c r="I25" s="94" t="s">
        <v>264</v>
      </c>
      <c r="J25" s="325">
        <f>IF('別表１ '!L16=0,"",'別表１ '!L16)</f>
        <v>3466000</v>
      </c>
      <c r="K25" s="325"/>
      <c r="L25" s="325"/>
      <c r="M25" s="94" t="s">
        <v>265</v>
      </c>
      <c r="N25" s="71"/>
      <c r="O25" s="71"/>
      <c r="P25" s="71"/>
      <c r="Q25" s="71"/>
      <c r="R25" s="71"/>
      <c r="S25" s="79"/>
      <c r="T25" s="79"/>
      <c r="U25" s="82"/>
      <c r="V25" s="82"/>
    </row>
    <row r="26" spans="1:23" ht="21" customHeight="1">
      <c r="A26" s="70"/>
      <c r="B26" s="80"/>
      <c r="C26" s="93"/>
      <c r="D26" s="95"/>
      <c r="E26" s="95"/>
      <c r="F26" s="95"/>
      <c r="G26" s="95"/>
      <c r="H26" s="95"/>
      <c r="I26" s="94"/>
      <c r="J26" s="96"/>
      <c r="K26" s="96"/>
      <c r="L26" s="96"/>
      <c r="M26" s="94"/>
      <c r="N26" s="71"/>
      <c r="O26" s="71"/>
      <c r="P26" s="71"/>
      <c r="Q26" s="71"/>
      <c r="R26" s="71"/>
      <c r="S26" s="79"/>
      <c r="T26" s="79"/>
      <c r="U26" s="82"/>
      <c r="V26" s="82"/>
    </row>
    <row r="27" spans="1:23" ht="30" customHeight="1">
      <c r="A27" s="70"/>
      <c r="B27" s="80"/>
      <c r="C27" s="93" t="s">
        <v>266</v>
      </c>
      <c r="D27" s="97" t="s">
        <v>178</v>
      </c>
      <c r="E27" s="98" t="str">
        <f>一番最初に入力!$C$12&amp;""</f>
        <v>6</v>
      </c>
      <c r="F27" s="94" t="s">
        <v>267</v>
      </c>
      <c r="G27" s="94"/>
      <c r="H27" s="94"/>
      <c r="I27" s="94"/>
      <c r="J27" s="94"/>
      <c r="K27" s="94"/>
      <c r="L27" s="94"/>
      <c r="M27" s="71"/>
      <c r="N27" s="71"/>
      <c r="O27" s="71"/>
      <c r="P27" s="71"/>
      <c r="Q27" s="71"/>
      <c r="R27" s="71"/>
      <c r="S27" s="79"/>
      <c r="T27" s="79"/>
      <c r="U27" s="82"/>
      <c r="V27" s="82"/>
    </row>
    <row r="28" spans="1:23" ht="24.95" customHeight="1">
      <c r="A28" s="70"/>
      <c r="B28" s="80"/>
      <c r="C28" s="93" t="s">
        <v>268</v>
      </c>
      <c r="D28" s="97" t="s">
        <v>178</v>
      </c>
      <c r="E28" s="98" t="str">
        <f>一番最初に入力!$C$12&amp;""</f>
        <v>6</v>
      </c>
      <c r="F28" s="94" t="s">
        <v>269</v>
      </c>
      <c r="G28" s="94"/>
      <c r="H28" s="94"/>
      <c r="I28" s="94"/>
      <c r="J28" s="94"/>
      <c r="K28" s="94"/>
      <c r="L28" s="94"/>
      <c r="M28" s="71"/>
      <c r="N28" s="71"/>
      <c r="O28" s="71"/>
      <c r="P28" s="71"/>
      <c r="Q28" s="71"/>
      <c r="R28" s="71"/>
      <c r="S28" s="71"/>
      <c r="T28" s="71"/>
      <c r="U28" s="82"/>
      <c r="V28" s="82"/>
    </row>
    <row r="29" spans="1:23" ht="24.95" customHeight="1">
      <c r="A29" s="70"/>
      <c r="B29" s="80"/>
      <c r="C29" s="93" t="s">
        <v>270</v>
      </c>
      <c r="D29" s="97" t="s">
        <v>178</v>
      </c>
      <c r="E29" s="98" t="str">
        <f>一番最初に入力!$C$12&amp;""</f>
        <v>6</v>
      </c>
      <c r="F29" s="94" t="s">
        <v>271</v>
      </c>
      <c r="G29" s="94"/>
      <c r="H29" s="94"/>
      <c r="I29" s="94"/>
      <c r="J29" s="94"/>
      <c r="K29" s="94"/>
      <c r="L29" s="94"/>
      <c r="M29" s="71"/>
      <c r="N29" s="71"/>
      <c r="O29" s="71"/>
      <c r="P29" s="71"/>
      <c r="Q29" s="71"/>
      <c r="R29" s="71"/>
      <c r="S29" s="71"/>
      <c r="T29" s="71"/>
      <c r="U29" s="82"/>
      <c r="V29" s="82"/>
    </row>
    <row r="30" spans="1:23" ht="80.099999999999994" customHeight="1">
      <c r="A30" s="70"/>
      <c r="B30" s="80"/>
      <c r="C30" s="80"/>
      <c r="D30" s="80"/>
      <c r="E30" s="80"/>
      <c r="F30" s="71"/>
      <c r="G30" s="71"/>
      <c r="H30" s="71"/>
      <c r="I30" s="71"/>
      <c r="J30" s="71"/>
      <c r="K30" s="71"/>
      <c r="L30" s="71"/>
      <c r="M30" s="71"/>
      <c r="N30" s="71"/>
      <c r="O30" s="71"/>
      <c r="P30" s="71"/>
      <c r="Q30" s="71"/>
      <c r="R30" s="71"/>
      <c r="S30" s="71"/>
      <c r="T30" s="71"/>
      <c r="U30" s="82"/>
      <c r="V30" s="82"/>
    </row>
    <row r="31" spans="1:23" ht="24.95" customHeight="1">
      <c r="A31" s="70"/>
      <c r="B31" s="80"/>
      <c r="C31" s="322" t="s">
        <v>162</v>
      </c>
      <c r="D31" s="322"/>
      <c r="E31" s="322"/>
      <c r="F31" s="322"/>
      <c r="G31" s="71"/>
      <c r="H31" s="71"/>
      <c r="I31" s="71"/>
      <c r="J31" s="71"/>
      <c r="K31" s="71"/>
      <c r="L31" s="71"/>
      <c r="M31" s="71"/>
      <c r="N31" s="71"/>
      <c r="O31" s="71"/>
      <c r="P31" s="71"/>
      <c r="Q31" s="71"/>
      <c r="R31" s="71"/>
      <c r="S31" s="71"/>
      <c r="T31" s="71"/>
      <c r="U31" s="82"/>
      <c r="V31" s="82"/>
    </row>
    <row r="32" spans="1:23" ht="24.95" customHeight="1">
      <c r="A32" s="70"/>
      <c r="B32" s="80"/>
      <c r="C32" s="80"/>
      <c r="D32" s="322" t="s">
        <v>364</v>
      </c>
      <c r="E32" s="322"/>
      <c r="F32" s="322"/>
      <c r="G32" s="322"/>
      <c r="H32" s="322"/>
      <c r="I32" s="322"/>
      <c r="J32" s="322"/>
      <c r="K32" s="322"/>
      <c r="L32" s="322"/>
      <c r="M32" s="322"/>
      <c r="N32" s="322"/>
      <c r="O32" s="322"/>
      <c r="P32" s="322"/>
      <c r="Q32" s="322"/>
      <c r="R32" s="322"/>
      <c r="S32" s="322"/>
      <c r="T32" s="322"/>
      <c r="U32" s="82"/>
      <c r="V32" s="82"/>
    </row>
    <row r="33" spans="1:19" ht="24.95" customHeight="1">
      <c r="A33" s="70"/>
      <c r="B33" s="70"/>
      <c r="C33" s="70"/>
      <c r="D33" s="322" t="s">
        <v>272</v>
      </c>
      <c r="E33" s="322"/>
      <c r="F33" s="322"/>
      <c r="G33" s="322"/>
      <c r="H33" s="322"/>
      <c r="I33" s="322"/>
      <c r="J33" s="322"/>
      <c r="K33" s="322"/>
      <c r="L33" s="322"/>
      <c r="M33" s="322"/>
      <c r="N33" s="322"/>
      <c r="O33" s="322"/>
      <c r="P33" s="322"/>
    </row>
    <row r="34" spans="1:19" ht="24.95" customHeight="1">
      <c r="D34" s="322" t="s">
        <v>275</v>
      </c>
      <c r="E34" s="322"/>
      <c r="F34" s="322"/>
      <c r="G34" s="322"/>
      <c r="H34" s="322"/>
      <c r="I34" s="86" t="str">
        <f>一番最初に入力!$C$12&amp;""</f>
        <v>6</v>
      </c>
      <c r="J34" s="322" t="s">
        <v>273</v>
      </c>
      <c r="K34" s="322"/>
      <c r="L34" s="322"/>
      <c r="M34" s="322"/>
      <c r="N34" s="322"/>
      <c r="O34" s="322"/>
      <c r="P34" s="322"/>
      <c r="Q34" s="322"/>
      <c r="R34" s="322"/>
      <c r="S34" s="322"/>
    </row>
    <row r="35" spans="1:19" ht="24.95" customHeight="1">
      <c r="D35" s="322" t="s">
        <v>274</v>
      </c>
      <c r="E35" s="322"/>
      <c r="F35" s="322"/>
      <c r="G35" s="322"/>
      <c r="H35" s="322"/>
      <c r="I35" s="322"/>
      <c r="J35" s="322"/>
      <c r="K35" s="322"/>
      <c r="L35" s="322"/>
      <c r="M35" s="322"/>
      <c r="N35" s="322"/>
      <c r="O35" s="322"/>
      <c r="P35" s="322"/>
    </row>
  </sheetData>
  <sheetProtection algorithmName="SHA-512" hashValue="2SJGcmC2PJKaUriBWo1NeYsN+/fV5Ch4lq29jL2OU6dIR80qfWjseJBwkMJOoa/BYexaG+0T0cc5hS5UEZuxUw==" saltValue="wRxE52ZWLKcPLSQiIPMFOA==" spinCount="100000" sheet="1" objects="1" scenarios="1"/>
  <mergeCells count="24">
    <mergeCell ref="K11:S11"/>
    <mergeCell ref="K10:S10"/>
    <mergeCell ref="D34:H34"/>
    <mergeCell ref="D35:P35"/>
    <mergeCell ref="J34:S34"/>
    <mergeCell ref="M13:S13"/>
    <mergeCell ref="D18:E18"/>
    <mergeCell ref="D33:P33"/>
    <mergeCell ref="S1:U1"/>
    <mergeCell ref="D32:T32"/>
    <mergeCell ref="A2:U2"/>
    <mergeCell ref="J25:L25"/>
    <mergeCell ref="C31:F31"/>
    <mergeCell ref="G18:S18"/>
    <mergeCell ref="K14:L14"/>
    <mergeCell ref="K15:L15"/>
    <mergeCell ref="J12:L12"/>
    <mergeCell ref="J13:L13"/>
    <mergeCell ref="M14:R14"/>
    <mergeCell ref="D21:S21"/>
    <mergeCell ref="D25:H25"/>
    <mergeCell ref="B8:H8"/>
    <mergeCell ref="B3:F3"/>
    <mergeCell ref="M12:S12"/>
  </mergeCells>
  <phoneticPr fontId="3"/>
  <pageMargins left="0.6692913385826772" right="0.31496062992125984" top="0.78740157480314965" bottom="0.78740157480314965" header="0.51181102362204722" footer="0.51181102362204722"/>
  <pageSetup paperSize="9" scale="70"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45"/>
  <sheetViews>
    <sheetView showZeros="0" view="pageBreakPreview" zoomScale="70" zoomScaleNormal="85" zoomScaleSheetLayoutView="70" workbookViewId="0">
      <selection activeCell="G14" sqref="G14"/>
    </sheetView>
  </sheetViews>
  <sheetFormatPr defaultRowHeight="13.5"/>
  <cols>
    <col min="1" max="1" width="2.75" style="132" customWidth="1"/>
    <col min="2" max="2" width="4.625" style="132" customWidth="1"/>
    <col min="3" max="3" width="5" style="132" customWidth="1"/>
    <col min="4" max="4" width="14.5" style="132" customWidth="1"/>
    <col min="5" max="5" width="6.625" style="132" customWidth="1"/>
    <col min="6" max="6" width="9.875" style="132" customWidth="1"/>
    <col min="7" max="8" width="17.625" style="132" customWidth="1"/>
    <col min="9" max="9" width="20.5" style="132" customWidth="1"/>
    <col min="10" max="10" width="1.125" style="132" customWidth="1"/>
    <col min="11" max="11" width="11.375" style="132" customWidth="1"/>
    <col min="12" max="12" width="33" style="132" customWidth="1"/>
    <col min="13" max="13" width="23.75" style="132" customWidth="1"/>
    <col min="14" max="16384" width="9" style="132"/>
  </cols>
  <sheetData>
    <row r="1" spans="2:13" s="102" customFormat="1" ht="24" customHeight="1">
      <c r="B1" s="99" t="s">
        <v>277</v>
      </c>
      <c r="C1" s="99"/>
      <c r="D1" s="100"/>
      <c r="E1" s="100"/>
      <c r="F1" s="100"/>
      <c r="G1" s="100"/>
      <c r="H1" s="100"/>
      <c r="I1" s="100"/>
      <c r="J1" s="101"/>
      <c r="M1" s="101"/>
    </row>
    <row r="2" spans="2:13" s="102" customFormat="1" ht="15" customHeight="1">
      <c r="B2" s="100"/>
      <c r="C2" s="100"/>
      <c r="D2" s="100"/>
      <c r="E2" s="100"/>
      <c r="F2" s="100"/>
      <c r="G2" s="100"/>
      <c r="H2" s="100"/>
      <c r="I2" s="100"/>
      <c r="J2" s="101"/>
      <c r="K2" s="100"/>
      <c r="M2" s="101"/>
    </row>
    <row r="3" spans="2:13" s="107" customFormat="1" ht="17.25">
      <c r="B3" s="103"/>
      <c r="C3" s="103"/>
      <c r="D3" s="104" t="s">
        <v>176</v>
      </c>
      <c r="E3" s="105" t="str">
        <f>一番最初に入力!C12&amp;""</f>
        <v>6</v>
      </c>
      <c r="F3" s="103" t="s">
        <v>105</v>
      </c>
      <c r="G3" s="103" t="s">
        <v>276</v>
      </c>
      <c r="H3" s="106"/>
      <c r="I3" s="106"/>
      <c r="J3" s="106"/>
      <c r="K3" s="106"/>
      <c r="M3" s="108"/>
    </row>
    <row r="4" spans="2:13" s="102" customFormat="1" ht="15" customHeight="1">
      <c r="B4" s="100"/>
      <c r="C4" s="100"/>
      <c r="D4" s="100"/>
      <c r="E4" s="100"/>
      <c r="F4" s="100"/>
      <c r="G4" s="100"/>
      <c r="H4" s="100"/>
      <c r="I4" s="100"/>
      <c r="J4" s="109"/>
      <c r="K4" s="100"/>
      <c r="M4" s="109"/>
    </row>
    <row r="5" spans="2:13" s="102" customFormat="1" ht="15" customHeight="1">
      <c r="B5" s="100"/>
      <c r="C5" s="100"/>
      <c r="D5" s="100"/>
      <c r="E5" s="100"/>
      <c r="F5" s="100"/>
      <c r="G5" s="100"/>
      <c r="H5" s="100"/>
      <c r="I5" s="100"/>
      <c r="J5" s="101"/>
      <c r="K5" s="100"/>
      <c r="M5" s="101"/>
    </row>
    <row r="6" spans="2:13" s="102" customFormat="1" ht="25.5" customHeight="1">
      <c r="B6" s="100"/>
      <c r="C6" s="100"/>
      <c r="D6" s="100"/>
      <c r="E6" s="100"/>
      <c r="F6" s="110" t="s">
        <v>81</v>
      </c>
      <c r="G6" s="336" t="str">
        <f>様式第4号!K11</f>
        <v>★★保育園</v>
      </c>
      <c r="H6" s="336"/>
      <c r="I6" s="336"/>
      <c r="J6" s="111"/>
      <c r="M6" s="101"/>
    </row>
    <row r="7" spans="2:13" s="102" customFormat="1" ht="12" customHeight="1">
      <c r="B7" s="100"/>
      <c r="C7" s="100"/>
      <c r="D7" s="100"/>
      <c r="E7" s="100"/>
      <c r="F7" s="100"/>
      <c r="G7" s="100"/>
      <c r="H7" s="100"/>
      <c r="I7" s="100"/>
      <c r="J7" s="101"/>
      <c r="K7" s="100"/>
      <c r="M7" s="101"/>
    </row>
    <row r="8" spans="2:13" s="102" customFormat="1" ht="15" customHeight="1">
      <c r="B8" s="100"/>
      <c r="C8" s="100"/>
      <c r="D8" s="100"/>
      <c r="E8" s="100"/>
      <c r="F8" s="100"/>
      <c r="G8" s="100"/>
      <c r="I8" s="112" t="s">
        <v>21</v>
      </c>
      <c r="J8" s="101"/>
      <c r="K8" s="100"/>
      <c r="M8" s="101"/>
    </row>
    <row r="9" spans="2:13" s="102" customFormat="1" ht="20.100000000000001" customHeight="1" thickBot="1">
      <c r="B9" s="100"/>
      <c r="C9" s="100" t="s">
        <v>1</v>
      </c>
      <c r="D9" s="100"/>
      <c r="E9" s="100"/>
      <c r="F9" s="100"/>
      <c r="G9" s="100"/>
      <c r="H9" s="100"/>
      <c r="I9" s="100"/>
      <c r="J9" s="101"/>
      <c r="K9" s="100"/>
      <c r="M9" s="101"/>
    </row>
    <row r="10" spans="2:13" s="102" customFormat="1" ht="24.95" customHeight="1">
      <c r="C10" s="113"/>
      <c r="D10" s="340" t="s">
        <v>2</v>
      </c>
      <c r="E10" s="341"/>
      <c r="F10" s="342"/>
      <c r="G10" s="346" t="s">
        <v>3</v>
      </c>
      <c r="H10" s="347"/>
      <c r="I10" s="348"/>
      <c r="J10" s="101"/>
      <c r="M10" s="101"/>
    </row>
    <row r="11" spans="2:13" s="102" customFormat="1" ht="50.25" customHeight="1" thickBot="1">
      <c r="C11" s="113"/>
      <c r="D11" s="343"/>
      <c r="E11" s="344"/>
      <c r="F11" s="345"/>
      <c r="G11" s="114" t="s">
        <v>37</v>
      </c>
      <c r="H11" s="115" t="s">
        <v>232</v>
      </c>
      <c r="I11" s="116" t="s">
        <v>38</v>
      </c>
      <c r="J11" s="101"/>
      <c r="M11" s="101"/>
    </row>
    <row r="12" spans="2:13" s="102" customFormat="1" ht="24.95" customHeight="1" thickTop="1">
      <c r="D12" s="352" t="s">
        <v>30</v>
      </c>
      <c r="E12" s="353"/>
      <c r="F12" s="354"/>
      <c r="G12" s="117">
        <f>IFERROR('別表１ '!L12,"")</f>
        <v>38000</v>
      </c>
      <c r="H12" s="118">
        <f>'別表１ '!L14</f>
        <v>3428000</v>
      </c>
      <c r="I12" s="119">
        <f t="shared" ref="I12:I17" si="0">SUM(G12:H12)</f>
        <v>3466000</v>
      </c>
      <c r="J12" s="101"/>
      <c r="M12" s="101"/>
    </row>
    <row r="13" spans="2:13" s="102" customFormat="1" ht="24.95" customHeight="1">
      <c r="D13" s="355" t="s">
        <v>39</v>
      </c>
      <c r="E13" s="356"/>
      <c r="F13" s="357"/>
      <c r="G13" s="52">
        <v>1900</v>
      </c>
      <c r="H13" s="53">
        <v>625500</v>
      </c>
      <c r="I13" s="120">
        <f t="shared" si="0"/>
        <v>627400</v>
      </c>
      <c r="J13" s="101"/>
      <c r="M13" s="101"/>
    </row>
    <row r="14" spans="2:13" s="102" customFormat="1" ht="24.95" customHeight="1">
      <c r="D14" s="355" t="s">
        <v>40</v>
      </c>
      <c r="E14" s="356"/>
      <c r="F14" s="357"/>
      <c r="G14" s="52"/>
      <c r="H14" s="53">
        <v>108000</v>
      </c>
      <c r="I14" s="120">
        <f t="shared" si="0"/>
        <v>108000</v>
      </c>
      <c r="J14" s="101"/>
      <c r="M14" s="101"/>
    </row>
    <row r="15" spans="2:13" s="102" customFormat="1" ht="24.95" customHeight="1">
      <c r="D15" s="358" t="s">
        <v>4</v>
      </c>
      <c r="E15" s="359"/>
      <c r="F15" s="360"/>
      <c r="G15" s="52"/>
      <c r="H15" s="53"/>
      <c r="I15" s="120">
        <f t="shared" si="0"/>
        <v>0</v>
      </c>
      <c r="J15" s="101"/>
      <c r="M15" s="101"/>
    </row>
    <row r="16" spans="2:13" s="102" customFormat="1" ht="24.95" customHeight="1">
      <c r="D16" s="358" t="s">
        <v>4</v>
      </c>
      <c r="E16" s="359"/>
      <c r="F16" s="360"/>
      <c r="G16" s="52"/>
      <c r="H16" s="53"/>
      <c r="I16" s="120">
        <f t="shared" si="0"/>
        <v>0</v>
      </c>
      <c r="J16" s="121"/>
      <c r="M16" s="121"/>
    </row>
    <row r="17" spans="3:13" s="102" customFormat="1" ht="24.95" customHeight="1" thickBot="1">
      <c r="D17" s="361" t="s">
        <v>4</v>
      </c>
      <c r="E17" s="362"/>
      <c r="F17" s="363"/>
      <c r="G17" s="54"/>
      <c r="H17" s="55"/>
      <c r="I17" s="122">
        <f t="shared" si="0"/>
        <v>0</v>
      </c>
      <c r="J17" s="123"/>
      <c r="M17" s="123"/>
    </row>
    <row r="18" spans="3:13" s="102" customFormat="1" ht="24.95" customHeight="1" thickTop="1" thickBot="1">
      <c r="D18" s="337" t="s">
        <v>5</v>
      </c>
      <c r="E18" s="338"/>
      <c r="F18" s="339"/>
      <c r="G18" s="124">
        <f>SUM(G12:G17)</f>
        <v>39900</v>
      </c>
      <c r="H18" s="125">
        <f>SUM(H12:H17)</f>
        <v>4161500</v>
      </c>
      <c r="I18" s="126">
        <f>SUM(I12:I17)</f>
        <v>4201400</v>
      </c>
      <c r="J18" s="121"/>
      <c r="M18" s="121"/>
    </row>
    <row r="19" spans="3:13" s="102" customFormat="1" ht="24.95" customHeight="1">
      <c r="G19" s="127"/>
      <c r="H19" s="127"/>
      <c r="I19" s="127"/>
      <c r="J19" s="121"/>
      <c r="M19" s="121"/>
    </row>
    <row r="20" spans="3:13" s="102" customFormat="1" ht="24.95" customHeight="1" thickBot="1">
      <c r="C20" s="100" t="s">
        <v>6</v>
      </c>
      <c r="G20" s="127"/>
      <c r="H20" s="128"/>
      <c r="I20" s="128"/>
      <c r="J20" s="101"/>
      <c r="M20" s="101"/>
    </row>
    <row r="21" spans="3:13" s="102" customFormat="1" ht="24.95" customHeight="1">
      <c r="D21" s="340" t="s">
        <v>2</v>
      </c>
      <c r="E21" s="341"/>
      <c r="F21" s="342"/>
      <c r="G21" s="349" t="s">
        <v>7</v>
      </c>
      <c r="H21" s="350"/>
      <c r="I21" s="351"/>
      <c r="J21" s="101"/>
      <c r="M21" s="101"/>
    </row>
    <row r="22" spans="3:13" s="102" customFormat="1" ht="50.25" customHeight="1" thickBot="1">
      <c r="D22" s="343"/>
      <c r="E22" s="344"/>
      <c r="F22" s="345"/>
      <c r="G22" s="114" t="s">
        <v>37</v>
      </c>
      <c r="H22" s="115" t="s">
        <v>232</v>
      </c>
      <c r="I22" s="116" t="s">
        <v>38</v>
      </c>
      <c r="J22" s="101"/>
      <c r="M22" s="101"/>
    </row>
    <row r="23" spans="3:13" s="102" customFormat="1" ht="24.95" customHeight="1" thickTop="1">
      <c r="D23" s="352" t="s">
        <v>8</v>
      </c>
      <c r="E23" s="353"/>
      <c r="F23" s="354"/>
      <c r="G23" s="56"/>
      <c r="H23" s="57"/>
      <c r="I23" s="119">
        <f>SUM(G23:H23)</f>
        <v>0</v>
      </c>
      <c r="J23" s="101"/>
      <c r="M23" s="101"/>
    </row>
    <row r="24" spans="3:13" s="102" customFormat="1" ht="24.95" customHeight="1">
      <c r="D24" s="355" t="s">
        <v>9</v>
      </c>
      <c r="E24" s="356"/>
      <c r="F24" s="357"/>
      <c r="G24" s="52">
        <v>149000</v>
      </c>
      <c r="H24" s="53">
        <v>400000</v>
      </c>
      <c r="I24" s="120">
        <f>SUM(G24:H24)</f>
        <v>549000</v>
      </c>
      <c r="J24" s="101"/>
      <c r="M24" s="101"/>
    </row>
    <row r="25" spans="3:13" s="102" customFormat="1" ht="24.95" customHeight="1">
      <c r="D25" s="355" t="s">
        <v>10</v>
      </c>
      <c r="E25" s="356"/>
      <c r="F25" s="357"/>
      <c r="G25" s="52">
        <v>116800</v>
      </c>
      <c r="H25" s="53">
        <v>3120000</v>
      </c>
      <c r="I25" s="120">
        <f t="shared" ref="I25:I36" si="1">SUM(G25:H25)</f>
        <v>3236800</v>
      </c>
      <c r="J25" s="101"/>
      <c r="M25" s="101"/>
    </row>
    <row r="26" spans="3:13" s="102" customFormat="1" ht="24.95" customHeight="1">
      <c r="D26" s="355" t="s">
        <v>11</v>
      </c>
      <c r="E26" s="356"/>
      <c r="F26" s="357"/>
      <c r="G26" s="52"/>
      <c r="H26" s="53">
        <v>280014</v>
      </c>
      <c r="I26" s="120">
        <f t="shared" si="1"/>
        <v>280014</v>
      </c>
      <c r="J26" s="101"/>
      <c r="M26" s="101"/>
    </row>
    <row r="27" spans="3:13" s="102" customFormat="1" ht="24.95" customHeight="1">
      <c r="D27" s="355" t="s">
        <v>12</v>
      </c>
      <c r="E27" s="356"/>
      <c r="F27" s="357"/>
      <c r="G27" s="52">
        <v>2400</v>
      </c>
      <c r="H27" s="53">
        <v>77760</v>
      </c>
      <c r="I27" s="120">
        <f t="shared" si="1"/>
        <v>80160</v>
      </c>
      <c r="J27" s="101"/>
      <c r="M27" s="101"/>
    </row>
    <row r="28" spans="3:13" s="102" customFormat="1" ht="24.95" customHeight="1">
      <c r="D28" s="355" t="s">
        <v>13</v>
      </c>
      <c r="E28" s="356"/>
      <c r="F28" s="357"/>
      <c r="G28" s="52"/>
      <c r="H28" s="53">
        <v>10000</v>
      </c>
      <c r="I28" s="120">
        <f t="shared" si="1"/>
        <v>10000</v>
      </c>
      <c r="J28" s="101"/>
      <c r="M28" s="101"/>
    </row>
    <row r="29" spans="3:13" s="102" customFormat="1" ht="24.95" customHeight="1">
      <c r="D29" s="355" t="s">
        <v>14</v>
      </c>
      <c r="E29" s="356"/>
      <c r="F29" s="357"/>
      <c r="G29" s="52"/>
      <c r="H29" s="53">
        <v>10000</v>
      </c>
      <c r="I29" s="120">
        <f t="shared" si="1"/>
        <v>10000</v>
      </c>
      <c r="J29" s="101"/>
      <c r="M29" s="101"/>
    </row>
    <row r="30" spans="3:13" s="102" customFormat="1" ht="24.95" customHeight="1">
      <c r="D30" s="355" t="s">
        <v>15</v>
      </c>
      <c r="E30" s="356"/>
      <c r="F30" s="357"/>
      <c r="G30" s="52">
        <v>2400</v>
      </c>
      <c r="H30" s="53">
        <v>24000</v>
      </c>
      <c r="I30" s="120">
        <f t="shared" si="1"/>
        <v>26400</v>
      </c>
      <c r="J30" s="101"/>
      <c r="M30" s="101"/>
    </row>
    <row r="31" spans="3:13" s="102" customFormat="1" ht="24.95" customHeight="1">
      <c r="D31" s="355" t="s">
        <v>16</v>
      </c>
      <c r="E31" s="356"/>
      <c r="F31" s="357"/>
      <c r="G31" s="52">
        <v>15000</v>
      </c>
      <c r="H31" s="53">
        <v>100000</v>
      </c>
      <c r="I31" s="120">
        <f t="shared" si="1"/>
        <v>115000</v>
      </c>
      <c r="J31" s="101"/>
      <c r="M31" s="101"/>
    </row>
    <row r="32" spans="3:13" s="102" customFormat="1" ht="24.95" customHeight="1">
      <c r="D32" s="355" t="s">
        <v>17</v>
      </c>
      <c r="E32" s="356"/>
      <c r="F32" s="357"/>
      <c r="G32" s="52">
        <v>4800</v>
      </c>
      <c r="H32" s="53">
        <v>25920</v>
      </c>
      <c r="I32" s="120">
        <f t="shared" si="1"/>
        <v>30720</v>
      </c>
      <c r="J32" s="101"/>
      <c r="M32" s="101"/>
    </row>
    <row r="33" spans="4:13" s="102" customFormat="1" ht="24.95" customHeight="1">
      <c r="D33" s="355" t="s">
        <v>18</v>
      </c>
      <c r="E33" s="356"/>
      <c r="F33" s="357"/>
      <c r="G33" s="52"/>
      <c r="H33" s="53">
        <v>108000</v>
      </c>
      <c r="I33" s="120">
        <f t="shared" si="1"/>
        <v>108000</v>
      </c>
      <c r="J33" s="101"/>
      <c r="M33" s="101"/>
    </row>
    <row r="34" spans="4:13" s="102" customFormat="1" ht="24.95" customHeight="1">
      <c r="D34" s="355" t="s">
        <v>19</v>
      </c>
      <c r="E34" s="356"/>
      <c r="F34" s="357"/>
      <c r="G34" s="52"/>
      <c r="H34" s="53">
        <v>200000</v>
      </c>
      <c r="I34" s="120">
        <f t="shared" si="1"/>
        <v>200000</v>
      </c>
      <c r="J34" s="101"/>
      <c r="M34" s="101"/>
    </row>
    <row r="35" spans="4:13" s="102" customFormat="1" ht="24.95" customHeight="1">
      <c r="D35" s="358" t="s">
        <v>4</v>
      </c>
      <c r="E35" s="359"/>
      <c r="F35" s="360"/>
      <c r="G35" s="52"/>
      <c r="H35" s="53"/>
      <c r="I35" s="120">
        <f t="shared" si="1"/>
        <v>0</v>
      </c>
      <c r="J35" s="101"/>
      <c r="M35" s="101"/>
    </row>
    <row r="36" spans="4:13" s="102" customFormat="1" ht="24.95" customHeight="1">
      <c r="D36" s="358" t="s">
        <v>4</v>
      </c>
      <c r="E36" s="359"/>
      <c r="F36" s="360"/>
      <c r="G36" s="52"/>
      <c r="H36" s="53"/>
      <c r="I36" s="120">
        <f t="shared" si="1"/>
        <v>0</v>
      </c>
      <c r="J36" s="101"/>
      <c r="M36" s="101"/>
    </row>
    <row r="37" spans="4:13" s="102" customFormat="1" ht="24.95" customHeight="1" thickBot="1">
      <c r="D37" s="361" t="s">
        <v>4</v>
      </c>
      <c r="E37" s="362"/>
      <c r="F37" s="363"/>
      <c r="G37" s="54"/>
      <c r="H37" s="55"/>
      <c r="I37" s="122">
        <f>SUM(G37:H37)</f>
        <v>0</v>
      </c>
      <c r="J37" s="101"/>
      <c r="M37" s="101"/>
    </row>
    <row r="38" spans="4:13" s="102" customFormat="1" ht="24.95" customHeight="1" thickTop="1" thickBot="1">
      <c r="D38" s="337" t="s">
        <v>5</v>
      </c>
      <c r="E38" s="338"/>
      <c r="F38" s="339"/>
      <c r="G38" s="124">
        <f>SUM(G23:G37)</f>
        <v>290400</v>
      </c>
      <c r="H38" s="125">
        <f>SUM(H23:H37)</f>
        <v>4355694</v>
      </c>
      <c r="I38" s="126">
        <f>SUM(I23:I37)</f>
        <v>4646094</v>
      </c>
      <c r="J38" s="129"/>
      <c r="L38" s="130"/>
      <c r="M38" s="129"/>
    </row>
    <row r="39" spans="4:13" s="102" customFormat="1" ht="14.25">
      <c r="G39" s="127"/>
      <c r="H39" s="127"/>
      <c r="I39" s="127"/>
      <c r="J39" s="131"/>
      <c r="L39" s="130"/>
      <c r="M39" s="131"/>
    </row>
    <row r="40" spans="4:13" s="102" customFormat="1" ht="14.25">
      <c r="G40" s="127"/>
      <c r="H40" s="127"/>
      <c r="I40" s="127"/>
    </row>
    <row r="41" spans="4:13">
      <c r="G41" s="133"/>
      <c r="H41" s="133"/>
      <c r="I41" s="133"/>
    </row>
    <row r="42" spans="4:13">
      <c r="G42" s="133"/>
      <c r="H42" s="133"/>
      <c r="I42" s="133"/>
    </row>
    <row r="43" spans="4:13">
      <c r="G43" s="133"/>
      <c r="H43" s="133"/>
      <c r="I43" s="133"/>
    </row>
    <row r="44" spans="4:13">
      <c r="G44" s="133"/>
      <c r="H44" s="133"/>
      <c r="I44" s="133"/>
    </row>
    <row r="45" spans="4:13">
      <c r="D45" s="134"/>
      <c r="E45" s="134"/>
      <c r="F45" s="134"/>
      <c r="G45" s="133"/>
      <c r="H45" s="133"/>
      <c r="I45" s="133"/>
      <c r="L45" s="134"/>
    </row>
  </sheetData>
  <sheetProtection algorithmName="SHA-512" hashValue="9g7vzTBvSkJskaeaX6uC3ga1c0PNsmWIEFpMwp7LBBc2nfxMsPSqKsYpbI+95yhbX3MlbjRJzYLH7Y/xY3AKMg==" saltValue="D0cry6SFi+VXESR/Iz1xPA==" spinCount="100000" sheet="1" objects="1" scenarios="1"/>
  <mergeCells count="28">
    <mergeCell ref="D36:F36"/>
    <mergeCell ref="D37:F37"/>
    <mergeCell ref="D31:F31"/>
    <mergeCell ref="D32:F32"/>
    <mergeCell ref="D33:F33"/>
    <mergeCell ref="D34:F34"/>
    <mergeCell ref="D35:F35"/>
    <mergeCell ref="D26:F26"/>
    <mergeCell ref="D27:F27"/>
    <mergeCell ref="D28:F28"/>
    <mergeCell ref="D29:F29"/>
    <mergeCell ref="D30:F30"/>
    <mergeCell ref="G6:I6"/>
    <mergeCell ref="D38:F38"/>
    <mergeCell ref="D10:F11"/>
    <mergeCell ref="G10:I10"/>
    <mergeCell ref="D18:F18"/>
    <mergeCell ref="D21:F22"/>
    <mergeCell ref="G21:I21"/>
    <mergeCell ref="D12:F12"/>
    <mergeCell ref="D13:F13"/>
    <mergeCell ref="D14:F14"/>
    <mergeCell ref="D15:F15"/>
    <mergeCell ref="D16:F16"/>
    <mergeCell ref="D17:F17"/>
    <mergeCell ref="D23:F23"/>
    <mergeCell ref="D24:F24"/>
    <mergeCell ref="D25:F25"/>
  </mergeCells>
  <phoneticPr fontId="3"/>
  <pageMargins left="0.59055118110236227" right="0.59055118110236227" top="0.74803149606299213" bottom="0.74803149606299213" header="0.31496062992125984" footer="0.31496062992125984"/>
  <pageSetup paperSize="9" scale="63" orientation="portrait" r:id="rId1"/>
  <headerFooter alignWithMargins="0"/>
  <rowBreaks count="1" manualBreakCount="1">
    <brk id="12" max="11" man="1"/>
  </rowBreaks>
  <colBreaks count="1" manualBreakCount="1">
    <brk id="6" max="46" man="1"/>
  </col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52"/>
  <sheetViews>
    <sheetView view="pageBreakPreview" zoomScale="65" zoomScaleNormal="100" zoomScaleSheetLayoutView="65" workbookViewId="0">
      <selection activeCell="H6" sqref="H6:I6"/>
    </sheetView>
  </sheetViews>
  <sheetFormatPr defaultRowHeight="13.5"/>
  <cols>
    <col min="1" max="1" width="10.5" style="184" customWidth="1"/>
    <col min="2" max="2" width="7.125" style="184" customWidth="1"/>
    <col min="3" max="12" width="18.625" style="184" customWidth="1"/>
    <col min="13" max="13" width="5.625" style="184" customWidth="1"/>
    <col min="14" max="14" width="18.625" style="184" customWidth="1"/>
    <col min="15" max="15" width="3.875" style="184" customWidth="1"/>
    <col min="16" max="16" width="6.375" style="184" customWidth="1"/>
    <col min="17" max="16384" width="9" style="184"/>
  </cols>
  <sheetData>
    <row r="1" spans="1:17" s="136" customFormat="1" ht="31.5" customHeight="1">
      <c r="A1" s="135" t="s">
        <v>278</v>
      </c>
      <c r="C1" s="137"/>
      <c r="D1" s="137"/>
      <c r="I1" s="137"/>
      <c r="J1" s="137"/>
      <c r="K1" s="138"/>
      <c r="L1" s="138"/>
      <c r="M1" s="138"/>
      <c r="N1" s="138"/>
      <c r="O1" s="139"/>
    </row>
    <row r="2" spans="1:17" s="136" customFormat="1" ht="30" customHeight="1">
      <c r="B2" s="140"/>
      <c r="C2" s="137"/>
      <c r="D2" s="137"/>
      <c r="H2" s="137"/>
      <c r="I2" s="137"/>
      <c r="J2" s="137"/>
    </row>
    <row r="3" spans="1:17" s="139" customFormat="1" ht="37.5" customHeight="1">
      <c r="A3" s="141" t="s">
        <v>175</v>
      </c>
      <c r="B3" s="142" t="str">
        <f>一番最初に入力!$C$12&amp;""</f>
        <v>6</v>
      </c>
      <c r="C3" s="375" t="s">
        <v>182</v>
      </c>
      <c r="D3" s="375"/>
      <c r="E3" s="375"/>
      <c r="F3" s="375"/>
      <c r="G3" s="143"/>
      <c r="H3" s="144"/>
      <c r="I3" s="144"/>
      <c r="J3" s="144"/>
      <c r="N3" s="145" t="s">
        <v>109</v>
      </c>
      <c r="Q3" s="145"/>
    </row>
    <row r="4" spans="1:17" s="136" customFormat="1" ht="14.25">
      <c r="B4" s="137"/>
      <c r="C4" s="137"/>
      <c r="D4" s="137"/>
      <c r="G4" s="146"/>
      <c r="H4" s="137"/>
      <c r="I4" s="137"/>
      <c r="J4" s="137"/>
    </row>
    <row r="5" spans="1:17" s="136" customFormat="1" ht="33.75" customHeight="1">
      <c r="B5" s="137"/>
      <c r="C5" s="137"/>
      <c r="D5" s="137"/>
      <c r="H5" s="378" t="s">
        <v>79</v>
      </c>
      <c r="I5" s="378"/>
      <c r="J5" s="379" t="str">
        <f>様式第4号!K11</f>
        <v>★★保育園</v>
      </c>
      <c r="K5" s="379"/>
      <c r="L5" s="379"/>
      <c r="M5" s="379"/>
    </row>
    <row r="6" spans="1:17" s="136" customFormat="1" ht="33.75" customHeight="1">
      <c r="B6" s="137"/>
      <c r="C6" s="137"/>
      <c r="D6" s="137"/>
      <c r="H6" s="376" t="s">
        <v>332</v>
      </c>
      <c r="I6" s="376"/>
      <c r="J6" s="377" t="s">
        <v>371</v>
      </c>
      <c r="K6" s="377"/>
      <c r="L6" s="377"/>
      <c r="M6" s="377"/>
      <c r="N6" s="137"/>
    </row>
    <row r="7" spans="1:17" s="136" customFormat="1" ht="28.5" customHeight="1" thickBot="1">
      <c r="B7" s="147"/>
      <c r="K7" s="148"/>
      <c r="L7" s="149" t="s">
        <v>64</v>
      </c>
    </row>
    <row r="8" spans="1:17" s="136" customFormat="1" ht="30" customHeight="1">
      <c r="B8" s="147"/>
      <c r="C8" s="369" t="s">
        <v>130</v>
      </c>
      <c r="D8" s="370"/>
      <c r="E8" s="370"/>
      <c r="F8" s="370"/>
      <c r="G8" s="371" t="s">
        <v>131</v>
      </c>
      <c r="H8" s="373" t="s">
        <v>234</v>
      </c>
      <c r="I8" s="373" t="s">
        <v>75</v>
      </c>
      <c r="J8" s="373" t="s">
        <v>233</v>
      </c>
      <c r="K8" s="373" t="s">
        <v>169</v>
      </c>
      <c r="L8" s="365" t="s">
        <v>168</v>
      </c>
    </row>
    <row r="9" spans="1:17" s="136" customFormat="1" ht="79.5" customHeight="1">
      <c r="C9" s="150" t="s">
        <v>132</v>
      </c>
      <c r="D9" s="151" t="s">
        <v>76</v>
      </c>
      <c r="E9" s="151" t="s">
        <v>74</v>
      </c>
      <c r="F9" s="152" t="s">
        <v>133</v>
      </c>
      <c r="G9" s="372"/>
      <c r="H9" s="374"/>
      <c r="I9" s="374"/>
      <c r="J9" s="374"/>
      <c r="K9" s="374"/>
      <c r="L9" s="366"/>
    </row>
    <row r="10" spans="1:17" s="153" customFormat="1" ht="18.75" customHeight="1" thickBot="1">
      <c r="C10" s="154" t="s">
        <v>0</v>
      </c>
      <c r="D10" s="155" t="s">
        <v>134</v>
      </c>
      <c r="E10" s="155" t="s">
        <v>135</v>
      </c>
      <c r="F10" s="156" t="s">
        <v>136</v>
      </c>
      <c r="G10" s="154" t="s">
        <v>137</v>
      </c>
      <c r="H10" s="155" t="s">
        <v>138</v>
      </c>
      <c r="I10" s="155" t="s">
        <v>139</v>
      </c>
      <c r="J10" s="155" t="s">
        <v>140</v>
      </c>
      <c r="K10" s="155" t="s">
        <v>141</v>
      </c>
      <c r="L10" s="157" t="s">
        <v>142</v>
      </c>
    </row>
    <row r="11" spans="1:17" s="162" customFormat="1" ht="17.25">
      <c r="A11" s="367" t="s">
        <v>126</v>
      </c>
      <c r="B11" s="368"/>
      <c r="C11" s="158" t="s">
        <v>180</v>
      </c>
      <c r="D11" s="159" t="s">
        <v>180</v>
      </c>
      <c r="E11" s="159"/>
      <c r="F11" s="160" t="s">
        <v>180</v>
      </c>
      <c r="G11" s="158" t="s">
        <v>180</v>
      </c>
      <c r="H11" s="159" t="s">
        <v>180</v>
      </c>
      <c r="I11" s="159" t="s">
        <v>180</v>
      </c>
      <c r="J11" s="159" t="s">
        <v>180</v>
      </c>
      <c r="K11" s="159" t="s">
        <v>180</v>
      </c>
      <c r="L11" s="161" t="s">
        <v>180</v>
      </c>
    </row>
    <row r="12" spans="1:17" s="170" customFormat="1" ht="50.1" customHeight="1" thickBot="1">
      <c r="A12" s="367"/>
      <c r="B12" s="368"/>
      <c r="C12" s="163">
        <f>収支予算書!G38</f>
        <v>290400</v>
      </c>
      <c r="D12" s="51">
        <v>1900</v>
      </c>
      <c r="E12" s="164">
        <f>SUM(収支予算書!G14:G17)</f>
        <v>0</v>
      </c>
      <c r="F12" s="165">
        <f>IF((C12-D12-E12)&gt;0,C12-D12-E12,0)</f>
        <v>288500</v>
      </c>
      <c r="G12" s="166">
        <f>'別表２-① '!O24</f>
        <v>38340</v>
      </c>
      <c r="H12" s="167">
        <f>MIN(F12:G12)</f>
        <v>38340</v>
      </c>
      <c r="I12" s="168">
        <f>収支予算書!G13</f>
        <v>1900</v>
      </c>
      <c r="J12" s="167">
        <f>IF(I12-D12&gt;0,I12-D12,0)</f>
        <v>0</v>
      </c>
      <c r="K12" s="167">
        <f>H12-J12</f>
        <v>38340</v>
      </c>
      <c r="L12" s="169">
        <f>ROUNDDOWN(K12,-3)</f>
        <v>38000</v>
      </c>
    </row>
    <row r="13" spans="1:17" s="162" customFormat="1" ht="17.25">
      <c r="A13" s="367" t="s">
        <v>127</v>
      </c>
      <c r="B13" s="368"/>
      <c r="C13" s="171"/>
      <c r="D13" s="172" t="s">
        <v>180</v>
      </c>
      <c r="E13" s="173"/>
      <c r="F13" s="174" t="s">
        <v>180</v>
      </c>
      <c r="G13" s="171" t="s">
        <v>180</v>
      </c>
      <c r="H13" s="173" t="s">
        <v>180</v>
      </c>
      <c r="I13" s="172" t="s">
        <v>180</v>
      </c>
      <c r="J13" s="173" t="s">
        <v>180</v>
      </c>
      <c r="K13" s="173" t="s">
        <v>180</v>
      </c>
      <c r="L13" s="175" t="s">
        <v>180</v>
      </c>
    </row>
    <row r="14" spans="1:17" s="170" customFormat="1" ht="50.1" customHeight="1" thickBot="1">
      <c r="A14" s="367"/>
      <c r="B14" s="368"/>
      <c r="C14" s="163">
        <f>収支予算書!H38</f>
        <v>4355694</v>
      </c>
      <c r="D14" s="51">
        <v>625500</v>
      </c>
      <c r="E14" s="164">
        <f>SUM(収支予算書!H14:H17)</f>
        <v>108000</v>
      </c>
      <c r="F14" s="165">
        <f>IF((C14-D14-E14)&gt;0,C14-D14-E14,0)</f>
        <v>3622194</v>
      </c>
      <c r="G14" s="166">
        <f>'別表２-② '!N56</f>
        <v>3428000</v>
      </c>
      <c r="H14" s="167">
        <f>MIN(F14:G14)</f>
        <v>3428000</v>
      </c>
      <c r="I14" s="168">
        <f>収支予算書!H13</f>
        <v>625500</v>
      </c>
      <c r="J14" s="167">
        <f>IF(I14-D14&gt;0,I14-D14,0)</f>
        <v>0</v>
      </c>
      <c r="K14" s="167">
        <f>H14-J14</f>
        <v>3428000</v>
      </c>
      <c r="L14" s="169">
        <f>ROUNDDOWN(K14,-3)</f>
        <v>3428000</v>
      </c>
    </row>
    <row r="15" spans="1:17" s="162" customFormat="1" ht="17.25">
      <c r="A15" s="367" t="s">
        <v>36</v>
      </c>
      <c r="B15" s="368"/>
      <c r="C15" s="171" t="s">
        <v>180</v>
      </c>
      <c r="D15" s="173" t="s">
        <v>180</v>
      </c>
      <c r="E15" s="173"/>
      <c r="F15" s="174" t="s">
        <v>180</v>
      </c>
      <c r="G15" s="171" t="s">
        <v>180</v>
      </c>
      <c r="H15" s="173" t="s">
        <v>180</v>
      </c>
      <c r="I15" s="173" t="s">
        <v>180</v>
      </c>
      <c r="J15" s="173" t="s">
        <v>180</v>
      </c>
      <c r="K15" s="173" t="s">
        <v>180</v>
      </c>
      <c r="L15" s="175" t="s">
        <v>180</v>
      </c>
    </row>
    <row r="16" spans="1:17" s="170" customFormat="1" ht="60" customHeight="1" thickBot="1">
      <c r="A16" s="367"/>
      <c r="B16" s="368"/>
      <c r="C16" s="176">
        <f t="shared" ref="C16:K16" si="0">SUM(C12,C14)</f>
        <v>4646094</v>
      </c>
      <c r="D16" s="177">
        <f t="shared" si="0"/>
        <v>627400</v>
      </c>
      <c r="E16" s="177">
        <f t="shared" si="0"/>
        <v>108000</v>
      </c>
      <c r="F16" s="178">
        <f>SUM(F12,F14)</f>
        <v>3910694</v>
      </c>
      <c r="G16" s="179">
        <f t="shared" si="0"/>
        <v>3466340</v>
      </c>
      <c r="H16" s="177">
        <f>SUM(H12,H14)</f>
        <v>3466340</v>
      </c>
      <c r="I16" s="177">
        <f t="shared" si="0"/>
        <v>627400</v>
      </c>
      <c r="J16" s="177">
        <f t="shared" si="0"/>
        <v>0</v>
      </c>
      <c r="K16" s="177">
        <f t="shared" si="0"/>
        <v>3466340</v>
      </c>
      <c r="L16" s="180">
        <f>SUM(L12,L14)</f>
        <v>3466000</v>
      </c>
    </row>
    <row r="17" spans="2:15" s="182" customFormat="1" ht="24.75" customHeight="1">
      <c r="B17" s="181"/>
      <c r="C17" s="181"/>
      <c r="D17" s="181"/>
      <c r="E17" s="181"/>
      <c r="F17" s="181"/>
      <c r="G17" s="181"/>
      <c r="H17" s="181"/>
    </row>
    <row r="18" spans="2:15" s="136" customFormat="1" ht="14.25" customHeight="1">
      <c r="B18" s="153" t="s">
        <v>181</v>
      </c>
      <c r="C18" s="153"/>
      <c r="D18" s="153"/>
      <c r="E18" s="153"/>
      <c r="F18" s="153"/>
      <c r="G18" s="153"/>
      <c r="H18" s="153"/>
      <c r="I18" s="153"/>
      <c r="J18" s="153"/>
      <c r="K18" s="153"/>
      <c r="L18" s="140"/>
      <c r="M18" s="140"/>
      <c r="N18" s="153"/>
      <c r="O18" s="140"/>
    </row>
    <row r="19" spans="2:15" s="136" customFormat="1" ht="9" customHeight="1">
      <c r="B19" s="364"/>
      <c r="C19" s="364"/>
      <c r="D19" s="364"/>
      <c r="E19" s="364"/>
      <c r="F19" s="364"/>
      <c r="G19" s="364"/>
      <c r="H19" s="364"/>
    </row>
    <row r="20" spans="2:15" s="136" customFormat="1" ht="14.25">
      <c r="B20" s="364" t="s">
        <v>223</v>
      </c>
      <c r="C20" s="364"/>
      <c r="D20" s="364"/>
      <c r="E20" s="364"/>
      <c r="F20" s="364"/>
      <c r="G20" s="364"/>
      <c r="H20" s="364"/>
    </row>
    <row r="21" spans="2:15" s="136" customFormat="1" ht="7.5" customHeight="1">
      <c r="B21" s="364"/>
      <c r="C21" s="364"/>
      <c r="D21" s="364"/>
      <c r="E21" s="364"/>
      <c r="F21" s="364"/>
      <c r="G21" s="364"/>
      <c r="H21" s="364"/>
    </row>
    <row r="22" spans="2:15" s="136" customFormat="1" ht="14.25">
      <c r="B22" s="153" t="s">
        <v>365</v>
      </c>
      <c r="C22" s="153"/>
      <c r="D22" s="153"/>
      <c r="E22" s="153"/>
      <c r="F22" s="153"/>
      <c r="G22" s="153"/>
      <c r="H22" s="153"/>
    </row>
    <row r="23" spans="2:15" s="136" customFormat="1" ht="7.5" customHeight="1">
      <c r="B23" s="364"/>
      <c r="C23" s="364"/>
      <c r="D23" s="364"/>
      <c r="E23" s="364"/>
      <c r="F23" s="364"/>
      <c r="G23" s="364"/>
      <c r="H23" s="364"/>
    </row>
    <row r="24" spans="2:15" s="136" customFormat="1" ht="14.25">
      <c r="B24" s="140" t="s">
        <v>61</v>
      </c>
      <c r="C24" s="140"/>
      <c r="D24" s="140"/>
      <c r="E24" s="140"/>
      <c r="F24" s="140"/>
      <c r="G24" s="140"/>
      <c r="H24" s="140"/>
    </row>
    <row r="25" spans="2:15" s="136" customFormat="1" ht="7.5" customHeight="1">
      <c r="B25" s="364"/>
      <c r="C25" s="364"/>
      <c r="D25" s="364"/>
      <c r="E25" s="364"/>
      <c r="F25" s="364"/>
      <c r="G25" s="364"/>
      <c r="H25" s="364"/>
    </row>
    <row r="26" spans="2:15" s="136" customFormat="1" ht="14.25" customHeight="1">
      <c r="B26" s="364"/>
      <c r="C26" s="364"/>
      <c r="D26" s="364"/>
      <c r="E26" s="364"/>
    </row>
    <row r="27" spans="2:15">
      <c r="B27" s="183"/>
    </row>
    <row r="36" spans="11:15" ht="14.25">
      <c r="K36" s="136"/>
      <c r="L36" s="136"/>
      <c r="M36" s="136"/>
      <c r="N36" s="136"/>
      <c r="O36" s="136"/>
    </row>
    <row r="45" spans="11:15">
      <c r="K45" s="185"/>
      <c r="L45" s="185"/>
      <c r="M45" s="185"/>
      <c r="N45" s="185"/>
      <c r="O45" s="185"/>
    </row>
    <row r="46" spans="11:15">
      <c r="K46" s="185"/>
      <c r="L46" s="185"/>
      <c r="M46" s="185"/>
      <c r="N46" s="185"/>
      <c r="O46" s="185"/>
    </row>
    <row r="52" spans="5:15">
      <c r="E52" s="186"/>
      <c r="F52" s="186"/>
      <c r="J52" s="186"/>
      <c r="K52" s="186"/>
      <c r="L52" s="186"/>
      <c r="M52" s="186"/>
      <c r="N52" s="186"/>
      <c r="O52" s="186"/>
    </row>
  </sheetData>
  <sheetProtection algorithmName="SHA-512" hashValue="V4LvxkkgXm3w2ey8VxkydbWsNOKKlsjYrobOezulookR1qJ8mzEGi6XpmTupjmd0+wEYO3w5cn2gMuZhdmYYZQ==" saltValue="XvKUkVcqJZbOzWzoJrbSsA==" spinCount="100000" sheet="1" objects="1" scenarios="1"/>
  <mergeCells count="21">
    <mergeCell ref="C3:F3"/>
    <mergeCell ref="H6:I6"/>
    <mergeCell ref="J6:M6"/>
    <mergeCell ref="H5:I5"/>
    <mergeCell ref="J5:M5"/>
    <mergeCell ref="B26:E26"/>
    <mergeCell ref="B20:H20"/>
    <mergeCell ref="B19:H19"/>
    <mergeCell ref="L8:L9"/>
    <mergeCell ref="B21:H21"/>
    <mergeCell ref="A11:B12"/>
    <mergeCell ref="A13:B14"/>
    <mergeCell ref="A15:B16"/>
    <mergeCell ref="C8:F8"/>
    <mergeCell ref="G8:G9"/>
    <mergeCell ref="H8:H9"/>
    <mergeCell ref="I8:I9"/>
    <mergeCell ref="J8:J9"/>
    <mergeCell ref="K8:K9"/>
    <mergeCell ref="B23:H23"/>
    <mergeCell ref="B25:H25"/>
  </mergeCells>
  <phoneticPr fontId="3"/>
  <pageMargins left="0.70866141732283472" right="0.31496062992125984" top="0.74803149606299213" bottom="0.74803149606299213" header="0.31496062992125984" footer="0.31496062992125984"/>
  <pageSetup paperSize="9" scale="65" orientation="landscape" r:id="rId1"/>
  <headerFooter alignWithMargins="0"/>
  <colBreaks count="1" manualBreakCount="1">
    <brk id="8" max="25" man="1"/>
  </col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76"/>
  <sheetViews>
    <sheetView view="pageBreakPreview" zoomScale="50" zoomScaleNormal="75" zoomScaleSheetLayoutView="50" workbookViewId="0">
      <selection activeCell="Q11" sqref="Q11"/>
    </sheetView>
  </sheetViews>
  <sheetFormatPr defaultRowHeight="13.5"/>
  <cols>
    <col min="1" max="1" width="14" style="257" customWidth="1"/>
    <col min="2" max="2" width="10" style="257" customWidth="1"/>
    <col min="3" max="3" width="25.5" style="258" bestFit="1" customWidth="1"/>
    <col min="4" max="4" width="25.625" style="258" customWidth="1"/>
    <col min="5" max="5" width="7.625" style="257" customWidth="1"/>
    <col min="6" max="6" width="25.625" style="257" customWidth="1"/>
    <col min="7" max="7" width="5.875" style="257" customWidth="1"/>
    <col min="8" max="8" width="17" style="257" customWidth="1"/>
    <col min="9" max="9" width="20.375" style="257" bestFit="1" customWidth="1"/>
    <col min="10" max="10" width="7.625" style="257" customWidth="1"/>
    <col min="11" max="11" width="25.625" style="258" customWidth="1"/>
    <col min="12" max="12" width="9.25" style="258" customWidth="1"/>
    <col min="13" max="13" width="23.75" style="258" customWidth="1"/>
    <col min="14" max="14" width="10.625" style="259" customWidth="1"/>
    <col min="15" max="15" width="32.625" style="259" customWidth="1"/>
    <col min="16" max="16" width="5.625" style="259" customWidth="1"/>
    <col min="17" max="17" width="12.625" style="259" customWidth="1"/>
    <col min="18" max="18" width="32" style="259" customWidth="1"/>
    <col min="19" max="19" width="9.5" style="259" customWidth="1"/>
    <col min="20" max="20" width="15" style="257" customWidth="1"/>
    <col min="21" max="21" width="10.75" style="257" customWidth="1"/>
    <col min="22" max="22" width="36.125" style="257" customWidth="1"/>
    <col min="23" max="23" width="22.25" style="257" customWidth="1"/>
    <col min="24" max="16384" width="9" style="257"/>
  </cols>
  <sheetData>
    <row r="1" spans="1:21" s="187" customFormat="1" ht="60.75" customHeight="1">
      <c r="A1" s="187" t="s">
        <v>282</v>
      </c>
      <c r="C1" s="188"/>
      <c r="D1" s="189"/>
      <c r="K1" s="189"/>
      <c r="L1" s="189"/>
      <c r="N1" s="190"/>
      <c r="O1" s="191"/>
      <c r="P1" s="192"/>
      <c r="Q1" s="192"/>
      <c r="R1" s="192"/>
      <c r="S1" s="192"/>
    </row>
    <row r="2" spans="1:21" s="187" customFormat="1" ht="60.75" customHeight="1">
      <c r="C2" s="188"/>
      <c r="D2" s="189"/>
      <c r="K2" s="189"/>
      <c r="L2" s="189"/>
      <c r="N2" s="192"/>
      <c r="O2" s="192"/>
      <c r="P2" s="192"/>
      <c r="Q2" s="192"/>
      <c r="R2" s="193" t="s">
        <v>109</v>
      </c>
      <c r="S2" s="193"/>
      <c r="T2" s="194"/>
      <c r="U2" s="194"/>
    </row>
    <row r="3" spans="1:21" s="198" customFormat="1" ht="49.5" customHeight="1">
      <c r="A3" s="195" t="s">
        <v>175</v>
      </c>
      <c r="B3" s="196" t="str">
        <f>一番最初に入力!$C$12&amp;""</f>
        <v>6</v>
      </c>
      <c r="C3" s="195" t="s">
        <v>281</v>
      </c>
      <c r="D3" s="197"/>
      <c r="J3" s="199"/>
      <c r="K3" s="200"/>
      <c r="L3" s="200"/>
      <c r="M3" s="200"/>
      <c r="N3" s="191"/>
      <c r="O3" s="191"/>
      <c r="P3" s="191"/>
      <c r="Q3" s="191"/>
      <c r="R3" s="191"/>
      <c r="S3" s="191"/>
    </row>
    <row r="4" spans="1:21" s="202" customFormat="1" ht="48" customHeight="1">
      <c r="A4" s="201"/>
      <c r="C4" s="203"/>
      <c r="D4" s="203"/>
      <c r="J4" s="204"/>
      <c r="K4" s="203"/>
      <c r="L4" s="203"/>
      <c r="M4" s="203"/>
      <c r="N4" s="205"/>
      <c r="O4" s="205"/>
      <c r="P4" s="192"/>
      <c r="Q4" s="192"/>
      <c r="R4" s="192"/>
      <c r="S4" s="192"/>
    </row>
    <row r="5" spans="1:21" s="187" customFormat="1" ht="48" customHeight="1">
      <c r="C5" s="189"/>
      <c r="D5" s="189"/>
      <c r="J5" s="206"/>
      <c r="K5" s="207" t="s">
        <v>62</v>
      </c>
      <c r="L5" s="392" t="str">
        <f>様式第4号!K11</f>
        <v>★★保育園</v>
      </c>
      <c r="M5" s="392"/>
      <c r="N5" s="392"/>
      <c r="O5" s="392"/>
      <c r="P5" s="191"/>
      <c r="Q5" s="191"/>
      <c r="R5" s="191"/>
      <c r="S5" s="191"/>
    </row>
    <row r="6" spans="1:21" s="187" customFormat="1" ht="48" customHeight="1" thickBot="1">
      <c r="C6" s="189"/>
      <c r="D6" s="189"/>
      <c r="J6" s="206"/>
      <c r="K6" s="189"/>
      <c r="L6" s="208"/>
      <c r="M6" s="208"/>
      <c r="N6" s="208"/>
      <c r="O6" s="208"/>
      <c r="P6" s="208"/>
      <c r="Q6" s="208"/>
      <c r="R6" s="208"/>
      <c r="S6" s="208"/>
      <c r="T6" s="209"/>
      <c r="U6" s="209"/>
    </row>
    <row r="7" spans="1:21" s="187" customFormat="1" ht="46.5" customHeight="1" thickBot="1">
      <c r="A7" s="187" t="s">
        <v>41</v>
      </c>
      <c r="C7" s="260">
        <v>45</v>
      </c>
      <c r="D7" s="187" t="s">
        <v>42</v>
      </c>
      <c r="J7" s="206"/>
      <c r="K7" s="189"/>
      <c r="L7" s="208"/>
      <c r="M7" s="398" t="s">
        <v>372</v>
      </c>
      <c r="N7" s="398"/>
      <c r="O7" s="398"/>
      <c r="P7" s="208"/>
      <c r="Q7" s="208"/>
      <c r="R7" s="208"/>
      <c r="S7" s="208"/>
      <c r="T7" s="209"/>
      <c r="U7" s="209"/>
    </row>
    <row r="8" spans="1:21" s="187" customFormat="1" ht="52.5" customHeight="1">
      <c r="C8" s="189"/>
      <c r="D8" s="189"/>
      <c r="J8" s="206"/>
      <c r="K8" s="189"/>
      <c r="L8" s="208"/>
      <c r="M8" s="208"/>
      <c r="N8" s="208"/>
      <c r="O8" s="208"/>
      <c r="P8" s="208"/>
      <c r="Q8" s="208"/>
      <c r="R8" s="208"/>
      <c r="S8" s="208"/>
      <c r="T8" s="209"/>
      <c r="U8" s="209"/>
    </row>
    <row r="9" spans="1:21" s="187" customFormat="1" ht="52.5" customHeight="1" thickBot="1">
      <c r="A9" s="187" t="s">
        <v>63</v>
      </c>
      <c r="C9" s="189"/>
      <c r="D9" s="189"/>
      <c r="J9" s="206"/>
      <c r="K9" s="189"/>
      <c r="L9" s="208"/>
      <c r="M9" s="208"/>
      <c r="N9" s="208"/>
      <c r="O9" s="210" t="s">
        <v>64</v>
      </c>
      <c r="P9" s="208"/>
      <c r="Q9" s="208"/>
      <c r="R9" s="208"/>
      <c r="S9" s="208"/>
      <c r="T9" s="209"/>
      <c r="U9" s="209"/>
    </row>
    <row r="10" spans="1:21" s="187" customFormat="1" ht="48" customHeight="1">
      <c r="A10" s="380"/>
      <c r="B10" s="381"/>
      <c r="C10" s="383" t="s">
        <v>43</v>
      </c>
      <c r="D10" s="383" t="s">
        <v>44</v>
      </c>
      <c r="E10" s="383"/>
      <c r="F10" s="383"/>
      <c r="G10" s="211"/>
      <c r="H10" s="384" t="s">
        <v>77</v>
      </c>
      <c r="I10" s="384"/>
      <c r="J10" s="211"/>
      <c r="K10" s="402" t="s">
        <v>45</v>
      </c>
      <c r="L10" s="212"/>
      <c r="M10" s="402" t="s">
        <v>280</v>
      </c>
      <c r="N10" s="213"/>
      <c r="O10" s="402" t="s">
        <v>279</v>
      </c>
      <c r="P10" s="212"/>
      <c r="Q10" s="212"/>
      <c r="R10" s="212"/>
      <c r="S10" s="212"/>
      <c r="T10" s="209"/>
      <c r="U10" s="209"/>
    </row>
    <row r="11" spans="1:21" s="187" customFormat="1" ht="48" customHeight="1">
      <c r="C11" s="383"/>
      <c r="D11" s="214" t="s">
        <v>46</v>
      </c>
      <c r="E11" s="215"/>
      <c r="F11" s="214" t="s">
        <v>47</v>
      </c>
      <c r="G11" s="215"/>
      <c r="H11" s="216" t="s">
        <v>48</v>
      </c>
      <c r="I11" s="217" t="s">
        <v>49</v>
      </c>
      <c r="J11" s="211"/>
      <c r="K11" s="403"/>
      <c r="L11" s="213"/>
      <c r="M11" s="403"/>
      <c r="N11" s="218"/>
      <c r="O11" s="403"/>
      <c r="P11" s="213"/>
      <c r="Q11" s="213"/>
      <c r="R11" s="213"/>
      <c r="S11" s="213"/>
      <c r="T11" s="209"/>
      <c r="U11" s="209"/>
    </row>
    <row r="12" spans="1:21" s="187" customFormat="1" ht="35.1" customHeight="1">
      <c r="C12" s="385" t="s">
        <v>50</v>
      </c>
      <c r="D12" s="219">
        <f>IFERROR(VLOOKUP($C$7,【自動】公定価格【令和６年度改定後単価】!$1:$1048576,3),"")</f>
        <v>68420</v>
      </c>
      <c r="E12" s="388" t="s">
        <v>66</v>
      </c>
      <c r="F12" s="219">
        <f>IFERROR(VLOOKUP($C$7,【自動】公定価格【令和６年度改定後単価】!$1:$1048576,7),"")</f>
        <v>58360</v>
      </c>
      <c r="G12" s="386" t="s">
        <v>66</v>
      </c>
      <c r="H12" s="220">
        <v>400</v>
      </c>
      <c r="I12" s="221" t="s">
        <v>51</v>
      </c>
      <c r="J12" s="391" t="s">
        <v>65</v>
      </c>
      <c r="K12" s="222">
        <f>IF(D12="","",D12-F12-H12)</f>
        <v>9660</v>
      </c>
      <c r="L12" s="393" t="s">
        <v>67</v>
      </c>
      <c r="M12" s="20">
        <v>1</v>
      </c>
      <c r="N12" s="404" t="s">
        <v>65</v>
      </c>
      <c r="O12" s="223">
        <f>IF(D12="","",K12*M12)</f>
        <v>9660</v>
      </c>
      <c r="P12" s="213"/>
      <c r="Q12" s="213"/>
      <c r="R12" s="213"/>
      <c r="S12" s="213"/>
      <c r="T12" s="209"/>
      <c r="U12" s="209"/>
    </row>
    <row r="13" spans="1:21" s="187" customFormat="1" ht="35.1" customHeight="1">
      <c r="C13" s="386"/>
      <c r="D13" s="224">
        <f>IFERROR(VLOOKUP($C$7,【自動】公定価格【令和６年度改定後単価】!$1:$1048576,3),"")</f>
        <v>68420</v>
      </c>
      <c r="E13" s="388"/>
      <c r="F13" s="225">
        <f>IFERROR(VLOOKUP($C$7,【自動】公定価格【令和６年度改定後単価】!$1:$1048576,7),"")</f>
        <v>58360</v>
      </c>
      <c r="G13" s="386"/>
      <c r="H13" s="226">
        <v>200</v>
      </c>
      <c r="I13" s="227" t="s">
        <v>52</v>
      </c>
      <c r="J13" s="391"/>
      <c r="K13" s="228">
        <f t="shared" ref="K13:K23" si="0">IF(D13="","",D13-F13-H13)</f>
        <v>9860</v>
      </c>
      <c r="L13" s="393"/>
      <c r="M13" s="21"/>
      <c r="N13" s="404"/>
      <c r="O13" s="229">
        <f t="shared" ref="O13:O23" si="1">IF(D13="","",K13*M13)</f>
        <v>0</v>
      </c>
      <c r="P13" s="213"/>
      <c r="Q13" s="213"/>
      <c r="R13" s="213"/>
      <c r="S13" s="213"/>
      <c r="T13" s="209"/>
      <c r="U13" s="209"/>
    </row>
    <row r="14" spans="1:21" s="187" customFormat="1" ht="35.1" customHeight="1">
      <c r="C14" s="387"/>
      <c r="D14" s="224">
        <f>IFERROR(VLOOKUP($C$7,【自動】公定価格【令和６年度改定後単価】!$1:$1048576,3),"")</f>
        <v>68420</v>
      </c>
      <c r="E14" s="388"/>
      <c r="F14" s="230">
        <f>IFERROR(VLOOKUP($C$7,【自動】公定価格【令和６年度改定後単価】!$1:$1048576,7),"")</f>
        <v>58360</v>
      </c>
      <c r="G14" s="386"/>
      <c r="H14" s="231">
        <v>0</v>
      </c>
      <c r="I14" s="232" t="s">
        <v>53</v>
      </c>
      <c r="J14" s="391"/>
      <c r="K14" s="233">
        <f t="shared" si="0"/>
        <v>10060</v>
      </c>
      <c r="L14" s="393"/>
      <c r="M14" s="22"/>
      <c r="N14" s="404"/>
      <c r="O14" s="234">
        <f t="shared" si="1"/>
        <v>0</v>
      </c>
      <c r="P14" s="213"/>
      <c r="Q14" s="213"/>
      <c r="R14" s="213"/>
      <c r="S14" s="213"/>
      <c r="T14" s="209"/>
      <c r="U14" s="209"/>
    </row>
    <row r="15" spans="1:21" s="187" customFormat="1" ht="35.1" customHeight="1">
      <c r="C15" s="385" t="s">
        <v>54</v>
      </c>
      <c r="D15" s="219">
        <f>IFERROR(VLOOKUP($C$7,【自動】公定価格【令和６年度改定後単価】!$1:$1048576,4),"")</f>
        <v>75840</v>
      </c>
      <c r="E15" s="388"/>
      <c r="F15" s="219">
        <f>IFERROR(VLOOKUP($C$7,【自動】公定価格【令和６年度改定後単価】!$1:$1048576,8),"")</f>
        <v>65780</v>
      </c>
      <c r="G15" s="386"/>
      <c r="H15" s="220">
        <v>400</v>
      </c>
      <c r="I15" s="221" t="s">
        <v>51</v>
      </c>
      <c r="J15" s="391"/>
      <c r="K15" s="222">
        <f t="shared" si="0"/>
        <v>9660</v>
      </c>
      <c r="L15" s="393"/>
      <c r="M15" s="23"/>
      <c r="N15" s="404"/>
      <c r="O15" s="223">
        <f t="shared" si="1"/>
        <v>0</v>
      </c>
      <c r="P15" s="213"/>
      <c r="Q15" s="213"/>
      <c r="R15" s="213"/>
      <c r="S15" s="213"/>
      <c r="T15" s="209"/>
      <c r="U15" s="209"/>
    </row>
    <row r="16" spans="1:21" s="187" customFormat="1" ht="35.1" customHeight="1">
      <c r="C16" s="386"/>
      <c r="D16" s="224">
        <f>IFERROR(VLOOKUP($C$7,【自動】公定価格【令和６年度改定後単価】!$1:$1048576,4),"")</f>
        <v>75840</v>
      </c>
      <c r="E16" s="388"/>
      <c r="F16" s="225">
        <f>IFERROR(VLOOKUP($C$7,【自動】公定価格【令和６年度改定後単価】!$1:$1048576,8),"")</f>
        <v>65780</v>
      </c>
      <c r="G16" s="386"/>
      <c r="H16" s="226">
        <v>200</v>
      </c>
      <c r="I16" s="227" t="s">
        <v>52</v>
      </c>
      <c r="J16" s="391"/>
      <c r="K16" s="228">
        <f t="shared" si="0"/>
        <v>9860</v>
      </c>
      <c r="L16" s="393"/>
      <c r="M16" s="24"/>
      <c r="N16" s="404"/>
      <c r="O16" s="229">
        <f t="shared" si="1"/>
        <v>0</v>
      </c>
      <c r="P16" s="213"/>
      <c r="Q16" s="213"/>
      <c r="R16" s="213"/>
      <c r="S16" s="213"/>
      <c r="T16" s="209"/>
      <c r="U16" s="209"/>
    </row>
    <row r="17" spans="1:23" s="187" customFormat="1" ht="35.1" customHeight="1">
      <c r="C17" s="387"/>
      <c r="D17" s="235">
        <f>IFERROR(VLOOKUP($C$7,【自動】公定価格【令和６年度改定後単価】!$1:$1048576,4),"")</f>
        <v>75840</v>
      </c>
      <c r="E17" s="388"/>
      <c r="F17" s="230">
        <f>IFERROR(VLOOKUP($C$7,【自動】公定価格【令和６年度改定後単価】!$1:$1048576,8),"")</f>
        <v>65780</v>
      </c>
      <c r="G17" s="386"/>
      <c r="H17" s="231">
        <v>0</v>
      </c>
      <c r="I17" s="232" t="s">
        <v>53</v>
      </c>
      <c r="J17" s="391"/>
      <c r="K17" s="233">
        <f t="shared" si="0"/>
        <v>10060</v>
      </c>
      <c r="L17" s="393"/>
      <c r="M17" s="22">
        <v>1</v>
      </c>
      <c r="N17" s="404"/>
      <c r="O17" s="234">
        <f t="shared" si="1"/>
        <v>10060</v>
      </c>
      <c r="P17" s="213"/>
      <c r="Q17" s="213"/>
      <c r="R17" s="213"/>
      <c r="S17" s="213"/>
      <c r="T17" s="209"/>
      <c r="U17" s="209"/>
    </row>
    <row r="18" spans="1:23" s="187" customFormat="1" ht="35.1" customHeight="1">
      <c r="C18" s="382" t="s">
        <v>55</v>
      </c>
      <c r="D18" s="219">
        <f>IFERROR(VLOOKUP($C$7,【自動】公定価格【令和６年度改定後単価】!$1:$1048576,5),"")</f>
        <v>136340</v>
      </c>
      <c r="E18" s="388"/>
      <c r="F18" s="219">
        <f>IFERROR(VLOOKUP($C$7,【自動】公定価格【令和６年度改定後単価】!$1:$1048576,9),"")</f>
        <v>126280</v>
      </c>
      <c r="G18" s="386"/>
      <c r="H18" s="220">
        <v>1000</v>
      </c>
      <c r="I18" s="221" t="s">
        <v>51</v>
      </c>
      <c r="J18" s="391"/>
      <c r="K18" s="222">
        <f t="shared" si="0"/>
        <v>9060</v>
      </c>
      <c r="L18" s="393"/>
      <c r="M18" s="20"/>
      <c r="N18" s="404"/>
      <c r="O18" s="223">
        <f t="shared" si="1"/>
        <v>0</v>
      </c>
      <c r="P18" s="208"/>
      <c r="Q18" s="208"/>
      <c r="R18" s="208"/>
      <c r="S18" s="208"/>
      <c r="T18" s="209"/>
      <c r="U18" s="209"/>
    </row>
    <row r="19" spans="1:23" s="187" customFormat="1" ht="35.1" customHeight="1">
      <c r="C19" s="382"/>
      <c r="D19" s="225">
        <f>IFERROR(VLOOKUP($C$7,【自動】公定価格【令和６年度改定後単価】!$1:$1048576,5),"")</f>
        <v>136340</v>
      </c>
      <c r="E19" s="388"/>
      <c r="F19" s="225">
        <f>IFERROR(VLOOKUP($C$7,【自動】公定価格【令和６年度改定後単価】!$1:$1048576,9),"")</f>
        <v>126280</v>
      </c>
      <c r="G19" s="386"/>
      <c r="H19" s="226">
        <v>500</v>
      </c>
      <c r="I19" s="227" t="s">
        <v>52</v>
      </c>
      <c r="J19" s="391"/>
      <c r="K19" s="228">
        <f t="shared" si="0"/>
        <v>9560</v>
      </c>
      <c r="L19" s="393"/>
      <c r="M19" s="21">
        <v>1</v>
      </c>
      <c r="N19" s="404"/>
      <c r="O19" s="229">
        <f t="shared" si="1"/>
        <v>9560</v>
      </c>
      <c r="P19" s="208"/>
      <c r="Q19" s="208"/>
      <c r="R19" s="208"/>
      <c r="S19" s="208"/>
      <c r="T19" s="209"/>
      <c r="U19" s="209"/>
    </row>
    <row r="20" spans="1:23" s="187" customFormat="1" ht="35.1" customHeight="1">
      <c r="C20" s="382"/>
      <c r="D20" s="230">
        <f>IFERROR(VLOOKUP($C$7,【自動】公定価格【令和６年度改定後単価】!$1:$1048576,5),"")</f>
        <v>136340</v>
      </c>
      <c r="E20" s="388"/>
      <c r="F20" s="230">
        <f>IFERROR(VLOOKUP($C$7,【自動】公定価格【令和６年度改定後単価】!$1:$1048576,9),"")</f>
        <v>126280</v>
      </c>
      <c r="G20" s="386"/>
      <c r="H20" s="231">
        <v>0</v>
      </c>
      <c r="I20" s="232" t="s">
        <v>53</v>
      </c>
      <c r="J20" s="391"/>
      <c r="K20" s="233">
        <f t="shared" si="0"/>
        <v>10060</v>
      </c>
      <c r="L20" s="393"/>
      <c r="M20" s="22"/>
      <c r="N20" s="404"/>
      <c r="O20" s="234">
        <f t="shared" si="1"/>
        <v>0</v>
      </c>
      <c r="P20" s="208"/>
      <c r="Q20" s="208"/>
      <c r="R20" s="208"/>
      <c r="S20" s="208"/>
      <c r="T20" s="209"/>
      <c r="U20" s="209"/>
    </row>
    <row r="21" spans="1:23" s="187" customFormat="1" ht="35.1" customHeight="1">
      <c r="C21" s="382" t="s">
        <v>56</v>
      </c>
      <c r="D21" s="219">
        <f>IFERROR(VLOOKUP($C$7,【自動】公定価格【令和６年度改定後単価】!$1:$1048576,6),"")</f>
        <v>210540</v>
      </c>
      <c r="E21" s="388"/>
      <c r="F21" s="219">
        <f>IFERROR(VLOOKUP($C$7,【自動】公定価格【令和６年度改定後単価】!$1:$1048576,10),"")</f>
        <v>200480</v>
      </c>
      <c r="G21" s="386"/>
      <c r="H21" s="220">
        <v>1000</v>
      </c>
      <c r="I21" s="221" t="s">
        <v>51</v>
      </c>
      <c r="J21" s="391"/>
      <c r="K21" s="222">
        <f t="shared" si="0"/>
        <v>9060</v>
      </c>
      <c r="L21" s="393"/>
      <c r="M21" s="20">
        <v>1</v>
      </c>
      <c r="N21" s="404"/>
      <c r="O21" s="223">
        <f t="shared" si="1"/>
        <v>9060</v>
      </c>
      <c r="P21" s="208"/>
      <c r="Q21" s="208"/>
      <c r="R21" s="208"/>
      <c r="S21" s="208"/>
      <c r="T21" s="209"/>
      <c r="U21" s="209"/>
    </row>
    <row r="22" spans="1:23" s="187" customFormat="1" ht="35.1" customHeight="1">
      <c r="C22" s="382"/>
      <c r="D22" s="224">
        <f>IFERROR(VLOOKUP($C$7,【自動】公定価格【令和６年度改定後単価】!$1:$1048576,6),"")</f>
        <v>210540</v>
      </c>
      <c r="E22" s="388"/>
      <c r="F22" s="225">
        <f>IFERROR(VLOOKUP($C$7,【自動】公定価格【令和６年度改定後単価】!$1:$1048576,10),"")</f>
        <v>200480</v>
      </c>
      <c r="G22" s="386"/>
      <c r="H22" s="226">
        <v>500</v>
      </c>
      <c r="I22" s="227" t="s">
        <v>52</v>
      </c>
      <c r="J22" s="391"/>
      <c r="K22" s="228">
        <f t="shared" si="0"/>
        <v>9560</v>
      </c>
      <c r="L22" s="393"/>
      <c r="M22" s="21"/>
      <c r="N22" s="404"/>
      <c r="O22" s="229">
        <f t="shared" si="1"/>
        <v>0</v>
      </c>
      <c r="P22" s="208"/>
      <c r="Q22" s="208"/>
      <c r="R22" s="208"/>
      <c r="S22" s="208"/>
      <c r="T22" s="209"/>
      <c r="U22" s="209"/>
    </row>
    <row r="23" spans="1:23" s="187" customFormat="1" ht="34.5" customHeight="1" thickBot="1">
      <c r="C23" s="382"/>
      <c r="D23" s="235">
        <f>IFERROR(VLOOKUP($C$7,【自動】公定価格【令和６年度改定後単価】!$1:$1048576,6),"")</f>
        <v>210540</v>
      </c>
      <c r="E23" s="388"/>
      <c r="F23" s="230">
        <f>IFERROR(VLOOKUP($C$7,【自動】公定価格【令和６年度改定後単価】!$1:$1048576,10),"")</f>
        <v>200480</v>
      </c>
      <c r="G23" s="386"/>
      <c r="H23" s="231">
        <v>0</v>
      </c>
      <c r="I23" s="232" t="s">
        <v>53</v>
      </c>
      <c r="J23" s="391"/>
      <c r="K23" s="236">
        <f t="shared" si="0"/>
        <v>10060</v>
      </c>
      <c r="L23" s="393"/>
      <c r="M23" s="25"/>
      <c r="N23" s="404"/>
      <c r="O23" s="234">
        <f t="shared" si="1"/>
        <v>0</v>
      </c>
      <c r="P23" s="208"/>
      <c r="Q23" s="208"/>
      <c r="R23" s="208"/>
      <c r="S23" s="208"/>
      <c r="T23" s="209"/>
      <c r="U23" s="209"/>
    </row>
    <row r="24" spans="1:23" s="187" customFormat="1" ht="34.5" customHeight="1">
      <c r="C24" s="237"/>
      <c r="D24" s="237"/>
      <c r="E24" s="238"/>
      <c r="F24" s="238"/>
      <c r="G24" s="238"/>
      <c r="H24" s="389" t="s">
        <v>78</v>
      </c>
      <c r="I24" s="389"/>
      <c r="J24" s="239"/>
      <c r="K24" s="237"/>
      <c r="L24" s="240"/>
      <c r="M24" s="394"/>
      <c r="N24" s="395"/>
      <c r="O24" s="396">
        <f>IF($C$7="","",SUM(O12:O23))</f>
        <v>38340</v>
      </c>
      <c r="P24" s="241"/>
      <c r="Q24" s="241"/>
      <c r="R24" s="241"/>
      <c r="S24" s="241"/>
      <c r="T24" s="209"/>
      <c r="U24" s="209"/>
    </row>
    <row r="25" spans="1:23" s="187" customFormat="1" ht="39.950000000000003" customHeight="1" thickBot="1">
      <c r="C25" s="189"/>
      <c r="D25" s="189"/>
      <c r="H25" s="390"/>
      <c r="I25" s="390"/>
      <c r="J25" s="206"/>
      <c r="K25" s="399" t="s">
        <v>331</v>
      </c>
      <c r="L25" s="400"/>
      <c r="M25" s="400"/>
      <c r="N25" s="401"/>
      <c r="O25" s="397"/>
      <c r="P25" s="208"/>
      <c r="Q25" s="208"/>
      <c r="R25" s="208"/>
      <c r="S25" s="208"/>
      <c r="T25" s="209"/>
      <c r="U25" s="209"/>
    </row>
    <row r="26" spans="1:23" s="187" customFormat="1" ht="24.95" customHeight="1">
      <c r="C26" s="189"/>
      <c r="D26" s="189"/>
      <c r="H26" s="242"/>
      <c r="I26" s="242"/>
      <c r="J26" s="206"/>
      <c r="K26" s="243"/>
      <c r="L26" s="244"/>
      <c r="M26" s="244"/>
      <c r="N26" s="244"/>
      <c r="O26" s="245"/>
      <c r="P26" s="208"/>
      <c r="Q26" s="208"/>
      <c r="R26" s="208"/>
      <c r="S26" s="208"/>
      <c r="T26" s="209"/>
      <c r="U26" s="209"/>
    </row>
    <row r="27" spans="1:23" s="246" customFormat="1" ht="33.75" customHeight="1">
      <c r="B27" s="247"/>
      <c r="K27" s="248"/>
      <c r="L27" s="248"/>
      <c r="M27" s="248"/>
      <c r="N27" s="249"/>
      <c r="O27" s="249"/>
      <c r="P27" s="249"/>
      <c r="Q27" s="249"/>
      <c r="R27" s="249"/>
      <c r="S27" s="249"/>
      <c r="V27" s="187"/>
      <c r="W27" s="187"/>
    </row>
    <row r="28" spans="1:23" s="250" customFormat="1" ht="64.5" customHeight="1">
      <c r="C28" s="251"/>
      <c r="D28" s="251"/>
      <c r="K28" s="251"/>
      <c r="L28" s="251"/>
      <c r="M28" s="251"/>
      <c r="N28" s="252"/>
      <c r="O28" s="252"/>
      <c r="P28" s="252"/>
      <c r="Q28" s="252"/>
      <c r="R28" s="252"/>
      <c r="S28" s="252"/>
    </row>
    <row r="29" spans="1:23" s="250" customFormat="1" ht="25.5">
      <c r="A29" s="253"/>
      <c r="B29" s="208"/>
      <c r="C29" s="208"/>
      <c r="D29" s="208"/>
      <c r="E29" s="254"/>
      <c r="F29" s="254"/>
      <c r="G29" s="254"/>
      <c r="H29" s="253"/>
      <c r="I29" s="253"/>
      <c r="J29" s="253"/>
      <c r="K29" s="206"/>
      <c r="L29" s="206"/>
      <c r="M29" s="253"/>
      <c r="N29" s="255"/>
      <c r="O29" s="255"/>
      <c r="P29" s="255"/>
      <c r="Q29" s="252"/>
      <c r="R29" s="252"/>
      <c r="S29" s="252"/>
    </row>
    <row r="30" spans="1:23" s="250" customFormat="1">
      <c r="C30" s="251"/>
      <c r="D30" s="251"/>
      <c r="K30" s="253"/>
      <c r="L30" s="256"/>
      <c r="M30" s="256"/>
      <c r="N30" s="252"/>
      <c r="O30" s="252"/>
      <c r="P30" s="252"/>
      <c r="Q30" s="252"/>
      <c r="R30" s="252"/>
      <c r="S30" s="252"/>
    </row>
    <row r="31" spans="1:23" s="250" customFormat="1">
      <c r="C31" s="251"/>
      <c r="D31" s="251"/>
      <c r="K31" s="256"/>
      <c r="L31" s="256"/>
      <c r="M31" s="256"/>
      <c r="N31" s="252"/>
      <c r="O31" s="252"/>
      <c r="P31" s="252"/>
      <c r="Q31" s="252"/>
      <c r="R31" s="252"/>
      <c r="S31" s="252"/>
    </row>
    <row r="32" spans="1:23" s="250" customFormat="1">
      <c r="C32" s="251"/>
      <c r="D32" s="251"/>
      <c r="K32" s="251"/>
      <c r="L32" s="251"/>
      <c r="M32" s="251"/>
      <c r="N32" s="252"/>
      <c r="O32" s="252"/>
      <c r="P32" s="252"/>
      <c r="Q32" s="252"/>
      <c r="R32" s="252"/>
      <c r="S32" s="252"/>
    </row>
    <row r="33" spans="3:19" s="250" customFormat="1">
      <c r="C33" s="251"/>
      <c r="D33" s="251"/>
      <c r="K33" s="251"/>
      <c r="L33" s="251"/>
      <c r="M33" s="251"/>
      <c r="N33" s="252"/>
      <c r="O33" s="252"/>
      <c r="P33" s="252"/>
      <c r="Q33" s="252"/>
      <c r="R33" s="252"/>
      <c r="S33" s="252"/>
    </row>
    <row r="34" spans="3:19" s="250" customFormat="1">
      <c r="C34" s="251"/>
      <c r="D34" s="251"/>
      <c r="K34" s="251"/>
      <c r="L34" s="251"/>
      <c r="M34" s="251"/>
      <c r="N34" s="252"/>
      <c r="O34" s="252"/>
      <c r="P34" s="252"/>
      <c r="Q34" s="252"/>
      <c r="R34" s="252"/>
      <c r="S34" s="252"/>
    </row>
    <row r="35" spans="3:19" s="250" customFormat="1">
      <c r="C35" s="251"/>
      <c r="D35" s="251"/>
      <c r="K35" s="251"/>
      <c r="L35" s="251"/>
      <c r="M35" s="251"/>
      <c r="N35" s="252"/>
      <c r="O35" s="252"/>
      <c r="P35" s="252"/>
      <c r="Q35" s="252"/>
      <c r="R35" s="252"/>
      <c r="S35" s="252"/>
    </row>
    <row r="36" spans="3:19" s="250" customFormat="1">
      <c r="C36" s="251"/>
      <c r="D36" s="251"/>
      <c r="K36" s="251"/>
      <c r="L36" s="251"/>
      <c r="M36" s="251"/>
      <c r="N36" s="252"/>
      <c r="O36" s="252"/>
      <c r="P36" s="252"/>
      <c r="Q36" s="252"/>
      <c r="R36" s="252"/>
      <c r="S36" s="252"/>
    </row>
    <row r="37" spans="3:19" s="250" customFormat="1">
      <c r="C37" s="251"/>
      <c r="D37" s="251"/>
      <c r="K37" s="251"/>
      <c r="L37" s="251"/>
      <c r="M37" s="251"/>
      <c r="N37" s="252"/>
      <c r="O37" s="252"/>
      <c r="P37" s="252"/>
      <c r="Q37" s="252"/>
      <c r="R37" s="252"/>
      <c r="S37" s="252"/>
    </row>
    <row r="38" spans="3:19" s="250" customFormat="1">
      <c r="C38" s="251"/>
      <c r="D38" s="251"/>
      <c r="K38" s="251"/>
      <c r="L38" s="251"/>
      <c r="M38" s="251"/>
      <c r="N38" s="252"/>
      <c r="O38" s="252"/>
      <c r="P38" s="252"/>
      <c r="Q38" s="252"/>
      <c r="R38" s="252"/>
      <c r="S38" s="252"/>
    </row>
    <row r="39" spans="3:19" s="250" customFormat="1">
      <c r="C39" s="251"/>
      <c r="D39" s="251"/>
      <c r="K39" s="251"/>
      <c r="L39" s="251"/>
      <c r="M39" s="251"/>
      <c r="N39" s="252"/>
      <c r="O39" s="252"/>
      <c r="P39" s="252"/>
      <c r="Q39" s="252"/>
      <c r="R39" s="252"/>
      <c r="S39" s="252"/>
    </row>
    <row r="40" spans="3:19" s="250" customFormat="1">
      <c r="C40" s="251"/>
      <c r="D40" s="251"/>
      <c r="K40" s="251"/>
      <c r="L40" s="251"/>
      <c r="M40" s="251"/>
      <c r="N40" s="252"/>
      <c r="O40" s="252"/>
      <c r="P40" s="252"/>
      <c r="Q40" s="252"/>
      <c r="R40" s="252"/>
      <c r="S40" s="252"/>
    </row>
    <row r="41" spans="3:19" s="250" customFormat="1">
      <c r="C41" s="251"/>
      <c r="D41" s="251"/>
      <c r="K41" s="251"/>
      <c r="L41" s="251"/>
      <c r="M41" s="251"/>
      <c r="N41" s="252"/>
      <c r="O41" s="252"/>
      <c r="P41" s="252"/>
      <c r="Q41" s="252"/>
      <c r="R41" s="252"/>
      <c r="S41" s="252"/>
    </row>
    <row r="42" spans="3:19" s="250" customFormat="1">
      <c r="C42" s="251"/>
      <c r="D42" s="251"/>
      <c r="K42" s="251"/>
      <c r="L42" s="251"/>
      <c r="M42" s="251"/>
      <c r="N42" s="252"/>
      <c r="O42" s="252"/>
      <c r="P42" s="252"/>
      <c r="Q42" s="252"/>
      <c r="R42" s="252"/>
      <c r="S42" s="252"/>
    </row>
    <row r="43" spans="3:19" s="250" customFormat="1">
      <c r="C43" s="251"/>
      <c r="D43" s="251"/>
      <c r="K43" s="251"/>
      <c r="L43" s="251"/>
      <c r="M43" s="251"/>
      <c r="N43" s="252"/>
      <c r="O43" s="252"/>
      <c r="P43" s="252"/>
      <c r="Q43" s="252"/>
      <c r="R43" s="252"/>
      <c r="S43" s="252"/>
    </row>
    <row r="44" spans="3:19" s="250" customFormat="1">
      <c r="C44" s="251"/>
      <c r="D44" s="251"/>
      <c r="K44" s="251"/>
      <c r="L44" s="251"/>
      <c r="M44" s="251"/>
      <c r="N44" s="252"/>
      <c r="O44" s="252"/>
      <c r="P44" s="252"/>
      <c r="Q44" s="252"/>
      <c r="R44" s="252"/>
      <c r="S44" s="252"/>
    </row>
    <row r="45" spans="3:19" s="250" customFormat="1">
      <c r="C45" s="251"/>
      <c r="D45" s="251"/>
      <c r="K45" s="251"/>
      <c r="L45" s="251"/>
      <c r="M45" s="251"/>
      <c r="N45" s="252"/>
      <c r="O45" s="252"/>
      <c r="P45" s="252"/>
      <c r="Q45" s="252"/>
      <c r="R45" s="252"/>
      <c r="S45" s="252"/>
    </row>
    <row r="46" spans="3:19" s="250" customFormat="1">
      <c r="C46" s="251"/>
      <c r="D46" s="251"/>
      <c r="K46" s="251"/>
      <c r="L46" s="251"/>
      <c r="M46" s="251"/>
      <c r="N46" s="252"/>
      <c r="O46" s="252"/>
      <c r="P46" s="252"/>
      <c r="Q46" s="252"/>
      <c r="R46" s="252"/>
      <c r="S46" s="252"/>
    </row>
    <row r="47" spans="3:19" s="250" customFormat="1">
      <c r="C47" s="251"/>
      <c r="D47" s="251"/>
      <c r="K47" s="251"/>
      <c r="L47" s="251"/>
      <c r="M47" s="251"/>
      <c r="N47" s="252"/>
      <c r="O47" s="252"/>
      <c r="P47" s="252"/>
      <c r="Q47" s="252"/>
      <c r="R47" s="252"/>
      <c r="S47" s="252"/>
    </row>
    <row r="48" spans="3:19" s="250" customFormat="1">
      <c r="C48" s="251"/>
      <c r="D48" s="251"/>
      <c r="K48" s="251"/>
      <c r="L48" s="251"/>
      <c r="M48" s="251"/>
      <c r="N48" s="252"/>
      <c r="O48" s="252"/>
      <c r="P48" s="252"/>
      <c r="Q48" s="252"/>
      <c r="R48" s="252"/>
      <c r="S48" s="252"/>
    </row>
    <row r="49" spans="3:19" s="250" customFormat="1">
      <c r="C49" s="251"/>
      <c r="D49" s="251"/>
      <c r="K49" s="251"/>
      <c r="L49" s="251"/>
      <c r="M49" s="251"/>
      <c r="N49" s="252"/>
      <c r="O49" s="252"/>
      <c r="P49" s="252"/>
      <c r="Q49" s="252"/>
      <c r="R49" s="252"/>
      <c r="S49" s="252"/>
    </row>
    <row r="50" spans="3:19" s="250" customFormat="1">
      <c r="C50" s="251"/>
      <c r="D50" s="251"/>
      <c r="K50" s="251"/>
      <c r="L50" s="251"/>
      <c r="M50" s="251"/>
      <c r="N50" s="252"/>
      <c r="O50" s="252"/>
      <c r="P50" s="252"/>
      <c r="Q50" s="252"/>
      <c r="R50" s="252"/>
      <c r="S50" s="252"/>
    </row>
    <row r="51" spans="3:19" s="250" customFormat="1">
      <c r="C51" s="251"/>
      <c r="D51" s="251"/>
      <c r="K51" s="251"/>
      <c r="L51" s="251"/>
      <c r="M51" s="251"/>
      <c r="N51" s="252"/>
      <c r="O51" s="252"/>
      <c r="P51" s="252"/>
      <c r="Q51" s="252"/>
      <c r="R51" s="252"/>
      <c r="S51" s="252"/>
    </row>
    <row r="52" spans="3:19" s="250" customFormat="1">
      <c r="C52" s="251"/>
      <c r="D52" s="251"/>
      <c r="K52" s="251"/>
      <c r="L52" s="251"/>
      <c r="M52" s="251"/>
      <c r="N52" s="252"/>
      <c r="O52" s="252"/>
      <c r="P52" s="252"/>
      <c r="Q52" s="252"/>
      <c r="R52" s="252"/>
      <c r="S52" s="252"/>
    </row>
    <row r="53" spans="3:19" s="250" customFormat="1">
      <c r="C53" s="251"/>
      <c r="D53" s="251"/>
      <c r="K53" s="251"/>
      <c r="L53" s="251"/>
      <c r="M53" s="251"/>
      <c r="N53" s="252"/>
      <c r="O53" s="252"/>
      <c r="P53" s="252"/>
      <c r="Q53" s="252"/>
      <c r="R53" s="252"/>
      <c r="S53" s="252"/>
    </row>
    <row r="54" spans="3:19" s="250" customFormat="1">
      <c r="C54" s="251"/>
      <c r="D54" s="251"/>
      <c r="K54" s="251"/>
      <c r="L54" s="251"/>
      <c r="M54" s="251"/>
      <c r="N54" s="252"/>
      <c r="O54" s="252"/>
      <c r="P54" s="252"/>
      <c r="Q54" s="252"/>
      <c r="R54" s="252"/>
      <c r="S54" s="252"/>
    </row>
    <row r="55" spans="3:19" s="250" customFormat="1">
      <c r="C55" s="251"/>
      <c r="D55" s="251"/>
      <c r="K55" s="251"/>
      <c r="L55" s="251"/>
      <c r="M55" s="251"/>
      <c r="N55" s="252"/>
      <c r="O55" s="252"/>
      <c r="P55" s="252"/>
      <c r="Q55" s="252"/>
      <c r="R55" s="252"/>
      <c r="S55" s="252"/>
    </row>
    <row r="56" spans="3:19" s="250" customFormat="1">
      <c r="C56" s="251"/>
      <c r="D56" s="251"/>
      <c r="K56" s="251"/>
      <c r="L56" s="251"/>
      <c r="M56" s="251"/>
      <c r="N56" s="252"/>
      <c r="O56" s="252"/>
      <c r="P56" s="252"/>
      <c r="Q56" s="252"/>
      <c r="R56" s="252"/>
      <c r="S56" s="252"/>
    </row>
    <row r="57" spans="3:19" s="250" customFormat="1">
      <c r="C57" s="251"/>
      <c r="D57" s="251"/>
      <c r="K57" s="251"/>
      <c r="L57" s="251"/>
      <c r="M57" s="251"/>
      <c r="N57" s="252"/>
      <c r="O57" s="252"/>
      <c r="P57" s="252"/>
      <c r="Q57" s="252"/>
      <c r="R57" s="252"/>
      <c r="S57" s="252"/>
    </row>
    <row r="58" spans="3:19" s="250" customFormat="1">
      <c r="C58" s="251"/>
      <c r="D58" s="251"/>
      <c r="K58" s="251"/>
      <c r="L58" s="251"/>
      <c r="M58" s="251"/>
      <c r="N58" s="252"/>
      <c r="O58" s="252"/>
      <c r="P58" s="252"/>
      <c r="Q58" s="252"/>
      <c r="R58" s="252"/>
      <c r="S58" s="252"/>
    </row>
    <row r="59" spans="3:19" s="250" customFormat="1">
      <c r="C59" s="251"/>
      <c r="D59" s="251"/>
      <c r="K59" s="251"/>
      <c r="L59" s="251"/>
      <c r="M59" s="251"/>
      <c r="N59" s="252"/>
      <c r="O59" s="252"/>
      <c r="P59" s="252"/>
      <c r="Q59" s="252"/>
      <c r="R59" s="252"/>
      <c r="S59" s="252"/>
    </row>
    <row r="60" spans="3:19" s="250" customFormat="1">
      <c r="C60" s="251"/>
      <c r="D60" s="251"/>
      <c r="K60" s="251"/>
      <c r="L60" s="251"/>
      <c r="M60" s="251"/>
      <c r="N60" s="252"/>
      <c r="O60" s="252"/>
      <c r="P60" s="252"/>
      <c r="Q60" s="252"/>
      <c r="R60" s="252"/>
      <c r="S60" s="252"/>
    </row>
    <row r="61" spans="3:19" s="250" customFormat="1">
      <c r="C61" s="251"/>
      <c r="D61" s="251"/>
      <c r="K61" s="251"/>
      <c r="L61" s="251"/>
      <c r="M61" s="251"/>
      <c r="N61" s="252"/>
      <c r="O61" s="252"/>
      <c r="P61" s="252"/>
      <c r="Q61" s="252"/>
      <c r="R61" s="252"/>
      <c r="S61" s="252"/>
    </row>
    <row r="62" spans="3:19" s="250" customFormat="1">
      <c r="C62" s="251"/>
      <c r="D62" s="251"/>
      <c r="K62" s="251"/>
      <c r="L62" s="251"/>
      <c r="M62" s="251"/>
      <c r="N62" s="252"/>
      <c r="O62" s="252"/>
      <c r="P62" s="252"/>
      <c r="Q62" s="252"/>
      <c r="R62" s="252"/>
      <c r="S62" s="252"/>
    </row>
    <row r="63" spans="3:19" s="250" customFormat="1">
      <c r="C63" s="251"/>
      <c r="D63" s="251"/>
      <c r="K63" s="251"/>
      <c r="L63" s="251"/>
      <c r="M63" s="251"/>
      <c r="N63" s="252"/>
      <c r="O63" s="252"/>
      <c r="P63" s="252"/>
      <c r="Q63" s="252"/>
      <c r="R63" s="252"/>
      <c r="S63" s="252"/>
    </row>
    <row r="64" spans="3:19" s="250" customFormat="1">
      <c r="C64" s="251"/>
      <c r="D64" s="251"/>
      <c r="K64" s="251"/>
      <c r="L64" s="251"/>
      <c r="M64" s="251"/>
      <c r="N64" s="252"/>
      <c r="O64" s="252"/>
      <c r="P64" s="252"/>
      <c r="Q64" s="252"/>
      <c r="R64" s="252"/>
      <c r="S64" s="252"/>
    </row>
    <row r="65" spans="2:23" s="250" customFormat="1">
      <c r="C65" s="251"/>
      <c r="D65" s="251"/>
      <c r="K65" s="251"/>
      <c r="L65" s="251"/>
      <c r="M65" s="251"/>
      <c r="N65" s="252"/>
      <c r="O65" s="252"/>
      <c r="P65" s="252"/>
      <c r="Q65" s="252"/>
      <c r="R65" s="252"/>
      <c r="S65" s="252"/>
    </row>
    <row r="66" spans="2:23" s="250" customFormat="1">
      <c r="C66" s="251"/>
      <c r="D66" s="251"/>
      <c r="K66" s="251"/>
      <c r="L66" s="251"/>
      <c r="M66" s="251"/>
      <c r="N66" s="252"/>
      <c r="O66" s="252"/>
      <c r="P66" s="252"/>
      <c r="Q66" s="252"/>
      <c r="R66" s="252"/>
      <c r="S66" s="252"/>
    </row>
    <row r="67" spans="2:23" s="250" customFormat="1">
      <c r="C67" s="251"/>
      <c r="D67" s="251"/>
      <c r="K67" s="251"/>
      <c r="L67" s="251"/>
      <c r="M67" s="251"/>
      <c r="N67" s="252"/>
      <c r="O67" s="252"/>
      <c r="P67" s="252"/>
      <c r="Q67" s="252"/>
      <c r="R67" s="252"/>
      <c r="S67" s="252"/>
    </row>
    <row r="68" spans="2:23" s="250" customFormat="1">
      <c r="C68" s="251"/>
      <c r="D68" s="251"/>
      <c r="K68" s="251"/>
      <c r="L68" s="251"/>
      <c r="M68" s="251"/>
      <c r="N68" s="252"/>
      <c r="O68" s="252"/>
      <c r="P68" s="252"/>
      <c r="Q68" s="252"/>
      <c r="R68" s="252"/>
      <c r="S68" s="252"/>
    </row>
    <row r="69" spans="2:23" s="250" customFormat="1">
      <c r="C69" s="251"/>
      <c r="D69" s="251"/>
      <c r="K69" s="251"/>
      <c r="L69" s="251"/>
      <c r="M69" s="251"/>
      <c r="N69" s="252"/>
      <c r="O69" s="252"/>
      <c r="P69" s="252"/>
      <c r="Q69" s="252"/>
      <c r="R69" s="252"/>
      <c r="S69" s="252"/>
    </row>
    <row r="70" spans="2:23" s="250" customFormat="1">
      <c r="C70" s="251"/>
      <c r="D70" s="251"/>
      <c r="K70" s="251"/>
      <c r="L70" s="251"/>
      <c r="M70" s="251"/>
      <c r="N70" s="252"/>
      <c r="O70" s="252"/>
      <c r="P70" s="252"/>
      <c r="Q70" s="252"/>
      <c r="R70" s="252"/>
      <c r="S70" s="252"/>
    </row>
    <row r="71" spans="2:23" s="250" customFormat="1">
      <c r="C71" s="251"/>
      <c r="D71" s="251"/>
      <c r="K71" s="251"/>
      <c r="L71" s="251"/>
      <c r="M71" s="251"/>
      <c r="N71" s="252"/>
      <c r="O71" s="252"/>
      <c r="P71" s="252"/>
      <c r="Q71" s="252"/>
      <c r="R71" s="252"/>
      <c r="S71" s="252"/>
    </row>
    <row r="72" spans="2:23" s="250" customFormat="1">
      <c r="C72" s="251"/>
      <c r="D72" s="251"/>
      <c r="J72" s="257"/>
      <c r="K72" s="251"/>
      <c r="L72" s="251"/>
      <c r="M72" s="251"/>
      <c r="N72" s="252"/>
      <c r="O72" s="252"/>
      <c r="P72" s="252"/>
      <c r="Q72" s="252"/>
      <c r="R72" s="252"/>
      <c r="S72" s="252"/>
    </row>
    <row r="73" spans="2:23" s="250" customFormat="1">
      <c r="C73" s="251"/>
      <c r="D73" s="251"/>
      <c r="H73" s="257"/>
      <c r="I73" s="257"/>
      <c r="J73" s="257"/>
      <c r="K73" s="251"/>
      <c r="L73" s="251"/>
      <c r="M73" s="251"/>
      <c r="N73" s="252"/>
      <c r="O73" s="252"/>
      <c r="P73" s="252"/>
      <c r="Q73" s="252"/>
      <c r="R73" s="252"/>
      <c r="S73" s="252"/>
    </row>
    <row r="74" spans="2:23" s="250" customFormat="1">
      <c r="C74" s="251"/>
      <c r="D74" s="251"/>
      <c r="H74" s="257"/>
      <c r="I74" s="257"/>
      <c r="J74" s="257"/>
      <c r="K74" s="258"/>
      <c r="L74" s="251"/>
      <c r="M74" s="251"/>
      <c r="N74" s="259"/>
      <c r="O74" s="259"/>
      <c r="P74" s="259"/>
      <c r="Q74" s="259"/>
      <c r="R74" s="259"/>
      <c r="S74" s="259"/>
    </row>
    <row r="75" spans="2:23" s="250" customFormat="1">
      <c r="B75" s="257"/>
      <c r="C75" s="258"/>
      <c r="D75" s="258"/>
      <c r="E75" s="257"/>
      <c r="F75" s="257"/>
      <c r="G75" s="257"/>
      <c r="H75" s="257"/>
      <c r="I75" s="257"/>
      <c r="J75" s="257"/>
      <c r="K75" s="258"/>
      <c r="L75" s="251"/>
      <c r="M75" s="251"/>
      <c r="N75" s="259"/>
      <c r="O75" s="259"/>
      <c r="P75" s="259"/>
      <c r="Q75" s="259"/>
      <c r="R75" s="259"/>
      <c r="S75" s="259"/>
    </row>
    <row r="76" spans="2:23">
      <c r="V76" s="250"/>
      <c r="W76" s="250"/>
    </row>
  </sheetData>
  <sheetProtection algorithmName="SHA-512" hashValue="YybOVYHx0+sMR2qgXqPnGA+S7hQVwCA4FRJ9ZxrFec5HBFvz31OIjiL+d1wpspaovu+JEp0tSs5zbHAcwmcUeg==" saltValue="syylFNRcTVK+yjYeBem7DQ==" spinCount="100000" sheet="1" objects="1" scenarios="1"/>
  <mergeCells count="22">
    <mergeCell ref="H24:I25"/>
    <mergeCell ref="G12:G23"/>
    <mergeCell ref="J12:J23"/>
    <mergeCell ref="L5:O5"/>
    <mergeCell ref="L12:L23"/>
    <mergeCell ref="M24:N24"/>
    <mergeCell ref="O24:O25"/>
    <mergeCell ref="M7:O7"/>
    <mergeCell ref="K25:N25"/>
    <mergeCell ref="K10:K11"/>
    <mergeCell ref="M10:M11"/>
    <mergeCell ref="O10:O11"/>
    <mergeCell ref="N12:N23"/>
    <mergeCell ref="A10:B10"/>
    <mergeCell ref="C21:C23"/>
    <mergeCell ref="C10:C11"/>
    <mergeCell ref="D10:F10"/>
    <mergeCell ref="H10:I10"/>
    <mergeCell ref="C12:C14"/>
    <mergeCell ref="C15:C17"/>
    <mergeCell ref="C18:C20"/>
    <mergeCell ref="E12:E23"/>
  </mergeCells>
  <phoneticPr fontId="3"/>
  <dataValidations count="1">
    <dataValidation type="list" allowBlank="1" showInputMessage="1" showErrorMessage="1" sqref="M7:O7">
      <formula1>"対象者あり,対象者なし"</formula1>
    </dataValidation>
  </dataValidations>
  <printOptions horizontalCentered="1" verticalCentered="1"/>
  <pageMargins left="0.59055118110236227" right="0.59055118110236227" top="0.59055118110236227" bottom="0.78740157480314965" header="0.51181102362204722" footer="0.51181102362204722"/>
  <pageSetup paperSize="9" scale="33" orientation="portrait"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S95"/>
  <sheetViews>
    <sheetView showZeros="0" view="pageBreakPreview" zoomScale="50" zoomScaleNormal="75" zoomScaleSheetLayoutView="50" workbookViewId="0">
      <selection activeCell="I15" sqref="I15:L15"/>
    </sheetView>
  </sheetViews>
  <sheetFormatPr defaultRowHeight="13.5"/>
  <cols>
    <col min="1" max="1" width="2.25" style="257" customWidth="1"/>
    <col min="2" max="2" width="13.5" style="257" customWidth="1"/>
    <col min="3" max="3" width="12.625" style="257" customWidth="1"/>
    <col min="4" max="4" width="12.5" style="257" customWidth="1"/>
    <col min="5" max="6" width="15.625" style="258" customWidth="1"/>
    <col min="7" max="7" width="14.125" style="258" customWidth="1"/>
    <col min="8" max="8" width="20.375" style="257" customWidth="1"/>
    <col min="9" max="9" width="19.625" style="257" customWidth="1"/>
    <col min="10" max="11" width="15.625" style="257" customWidth="1"/>
    <col min="12" max="13" width="20.125" style="258" customWidth="1"/>
    <col min="14" max="14" width="24.625" style="258" customWidth="1"/>
    <col min="15" max="15" width="9.625" style="259" customWidth="1"/>
    <col min="16" max="16" width="25.875" style="259" customWidth="1"/>
    <col min="17" max="17" width="24.125" style="257" customWidth="1"/>
    <col min="18" max="18" width="2.625" style="257" customWidth="1"/>
    <col min="19" max="16384" width="9" style="257"/>
  </cols>
  <sheetData>
    <row r="1" spans="2:19" s="187" customFormat="1" ht="60.75" customHeight="1">
      <c r="B1" s="187" t="s">
        <v>283</v>
      </c>
      <c r="E1" s="188"/>
      <c r="F1" s="189"/>
      <c r="G1" s="189"/>
      <c r="L1" s="189"/>
      <c r="M1" s="189"/>
      <c r="N1" s="189"/>
      <c r="O1" s="189"/>
      <c r="S1" s="193" t="s">
        <v>109</v>
      </c>
    </row>
    <row r="2" spans="2:19" s="187" customFormat="1" ht="60.75" customHeight="1">
      <c r="E2" s="188"/>
      <c r="F2" s="189"/>
      <c r="G2" s="189"/>
      <c r="L2" s="189"/>
      <c r="M2" s="189"/>
      <c r="O2" s="192"/>
      <c r="P2" s="192"/>
      <c r="Q2" s="261"/>
    </row>
    <row r="3" spans="2:19" s="198" customFormat="1" ht="49.5" customHeight="1">
      <c r="B3" s="198" t="s">
        <v>177</v>
      </c>
      <c r="C3" s="200" t="str">
        <f>一番最初に入力!$C$12&amp;""</f>
        <v>6</v>
      </c>
      <c r="D3" s="197" t="s">
        <v>299</v>
      </c>
      <c r="E3" s="200"/>
      <c r="F3" s="200"/>
      <c r="J3" s="199"/>
      <c r="K3" s="200"/>
      <c r="L3" s="200"/>
      <c r="M3" s="200"/>
      <c r="N3" s="191"/>
      <c r="O3" s="191"/>
    </row>
    <row r="4" spans="2:19" s="202" customFormat="1" ht="33.75" customHeight="1">
      <c r="D4" s="238"/>
      <c r="E4" s="203"/>
      <c r="F4" s="203"/>
      <c r="G4" s="203"/>
      <c r="K4" s="204"/>
      <c r="L4" s="203"/>
      <c r="M4" s="203"/>
      <c r="N4" s="203"/>
      <c r="O4" s="205"/>
      <c r="P4" s="205"/>
    </row>
    <row r="5" spans="2:19" s="187" customFormat="1" ht="50.1" customHeight="1">
      <c r="E5" s="189"/>
      <c r="F5" s="189"/>
      <c r="G5" s="189"/>
      <c r="L5" s="206"/>
      <c r="M5" s="207" t="s">
        <v>80</v>
      </c>
      <c r="N5" s="392" t="str">
        <f>様式第4号!K11</f>
        <v>★★保育園</v>
      </c>
      <c r="O5" s="392"/>
      <c r="P5" s="392"/>
      <c r="Q5" s="392"/>
    </row>
    <row r="6" spans="2:19" s="187" customFormat="1" ht="30" customHeight="1">
      <c r="E6" s="189"/>
      <c r="F6" s="189"/>
      <c r="G6" s="189"/>
      <c r="K6" s="206"/>
      <c r="L6" s="189"/>
      <c r="M6" s="262"/>
      <c r="N6" s="262"/>
      <c r="O6" s="262"/>
      <c r="P6" s="262"/>
      <c r="Q6" s="263"/>
    </row>
    <row r="7" spans="2:19" s="187" customFormat="1" ht="30" customHeight="1">
      <c r="C7" s="187" t="s">
        <v>68</v>
      </c>
      <c r="D7" s="189"/>
      <c r="E7" s="189"/>
      <c r="F7" s="189"/>
      <c r="J7" s="206"/>
      <c r="K7" s="189"/>
      <c r="L7" s="262"/>
      <c r="M7" s="262"/>
      <c r="N7" s="262"/>
      <c r="O7" s="262"/>
      <c r="P7" s="263"/>
    </row>
    <row r="8" spans="2:19" s="187" customFormat="1" ht="30" customHeight="1">
      <c r="D8" s="189"/>
      <c r="E8" s="189"/>
      <c r="F8" s="189"/>
      <c r="J8" s="206"/>
      <c r="K8" s="189"/>
      <c r="L8" s="262"/>
      <c r="M8" s="262"/>
      <c r="N8" s="262"/>
      <c r="O8" s="262"/>
      <c r="P8" s="263"/>
    </row>
    <row r="9" spans="2:19" s="187" customFormat="1" ht="50.1" customHeight="1">
      <c r="D9" s="264">
        <v>2</v>
      </c>
      <c r="E9" s="207" t="s">
        <v>106</v>
      </c>
      <c r="F9" s="264"/>
      <c r="J9" s="206"/>
      <c r="K9" s="189"/>
      <c r="L9" s="262"/>
      <c r="M9" s="262"/>
      <c r="N9" s="262"/>
      <c r="O9" s="262"/>
      <c r="P9" s="263"/>
    </row>
    <row r="10" spans="2:19" s="187" customFormat="1" ht="30" customHeight="1">
      <c r="D10" s="189"/>
      <c r="E10" s="189"/>
      <c r="F10" s="189"/>
      <c r="J10" s="206"/>
      <c r="K10" s="189"/>
      <c r="L10" s="262"/>
      <c r="M10" s="262"/>
      <c r="N10" s="262"/>
      <c r="O10" s="262"/>
      <c r="P10" s="263"/>
    </row>
    <row r="11" spans="2:19" s="187" customFormat="1" ht="45" customHeight="1" thickBot="1">
      <c r="C11" s="187" t="s">
        <v>34</v>
      </c>
      <c r="D11" s="189"/>
      <c r="E11" s="189"/>
      <c r="F11" s="189"/>
      <c r="J11" s="206"/>
      <c r="K11" s="189"/>
      <c r="L11" s="265"/>
      <c r="M11" s="266"/>
      <c r="N11" s="266"/>
      <c r="O11" s="266"/>
      <c r="P11" s="206"/>
    </row>
    <row r="12" spans="2:19" s="267" customFormat="1" ht="47.25" customHeight="1" thickBot="1">
      <c r="C12" s="268" t="s">
        <v>356</v>
      </c>
      <c r="D12" s="412" t="s">
        <v>183</v>
      </c>
      <c r="E12" s="413"/>
      <c r="F12" s="414"/>
      <c r="G12" s="412" t="s">
        <v>20</v>
      </c>
      <c r="H12" s="414"/>
      <c r="I12" s="412" t="s">
        <v>184</v>
      </c>
      <c r="J12" s="413"/>
      <c r="K12" s="413"/>
      <c r="L12" s="414"/>
      <c r="M12" s="415" t="s">
        <v>357</v>
      </c>
      <c r="N12" s="416"/>
      <c r="O12" s="416"/>
      <c r="P12" s="417"/>
    </row>
    <row r="13" spans="2:19" s="269" customFormat="1" ht="30" customHeight="1" thickTop="1">
      <c r="C13" s="26">
        <v>1</v>
      </c>
      <c r="D13" s="432" t="s">
        <v>373</v>
      </c>
      <c r="E13" s="433"/>
      <c r="F13" s="434"/>
      <c r="G13" s="432" t="s">
        <v>375</v>
      </c>
      <c r="H13" s="434"/>
      <c r="I13" s="432" t="s">
        <v>171</v>
      </c>
      <c r="J13" s="433"/>
      <c r="K13" s="433"/>
      <c r="L13" s="434"/>
      <c r="M13" s="435"/>
      <c r="N13" s="436"/>
      <c r="O13" s="436"/>
      <c r="P13" s="437"/>
    </row>
    <row r="14" spans="2:19" s="269" customFormat="1" ht="30" customHeight="1">
      <c r="C14" s="27">
        <v>2</v>
      </c>
      <c r="D14" s="418" t="s">
        <v>374</v>
      </c>
      <c r="E14" s="419"/>
      <c r="F14" s="420"/>
      <c r="G14" s="418" t="s">
        <v>376</v>
      </c>
      <c r="H14" s="420"/>
      <c r="I14" s="418" t="s">
        <v>674</v>
      </c>
      <c r="J14" s="419"/>
      <c r="K14" s="419"/>
      <c r="L14" s="420"/>
      <c r="M14" s="421"/>
      <c r="N14" s="422"/>
      <c r="O14" s="422"/>
      <c r="P14" s="423"/>
    </row>
    <row r="15" spans="2:19" s="269" customFormat="1" ht="30" customHeight="1">
      <c r="C15" s="27">
        <v>3</v>
      </c>
      <c r="D15" s="418"/>
      <c r="E15" s="419"/>
      <c r="F15" s="420"/>
      <c r="G15" s="418"/>
      <c r="H15" s="420"/>
      <c r="I15" s="418" t="s">
        <v>171</v>
      </c>
      <c r="J15" s="419"/>
      <c r="K15" s="419"/>
      <c r="L15" s="420"/>
      <c r="M15" s="421" t="s">
        <v>377</v>
      </c>
      <c r="N15" s="422"/>
      <c r="O15" s="422"/>
      <c r="P15" s="423"/>
    </row>
    <row r="16" spans="2:19" s="269" customFormat="1" ht="30" customHeight="1">
      <c r="C16" s="26">
        <v>4</v>
      </c>
      <c r="D16" s="418"/>
      <c r="E16" s="419"/>
      <c r="F16" s="68"/>
      <c r="G16" s="418"/>
      <c r="H16" s="420"/>
      <c r="I16" s="418" t="s">
        <v>171</v>
      </c>
      <c r="J16" s="419"/>
      <c r="K16" s="419"/>
      <c r="L16" s="420"/>
      <c r="M16" s="421"/>
      <c r="N16" s="422"/>
      <c r="O16" s="422"/>
      <c r="P16" s="423"/>
    </row>
    <row r="17" spans="3:17" s="269" customFormat="1" ht="30" customHeight="1">
      <c r="C17" s="27">
        <v>5</v>
      </c>
      <c r="D17" s="418"/>
      <c r="E17" s="419"/>
      <c r="F17" s="68"/>
      <c r="G17" s="418"/>
      <c r="H17" s="420"/>
      <c r="I17" s="418" t="s">
        <v>171</v>
      </c>
      <c r="J17" s="419"/>
      <c r="K17" s="419"/>
      <c r="L17" s="420"/>
      <c r="M17" s="421"/>
      <c r="N17" s="422"/>
      <c r="O17" s="422"/>
      <c r="P17" s="423"/>
    </row>
    <row r="18" spans="3:17" s="269" customFormat="1" ht="30" customHeight="1" thickBot="1">
      <c r="C18" s="28">
        <v>6</v>
      </c>
      <c r="D18" s="29"/>
      <c r="E18" s="30"/>
      <c r="F18" s="30"/>
      <c r="G18" s="438"/>
      <c r="H18" s="439"/>
      <c r="I18" s="438" t="s">
        <v>171</v>
      </c>
      <c r="J18" s="440"/>
      <c r="K18" s="440"/>
      <c r="L18" s="439"/>
      <c r="M18" s="441"/>
      <c r="N18" s="442"/>
      <c r="O18" s="442"/>
      <c r="P18" s="443"/>
    </row>
    <row r="19" spans="3:17" s="269" customFormat="1" ht="5.25" customHeight="1">
      <c r="C19" s="270"/>
      <c r="D19" s="271"/>
      <c r="E19" s="271"/>
      <c r="F19" s="271"/>
      <c r="G19" s="272"/>
      <c r="H19" s="272"/>
      <c r="I19" s="272"/>
      <c r="J19" s="272"/>
      <c r="K19" s="272"/>
      <c r="L19" s="272"/>
      <c r="M19" s="273"/>
      <c r="N19" s="273"/>
      <c r="O19" s="273"/>
      <c r="P19" s="273"/>
    </row>
    <row r="20" spans="3:17" s="269" customFormat="1" ht="30" customHeight="1">
      <c r="C20" s="270" t="s">
        <v>170</v>
      </c>
      <c r="D20" s="272"/>
      <c r="E20" s="272"/>
      <c r="F20" s="272"/>
      <c r="G20" s="272"/>
      <c r="H20" s="272"/>
      <c r="I20" s="272"/>
      <c r="J20" s="272"/>
      <c r="K20" s="272"/>
      <c r="L20" s="272"/>
      <c r="M20" s="272"/>
      <c r="N20" s="272"/>
      <c r="O20" s="272"/>
      <c r="P20" s="272"/>
    </row>
    <row r="21" spans="3:17" s="269" customFormat="1" ht="30" customHeight="1">
      <c r="C21" s="270"/>
      <c r="D21" s="272"/>
      <c r="E21" s="272"/>
      <c r="F21" s="272"/>
      <c r="G21" s="272"/>
      <c r="H21" s="272"/>
      <c r="I21" s="272"/>
      <c r="J21" s="272"/>
      <c r="K21" s="272"/>
      <c r="L21" s="272"/>
      <c r="M21" s="272"/>
      <c r="N21" s="272"/>
      <c r="O21" s="272"/>
      <c r="P21" s="272"/>
    </row>
    <row r="22" spans="3:17" s="269" customFormat="1" ht="35.25" customHeight="1">
      <c r="C22" s="270"/>
      <c r="D22" s="272"/>
      <c r="E22" s="272"/>
      <c r="F22" s="272"/>
      <c r="G22" s="272"/>
      <c r="H22" s="272"/>
      <c r="I22" s="272"/>
      <c r="J22" s="272"/>
      <c r="K22" s="272"/>
      <c r="L22" s="272"/>
      <c r="M22" s="272"/>
      <c r="N22" s="272"/>
      <c r="O22" s="272"/>
      <c r="P22" s="272"/>
    </row>
    <row r="23" spans="3:17" s="187" customFormat="1" ht="45.75" customHeight="1" thickBot="1">
      <c r="C23" s="188" t="s">
        <v>69</v>
      </c>
      <c r="D23" s="189"/>
      <c r="H23" s="188" t="s">
        <v>35</v>
      </c>
      <c r="I23" s="188"/>
      <c r="J23" s="189"/>
      <c r="K23" s="189"/>
      <c r="L23" s="192"/>
    </row>
    <row r="24" spans="3:17" s="275" customFormat="1" ht="78.75" customHeight="1">
      <c r="C24" s="444" t="s">
        <v>22</v>
      </c>
      <c r="D24" s="445"/>
      <c r="E24" s="424" t="s">
        <v>33</v>
      </c>
      <c r="F24" s="425"/>
      <c r="G24" s="274"/>
      <c r="I24" s="428" t="s">
        <v>22</v>
      </c>
      <c r="J24" s="430" t="s">
        <v>359</v>
      </c>
      <c r="K24" s="431"/>
      <c r="L24" s="276" t="s">
        <v>360</v>
      </c>
      <c r="M24" s="277" t="s">
        <v>31</v>
      </c>
      <c r="N24" s="278" t="s">
        <v>358</v>
      </c>
      <c r="P24" s="454" t="s">
        <v>231</v>
      </c>
      <c r="Q24" s="454" t="s">
        <v>230</v>
      </c>
    </row>
    <row r="25" spans="3:17" s="275" customFormat="1" ht="60" customHeight="1" thickBot="1">
      <c r="C25" s="446"/>
      <c r="D25" s="447"/>
      <c r="E25" s="426"/>
      <c r="F25" s="427"/>
      <c r="G25" s="274"/>
      <c r="I25" s="429"/>
      <c r="J25" s="279" t="s">
        <v>27</v>
      </c>
      <c r="K25" s="279" t="s">
        <v>28</v>
      </c>
      <c r="L25" s="280" t="s">
        <v>29</v>
      </c>
      <c r="M25" s="281" t="s">
        <v>70</v>
      </c>
      <c r="N25" s="282" t="s">
        <v>70</v>
      </c>
      <c r="P25" s="455"/>
      <c r="Q25" s="455"/>
    </row>
    <row r="26" spans="3:17" s="284" customFormat="1" ht="32.25" customHeight="1" thickTop="1">
      <c r="C26" s="448" t="s">
        <v>23</v>
      </c>
      <c r="D26" s="449"/>
      <c r="E26" s="524">
        <v>18</v>
      </c>
      <c r="F26" s="525"/>
      <c r="G26" s="283"/>
      <c r="I26" s="528" t="s">
        <v>91</v>
      </c>
      <c r="J26" s="530">
        <v>1</v>
      </c>
      <c r="K26" s="532">
        <v>2</v>
      </c>
      <c r="L26" s="532">
        <v>4</v>
      </c>
      <c r="M26" s="523">
        <f>(J26+K26)*P26+(L26*Q26)</f>
        <v>180000</v>
      </c>
      <c r="N26" s="522">
        <v>180000</v>
      </c>
      <c r="P26" s="452">
        <v>36000</v>
      </c>
      <c r="Q26" s="514">
        <v>18000</v>
      </c>
    </row>
    <row r="27" spans="3:17" s="284" customFormat="1" ht="34.5" customHeight="1">
      <c r="C27" s="450"/>
      <c r="D27" s="451"/>
      <c r="E27" s="526"/>
      <c r="F27" s="527"/>
      <c r="G27" s="283"/>
      <c r="I27" s="529"/>
      <c r="J27" s="531"/>
      <c r="K27" s="531"/>
      <c r="L27" s="531"/>
      <c r="M27" s="519"/>
      <c r="N27" s="521"/>
      <c r="P27" s="453">
        <v>60000</v>
      </c>
      <c r="Q27" s="515"/>
    </row>
    <row r="28" spans="3:17" s="284" customFormat="1" ht="34.5" customHeight="1">
      <c r="C28" s="549" t="s">
        <v>24</v>
      </c>
      <c r="D28" s="550"/>
      <c r="E28" s="533">
        <v>2</v>
      </c>
      <c r="F28" s="534"/>
      <c r="G28" s="283"/>
      <c r="I28" s="528" t="s">
        <v>92</v>
      </c>
      <c r="J28" s="535">
        <v>1</v>
      </c>
      <c r="K28" s="535"/>
      <c r="L28" s="535"/>
      <c r="M28" s="518">
        <f>(J28+K28)*P28+(L28*Q28)</f>
        <v>60000</v>
      </c>
      <c r="N28" s="520">
        <v>30000</v>
      </c>
      <c r="P28" s="516">
        <v>60000</v>
      </c>
      <c r="Q28" s="517">
        <v>30000</v>
      </c>
    </row>
    <row r="29" spans="3:17" s="285" customFormat="1" ht="35.1" customHeight="1">
      <c r="C29" s="450"/>
      <c r="D29" s="451"/>
      <c r="E29" s="526"/>
      <c r="F29" s="527"/>
      <c r="G29" s="283"/>
      <c r="I29" s="529"/>
      <c r="J29" s="531"/>
      <c r="K29" s="531"/>
      <c r="L29" s="531"/>
      <c r="M29" s="519"/>
      <c r="N29" s="521"/>
      <c r="P29" s="453">
        <v>132000</v>
      </c>
      <c r="Q29" s="515"/>
    </row>
    <row r="30" spans="3:17" s="284" customFormat="1" ht="35.1" customHeight="1">
      <c r="C30" s="549" t="s">
        <v>25</v>
      </c>
      <c r="D30" s="550"/>
      <c r="E30" s="533"/>
      <c r="F30" s="534"/>
      <c r="G30" s="283"/>
      <c r="I30" s="528" t="s">
        <v>93</v>
      </c>
      <c r="J30" s="535"/>
      <c r="K30" s="535"/>
      <c r="L30" s="535"/>
      <c r="M30" s="518">
        <f>(J30+K30)*P30+(L30*Q30)</f>
        <v>0</v>
      </c>
      <c r="N30" s="520"/>
      <c r="P30" s="516">
        <v>72000</v>
      </c>
      <c r="Q30" s="517">
        <v>36000</v>
      </c>
    </row>
    <row r="31" spans="3:17" s="285" customFormat="1" ht="34.5" customHeight="1">
      <c r="C31" s="450"/>
      <c r="D31" s="451"/>
      <c r="E31" s="526"/>
      <c r="F31" s="527"/>
      <c r="G31" s="283"/>
      <c r="I31" s="529"/>
      <c r="J31" s="531"/>
      <c r="K31" s="531"/>
      <c r="L31" s="531"/>
      <c r="M31" s="519"/>
      <c r="N31" s="521"/>
      <c r="P31" s="453"/>
      <c r="Q31" s="515"/>
    </row>
    <row r="32" spans="3:17" s="284" customFormat="1" ht="34.5" customHeight="1">
      <c r="C32" s="464" t="s">
        <v>32</v>
      </c>
      <c r="D32" s="466"/>
      <c r="E32" s="474">
        <f>SUM(E26:E31)</f>
        <v>20</v>
      </c>
      <c r="F32" s="475"/>
      <c r="G32" s="286"/>
      <c r="I32" s="478" t="s">
        <v>32</v>
      </c>
      <c r="J32" s="480">
        <f>SUM(J26:J31)</f>
        <v>2</v>
      </c>
      <c r="K32" s="480">
        <f>SUM(K26:K31)</f>
        <v>2</v>
      </c>
      <c r="L32" s="480">
        <f>SUM(L26:L31)</f>
        <v>4</v>
      </c>
      <c r="M32" s="456"/>
      <c r="N32" s="458"/>
    </row>
    <row r="33" spans="3:16" s="285" customFormat="1" ht="35.1" customHeight="1" thickBot="1">
      <c r="C33" s="493"/>
      <c r="D33" s="494"/>
      <c r="E33" s="476"/>
      <c r="F33" s="477"/>
      <c r="G33" s="286"/>
      <c r="I33" s="479"/>
      <c r="J33" s="481"/>
      <c r="K33" s="481"/>
      <c r="L33" s="481"/>
      <c r="M33" s="457"/>
      <c r="N33" s="459"/>
    </row>
    <row r="34" spans="3:16" s="288" customFormat="1" ht="34.5" customHeight="1" thickTop="1">
      <c r="C34" s="448" t="s">
        <v>82</v>
      </c>
      <c r="D34" s="449"/>
      <c r="E34" s="460">
        <f>IFERROR(IF(D9=1,VLOOKUP(E32,B67:G72,5,TRUE),IF(AND(D9=2,E28=0),VLOOKUP(E32,B67:G72,5,TRUE),IF(D9=2,VLOOKUP(E32,B67:I72,7,TRUE),IF(AND(D9=3,E28=0,E30=0),VLOOKUP(E32,B67:G72,5,TRUE),IF(AND(D9=3,E30=0),VLOOKUP(E32,B67:I72,7,TRUE),IF(D9=3,VLOOKUP(E32,B67:K72,9,TRUE),"")))))),"")</f>
        <v>3218000</v>
      </c>
      <c r="F34" s="461"/>
      <c r="G34" s="287"/>
      <c r="I34" s="464" t="s">
        <v>90</v>
      </c>
      <c r="J34" s="465"/>
      <c r="K34" s="465"/>
      <c r="L34" s="466"/>
      <c r="M34" s="470">
        <f>MIN(M26:N27)+MIN(M28:N29)+MIN(M30:N31)</f>
        <v>210000</v>
      </c>
      <c r="N34" s="471"/>
    </row>
    <row r="35" spans="3:16" s="289" customFormat="1" ht="34.5" customHeight="1" thickBot="1">
      <c r="C35" s="495"/>
      <c r="D35" s="496"/>
      <c r="E35" s="462"/>
      <c r="F35" s="463"/>
      <c r="G35" s="287"/>
      <c r="I35" s="467"/>
      <c r="J35" s="468"/>
      <c r="K35" s="468"/>
      <c r="L35" s="469"/>
      <c r="M35" s="472"/>
      <c r="N35" s="473"/>
    </row>
    <row r="36" spans="3:16" s="289" customFormat="1" ht="49.5" customHeight="1" thickTop="1">
      <c r="C36" s="448" t="s">
        <v>185</v>
      </c>
      <c r="D36" s="449"/>
      <c r="E36" s="538">
        <v>12</v>
      </c>
      <c r="F36" s="539"/>
      <c r="G36" s="287"/>
      <c r="I36" s="290"/>
      <c r="J36" s="290"/>
      <c r="K36" s="290"/>
      <c r="L36" s="290"/>
      <c r="M36" s="291"/>
      <c r="N36" s="291"/>
    </row>
    <row r="37" spans="3:16" s="289" customFormat="1" ht="24" customHeight="1" thickBot="1">
      <c r="C37" s="536"/>
      <c r="D37" s="537"/>
      <c r="E37" s="540"/>
      <c r="F37" s="541"/>
      <c r="H37" s="290"/>
      <c r="I37" s="290"/>
      <c r="J37" s="290"/>
      <c r="K37" s="290"/>
      <c r="L37" s="292"/>
      <c r="M37" s="292"/>
    </row>
    <row r="38" spans="3:16" s="289" customFormat="1" ht="50.25" customHeight="1" thickBot="1">
      <c r="C38" s="293"/>
      <c r="D38" s="293"/>
      <c r="E38" s="294"/>
      <c r="F38" s="294"/>
      <c r="G38" s="294"/>
      <c r="H38" s="294"/>
      <c r="I38" s="295"/>
      <c r="J38" s="296"/>
      <c r="K38" s="296"/>
      <c r="L38" s="296"/>
      <c r="M38" s="297"/>
      <c r="N38" s="284"/>
      <c r="O38" s="284"/>
      <c r="P38" s="284"/>
    </row>
    <row r="39" spans="3:16" s="246" customFormat="1" ht="50.25" customHeight="1" thickBot="1">
      <c r="C39" s="542" t="s">
        <v>229</v>
      </c>
      <c r="D39" s="507"/>
      <c r="E39" s="542" t="s">
        <v>144</v>
      </c>
      <c r="F39" s="504"/>
      <c r="G39" s="504"/>
      <c r="H39" s="504"/>
      <c r="I39" s="504"/>
      <c r="J39" s="507"/>
      <c r="K39" s="248"/>
      <c r="L39" s="248"/>
      <c r="M39" s="248"/>
      <c r="N39" s="249"/>
      <c r="O39" s="249"/>
    </row>
    <row r="40" spans="3:16" s="250" customFormat="1" ht="50.25" customHeight="1" thickBot="1">
      <c r="C40" s="542" t="s">
        <v>145</v>
      </c>
      <c r="D40" s="507"/>
      <c r="E40" s="504" t="s">
        <v>146</v>
      </c>
      <c r="F40" s="505"/>
      <c r="G40" s="506" t="s">
        <v>147</v>
      </c>
      <c r="H40" s="505" t="s">
        <v>148</v>
      </c>
      <c r="I40" s="506" t="s">
        <v>149</v>
      </c>
      <c r="J40" s="507" t="s">
        <v>147</v>
      </c>
      <c r="K40" s="251"/>
      <c r="L40" s="251"/>
      <c r="M40" s="251"/>
      <c r="N40" s="252"/>
      <c r="O40" s="252"/>
    </row>
    <row r="41" spans="3:16" s="250" customFormat="1" ht="39.75" customHeight="1">
      <c r="C41" s="547" t="s">
        <v>150</v>
      </c>
      <c r="D41" s="548"/>
      <c r="E41" s="543">
        <v>1795000</v>
      </c>
      <c r="F41" s="544">
        <v>2677000</v>
      </c>
      <c r="G41" s="545">
        <v>2677000</v>
      </c>
      <c r="H41" s="544">
        <v>5743000</v>
      </c>
      <c r="I41" s="545">
        <v>2830000</v>
      </c>
      <c r="J41" s="546">
        <v>2677000</v>
      </c>
      <c r="K41" s="251"/>
      <c r="L41" s="251"/>
      <c r="M41" s="251"/>
      <c r="N41" s="252"/>
      <c r="O41" s="252"/>
    </row>
    <row r="42" spans="3:16" s="250" customFormat="1" ht="39.75" customHeight="1">
      <c r="C42" s="500" t="s">
        <v>151</v>
      </c>
      <c r="D42" s="501"/>
      <c r="E42" s="482">
        <v>1864000</v>
      </c>
      <c r="F42" s="483">
        <v>2767000</v>
      </c>
      <c r="G42" s="484">
        <v>2767000</v>
      </c>
      <c r="H42" s="483">
        <v>5940000</v>
      </c>
      <c r="I42" s="484">
        <v>2944000</v>
      </c>
      <c r="J42" s="485">
        <v>2767000</v>
      </c>
      <c r="K42" s="251"/>
      <c r="L42" s="251"/>
      <c r="M42" s="251"/>
      <c r="N42" s="252"/>
      <c r="O42" s="252"/>
    </row>
    <row r="43" spans="3:16" s="250" customFormat="1" ht="39.75" customHeight="1">
      <c r="C43" s="500" t="s">
        <v>152</v>
      </c>
      <c r="D43" s="501"/>
      <c r="E43" s="482">
        <v>2035000</v>
      </c>
      <c r="F43" s="483">
        <v>2993000</v>
      </c>
      <c r="G43" s="484">
        <v>2993000</v>
      </c>
      <c r="H43" s="483">
        <v>6432000</v>
      </c>
      <c r="I43" s="484">
        <v>3229000</v>
      </c>
      <c r="J43" s="485">
        <v>2993000</v>
      </c>
      <c r="K43" s="251"/>
      <c r="L43" s="251"/>
      <c r="M43" s="251"/>
      <c r="N43" s="252"/>
      <c r="O43" s="252"/>
    </row>
    <row r="44" spans="3:16" s="250" customFormat="1" ht="39.75" customHeight="1">
      <c r="C44" s="500" t="s">
        <v>153</v>
      </c>
      <c r="D44" s="501"/>
      <c r="E44" s="482">
        <v>2207000</v>
      </c>
      <c r="F44" s="483">
        <v>3218000</v>
      </c>
      <c r="G44" s="484">
        <v>3218000</v>
      </c>
      <c r="H44" s="483">
        <v>6925000</v>
      </c>
      <c r="I44" s="484">
        <v>3514000</v>
      </c>
      <c r="J44" s="485">
        <v>3218000</v>
      </c>
      <c r="K44" s="251"/>
      <c r="L44" s="251"/>
      <c r="M44" s="251"/>
      <c r="N44" s="252"/>
      <c r="O44" s="252"/>
    </row>
    <row r="45" spans="3:16" s="250" customFormat="1" ht="39.75" customHeight="1">
      <c r="C45" s="500" t="s">
        <v>154</v>
      </c>
      <c r="D45" s="501"/>
      <c r="E45" s="482">
        <v>2519000</v>
      </c>
      <c r="F45" s="483">
        <v>3725000</v>
      </c>
      <c r="G45" s="484">
        <v>3725000</v>
      </c>
      <c r="H45" s="483">
        <v>8143000</v>
      </c>
      <c r="I45" s="484">
        <v>4132000</v>
      </c>
      <c r="J45" s="485">
        <v>3725000</v>
      </c>
      <c r="K45" s="251"/>
      <c r="L45" s="251"/>
      <c r="M45" s="251"/>
      <c r="N45" s="252"/>
      <c r="O45" s="252"/>
    </row>
    <row r="46" spans="3:16" s="250" customFormat="1" ht="39.75" customHeight="1" thickBot="1">
      <c r="C46" s="502" t="s">
        <v>155</v>
      </c>
      <c r="D46" s="503"/>
      <c r="E46" s="489">
        <v>2832000</v>
      </c>
      <c r="F46" s="490">
        <v>4232000</v>
      </c>
      <c r="G46" s="491">
        <v>4232000</v>
      </c>
      <c r="H46" s="490">
        <v>9361000</v>
      </c>
      <c r="I46" s="491">
        <v>4749000</v>
      </c>
      <c r="J46" s="492">
        <v>4232000</v>
      </c>
      <c r="K46" s="251"/>
      <c r="L46" s="251"/>
      <c r="M46" s="251"/>
      <c r="N46" s="252"/>
      <c r="O46" s="252"/>
    </row>
    <row r="47" spans="3:16" s="250" customFormat="1" ht="50.25" customHeight="1" thickBot="1">
      <c r="C47" s="293"/>
      <c r="D47" s="293"/>
      <c r="E47" s="294"/>
      <c r="F47" s="294"/>
      <c r="G47" s="294"/>
      <c r="H47" s="294"/>
      <c r="I47" s="295"/>
      <c r="J47" s="296"/>
      <c r="K47" s="296"/>
      <c r="L47" s="251"/>
      <c r="M47" s="251"/>
      <c r="N47" s="251"/>
      <c r="O47" s="252"/>
      <c r="P47" s="252"/>
    </row>
    <row r="48" spans="3:16" s="250" customFormat="1" ht="33.75" customHeight="1" thickTop="1">
      <c r="C48" s="508" t="s">
        <v>224</v>
      </c>
      <c r="D48" s="509"/>
      <c r="E48" s="509"/>
      <c r="F48" s="509"/>
      <c r="G48" s="509"/>
      <c r="H48" s="509"/>
      <c r="I48" s="509"/>
      <c r="J48" s="509"/>
      <c r="K48" s="509"/>
      <c r="L48" s="510"/>
      <c r="M48" s="251"/>
      <c r="N48" s="251"/>
      <c r="O48" s="252"/>
      <c r="P48" s="252"/>
    </row>
    <row r="49" spans="3:16" s="250" customFormat="1" ht="33.75" customHeight="1">
      <c r="C49" s="511" t="s">
        <v>225</v>
      </c>
      <c r="D49" s="512"/>
      <c r="E49" s="512"/>
      <c r="F49" s="512"/>
      <c r="G49" s="512"/>
      <c r="H49" s="512"/>
      <c r="I49" s="512"/>
      <c r="J49" s="512"/>
      <c r="K49" s="512"/>
      <c r="L49" s="513"/>
      <c r="M49" s="251"/>
      <c r="N49" s="251"/>
      <c r="O49" s="252"/>
      <c r="P49" s="252"/>
    </row>
    <row r="50" spans="3:16" s="250" customFormat="1" ht="33.75" customHeight="1">
      <c r="C50" s="511" t="s">
        <v>363</v>
      </c>
      <c r="D50" s="512"/>
      <c r="E50" s="512"/>
      <c r="F50" s="512"/>
      <c r="G50" s="512"/>
      <c r="H50" s="512"/>
      <c r="I50" s="512"/>
      <c r="J50" s="512"/>
      <c r="K50" s="512"/>
      <c r="L50" s="513"/>
      <c r="M50" s="251"/>
      <c r="N50" s="251"/>
      <c r="O50" s="252"/>
      <c r="P50" s="252"/>
    </row>
    <row r="51" spans="3:16" s="250" customFormat="1" ht="33.75" customHeight="1">
      <c r="C51" s="511" t="s">
        <v>226</v>
      </c>
      <c r="D51" s="512"/>
      <c r="E51" s="512"/>
      <c r="F51" s="512"/>
      <c r="G51" s="512"/>
      <c r="H51" s="512"/>
      <c r="I51" s="512"/>
      <c r="J51" s="512"/>
      <c r="K51" s="512"/>
      <c r="L51" s="513"/>
      <c r="M51" s="251"/>
      <c r="N51" s="251"/>
      <c r="O51" s="252"/>
      <c r="P51" s="252"/>
    </row>
    <row r="52" spans="3:16" s="250" customFormat="1" ht="33.75" customHeight="1" thickBot="1">
      <c r="C52" s="497" t="s">
        <v>227</v>
      </c>
      <c r="D52" s="498"/>
      <c r="E52" s="498"/>
      <c r="F52" s="498"/>
      <c r="G52" s="498"/>
      <c r="H52" s="498"/>
      <c r="I52" s="498"/>
      <c r="J52" s="498"/>
      <c r="K52" s="498"/>
      <c r="L52" s="499"/>
      <c r="M52" s="251"/>
      <c r="N52" s="251"/>
      <c r="O52" s="252"/>
      <c r="P52" s="252"/>
    </row>
    <row r="53" spans="3:16" s="250" customFormat="1" ht="26.25" customHeight="1" thickTop="1">
      <c r="C53" s="298"/>
      <c r="D53" s="298"/>
      <c r="E53" s="298"/>
      <c r="F53" s="298"/>
      <c r="G53" s="298"/>
      <c r="H53" s="298"/>
      <c r="I53" s="298"/>
      <c r="J53" s="298"/>
      <c r="K53" s="298"/>
      <c r="L53" s="251"/>
      <c r="M53" s="251"/>
      <c r="N53" s="251"/>
      <c r="O53" s="252"/>
      <c r="P53" s="252"/>
    </row>
    <row r="54" spans="3:16" s="284" customFormat="1" ht="22.5" customHeight="1">
      <c r="C54" s="296"/>
      <c r="D54" s="296"/>
      <c r="J54" s="296"/>
      <c r="K54" s="296"/>
      <c r="L54" s="296"/>
      <c r="M54" s="297"/>
    </row>
    <row r="55" spans="3:16" s="284" customFormat="1" ht="45" customHeight="1" thickBot="1">
      <c r="C55" s="299" t="s">
        <v>71</v>
      </c>
      <c r="D55" s="300"/>
      <c r="E55" s="194"/>
      <c r="F55" s="194"/>
      <c r="G55" s="194"/>
      <c r="H55" s="194"/>
      <c r="J55" s="296"/>
      <c r="K55" s="297"/>
      <c r="L55" s="301"/>
      <c r="M55" s="302"/>
    </row>
    <row r="56" spans="3:16" s="288" customFormat="1" ht="33.75" customHeight="1" thickBot="1">
      <c r="C56" s="405" t="s">
        <v>26</v>
      </c>
      <c r="D56" s="405"/>
      <c r="E56" s="406">
        <f>IF(E36=12,E34,ROUNDDOWN((E34/12),-2)*E36)</f>
        <v>3218000</v>
      </c>
      <c r="F56" s="407"/>
      <c r="G56" s="303" t="s">
        <v>72</v>
      </c>
      <c r="H56" s="295" t="s">
        <v>73</v>
      </c>
      <c r="I56" s="406">
        <f>M34</f>
        <v>210000</v>
      </c>
      <c r="J56" s="407"/>
      <c r="K56" s="297"/>
      <c r="L56" s="304" t="s">
        <v>300</v>
      </c>
      <c r="M56" s="291"/>
      <c r="N56" s="486">
        <f>SUM(E56,I56)</f>
        <v>3428000</v>
      </c>
      <c r="O56" s="487"/>
      <c r="P56" s="488"/>
    </row>
    <row r="57" spans="3:16" s="306" customFormat="1" ht="21.75" customHeight="1">
      <c r="C57" s="305"/>
      <c r="D57" s="305"/>
      <c r="K57" s="307"/>
      <c r="L57" s="301"/>
      <c r="M57" s="308"/>
      <c r="N57" s="309"/>
      <c r="O57" s="309"/>
    </row>
    <row r="58" spans="3:16" s="306" customFormat="1" ht="10.5" customHeight="1">
      <c r="C58" s="305"/>
      <c r="D58" s="305"/>
      <c r="K58" s="307"/>
      <c r="L58" s="307"/>
      <c r="M58" s="307"/>
      <c r="N58" s="309"/>
      <c r="O58" s="309"/>
    </row>
    <row r="59" spans="3:16" s="246" customFormat="1" ht="15">
      <c r="D59" s="247"/>
      <c r="L59" s="248"/>
      <c r="M59" s="248"/>
      <c r="N59" s="248"/>
      <c r="O59" s="249"/>
      <c r="P59" s="249"/>
    </row>
    <row r="60" spans="3:16" s="246" customFormat="1" ht="15">
      <c r="D60" s="247"/>
      <c r="L60" s="248"/>
      <c r="M60" s="248"/>
      <c r="N60" s="248"/>
      <c r="O60" s="249"/>
      <c r="P60" s="249"/>
    </row>
    <row r="61" spans="3:16" s="250" customFormat="1">
      <c r="E61" s="251"/>
      <c r="F61" s="251"/>
      <c r="G61" s="251"/>
      <c r="L61" s="251"/>
      <c r="M61" s="251"/>
      <c r="N61" s="251"/>
      <c r="O61" s="252"/>
      <c r="P61" s="252"/>
    </row>
    <row r="62" spans="3:16" s="250" customFormat="1">
      <c r="E62" s="251"/>
      <c r="F62" s="251"/>
      <c r="G62" s="251"/>
      <c r="L62" s="251"/>
      <c r="M62" s="251"/>
      <c r="N62" s="251"/>
      <c r="O62" s="252"/>
      <c r="P62" s="252"/>
    </row>
    <row r="63" spans="3:16" s="250" customFormat="1" ht="35.1" customHeight="1">
      <c r="E63" s="251"/>
      <c r="F63" s="251"/>
      <c r="G63" s="251"/>
      <c r="L63" s="251"/>
      <c r="M63" s="251"/>
      <c r="N63" s="251"/>
      <c r="O63" s="252"/>
      <c r="P63" s="252"/>
    </row>
    <row r="64" spans="3:16" s="250" customFormat="1" ht="35.1" customHeight="1">
      <c r="E64" s="251"/>
      <c r="F64" s="251"/>
      <c r="G64" s="251"/>
      <c r="L64" s="251"/>
      <c r="M64" s="252"/>
      <c r="N64" s="252"/>
    </row>
    <row r="65" spans="2:16" s="250" customFormat="1" ht="35.1" customHeight="1">
      <c r="D65" s="410" t="s">
        <v>143</v>
      </c>
      <c r="E65" s="410"/>
      <c r="F65" s="552" t="s">
        <v>144</v>
      </c>
      <c r="G65" s="553"/>
      <c r="H65" s="553"/>
      <c r="I65" s="553"/>
      <c r="J65" s="553"/>
      <c r="K65" s="554"/>
      <c r="L65" s="251"/>
      <c r="M65" s="252"/>
      <c r="N65" s="252"/>
    </row>
    <row r="66" spans="2:16" s="250" customFormat="1" ht="61.5" customHeight="1">
      <c r="D66" s="410" t="s">
        <v>145</v>
      </c>
      <c r="E66" s="410"/>
      <c r="F66" s="552" t="s">
        <v>146</v>
      </c>
      <c r="G66" s="554"/>
      <c r="H66" s="411" t="s">
        <v>147</v>
      </c>
      <c r="I66" s="411" t="s">
        <v>148</v>
      </c>
      <c r="J66" s="411" t="s">
        <v>149</v>
      </c>
      <c r="K66" s="411"/>
      <c r="L66" s="251"/>
      <c r="M66" s="252"/>
      <c r="N66" s="252"/>
    </row>
    <row r="67" spans="2:16" s="250" customFormat="1" ht="24.95" customHeight="1">
      <c r="B67" s="310">
        <v>1</v>
      </c>
      <c r="C67" s="310">
        <v>5</v>
      </c>
      <c r="D67" s="408" t="s">
        <v>150</v>
      </c>
      <c r="E67" s="408"/>
      <c r="F67" s="409">
        <v>1795000</v>
      </c>
      <c r="G67" s="409">
        <v>2677000</v>
      </c>
      <c r="H67" s="409">
        <v>2677000</v>
      </c>
      <c r="I67" s="409">
        <v>5743000</v>
      </c>
      <c r="J67" s="551">
        <v>2830000</v>
      </c>
      <c r="K67" s="551">
        <v>2677000</v>
      </c>
      <c r="L67" s="251"/>
      <c r="M67" s="252"/>
      <c r="N67" s="252"/>
    </row>
    <row r="68" spans="2:16" s="250" customFormat="1" ht="24.95" customHeight="1">
      <c r="B68" s="310">
        <v>6</v>
      </c>
      <c r="C68" s="310">
        <v>9</v>
      </c>
      <c r="D68" s="408" t="s">
        <v>151</v>
      </c>
      <c r="E68" s="408"/>
      <c r="F68" s="409">
        <v>1864000</v>
      </c>
      <c r="G68" s="409">
        <v>2767000</v>
      </c>
      <c r="H68" s="409">
        <v>2767000</v>
      </c>
      <c r="I68" s="409">
        <v>5940000</v>
      </c>
      <c r="J68" s="551">
        <v>2944000</v>
      </c>
      <c r="K68" s="551">
        <v>2767000</v>
      </c>
      <c r="L68" s="251"/>
      <c r="M68" s="252"/>
      <c r="N68" s="252"/>
    </row>
    <row r="69" spans="2:16" s="250" customFormat="1" ht="24.95" customHeight="1">
      <c r="B69" s="310">
        <v>10</v>
      </c>
      <c r="C69" s="310">
        <v>19</v>
      </c>
      <c r="D69" s="408" t="s">
        <v>152</v>
      </c>
      <c r="E69" s="408"/>
      <c r="F69" s="409">
        <v>2035000</v>
      </c>
      <c r="G69" s="409">
        <v>2993000</v>
      </c>
      <c r="H69" s="409">
        <v>2993000</v>
      </c>
      <c r="I69" s="409">
        <v>6432000</v>
      </c>
      <c r="J69" s="551">
        <v>3229000</v>
      </c>
      <c r="K69" s="551">
        <v>2993000</v>
      </c>
      <c r="L69" s="251"/>
      <c r="M69" s="252"/>
      <c r="N69" s="252"/>
    </row>
    <row r="70" spans="2:16" s="250" customFormat="1" ht="24.95" customHeight="1">
      <c r="B70" s="310">
        <v>20</v>
      </c>
      <c r="C70" s="310">
        <v>29</v>
      </c>
      <c r="D70" s="408" t="s">
        <v>153</v>
      </c>
      <c r="E70" s="408"/>
      <c r="F70" s="409">
        <v>2207000</v>
      </c>
      <c r="G70" s="409">
        <v>3218000</v>
      </c>
      <c r="H70" s="409">
        <v>3218000</v>
      </c>
      <c r="I70" s="409">
        <v>6925000</v>
      </c>
      <c r="J70" s="551">
        <v>3514000</v>
      </c>
      <c r="K70" s="551">
        <v>3218000</v>
      </c>
      <c r="L70" s="251"/>
      <c r="M70" s="252"/>
      <c r="N70" s="252"/>
    </row>
    <row r="71" spans="2:16" s="250" customFormat="1" ht="24.95" customHeight="1">
      <c r="B71" s="310">
        <v>30</v>
      </c>
      <c r="C71" s="310">
        <v>39</v>
      </c>
      <c r="D71" s="408" t="s">
        <v>154</v>
      </c>
      <c r="E71" s="408"/>
      <c r="F71" s="409">
        <v>2519000</v>
      </c>
      <c r="G71" s="409">
        <v>3725000</v>
      </c>
      <c r="H71" s="409">
        <v>3725000</v>
      </c>
      <c r="I71" s="409">
        <v>8143000</v>
      </c>
      <c r="J71" s="551">
        <v>4132000</v>
      </c>
      <c r="K71" s="551">
        <v>3725000</v>
      </c>
      <c r="L71" s="251"/>
      <c r="M71" s="252"/>
      <c r="N71" s="252"/>
    </row>
    <row r="72" spans="2:16" s="250" customFormat="1" ht="24.95" customHeight="1">
      <c r="B72" s="310">
        <v>40</v>
      </c>
      <c r="C72" s="310">
        <v>49</v>
      </c>
      <c r="D72" s="408" t="s">
        <v>155</v>
      </c>
      <c r="E72" s="408"/>
      <c r="F72" s="409">
        <v>2832000</v>
      </c>
      <c r="G72" s="409">
        <v>4232000</v>
      </c>
      <c r="H72" s="409">
        <v>4232000</v>
      </c>
      <c r="I72" s="409">
        <v>9361000</v>
      </c>
      <c r="J72" s="551">
        <v>4749000</v>
      </c>
      <c r="K72" s="551">
        <v>4232000</v>
      </c>
      <c r="L72" s="251"/>
      <c r="M72" s="252"/>
      <c r="N72" s="252"/>
    </row>
    <row r="73" spans="2:16" s="250" customFormat="1">
      <c r="E73" s="251"/>
      <c r="F73" s="251"/>
      <c r="G73" s="251"/>
      <c r="L73" s="251"/>
      <c r="M73" s="252"/>
      <c r="N73" s="252"/>
    </row>
    <row r="74" spans="2:16" s="250" customFormat="1">
      <c r="E74" s="251"/>
      <c r="F74" s="251"/>
      <c r="G74" s="251"/>
      <c r="L74" s="251"/>
      <c r="M74" s="251"/>
      <c r="N74" s="251"/>
      <c r="O74" s="252"/>
      <c r="P74" s="252"/>
    </row>
    <row r="75" spans="2:16" s="250" customFormat="1">
      <c r="E75" s="251"/>
      <c r="F75" s="251"/>
      <c r="G75" s="251"/>
      <c r="L75" s="251"/>
      <c r="M75" s="251"/>
      <c r="N75" s="251"/>
      <c r="O75" s="252"/>
      <c r="P75" s="252"/>
    </row>
    <row r="76" spans="2:16" s="250" customFormat="1">
      <c r="E76" s="251"/>
      <c r="F76" s="251"/>
      <c r="G76" s="251"/>
      <c r="L76" s="251"/>
      <c r="M76" s="251"/>
      <c r="N76" s="251"/>
      <c r="O76" s="252"/>
      <c r="P76" s="252"/>
    </row>
    <row r="77" spans="2:16" s="250" customFormat="1">
      <c r="E77" s="251"/>
      <c r="F77" s="251"/>
      <c r="G77" s="251"/>
      <c r="L77" s="251"/>
      <c r="M77" s="251"/>
      <c r="N77" s="251"/>
      <c r="O77" s="252"/>
      <c r="P77" s="252"/>
    </row>
    <row r="78" spans="2:16" s="250" customFormat="1">
      <c r="E78" s="251"/>
      <c r="F78" s="251"/>
      <c r="G78" s="251"/>
      <c r="L78" s="251"/>
      <c r="M78" s="251"/>
      <c r="N78" s="251"/>
      <c r="O78" s="252"/>
      <c r="P78" s="252"/>
    </row>
    <row r="79" spans="2:16" s="250" customFormat="1">
      <c r="E79" s="251"/>
      <c r="F79" s="251"/>
      <c r="G79" s="251"/>
      <c r="L79" s="251"/>
      <c r="M79" s="251"/>
      <c r="N79" s="251"/>
      <c r="O79" s="252"/>
      <c r="P79" s="252"/>
    </row>
    <row r="80" spans="2:16" s="250" customFormat="1">
      <c r="E80" s="251"/>
      <c r="F80" s="251"/>
      <c r="G80" s="251"/>
      <c r="L80" s="251"/>
      <c r="M80" s="251"/>
      <c r="N80" s="251"/>
      <c r="O80" s="252"/>
      <c r="P80" s="252"/>
    </row>
    <row r="81" spans="4:17" s="250" customFormat="1">
      <c r="E81" s="251"/>
      <c r="F81" s="251"/>
      <c r="G81" s="251"/>
      <c r="L81" s="251"/>
      <c r="M81" s="251"/>
      <c r="N81" s="251"/>
      <c r="O81" s="252"/>
      <c r="P81" s="252"/>
    </row>
    <row r="82" spans="4:17" s="250" customFormat="1">
      <c r="E82" s="251"/>
      <c r="F82" s="251"/>
      <c r="G82" s="251"/>
      <c r="L82" s="251"/>
      <c r="M82" s="251"/>
      <c r="N82" s="251"/>
      <c r="O82" s="252"/>
      <c r="P82" s="252"/>
    </row>
    <row r="83" spans="4:17" s="250" customFormat="1">
      <c r="E83" s="251"/>
      <c r="F83" s="251"/>
      <c r="G83" s="251"/>
      <c r="L83" s="251"/>
      <c r="M83" s="251"/>
      <c r="N83" s="251"/>
      <c r="O83" s="252"/>
      <c r="P83" s="252"/>
    </row>
    <row r="84" spans="4:17" s="250" customFormat="1">
      <c r="E84" s="251"/>
      <c r="F84" s="251"/>
      <c r="G84" s="251"/>
      <c r="L84" s="251"/>
      <c r="M84" s="251"/>
      <c r="N84" s="251"/>
      <c r="O84" s="252"/>
      <c r="P84" s="252"/>
    </row>
    <row r="85" spans="4:17" s="250" customFormat="1">
      <c r="E85" s="251"/>
      <c r="F85" s="251"/>
      <c r="G85" s="251"/>
      <c r="L85" s="251"/>
      <c r="M85" s="251"/>
      <c r="N85" s="251"/>
      <c r="O85" s="252"/>
      <c r="P85" s="252"/>
    </row>
    <row r="86" spans="4:17" s="250" customFormat="1">
      <c r="E86" s="251"/>
      <c r="F86" s="251"/>
      <c r="G86" s="251"/>
      <c r="L86" s="251"/>
      <c r="M86" s="251"/>
      <c r="N86" s="251"/>
      <c r="O86" s="252"/>
      <c r="P86" s="252"/>
    </row>
    <row r="87" spans="4:17" s="250" customFormat="1">
      <c r="E87" s="251"/>
      <c r="F87" s="251"/>
      <c r="G87" s="251"/>
      <c r="L87" s="251"/>
      <c r="M87" s="251"/>
      <c r="N87" s="251"/>
      <c r="O87" s="252"/>
      <c r="P87" s="252"/>
    </row>
    <row r="88" spans="4:17" s="250" customFormat="1">
      <c r="E88" s="251"/>
      <c r="F88" s="251"/>
      <c r="G88" s="251"/>
      <c r="L88" s="251"/>
      <c r="M88" s="251"/>
      <c r="N88" s="251"/>
      <c r="O88" s="252"/>
      <c r="P88" s="252"/>
    </row>
    <row r="89" spans="4:17" s="250" customFormat="1">
      <c r="E89" s="251"/>
      <c r="F89" s="251"/>
      <c r="G89" s="251"/>
      <c r="L89" s="251"/>
      <c r="M89" s="251"/>
      <c r="N89" s="251"/>
      <c r="O89" s="252"/>
      <c r="P89" s="252"/>
    </row>
    <row r="90" spans="4:17" s="250" customFormat="1">
      <c r="E90" s="251"/>
      <c r="F90" s="251"/>
      <c r="G90" s="251"/>
      <c r="L90" s="251"/>
      <c r="M90" s="251"/>
      <c r="N90" s="251"/>
      <c r="O90" s="252"/>
      <c r="P90" s="252"/>
    </row>
    <row r="91" spans="4:17" s="250" customFormat="1">
      <c r="E91" s="251"/>
      <c r="F91" s="251"/>
      <c r="G91" s="251"/>
      <c r="L91" s="251"/>
      <c r="M91" s="251"/>
      <c r="N91" s="251"/>
      <c r="O91" s="252"/>
      <c r="P91" s="252"/>
    </row>
    <row r="92" spans="4:17" s="250" customFormat="1">
      <c r="E92" s="251"/>
      <c r="F92" s="251"/>
      <c r="G92" s="251"/>
      <c r="L92" s="251"/>
      <c r="M92" s="251"/>
      <c r="N92" s="251"/>
      <c r="O92" s="252"/>
      <c r="P92" s="252"/>
    </row>
    <row r="93" spans="4:17" s="250" customFormat="1">
      <c r="E93" s="251"/>
      <c r="F93" s="251"/>
      <c r="G93" s="251"/>
      <c r="L93" s="251"/>
      <c r="M93" s="251"/>
      <c r="N93" s="251"/>
      <c r="O93" s="252"/>
      <c r="P93" s="252"/>
    </row>
    <row r="94" spans="4:17" s="250" customFormat="1">
      <c r="E94" s="251"/>
      <c r="F94" s="251"/>
      <c r="G94" s="251"/>
      <c r="K94" s="257"/>
      <c r="L94" s="258"/>
      <c r="M94" s="258"/>
      <c r="N94" s="258"/>
      <c r="O94" s="259"/>
      <c r="P94" s="259"/>
      <c r="Q94" s="257"/>
    </row>
    <row r="95" spans="4:17" s="250" customFormat="1">
      <c r="D95" s="257"/>
      <c r="E95" s="258"/>
      <c r="F95" s="258"/>
      <c r="G95" s="258"/>
      <c r="H95" s="257"/>
      <c r="I95" s="257"/>
      <c r="J95" s="257"/>
      <c r="K95" s="257"/>
      <c r="L95" s="258"/>
      <c r="M95" s="258"/>
      <c r="N95" s="258"/>
      <c r="O95" s="259"/>
      <c r="P95" s="259"/>
      <c r="Q95" s="257"/>
    </row>
  </sheetData>
  <sheetProtection algorithmName="SHA-512" hashValue="2KU8dEqQXJcErWqpBQqdMNMq+eo5Dtp7MV8MNQFd8muBGIB8FJvpSJz7C49C6tbo7c848ScdG/CBwSR9Z51kxA==" saltValue="VHxkds88Z08Qb8JZ+U6NYA==" spinCount="100000" sheet="1" objects="1" scenarios="1"/>
  <mergeCells count="147">
    <mergeCell ref="J66:K66"/>
    <mergeCell ref="J67:K67"/>
    <mergeCell ref="J68:K68"/>
    <mergeCell ref="J69:K69"/>
    <mergeCell ref="J70:K70"/>
    <mergeCell ref="J71:K71"/>
    <mergeCell ref="J72:K72"/>
    <mergeCell ref="F65:K65"/>
    <mergeCell ref="F66:G66"/>
    <mergeCell ref="H69:I69"/>
    <mergeCell ref="Q24:Q25"/>
    <mergeCell ref="N5:Q5"/>
    <mergeCell ref="C36:D37"/>
    <mergeCell ref="E36:F37"/>
    <mergeCell ref="C39:D39"/>
    <mergeCell ref="C40:D40"/>
    <mergeCell ref="E41:F41"/>
    <mergeCell ref="G41:H41"/>
    <mergeCell ref="I41:J41"/>
    <mergeCell ref="C41:D41"/>
    <mergeCell ref="L30:L31"/>
    <mergeCell ref="C28:D29"/>
    <mergeCell ref="D16:E16"/>
    <mergeCell ref="G16:H16"/>
    <mergeCell ref="I16:L16"/>
    <mergeCell ref="C30:D31"/>
    <mergeCell ref="E28:F29"/>
    <mergeCell ref="I28:I29"/>
    <mergeCell ref="J28:J29"/>
    <mergeCell ref="K28:K29"/>
    <mergeCell ref="L28:L29"/>
    <mergeCell ref="M28:M29"/>
    <mergeCell ref="N28:N29"/>
    <mergeCell ref="E39:J39"/>
    <mergeCell ref="E26:F27"/>
    <mergeCell ref="I26:I27"/>
    <mergeCell ref="J26:J27"/>
    <mergeCell ref="K26:K27"/>
    <mergeCell ref="L26:L27"/>
    <mergeCell ref="E30:F31"/>
    <mergeCell ref="I30:I31"/>
    <mergeCell ref="J30:J31"/>
    <mergeCell ref="K30:K31"/>
    <mergeCell ref="I45:J45"/>
    <mergeCell ref="Q26:Q27"/>
    <mergeCell ref="P28:P29"/>
    <mergeCell ref="Q28:Q29"/>
    <mergeCell ref="P30:P31"/>
    <mergeCell ref="Q30:Q31"/>
    <mergeCell ref="M30:M31"/>
    <mergeCell ref="N30:N31"/>
    <mergeCell ref="N26:N27"/>
    <mergeCell ref="M26:M27"/>
    <mergeCell ref="G46:H46"/>
    <mergeCell ref="I46:J46"/>
    <mergeCell ref="C32:D33"/>
    <mergeCell ref="C34:D35"/>
    <mergeCell ref="C52:L52"/>
    <mergeCell ref="C43:D43"/>
    <mergeCell ref="C44:D44"/>
    <mergeCell ref="C45:D45"/>
    <mergeCell ref="C46:D46"/>
    <mergeCell ref="C42:D42"/>
    <mergeCell ref="E40:F40"/>
    <mergeCell ref="G40:H40"/>
    <mergeCell ref="I40:J40"/>
    <mergeCell ref="K32:K33"/>
    <mergeCell ref="L32:L33"/>
    <mergeCell ref="E42:F42"/>
    <mergeCell ref="G42:H42"/>
    <mergeCell ref="I42:J42"/>
    <mergeCell ref="C48:L48"/>
    <mergeCell ref="C49:L49"/>
    <mergeCell ref="C50:L50"/>
    <mergeCell ref="C51:L51"/>
    <mergeCell ref="E45:F45"/>
    <mergeCell ref="G45:H45"/>
    <mergeCell ref="G18:H18"/>
    <mergeCell ref="I18:L18"/>
    <mergeCell ref="M18:P18"/>
    <mergeCell ref="C24:D25"/>
    <mergeCell ref="C26:D27"/>
    <mergeCell ref="P26:P27"/>
    <mergeCell ref="P24:P25"/>
    <mergeCell ref="I56:J56"/>
    <mergeCell ref="M32:M33"/>
    <mergeCell ref="N32:N33"/>
    <mergeCell ref="E34:F35"/>
    <mergeCell ref="I34:L35"/>
    <mergeCell ref="M34:N35"/>
    <mergeCell ref="E32:F33"/>
    <mergeCell ref="I32:I33"/>
    <mergeCell ref="J32:J33"/>
    <mergeCell ref="E43:F43"/>
    <mergeCell ref="G43:H43"/>
    <mergeCell ref="I43:J43"/>
    <mergeCell ref="E44:F44"/>
    <mergeCell ref="G44:H44"/>
    <mergeCell ref="I44:J44"/>
    <mergeCell ref="N56:P56"/>
    <mergeCell ref="E46:F46"/>
    <mergeCell ref="D12:F12"/>
    <mergeCell ref="G12:H12"/>
    <mergeCell ref="I12:L12"/>
    <mergeCell ref="M12:P12"/>
    <mergeCell ref="D15:F15"/>
    <mergeCell ref="G15:H15"/>
    <mergeCell ref="I15:L15"/>
    <mergeCell ref="M15:P15"/>
    <mergeCell ref="E24:F25"/>
    <mergeCell ref="I24:I25"/>
    <mergeCell ref="J24:K24"/>
    <mergeCell ref="M16:P16"/>
    <mergeCell ref="D13:F13"/>
    <mergeCell ref="G13:H13"/>
    <mergeCell ref="I13:L13"/>
    <mergeCell ref="M13:P13"/>
    <mergeCell ref="D14:F14"/>
    <mergeCell ref="G14:H14"/>
    <mergeCell ref="I14:L14"/>
    <mergeCell ref="M14:P14"/>
    <mergeCell ref="D17:E17"/>
    <mergeCell ref="G17:H17"/>
    <mergeCell ref="I17:L17"/>
    <mergeCell ref="M17:P17"/>
    <mergeCell ref="D70:E70"/>
    <mergeCell ref="H70:I70"/>
    <mergeCell ref="D71:E71"/>
    <mergeCell ref="H71:I71"/>
    <mergeCell ref="D72:E72"/>
    <mergeCell ref="H72:I72"/>
    <mergeCell ref="F72:G72"/>
    <mergeCell ref="F71:G71"/>
    <mergeCell ref="F70:G70"/>
    <mergeCell ref="C56:D56"/>
    <mergeCell ref="E56:F56"/>
    <mergeCell ref="D68:E68"/>
    <mergeCell ref="H68:I68"/>
    <mergeCell ref="D69:E69"/>
    <mergeCell ref="D65:E65"/>
    <mergeCell ref="D66:E66"/>
    <mergeCell ref="H66:I66"/>
    <mergeCell ref="D67:E67"/>
    <mergeCell ref="H67:I67"/>
    <mergeCell ref="F69:G69"/>
    <mergeCell ref="F68:G68"/>
    <mergeCell ref="F67:G67"/>
  </mergeCells>
  <phoneticPr fontId="3"/>
  <dataValidations count="1">
    <dataValidation type="list" allowBlank="1" showInputMessage="1" showErrorMessage="1" sqref="G13:H18">
      <formula1>"常勤,非常勤"</formula1>
    </dataValidation>
  </dataValidations>
  <pageMargins left="0.78740157480314965" right="0.19685039370078741" top="0.78740157480314965" bottom="0.78740157480314965" header="0.51181102362204722" footer="0.51181102362204722"/>
  <pageSetup paperSize="9" scale="33" orientation="portrait"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4"/>
  <sheetViews>
    <sheetView zoomScaleNormal="100" workbookViewId="0">
      <selection activeCell="A2" sqref="A2:A3"/>
    </sheetView>
  </sheetViews>
  <sheetFormatPr defaultRowHeight="13.5"/>
  <cols>
    <col min="1" max="2" width="12.625" style="1" customWidth="1"/>
    <col min="3" max="10" width="12.625" style="2" customWidth="1"/>
    <col min="11" max="13" width="9" style="2"/>
    <col min="14" max="16384" width="9" style="1"/>
  </cols>
  <sheetData>
    <row r="1" spans="1:13" ht="27" customHeight="1">
      <c r="A1" s="5" t="s">
        <v>728</v>
      </c>
      <c r="B1" s="4"/>
      <c r="C1" s="4"/>
    </row>
    <row r="2" spans="1:13" ht="19.5" customHeight="1">
      <c r="A2" s="555" t="s">
        <v>83</v>
      </c>
      <c r="B2" s="555" t="s">
        <v>83</v>
      </c>
      <c r="C2" s="555" t="s">
        <v>84</v>
      </c>
      <c r="D2" s="555"/>
      <c r="E2" s="555"/>
      <c r="F2" s="555"/>
      <c r="G2" s="555" t="s">
        <v>89</v>
      </c>
      <c r="H2" s="555"/>
      <c r="I2" s="555"/>
      <c r="J2" s="555"/>
      <c r="L2" s="1"/>
      <c r="M2" s="1"/>
    </row>
    <row r="3" spans="1:13" ht="19.5" customHeight="1">
      <c r="A3" s="555"/>
      <c r="B3" s="555"/>
      <c r="C3" s="61" t="s">
        <v>86</v>
      </c>
      <c r="D3" s="61" t="s">
        <v>85</v>
      </c>
      <c r="E3" s="61" t="s">
        <v>87</v>
      </c>
      <c r="F3" s="61" t="s">
        <v>88</v>
      </c>
      <c r="G3" s="61" t="s">
        <v>86</v>
      </c>
      <c r="H3" s="61" t="s">
        <v>85</v>
      </c>
      <c r="I3" s="61" t="s">
        <v>87</v>
      </c>
      <c r="J3" s="61" t="s">
        <v>88</v>
      </c>
      <c r="L3" s="1"/>
      <c r="M3" s="1"/>
    </row>
    <row r="4" spans="1:13" ht="19.5" customHeight="1">
      <c r="A4" s="40">
        <v>1</v>
      </c>
      <c r="B4" s="40">
        <v>10</v>
      </c>
      <c r="C4" s="41">
        <f>公定価格貼り付け【令和６年度単価】!$G$8</f>
        <v>234180</v>
      </c>
      <c r="D4" s="41">
        <f>公定価格貼り付け【令和６年度単価】!$G$9</f>
        <v>241600</v>
      </c>
      <c r="E4" s="41">
        <f>公定価格貼り付け【令和６年度単価】!$G$10</f>
        <v>302100</v>
      </c>
      <c r="F4" s="41">
        <f>公定価格貼り付け【令和６年度単価】!$G$11</f>
        <v>376300</v>
      </c>
      <c r="G4" s="41">
        <f>公定価格貼り付け【令和６年度単価】!$I$8</f>
        <v>183900</v>
      </c>
      <c r="H4" s="41">
        <f>公定価格貼り付け【令和６年度単価】!$I$9</f>
        <v>191320</v>
      </c>
      <c r="I4" s="41">
        <f>公定価格貼り付け【令和６年度単価】!$I$10</f>
        <v>251820</v>
      </c>
      <c r="J4" s="41">
        <f>公定価格貼り付け【令和６年度単価】!$I$11</f>
        <v>326020</v>
      </c>
      <c r="L4" s="1"/>
      <c r="M4" s="1"/>
    </row>
    <row r="5" spans="1:13" ht="18.75" customHeight="1">
      <c r="A5" s="3">
        <v>11</v>
      </c>
      <c r="B5" s="3">
        <v>20</v>
      </c>
      <c r="C5" s="6">
        <f>公定価格貼り付け【令和６年度単価】!$G$12</f>
        <v>126970</v>
      </c>
      <c r="D5" s="6">
        <f>公定価格貼り付け【令和６年度単価】!$G$13</f>
        <v>134390</v>
      </c>
      <c r="E5" s="6">
        <f>公定価格貼り付け【令和６年度単価】!$G$14</f>
        <v>194890</v>
      </c>
      <c r="F5" s="6">
        <f>公定価格貼り付け【令和６年度単価】!$G$15</f>
        <v>269090</v>
      </c>
      <c r="G5" s="6">
        <f>公定価格貼り付け【令和６年度単価】!$I$12</f>
        <v>101830</v>
      </c>
      <c r="H5" s="6">
        <f>公定価格貼り付け【令和６年度単価】!$I$13</f>
        <v>109250</v>
      </c>
      <c r="I5" s="6">
        <f>公定価格貼り付け【令和６年度単価】!$I$14</f>
        <v>169750</v>
      </c>
      <c r="J5" s="6">
        <f>公定価格貼り付け【令和６年度単価】!$I$15</f>
        <v>243950</v>
      </c>
      <c r="L5" s="1"/>
      <c r="M5" s="1"/>
    </row>
    <row r="6" spans="1:13" ht="18.75" customHeight="1">
      <c r="A6" s="40">
        <v>21</v>
      </c>
      <c r="B6" s="40">
        <v>30</v>
      </c>
      <c r="C6" s="41">
        <f>公定価格貼り付け【令和６年度単価】!$G$16</f>
        <v>91130</v>
      </c>
      <c r="D6" s="41">
        <f>公定価格貼り付け【令和６年度単価】!$G$17</f>
        <v>98550</v>
      </c>
      <c r="E6" s="41">
        <f>公定価格貼り付け【令和６年度単価】!$G$18</f>
        <v>159050</v>
      </c>
      <c r="F6" s="41">
        <f>公定価格貼り付け【令和６年度単価】!$G$19</f>
        <v>233250</v>
      </c>
      <c r="G6" s="41">
        <f>公定価格貼り付け【令和６年度単価】!$I$16</f>
        <v>74370</v>
      </c>
      <c r="H6" s="41">
        <f>公定価格貼り付け【令和６年度単価】!$I$17</f>
        <v>81790</v>
      </c>
      <c r="I6" s="41">
        <f>公定価格貼り付け【令和６年度単価】!$I$18</f>
        <v>142290</v>
      </c>
      <c r="J6" s="41">
        <f>公定価格貼り付け【令和６年度単価】!$I$19</f>
        <v>216490</v>
      </c>
      <c r="L6" s="1"/>
      <c r="M6" s="1"/>
    </row>
    <row r="7" spans="1:13" ht="18.75" customHeight="1">
      <c r="A7" s="3">
        <v>31</v>
      </c>
      <c r="B7" s="3">
        <v>40</v>
      </c>
      <c r="C7" s="6">
        <f>公定価格貼り付け【令和６年度単価】!$G$20</f>
        <v>73450</v>
      </c>
      <c r="D7" s="6">
        <f>公定価格貼り付け【令和６年度単価】!$G$21</f>
        <v>80870</v>
      </c>
      <c r="E7" s="6">
        <f>公定価格貼り付け【令和６年度単価】!$G$22</f>
        <v>141370</v>
      </c>
      <c r="F7" s="6">
        <f>公定価格貼り付け【令和６年度単価】!$G$23</f>
        <v>215570</v>
      </c>
      <c r="G7" s="6">
        <f>公定価格貼り付け【令和６年度単価】!$I$20</f>
        <v>60880</v>
      </c>
      <c r="H7" s="6">
        <f>公定価格貼り付け【令和６年度単価】!$I$21</f>
        <v>68300</v>
      </c>
      <c r="I7" s="6">
        <f>公定価格貼り付け【令和６年度単価】!$I$22</f>
        <v>128800</v>
      </c>
      <c r="J7" s="6">
        <f>公定価格貼り付け【令和６年度単価】!$I$23</f>
        <v>203000</v>
      </c>
      <c r="L7" s="1"/>
      <c r="M7" s="1"/>
    </row>
    <row r="8" spans="1:13" ht="18.75" customHeight="1">
      <c r="A8" s="40">
        <v>41</v>
      </c>
      <c r="B8" s="40">
        <v>50</v>
      </c>
      <c r="C8" s="41">
        <f>公定価格貼り付け【令和６年度単価】!$G$24</f>
        <v>68420</v>
      </c>
      <c r="D8" s="41">
        <f>公定価格貼り付け【令和６年度単価】!$G$25</f>
        <v>75840</v>
      </c>
      <c r="E8" s="41">
        <f>公定価格貼り付け【令和６年度単価】!$G$26</f>
        <v>136340</v>
      </c>
      <c r="F8" s="41">
        <f>公定価格貼り付け【令和６年度単価】!$G$27</f>
        <v>210540</v>
      </c>
      <c r="G8" s="41">
        <f>公定価格貼り付け【令和６年度単価】!$I$24</f>
        <v>58360</v>
      </c>
      <c r="H8" s="41">
        <f>公定価格貼り付け【令和６年度単価】!$I$25</f>
        <v>65780</v>
      </c>
      <c r="I8" s="41">
        <f>公定価格貼り付け【令和６年度単価】!$I$26</f>
        <v>126280</v>
      </c>
      <c r="J8" s="41">
        <f>公定価格貼り付け【令和６年度単価】!$I$27</f>
        <v>200480</v>
      </c>
      <c r="L8" s="1"/>
      <c r="M8" s="1"/>
    </row>
    <row r="9" spans="1:13" ht="18.75" customHeight="1">
      <c r="A9" s="3">
        <v>51</v>
      </c>
      <c r="B9" s="3">
        <v>60</v>
      </c>
      <c r="C9" s="6">
        <f>公定価格貼り付け【令和６年度単価】!$G$28</f>
        <v>59840</v>
      </c>
      <c r="D9" s="6">
        <f>公定価格貼り付け【令和６年度単価】!$G$29</f>
        <v>67260</v>
      </c>
      <c r="E9" s="6">
        <f>公定価格貼り付け【令和６年度単価】!$G$30</f>
        <v>127760</v>
      </c>
      <c r="F9" s="6">
        <f>公定価格貼り付け【令和６年度単価】!$G$31</f>
        <v>201960</v>
      </c>
      <c r="G9" s="6">
        <f>公定価格貼り付け【令和６年度単価】!$I$28</f>
        <v>51460</v>
      </c>
      <c r="H9" s="6">
        <f>公定価格貼り付け【令和６年度単価】!$I$29</f>
        <v>58880</v>
      </c>
      <c r="I9" s="6">
        <f>公定価格貼り付け【令和６年度単価】!$I$30</f>
        <v>119380</v>
      </c>
      <c r="J9" s="6">
        <f>公定価格貼り付け【令和６年度単価】!$I$31</f>
        <v>193580</v>
      </c>
      <c r="L9" s="1"/>
      <c r="M9" s="1"/>
    </row>
    <row r="10" spans="1:13" ht="18.75" customHeight="1">
      <c r="A10" s="40">
        <v>61</v>
      </c>
      <c r="B10" s="40">
        <v>70</v>
      </c>
      <c r="C10" s="41">
        <f>公定価格貼り付け【令和６年度単価】!$G$32</f>
        <v>53790</v>
      </c>
      <c r="D10" s="41">
        <f>公定価格貼り付け【令和６年度単価】!$G$33</f>
        <v>61210</v>
      </c>
      <c r="E10" s="41">
        <f>公定価格貼り付け【令和６年度単価】!$G$34</f>
        <v>121710</v>
      </c>
      <c r="F10" s="41">
        <f>公定価格貼り付け【令和６年度単価】!$G$35</f>
        <v>195910</v>
      </c>
      <c r="G10" s="41">
        <f>公定価格貼り付け【令和６年度単価】!$I$32</f>
        <v>46600</v>
      </c>
      <c r="H10" s="41">
        <f>公定価格貼り付け【令和６年度単価】!$I$33</f>
        <v>54020</v>
      </c>
      <c r="I10" s="41">
        <f>公定価格貼り付け【令和６年度単価】!$I$34</f>
        <v>114520</v>
      </c>
      <c r="J10" s="41">
        <f>公定価格貼り付け【令和６年度単価】!$I$35</f>
        <v>188720</v>
      </c>
      <c r="L10" s="1"/>
      <c r="M10" s="1"/>
    </row>
    <row r="11" spans="1:13" ht="18.75" customHeight="1">
      <c r="A11" s="3">
        <v>71</v>
      </c>
      <c r="B11" s="3">
        <v>80</v>
      </c>
      <c r="C11" s="6">
        <f>公定価格貼り付け【令和６年度単価】!$G$36</f>
        <v>49300</v>
      </c>
      <c r="D11" s="6">
        <f>公定価格貼り付け【令和６年度単価】!$G$37</f>
        <v>56720</v>
      </c>
      <c r="E11" s="6">
        <f>公定価格貼り付け【令和６年度単価】!$G$38</f>
        <v>117220</v>
      </c>
      <c r="F11" s="6">
        <f>公定価格貼り付け【令和６年度単価】!$G$39</f>
        <v>191420</v>
      </c>
      <c r="G11" s="6">
        <f>公定価格貼り付け【令和６年度単価】!$I$36</f>
        <v>43020</v>
      </c>
      <c r="H11" s="6">
        <f>公定価格貼り付け【令和６年度単価】!$I$37</f>
        <v>50440</v>
      </c>
      <c r="I11" s="6">
        <f>公定価格貼り付け【令和６年度単価】!$I$38</f>
        <v>110940</v>
      </c>
      <c r="J11" s="6">
        <f>公定価格貼り付け【令和６年度単価】!$I$39</f>
        <v>185140</v>
      </c>
      <c r="L11" s="1"/>
      <c r="M11" s="1"/>
    </row>
    <row r="12" spans="1:13" ht="18.75" customHeight="1">
      <c r="A12" s="40">
        <v>81</v>
      </c>
      <c r="B12" s="40">
        <v>90</v>
      </c>
      <c r="C12" s="41">
        <f>公定価格貼り付け【令和６年度単価】!$G$40</f>
        <v>45760</v>
      </c>
      <c r="D12" s="41">
        <f>公定価格貼り付け【令和６年度単価】!$G$41</f>
        <v>53180</v>
      </c>
      <c r="E12" s="41">
        <f>公定価格貼り付け【令和６年度単価】!$G$42</f>
        <v>113680</v>
      </c>
      <c r="F12" s="41">
        <f>公定価格貼り付け【令和６年度単価】!$G$43</f>
        <v>187880</v>
      </c>
      <c r="G12" s="41">
        <f>公定価格貼り付け【令和６年度単価】!$I$40</f>
        <v>40180</v>
      </c>
      <c r="H12" s="41">
        <f>公定価格貼り付け【令和６年度単価】!$I$41</f>
        <v>47600</v>
      </c>
      <c r="I12" s="41">
        <f>公定価格貼り付け【令和６年度単価】!$I$42</f>
        <v>108100</v>
      </c>
      <c r="J12" s="41">
        <f>公定価格貼り付け【令和６年度単価】!$I$43</f>
        <v>182300</v>
      </c>
      <c r="L12" s="1"/>
      <c r="M12" s="1"/>
    </row>
    <row r="13" spans="1:13" ht="18.75" customHeight="1">
      <c r="A13" s="3">
        <v>91</v>
      </c>
      <c r="B13" s="3">
        <v>100</v>
      </c>
      <c r="C13" s="6">
        <f>公定価格貼り付け【令和６年度単価】!$G$44</f>
        <v>39710</v>
      </c>
      <c r="D13" s="6">
        <f>公定価格貼り付け【令和６年度単価】!$G$45</f>
        <v>47130</v>
      </c>
      <c r="E13" s="6">
        <f>公定価格貼り付け【令和６年度単価】!$G$46</f>
        <v>107630</v>
      </c>
      <c r="F13" s="6">
        <f>公定価格貼り付け【令和６年度単価】!$G$47</f>
        <v>181830</v>
      </c>
      <c r="G13" s="6">
        <f>公定価格貼り付け【令和６年度単価】!$I$44</f>
        <v>34680</v>
      </c>
      <c r="H13" s="6">
        <f>公定価格貼り付け【令和６年度単価】!$I$45</f>
        <v>42100</v>
      </c>
      <c r="I13" s="6">
        <f>公定価格貼り付け【令和６年度単価】!$I$46</f>
        <v>102600</v>
      </c>
      <c r="J13" s="6">
        <f>公定価格貼り付け【令和６年度単価】!$I$47</f>
        <v>176800</v>
      </c>
      <c r="L13" s="1"/>
      <c r="M13" s="1"/>
    </row>
    <row r="14" spans="1:13" ht="18.75" customHeight="1">
      <c r="A14" s="40">
        <v>101</v>
      </c>
      <c r="B14" s="41">
        <v>110</v>
      </c>
      <c r="C14" s="41">
        <f>公定価格貼り付け【令和６年度単価】!$G$48</f>
        <v>37730</v>
      </c>
      <c r="D14" s="41">
        <f>公定価格貼り付け【令和６年度単価】!$G$49</f>
        <v>45150</v>
      </c>
      <c r="E14" s="41">
        <f>公定価格貼り付け【令和６年度単価】!$G$50</f>
        <v>105650</v>
      </c>
      <c r="F14" s="41">
        <f>公定価格貼り付け【令和６年度単価】!$G$51</f>
        <v>179850</v>
      </c>
      <c r="G14" s="41">
        <f>公定価格貼り付け【令和６年度単価】!$I$48</f>
        <v>33160</v>
      </c>
      <c r="H14" s="41">
        <f>公定価格貼り付け【令和６年度単価】!$I$49</f>
        <v>40580</v>
      </c>
      <c r="I14" s="41">
        <f>公定価格貼り付け【令和６年度単価】!$I$50</f>
        <v>101080</v>
      </c>
      <c r="J14" s="41">
        <f>公定価格貼り付け【令和６年度単価】!$I$51</f>
        <v>175280</v>
      </c>
      <c r="L14" s="1"/>
      <c r="M14" s="1"/>
    </row>
    <row r="15" spans="1:13" ht="18.75" customHeight="1">
      <c r="A15" s="3">
        <v>111</v>
      </c>
      <c r="B15" s="6">
        <v>120</v>
      </c>
      <c r="C15" s="6">
        <f>公定価格貼り付け【令和６年度単価】!$G$52</f>
        <v>36040</v>
      </c>
      <c r="D15" s="6">
        <f>公定価格貼り付け【令和６年度単価】!$G$53</f>
        <v>43460</v>
      </c>
      <c r="E15" s="6">
        <f>公定価格貼り付け【令和６年度単価】!$G$54</f>
        <v>103960</v>
      </c>
      <c r="F15" s="6">
        <f>公定価格貼り付け【令和６年度単価】!$G$55</f>
        <v>178160</v>
      </c>
      <c r="G15" s="6">
        <f>公定価格貼り付け【令和６年度単価】!$I$52</f>
        <v>31850</v>
      </c>
      <c r="H15" s="6">
        <f>公定価格貼り付け【令和６年度単価】!$I$53</f>
        <v>39270</v>
      </c>
      <c r="I15" s="6">
        <f>公定価格貼り付け【令和６年度単価】!$I$54</f>
        <v>99770</v>
      </c>
      <c r="J15" s="6">
        <f>公定価格貼り付け【令和６年度単価】!$I$55</f>
        <v>173970</v>
      </c>
      <c r="L15" s="1"/>
      <c r="M15" s="1"/>
    </row>
    <row r="16" spans="1:13" ht="18.75" customHeight="1">
      <c r="A16" s="40">
        <v>121</v>
      </c>
      <c r="B16" s="40">
        <v>130</v>
      </c>
      <c r="C16" s="41">
        <f>公定価格貼り付け【令和６年度単価】!$G$56</f>
        <v>34610</v>
      </c>
      <c r="D16" s="41">
        <f>公定価格貼り付け【令和６年度単価】!$G$57</f>
        <v>42030</v>
      </c>
      <c r="E16" s="41">
        <f>公定価格貼り付け【令和６年度単価】!$G$58</f>
        <v>102530</v>
      </c>
      <c r="F16" s="41">
        <f>公定価格貼り付け【令和６年度単価】!$G$59</f>
        <v>176730</v>
      </c>
      <c r="G16" s="41">
        <f>公定価格貼り付け【令和６年度単価】!$I$56</f>
        <v>30740</v>
      </c>
      <c r="H16" s="41">
        <f>公定価格貼り付け【令和６年度単価】!$I$57</f>
        <v>38160</v>
      </c>
      <c r="I16" s="41">
        <f>公定価格貼り付け【令和６年度単価】!$I$58</f>
        <v>98660</v>
      </c>
      <c r="J16" s="41">
        <f>公定価格貼り付け【令和６年度単価】!$I$59</f>
        <v>172860</v>
      </c>
      <c r="L16" s="1"/>
      <c r="M16" s="1"/>
    </row>
    <row r="17" spans="1:13" ht="18.75" customHeight="1">
      <c r="A17" s="3">
        <v>131</v>
      </c>
      <c r="B17" s="3">
        <v>140</v>
      </c>
      <c r="C17" s="6">
        <f>公定価格貼り付け【令和６年度単価】!$G$60</f>
        <v>33420</v>
      </c>
      <c r="D17" s="6">
        <f>公定価格貼り付け【令和６年度単価】!$G$61</f>
        <v>40840</v>
      </c>
      <c r="E17" s="6">
        <f>公定価格貼り付け【令和６年度単価】!$G$62</f>
        <v>101340</v>
      </c>
      <c r="F17" s="6">
        <f>公定価格貼り付け【令和６年度単価】!$G$63</f>
        <v>175540</v>
      </c>
      <c r="G17" s="6">
        <f>公定価格貼り付け【令和６年度単価】!$I$60</f>
        <v>29830</v>
      </c>
      <c r="H17" s="6">
        <f>公定価格貼り付け【令和６年度単価】!$I$61</f>
        <v>37250</v>
      </c>
      <c r="I17" s="6">
        <f>公定価格貼り付け【令和６年度単価】!$I$62</f>
        <v>97750</v>
      </c>
      <c r="J17" s="6">
        <f>公定価格貼り付け【令和６年度単価】!$I$63</f>
        <v>171950</v>
      </c>
      <c r="L17" s="1"/>
      <c r="M17" s="1"/>
    </row>
    <row r="18" spans="1:13" ht="18.75" customHeight="1">
      <c r="A18" s="40">
        <v>141</v>
      </c>
      <c r="B18" s="40">
        <v>150</v>
      </c>
      <c r="C18" s="41">
        <f>公定価格貼り付け【令和６年度単価】!$G$64</f>
        <v>32360</v>
      </c>
      <c r="D18" s="41">
        <f>公定価格貼り付け【令和６年度単価】!$G$65</f>
        <v>39780</v>
      </c>
      <c r="E18" s="41">
        <f>公定価格貼り付け【令和６年度単価】!$G$66</f>
        <v>100280</v>
      </c>
      <c r="F18" s="41">
        <f>公定価格貼り付け【令和６年度単価】!$G$67</f>
        <v>174480</v>
      </c>
      <c r="G18" s="41">
        <f>公定価格貼り付け【令和６年度単価】!$I$64</f>
        <v>29010</v>
      </c>
      <c r="H18" s="41">
        <f>公定価格貼り付け【令和６年度単価】!$I$65</f>
        <v>36430</v>
      </c>
      <c r="I18" s="41">
        <f>公定価格貼り付け【令和６年度単価】!$I$66</f>
        <v>96930</v>
      </c>
      <c r="J18" s="41">
        <f>公定価格貼り付け【令和６年度単価】!$I$67</f>
        <v>171130</v>
      </c>
      <c r="L18" s="1"/>
      <c r="M18" s="1"/>
    </row>
    <row r="19" spans="1:13" ht="18.75" customHeight="1">
      <c r="A19" s="3">
        <v>151</v>
      </c>
      <c r="B19" s="3">
        <v>160</v>
      </c>
      <c r="C19" s="6">
        <f>公定価格貼り付け【令和６年度単価】!$G$68</f>
        <v>32340</v>
      </c>
      <c r="D19" s="6">
        <f>公定価格貼り付け【令和６年度単価】!$G$69</f>
        <v>39760</v>
      </c>
      <c r="E19" s="6">
        <f>公定価格貼り付け【令和６年度単価】!$G$70</f>
        <v>100260</v>
      </c>
      <c r="F19" s="6">
        <f>公定価格貼り付け【令和６年度単価】!$G$71</f>
        <v>174460</v>
      </c>
      <c r="G19" s="6">
        <f>公定価格貼り付け【令和６年度単価】!$I$68</f>
        <v>29200</v>
      </c>
      <c r="H19" s="6">
        <f>公定価格貼り付け【令和６年度単価】!$I$69</f>
        <v>36620</v>
      </c>
      <c r="I19" s="6">
        <f>公定価格貼り付け【令和６年度単価】!$I$70</f>
        <v>97120</v>
      </c>
      <c r="J19" s="6">
        <f>公定価格貼り付け【令和６年度単価】!$I$71</f>
        <v>171320</v>
      </c>
      <c r="L19" s="1"/>
      <c r="M19" s="1"/>
    </row>
    <row r="20" spans="1:13" ht="18.75" customHeight="1">
      <c r="A20" s="40">
        <v>161</v>
      </c>
      <c r="B20" s="40">
        <v>170</v>
      </c>
      <c r="C20" s="41">
        <f>公定価格貼り付け【令和６年度単価】!$G$72</f>
        <v>31490</v>
      </c>
      <c r="D20" s="41">
        <f>公定価格貼り付け【令和６年度単価】!$G$73</f>
        <v>38910</v>
      </c>
      <c r="E20" s="41">
        <f>公定価格貼り付け【令和６年度単価】!$G$74</f>
        <v>99410</v>
      </c>
      <c r="F20" s="41">
        <f>公定価格貼り付け【令和６年度単価】!$G$75</f>
        <v>173610</v>
      </c>
      <c r="G20" s="41">
        <f>公定価格貼り付け【令和６年度単価】!$I$72</f>
        <v>28530</v>
      </c>
      <c r="H20" s="41">
        <f>公定価格貼り付け【令和６年度単価】!$I$73</f>
        <v>35950</v>
      </c>
      <c r="I20" s="41">
        <f>公定価格貼り付け【令和６年度単価】!$I$74</f>
        <v>96450</v>
      </c>
      <c r="J20" s="41">
        <f>公定価格貼り付け【令和６年度単価】!$I$75</f>
        <v>170650</v>
      </c>
      <c r="L20" s="1"/>
      <c r="M20" s="1"/>
    </row>
    <row r="21" spans="1:13" ht="18.75" customHeight="1">
      <c r="A21" s="3">
        <v>171</v>
      </c>
      <c r="B21" s="3">
        <v>500</v>
      </c>
      <c r="C21" s="6">
        <f>公定価格貼り付け【令和６年度単価】!$G$76</f>
        <v>30720</v>
      </c>
      <c r="D21" s="6">
        <f>公定価格貼り付け【令和６年度単価】!$G$77</f>
        <v>38140</v>
      </c>
      <c r="E21" s="6">
        <f>公定価格貼り付け【令和６年度単価】!$G$78</f>
        <v>98640</v>
      </c>
      <c r="F21" s="6">
        <f>公定価格貼り付け【令和６年度単価】!$G$79</f>
        <v>172840</v>
      </c>
      <c r="G21" s="6">
        <f>公定価格貼り付け【令和６年度単価】!$I$76</f>
        <v>27920</v>
      </c>
      <c r="H21" s="6">
        <f>公定価格貼り付け【令和６年度単価】!$I$77</f>
        <v>35340</v>
      </c>
      <c r="I21" s="6">
        <f>公定価格貼り付け【令和６年度単価】!$I$78</f>
        <v>95840</v>
      </c>
      <c r="J21" s="6">
        <f>公定価格貼り付け【令和６年度単価】!$I$79</f>
        <v>170040</v>
      </c>
      <c r="L21" s="1"/>
      <c r="M21" s="1"/>
    </row>
    <row r="24" spans="1:13">
      <c r="B24" s="1">
        <v>1</v>
      </c>
      <c r="C24" s="2">
        <v>2</v>
      </c>
      <c r="D24" s="1">
        <v>3</v>
      </c>
      <c r="E24" s="2">
        <v>4</v>
      </c>
      <c r="F24" s="1">
        <v>5</v>
      </c>
      <c r="G24" s="2">
        <v>6</v>
      </c>
      <c r="H24" s="1">
        <v>7</v>
      </c>
      <c r="I24" s="2">
        <v>8</v>
      </c>
      <c r="J24" s="1">
        <v>9</v>
      </c>
      <c r="K24" s="2">
        <v>10</v>
      </c>
    </row>
  </sheetData>
  <sheetProtection sheet="1" objects="1" scenarios="1"/>
  <mergeCells count="4">
    <mergeCell ref="B2:B3"/>
    <mergeCell ref="C2:F2"/>
    <mergeCell ref="G2:J2"/>
    <mergeCell ref="A2:A3"/>
  </mergeCells>
  <phoneticPr fontId="3"/>
  <pageMargins left="0.7" right="0.7" top="0.75" bottom="0.75" header="0.3" footer="0.3"/>
  <pageSetup paperSize="9" scale="6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9"/>
  <sheetViews>
    <sheetView view="pageBreakPreview" topLeftCell="A47" zoomScale="90" zoomScaleNormal="100" zoomScaleSheetLayoutView="90" workbookViewId="0">
      <selection activeCell="G8" sqref="G8:J79"/>
    </sheetView>
  </sheetViews>
  <sheetFormatPr defaultRowHeight="13.5"/>
  <cols>
    <col min="1" max="1" width="9.375" customWidth="1"/>
  </cols>
  <sheetData>
    <row r="1" spans="1:10" ht="32.1" customHeight="1">
      <c r="A1" s="50" t="s">
        <v>729</v>
      </c>
      <c r="B1" s="37"/>
      <c r="C1" s="37"/>
      <c r="D1" s="37"/>
      <c r="E1" s="37"/>
      <c r="F1" s="37"/>
      <c r="G1" s="37"/>
      <c r="H1" s="37"/>
      <c r="I1" s="37"/>
      <c r="J1" s="37"/>
    </row>
    <row r="2" spans="1:10">
      <c r="B2" s="566" t="s">
        <v>210</v>
      </c>
      <c r="C2" s="566" t="s">
        <v>211</v>
      </c>
      <c r="D2" s="566" t="s">
        <v>212</v>
      </c>
      <c r="E2" s="566" t="s">
        <v>43</v>
      </c>
      <c r="F2" s="62"/>
      <c r="G2" s="568" t="s">
        <v>213</v>
      </c>
      <c r="H2" s="568"/>
      <c r="I2" s="568"/>
      <c r="J2" s="568"/>
    </row>
    <row r="3" spans="1:10">
      <c r="B3" s="566"/>
      <c r="C3" s="566"/>
      <c r="D3" s="566"/>
      <c r="E3" s="566"/>
      <c r="F3" s="62"/>
      <c r="G3" s="568" t="s">
        <v>214</v>
      </c>
      <c r="H3" s="568"/>
      <c r="I3" s="569" t="s">
        <v>215</v>
      </c>
      <c r="J3" s="569"/>
    </row>
    <row r="4" spans="1:10">
      <c r="B4" s="566"/>
      <c r="C4" s="566"/>
      <c r="D4" s="566"/>
      <c r="E4" s="566"/>
      <c r="F4" s="38"/>
      <c r="G4" s="570" t="s">
        <v>216</v>
      </c>
      <c r="H4" s="571"/>
      <c r="I4" s="570" t="s">
        <v>216</v>
      </c>
      <c r="J4" s="571"/>
    </row>
    <row r="5" spans="1:10">
      <c r="B5" s="556"/>
      <c r="C5" s="556"/>
      <c r="D5" s="556"/>
      <c r="E5" s="556"/>
      <c r="F5" s="38"/>
      <c r="G5" s="48"/>
      <c r="H5" s="49" t="s">
        <v>217</v>
      </c>
      <c r="I5" s="48"/>
      <c r="J5" s="49" t="s">
        <v>217</v>
      </c>
    </row>
    <row r="6" spans="1:10">
      <c r="B6" s="63" t="s">
        <v>218</v>
      </c>
      <c r="C6" s="63" t="s">
        <v>219</v>
      </c>
      <c r="D6" s="63" t="s">
        <v>220</v>
      </c>
      <c r="E6" s="63" t="s">
        <v>221</v>
      </c>
      <c r="F6" s="39"/>
      <c r="G6" s="567" t="s">
        <v>222</v>
      </c>
      <c r="H6" s="567"/>
      <c r="I6" s="567" t="s">
        <v>222</v>
      </c>
      <c r="J6" s="567"/>
    </row>
    <row r="8" spans="1:10">
      <c r="B8" s="556" t="s">
        <v>186</v>
      </c>
      <c r="C8" s="559" t="s">
        <v>187</v>
      </c>
      <c r="D8" s="561" t="s">
        <v>188</v>
      </c>
      <c r="E8" s="42" t="s">
        <v>50</v>
      </c>
      <c r="F8" s="43"/>
      <c r="G8" s="31">
        <v>234180</v>
      </c>
      <c r="H8" s="32">
        <v>241600</v>
      </c>
      <c r="I8" s="31">
        <v>183900</v>
      </c>
      <c r="J8" s="32">
        <v>191320</v>
      </c>
    </row>
    <row r="9" spans="1:10">
      <c r="B9" s="557"/>
      <c r="C9" s="560"/>
      <c r="D9" s="562"/>
      <c r="E9" s="44" t="s">
        <v>189</v>
      </c>
      <c r="F9" s="45"/>
      <c r="G9" s="33">
        <v>241600</v>
      </c>
      <c r="H9" s="34">
        <v>302100</v>
      </c>
      <c r="I9" s="33">
        <v>191320</v>
      </c>
      <c r="J9" s="34">
        <v>251820</v>
      </c>
    </row>
    <row r="10" spans="1:10">
      <c r="B10" s="557"/>
      <c r="C10" s="560"/>
      <c r="D10" s="563" t="s">
        <v>190</v>
      </c>
      <c r="E10" s="44" t="s">
        <v>191</v>
      </c>
      <c r="F10" s="45"/>
      <c r="G10" s="33">
        <v>302100</v>
      </c>
      <c r="H10" s="34">
        <v>376300</v>
      </c>
      <c r="I10" s="33">
        <v>251820</v>
      </c>
      <c r="J10" s="34">
        <v>326020</v>
      </c>
    </row>
    <row r="11" spans="1:10">
      <c r="B11" s="557"/>
      <c r="C11" s="560"/>
      <c r="D11" s="564"/>
      <c r="E11" s="46" t="s">
        <v>192</v>
      </c>
      <c r="F11" s="45"/>
      <c r="G11" s="35">
        <v>376300</v>
      </c>
      <c r="H11" s="36"/>
      <c r="I11" s="35">
        <v>326020</v>
      </c>
      <c r="J11" s="36"/>
    </row>
    <row r="12" spans="1:10">
      <c r="B12" s="557"/>
      <c r="C12" s="565" t="s">
        <v>193</v>
      </c>
      <c r="D12" s="561" t="s">
        <v>188</v>
      </c>
      <c r="E12" s="42" t="s">
        <v>50</v>
      </c>
      <c r="F12" s="45"/>
      <c r="G12" s="31">
        <v>126970</v>
      </c>
      <c r="H12" s="32">
        <v>134390</v>
      </c>
      <c r="I12" s="31">
        <v>101830</v>
      </c>
      <c r="J12" s="32">
        <v>109250</v>
      </c>
    </row>
    <row r="13" spans="1:10">
      <c r="B13" s="557"/>
      <c r="C13" s="560"/>
      <c r="D13" s="562"/>
      <c r="E13" s="44" t="s">
        <v>189</v>
      </c>
      <c r="F13" s="45"/>
      <c r="G13" s="33">
        <v>134390</v>
      </c>
      <c r="H13" s="34">
        <v>194890</v>
      </c>
      <c r="I13" s="33">
        <v>109250</v>
      </c>
      <c r="J13" s="34">
        <v>169750</v>
      </c>
    </row>
    <row r="14" spans="1:10">
      <c r="B14" s="557"/>
      <c r="C14" s="560"/>
      <c r="D14" s="563" t="s">
        <v>190</v>
      </c>
      <c r="E14" s="44" t="s">
        <v>191</v>
      </c>
      <c r="F14" s="45"/>
      <c r="G14" s="33">
        <v>194890</v>
      </c>
      <c r="H14" s="34">
        <v>269090</v>
      </c>
      <c r="I14" s="33">
        <v>169750</v>
      </c>
      <c r="J14" s="34">
        <v>243950</v>
      </c>
    </row>
    <row r="15" spans="1:10">
      <c r="B15" s="557"/>
      <c r="C15" s="560"/>
      <c r="D15" s="564"/>
      <c r="E15" s="46" t="s">
        <v>192</v>
      </c>
      <c r="F15" s="45"/>
      <c r="G15" s="35">
        <v>269090</v>
      </c>
      <c r="H15" s="36"/>
      <c r="I15" s="35">
        <v>243950</v>
      </c>
      <c r="J15" s="36"/>
    </row>
    <row r="16" spans="1:10">
      <c r="B16" s="557"/>
      <c r="C16" s="565" t="s">
        <v>194</v>
      </c>
      <c r="D16" s="561" t="s">
        <v>188</v>
      </c>
      <c r="E16" s="42" t="s">
        <v>50</v>
      </c>
      <c r="F16" s="45"/>
      <c r="G16" s="31">
        <v>91130</v>
      </c>
      <c r="H16" s="32">
        <v>98550</v>
      </c>
      <c r="I16" s="31">
        <v>74370</v>
      </c>
      <c r="J16" s="32">
        <v>81790</v>
      </c>
    </row>
    <row r="17" spans="2:10">
      <c r="B17" s="557"/>
      <c r="C17" s="560"/>
      <c r="D17" s="562"/>
      <c r="E17" s="44" t="s">
        <v>189</v>
      </c>
      <c r="F17" s="45"/>
      <c r="G17" s="33">
        <v>98550</v>
      </c>
      <c r="H17" s="34">
        <v>159050</v>
      </c>
      <c r="I17" s="33">
        <v>81790</v>
      </c>
      <c r="J17" s="34">
        <v>142290</v>
      </c>
    </row>
    <row r="18" spans="2:10">
      <c r="B18" s="557"/>
      <c r="C18" s="560"/>
      <c r="D18" s="563" t="s">
        <v>190</v>
      </c>
      <c r="E18" s="44" t="s">
        <v>191</v>
      </c>
      <c r="F18" s="45"/>
      <c r="G18" s="33">
        <v>159050</v>
      </c>
      <c r="H18" s="34">
        <v>233250</v>
      </c>
      <c r="I18" s="33">
        <v>142290</v>
      </c>
      <c r="J18" s="34">
        <v>216490</v>
      </c>
    </row>
    <row r="19" spans="2:10">
      <c r="B19" s="557"/>
      <c r="C19" s="560"/>
      <c r="D19" s="564"/>
      <c r="E19" s="46" t="s">
        <v>192</v>
      </c>
      <c r="F19" s="45"/>
      <c r="G19" s="35">
        <v>233250</v>
      </c>
      <c r="H19" s="36"/>
      <c r="I19" s="35">
        <v>216490</v>
      </c>
      <c r="J19" s="36"/>
    </row>
    <row r="20" spans="2:10">
      <c r="B20" s="557"/>
      <c r="C20" s="559" t="s">
        <v>195</v>
      </c>
      <c r="D20" s="561" t="s">
        <v>188</v>
      </c>
      <c r="E20" s="42" t="s">
        <v>50</v>
      </c>
      <c r="F20" s="45"/>
      <c r="G20" s="31">
        <v>73450</v>
      </c>
      <c r="H20" s="32">
        <v>80870</v>
      </c>
      <c r="I20" s="31">
        <v>60880</v>
      </c>
      <c r="J20" s="32">
        <v>68300</v>
      </c>
    </row>
    <row r="21" spans="2:10">
      <c r="B21" s="557"/>
      <c r="C21" s="560"/>
      <c r="D21" s="562"/>
      <c r="E21" s="44" t="s">
        <v>189</v>
      </c>
      <c r="F21" s="45"/>
      <c r="G21" s="33">
        <v>80870</v>
      </c>
      <c r="H21" s="34">
        <v>141370</v>
      </c>
      <c r="I21" s="33">
        <v>68300</v>
      </c>
      <c r="J21" s="34">
        <v>128800</v>
      </c>
    </row>
    <row r="22" spans="2:10">
      <c r="B22" s="557"/>
      <c r="C22" s="560"/>
      <c r="D22" s="563" t="s">
        <v>190</v>
      </c>
      <c r="E22" s="44" t="s">
        <v>191</v>
      </c>
      <c r="F22" s="45"/>
      <c r="G22" s="33">
        <v>141370</v>
      </c>
      <c r="H22" s="34">
        <v>215570</v>
      </c>
      <c r="I22" s="33">
        <v>128800</v>
      </c>
      <c r="J22" s="34">
        <v>203000</v>
      </c>
    </row>
    <row r="23" spans="2:10">
      <c r="B23" s="557"/>
      <c r="C23" s="560"/>
      <c r="D23" s="564"/>
      <c r="E23" s="46" t="s">
        <v>192</v>
      </c>
      <c r="F23" s="45"/>
      <c r="G23" s="35">
        <v>215570</v>
      </c>
      <c r="H23" s="36"/>
      <c r="I23" s="35">
        <v>203000</v>
      </c>
      <c r="J23" s="36"/>
    </row>
    <row r="24" spans="2:10">
      <c r="B24" s="557"/>
      <c r="C24" s="559" t="s">
        <v>196</v>
      </c>
      <c r="D24" s="561" t="s">
        <v>188</v>
      </c>
      <c r="E24" s="42" t="s">
        <v>50</v>
      </c>
      <c r="F24" s="45"/>
      <c r="G24" s="31">
        <v>68420</v>
      </c>
      <c r="H24" s="32">
        <v>75840</v>
      </c>
      <c r="I24" s="31">
        <v>58360</v>
      </c>
      <c r="J24" s="32">
        <v>65780</v>
      </c>
    </row>
    <row r="25" spans="2:10">
      <c r="B25" s="557"/>
      <c r="C25" s="560"/>
      <c r="D25" s="562"/>
      <c r="E25" s="44" t="s">
        <v>189</v>
      </c>
      <c r="F25" s="45"/>
      <c r="G25" s="33">
        <v>75840</v>
      </c>
      <c r="H25" s="34">
        <v>136340</v>
      </c>
      <c r="I25" s="33">
        <v>65780</v>
      </c>
      <c r="J25" s="34">
        <v>126280</v>
      </c>
    </row>
    <row r="26" spans="2:10">
      <c r="B26" s="557"/>
      <c r="C26" s="560"/>
      <c r="D26" s="563" t="s">
        <v>190</v>
      </c>
      <c r="E26" s="44" t="s">
        <v>191</v>
      </c>
      <c r="F26" s="45"/>
      <c r="G26" s="33">
        <v>136340</v>
      </c>
      <c r="H26" s="34">
        <v>210540</v>
      </c>
      <c r="I26" s="33">
        <v>126280</v>
      </c>
      <c r="J26" s="34">
        <v>200480</v>
      </c>
    </row>
    <row r="27" spans="2:10">
      <c r="B27" s="557"/>
      <c r="C27" s="560"/>
      <c r="D27" s="564"/>
      <c r="E27" s="46" t="s">
        <v>192</v>
      </c>
      <c r="F27" s="45"/>
      <c r="G27" s="35">
        <v>210540</v>
      </c>
      <c r="H27" s="36"/>
      <c r="I27" s="35">
        <v>200480</v>
      </c>
      <c r="J27" s="36"/>
    </row>
    <row r="28" spans="2:10">
      <c r="B28" s="557"/>
      <c r="C28" s="559" t="s">
        <v>197</v>
      </c>
      <c r="D28" s="561" t="s">
        <v>188</v>
      </c>
      <c r="E28" s="42" t="s">
        <v>50</v>
      </c>
      <c r="F28" s="45"/>
      <c r="G28" s="31">
        <v>59840</v>
      </c>
      <c r="H28" s="32">
        <v>67260</v>
      </c>
      <c r="I28" s="31">
        <v>51460</v>
      </c>
      <c r="J28" s="32">
        <v>58880</v>
      </c>
    </row>
    <row r="29" spans="2:10">
      <c r="B29" s="557"/>
      <c r="C29" s="560"/>
      <c r="D29" s="562"/>
      <c r="E29" s="44" t="s">
        <v>189</v>
      </c>
      <c r="F29" s="45"/>
      <c r="G29" s="33">
        <v>67260</v>
      </c>
      <c r="H29" s="34">
        <v>127760</v>
      </c>
      <c r="I29" s="33">
        <v>58880</v>
      </c>
      <c r="J29" s="34">
        <v>119380</v>
      </c>
    </row>
    <row r="30" spans="2:10">
      <c r="B30" s="557"/>
      <c r="C30" s="560"/>
      <c r="D30" s="563" t="s">
        <v>190</v>
      </c>
      <c r="E30" s="44" t="s">
        <v>191</v>
      </c>
      <c r="F30" s="45"/>
      <c r="G30" s="33">
        <v>127760</v>
      </c>
      <c r="H30" s="34">
        <v>201960</v>
      </c>
      <c r="I30" s="33">
        <v>119380</v>
      </c>
      <c r="J30" s="34">
        <v>193580</v>
      </c>
    </row>
    <row r="31" spans="2:10">
      <c r="B31" s="557"/>
      <c r="C31" s="560"/>
      <c r="D31" s="564"/>
      <c r="E31" s="46" t="s">
        <v>192</v>
      </c>
      <c r="F31" s="45"/>
      <c r="G31" s="35">
        <v>201960</v>
      </c>
      <c r="H31" s="36"/>
      <c r="I31" s="35">
        <v>193580</v>
      </c>
      <c r="J31" s="36"/>
    </row>
    <row r="32" spans="2:10">
      <c r="B32" s="557"/>
      <c r="C32" s="565" t="s">
        <v>198</v>
      </c>
      <c r="D32" s="561" t="s">
        <v>188</v>
      </c>
      <c r="E32" s="42" t="s">
        <v>50</v>
      </c>
      <c r="F32" s="45"/>
      <c r="G32" s="31">
        <v>53790</v>
      </c>
      <c r="H32" s="32">
        <v>61210</v>
      </c>
      <c r="I32" s="31">
        <v>46600</v>
      </c>
      <c r="J32" s="32">
        <v>54020</v>
      </c>
    </row>
    <row r="33" spans="2:10">
      <c r="B33" s="557"/>
      <c r="C33" s="560"/>
      <c r="D33" s="562"/>
      <c r="E33" s="44" t="s">
        <v>189</v>
      </c>
      <c r="F33" s="45"/>
      <c r="G33" s="33">
        <v>61210</v>
      </c>
      <c r="H33" s="34">
        <v>121710</v>
      </c>
      <c r="I33" s="33">
        <v>54020</v>
      </c>
      <c r="J33" s="34">
        <v>114520</v>
      </c>
    </row>
    <row r="34" spans="2:10">
      <c r="B34" s="557"/>
      <c r="C34" s="560"/>
      <c r="D34" s="563" t="s">
        <v>190</v>
      </c>
      <c r="E34" s="44" t="s">
        <v>191</v>
      </c>
      <c r="F34" s="45"/>
      <c r="G34" s="33">
        <v>121710</v>
      </c>
      <c r="H34" s="34">
        <v>195910</v>
      </c>
      <c r="I34" s="33">
        <v>114520</v>
      </c>
      <c r="J34" s="34">
        <v>188720</v>
      </c>
    </row>
    <row r="35" spans="2:10">
      <c r="B35" s="557"/>
      <c r="C35" s="560"/>
      <c r="D35" s="564"/>
      <c r="E35" s="46" t="s">
        <v>192</v>
      </c>
      <c r="F35" s="45"/>
      <c r="G35" s="35">
        <v>195910</v>
      </c>
      <c r="H35" s="36"/>
      <c r="I35" s="35">
        <v>188720</v>
      </c>
      <c r="J35" s="36"/>
    </row>
    <row r="36" spans="2:10">
      <c r="B36" s="557"/>
      <c r="C36" s="559" t="s">
        <v>199</v>
      </c>
      <c r="D36" s="561" t="s">
        <v>188</v>
      </c>
      <c r="E36" s="42" t="s">
        <v>50</v>
      </c>
      <c r="F36" s="45"/>
      <c r="G36" s="31">
        <v>49300</v>
      </c>
      <c r="H36" s="32">
        <v>56720</v>
      </c>
      <c r="I36" s="31">
        <v>43020</v>
      </c>
      <c r="J36" s="32">
        <v>50440</v>
      </c>
    </row>
    <row r="37" spans="2:10">
      <c r="B37" s="557"/>
      <c r="C37" s="560"/>
      <c r="D37" s="562"/>
      <c r="E37" s="44" t="s">
        <v>189</v>
      </c>
      <c r="F37" s="45"/>
      <c r="G37" s="33">
        <v>56720</v>
      </c>
      <c r="H37" s="34">
        <v>117220</v>
      </c>
      <c r="I37" s="33">
        <v>50440</v>
      </c>
      <c r="J37" s="34">
        <v>110940</v>
      </c>
    </row>
    <row r="38" spans="2:10">
      <c r="B38" s="557"/>
      <c r="C38" s="560"/>
      <c r="D38" s="563" t="s">
        <v>190</v>
      </c>
      <c r="E38" s="44" t="s">
        <v>191</v>
      </c>
      <c r="F38" s="45"/>
      <c r="G38" s="33">
        <v>117220</v>
      </c>
      <c r="H38" s="34">
        <v>191420</v>
      </c>
      <c r="I38" s="33">
        <v>110940</v>
      </c>
      <c r="J38" s="34">
        <v>185140</v>
      </c>
    </row>
    <row r="39" spans="2:10">
      <c r="B39" s="557"/>
      <c r="C39" s="560"/>
      <c r="D39" s="564"/>
      <c r="E39" s="46" t="s">
        <v>192</v>
      </c>
      <c r="F39" s="45"/>
      <c r="G39" s="35">
        <v>191420</v>
      </c>
      <c r="H39" s="36"/>
      <c r="I39" s="35">
        <v>185140</v>
      </c>
      <c r="J39" s="36"/>
    </row>
    <row r="40" spans="2:10">
      <c r="B40" s="557"/>
      <c r="C40" s="559" t="s">
        <v>200</v>
      </c>
      <c r="D40" s="561" t="s">
        <v>188</v>
      </c>
      <c r="E40" s="42" t="s">
        <v>50</v>
      </c>
      <c r="F40" s="45"/>
      <c r="G40" s="31">
        <v>45760</v>
      </c>
      <c r="H40" s="32">
        <v>53180</v>
      </c>
      <c r="I40" s="31">
        <v>40180</v>
      </c>
      <c r="J40" s="32">
        <v>47600</v>
      </c>
    </row>
    <row r="41" spans="2:10">
      <c r="B41" s="557"/>
      <c r="C41" s="560"/>
      <c r="D41" s="562"/>
      <c r="E41" s="44" t="s">
        <v>189</v>
      </c>
      <c r="F41" s="45"/>
      <c r="G41" s="33">
        <v>53180</v>
      </c>
      <c r="H41" s="34">
        <v>113680</v>
      </c>
      <c r="I41" s="33">
        <v>47600</v>
      </c>
      <c r="J41" s="34">
        <v>108100</v>
      </c>
    </row>
    <row r="42" spans="2:10">
      <c r="B42" s="557"/>
      <c r="C42" s="560"/>
      <c r="D42" s="563" t="s">
        <v>190</v>
      </c>
      <c r="E42" s="44" t="s">
        <v>191</v>
      </c>
      <c r="F42" s="45"/>
      <c r="G42" s="33">
        <v>113680</v>
      </c>
      <c r="H42" s="34">
        <v>187880</v>
      </c>
      <c r="I42" s="33">
        <v>108100</v>
      </c>
      <c r="J42" s="34">
        <v>182300</v>
      </c>
    </row>
    <row r="43" spans="2:10">
      <c r="B43" s="557"/>
      <c r="C43" s="560"/>
      <c r="D43" s="564"/>
      <c r="E43" s="46" t="s">
        <v>192</v>
      </c>
      <c r="F43" s="45"/>
      <c r="G43" s="35">
        <v>187880</v>
      </c>
      <c r="H43" s="36"/>
      <c r="I43" s="35">
        <v>182300</v>
      </c>
      <c r="J43" s="36"/>
    </row>
    <row r="44" spans="2:10">
      <c r="B44" s="557"/>
      <c r="C44" s="559" t="s">
        <v>201</v>
      </c>
      <c r="D44" s="561" t="s">
        <v>188</v>
      </c>
      <c r="E44" s="42" t="s">
        <v>50</v>
      </c>
      <c r="F44" s="45"/>
      <c r="G44" s="31">
        <v>39710</v>
      </c>
      <c r="H44" s="32">
        <v>47130</v>
      </c>
      <c r="I44" s="31">
        <v>34680</v>
      </c>
      <c r="J44" s="32">
        <v>42100</v>
      </c>
    </row>
    <row r="45" spans="2:10">
      <c r="B45" s="557"/>
      <c r="C45" s="560"/>
      <c r="D45" s="562"/>
      <c r="E45" s="44" t="s">
        <v>189</v>
      </c>
      <c r="F45" s="45"/>
      <c r="G45" s="33">
        <v>47130</v>
      </c>
      <c r="H45" s="34">
        <v>107630</v>
      </c>
      <c r="I45" s="33">
        <v>42100</v>
      </c>
      <c r="J45" s="34">
        <v>102600</v>
      </c>
    </row>
    <row r="46" spans="2:10">
      <c r="B46" s="557"/>
      <c r="C46" s="560"/>
      <c r="D46" s="563" t="s">
        <v>190</v>
      </c>
      <c r="E46" s="44" t="s">
        <v>191</v>
      </c>
      <c r="F46" s="45"/>
      <c r="G46" s="33">
        <v>107630</v>
      </c>
      <c r="H46" s="34">
        <v>181830</v>
      </c>
      <c r="I46" s="33">
        <v>102600</v>
      </c>
      <c r="J46" s="34">
        <v>176800</v>
      </c>
    </row>
    <row r="47" spans="2:10">
      <c r="B47" s="557"/>
      <c r="C47" s="560"/>
      <c r="D47" s="564"/>
      <c r="E47" s="46" t="s">
        <v>192</v>
      </c>
      <c r="F47" s="45"/>
      <c r="G47" s="35">
        <v>181830</v>
      </c>
      <c r="H47" s="36"/>
      <c r="I47" s="35">
        <v>176800</v>
      </c>
      <c r="J47" s="36"/>
    </row>
    <row r="48" spans="2:10">
      <c r="B48" s="557"/>
      <c r="C48" s="559" t="s">
        <v>202</v>
      </c>
      <c r="D48" s="561" t="s">
        <v>188</v>
      </c>
      <c r="E48" s="42" t="s">
        <v>50</v>
      </c>
      <c r="F48" s="45"/>
      <c r="G48" s="31">
        <v>37730</v>
      </c>
      <c r="H48" s="32">
        <v>45150</v>
      </c>
      <c r="I48" s="31">
        <v>33160</v>
      </c>
      <c r="J48" s="32">
        <v>40580</v>
      </c>
    </row>
    <row r="49" spans="2:10">
      <c r="B49" s="557"/>
      <c r="C49" s="560"/>
      <c r="D49" s="562"/>
      <c r="E49" s="44" t="s">
        <v>189</v>
      </c>
      <c r="F49" s="45"/>
      <c r="G49" s="33">
        <v>45150</v>
      </c>
      <c r="H49" s="34">
        <v>105650</v>
      </c>
      <c r="I49" s="33">
        <v>40580</v>
      </c>
      <c r="J49" s="34">
        <v>101080</v>
      </c>
    </row>
    <row r="50" spans="2:10">
      <c r="B50" s="557"/>
      <c r="C50" s="560"/>
      <c r="D50" s="563" t="s">
        <v>190</v>
      </c>
      <c r="E50" s="44" t="s">
        <v>191</v>
      </c>
      <c r="F50" s="45"/>
      <c r="G50" s="33">
        <v>105650</v>
      </c>
      <c r="H50" s="34">
        <v>179850</v>
      </c>
      <c r="I50" s="33">
        <v>101080</v>
      </c>
      <c r="J50" s="34">
        <v>175280</v>
      </c>
    </row>
    <row r="51" spans="2:10">
      <c r="B51" s="557"/>
      <c r="C51" s="560"/>
      <c r="D51" s="564"/>
      <c r="E51" s="46" t="s">
        <v>192</v>
      </c>
      <c r="F51" s="45"/>
      <c r="G51" s="35">
        <v>179850</v>
      </c>
      <c r="H51" s="36"/>
      <c r="I51" s="35">
        <v>175280</v>
      </c>
      <c r="J51" s="36"/>
    </row>
    <row r="52" spans="2:10">
      <c r="B52" s="557"/>
      <c r="C52" s="565" t="s">
        <v>203</v>
      </c>
      <c r="D52" s="561" t="s">
        <v>188</v>
      </c>
      <c r="E52" s="42" t="s">
        <v>50</v>
      </c>
      <c r="F52" s="45"/>
      <c r="G52" s="31">
        <v>36040</v>
      </c>
      <c r="H52" s="32">
        <v>43460</v>
      </c>
      <c r="I52" s="31">
        <v>31850</v>
      </c>
      <c r="J52" s="32">
        <v>39270</v>
      </c>
    </row>
    <row r="53" spans="2:10">
      <c r="B53" s="557"/>
      <c r="C53" s="560"/>
      <c r="D53" s="562"/>
      <c r="E53" s="44" t="s">
        <v>189</v>
      </c>
      <c r="F53" s="45"/>
      <c r="G53" s="33">
        <v>43460</v>
      </c>
      <c r="H53" s="34">
        <v>103960</v>
      </c>
      <c r="I53" s="33">
        <v>39270</v>
      </c>
      <c r="J53" s="34">
        <v>99770</v>
      </c>
    </row>
    <row r="54" spans="2:10">
      <c r="B54" s="557"/>
      <c r="C54" s="560"/>
      <c r="D54" s="563" t="s">
        <v>190</v>
      </c>
      <c r="E54" s="44" t="s">
        <v>191</v>
      </c>
      <c r="F54" s="45"/>
      <c r="G54" s="33">
        <v>103960</v>
      </c>
      <c r="H54" s="34">
        <v>178160</v>
      </c>
      <c r="I54" s="33">
        <v>99770</v>
      </c>
      <c r="J54" s="34">
        <v>173970</v>
      </c>
    </row>
    <row r="55" spans="2:10">
      <c r="B55" s="557"/>
      <c r="C55" s="560"/>
      <c r="D55" s="564"/>
      <c r="E55" s="46" t="s">
        <v>192</v>
      </c>
      <c r="F55" s="45"/>
      <c r="G55" s="35">
        <v>178160</v>
      </c>
      <c r="H55" s="36"/>
      <c r="I55" s="35">
        <v>173970</v>
      </c>
      <c r="J55" s="36"/>
    </row>
    <row r="56" spans="2:10">
      <c r="B56" s="557"/>
      <c r="C56" s="565" t="s">
        <v>204</v>
      </c>
      <c r="D56" s="561" t="s">
        <v>188</v>
      </c>
      <c r="E56" s="42" t="s">
        <v>50</v>
      </c>
      <c r="F56" s="45"/>
      <c r="G56" s="31">
        <v>34610</v>
      </c>
      <c r="H56" s="32">
        <v>42030</v>
      </c>
      <c r="I56" s="31">
        <v>30740</v>
      </c>
      <c r="J56" s="32">
        <v>38160</v>
      </c>
    </row>
    <row r="57" spans="2:10">
      <c r="B57" s="557"/>
      <c r="C57" s="560"/>
      <c r="D57" s="562"/>
      <c r="E57" s="44" t="s">
        <v>189</v>
      </c>
      <c r="F57" s="45"/>
      <c r="G57" s="33">
        <v>42030</v>
      </c>
      <c r="H57" s="34">
        <v>102530</v>
      </c>
      <c r="I57" s="33">
        <v>38160</v>
      </c>
      <c r="J57" s="34">
        <v>98660</v>
      </c>
    </row>
    <row r="58" spans="2:10">
      <c r="B58" s="557"/>
      <c r="C58" s="560"/>
      <c r="D58" s="563" t="s">
        <v>190</v>
      </c>
      <c r="E58" s="44" t="s">
        <v>191</v>
      </c>
      <c r="F58" s="45"/>
      <c r="G58" s="33">
        <v>102530</v>
      </c>
      <c r="H58" s="34">
        <v>176730</v>
      </c>
      <c r="I58" s="33">
        <v>98660</v>
      </c>
      <c r="J58" s="34">
        <v>172860</v>
      </c>
    </row>
    <row r="59" spans="2:10">
      <c r="B59" s="557"/>
      <c r="C59" s="560"/>
      <c r="D59" s="564"/>
      <c r="E59" s="46" t="s">
        <v>192</v>
      </c>
      <c r="F59" s="45"/>
      <c r="G59" s="35">
        <v>176730</v>
      </c>
      <c r="H59" s="36"/>
      <c r="I59" s="35">
        <v>172860</v>
      </c>
      <c r="J59" s="36"/>
    </row>
    <row r="60" spans="2:10">
      <c r="B60" s="557"/>
      <c r="C60" s="559" t="s">
        <v>205</v>
      </c>
      <c r="D60" s="561" t="s">
        <v>188</v>
      </c>
      <c r="E60" s="42" t="s">
        <v>50</v>
      </c>
      <c r="F60" s="45"/>
      <c r="G60" s="31">
        <v>33420</v>
      </c>
      <c r="H60" s="32">
        <v>40840</v>
      </c>
      <c r="I60" s="31">
        <v>29830</v>
      </c>
      <c r="J60" s="32">
        <v>37250</v>
      </c>
    </row>
    <row r="61" spans="2:10">
      <c r="B61" s="557"/>
      <c r="C61" s="560"/>
      <c r="D61" s="562"/>
      <c r="E61" s="44" t="s">
        <v>189</v>
      </c>
      <c r="F61" s="45"/>
      <c r="G61" s="33">
        <v>40840</v>
      </c>
      <c r="H61" s="34">
        <v>101340</v>
      </c>
      <c r="I61" s="33">
        <v>37250</v>
      </c>
      <c r="J61" s="34">
        <v>97750</v>
      </c>
    </row>
    <row r="62" spans="2:10">
      <c r="B62" s="557"/>
      <c r="C62" s="560"/>
      <c r="D62" s="563" t="s">
        <v>190</v>
      </c>
      <c r="E62" s="44" t="s">
        <v>191</v>
      </c>
      <c r="F62" s="45"/>
      <c r="G62" s="33">
        <v>101340</v>
      </c>
      <c r="H62" s="34">
        <v>175540</v>
      </c>
      <c r="I62" s="33">
        <v>97750</v>
      </c>
      <c r="J62" s="34">
        <v>171950</v>
      </c>
    </row>
    <row r="63" spans="2:10">
      <c r="B63" s="557"/>
      <c r="C63" s="560"/>
      <c r="D63" s="564"/>
      <c r="E63" s="46" t="s">
        <v>192</v>
      </c>
      <c r="F63" s="45"/>
      <c r="G63" s="35">
        <v>175540</v>
      </c>
      <c r="H63" s="36"/>
      <c r="I63" s="35">
        <v>171950</v>
      </c>
      <c r="J63" s="36"/>
    </row>
    <row r="64" spans="2:10">
      <c r="B64" s="557"/>
      <c r="C64" s="559" t="s">
        <v>206</v>
      </c>
      <c r="D64" s="561" t="s">
        <v>188</v>
      </c>
      <c r="E64" s="42" t="s">
        <v>50</v>
      </c>
      <c r="F64" s="45"/>
      <c r="G64" s="31">
        <v>32360</v>
      </c>
      <c r="H64" s="32">
        <v>39780</v>
      </c>
      <c r="I64" s="31">
        <v>29010</v>
      </c>
      <c r="J64" s="32">
        <v>36430</v>
      </c>
    </row>
    <row r="65" spans="2:10">
      <c r="B65" s="557"/>
      <c r="C65" s="560"/>
      <c r="D65" s="562"/>
      <c r="E65" s="44" t="s">
        <v>189</v>
      </c>
      <c r="F65" s="45"/>
      <c r="G65" s="33">
        <v>39780</v>
      </c>
      <c r="H65" s="34">
        <v>100280</v>
      </c>
      <c r="I65" s="33">
        <v>36430</v>
      </c>
      <c r="J65" s="34">
        <v>96930</v>
      </c>
    </row>
    <row r="66" spans="2:10">
      <c r="B66" s="557"/>
      <c r="C66" s="560"/>
      <c r="D66" s="563" t="s">
        <v>190</v>
      </c>
      <c r="E66" s="44" t="s">
        <v>191</v>
      </c>
      <c r="F66" s="45"/>
      <c r="G66" s="33">
        <v>100280</v>
      </c>
      <c r="H66" s="34">
        <v>174480</v>
      </c>
      <c r="I66" s="33">
        <v>96930</v>
      </c>
      <c r="J66" s="34">
        <v>171130</v>
      </c>
    </row>
    <row r="67" spans="2:10">
      <c r="B67" s="557"/>
      <c r="C67" s="560"/>
      <c r="D67" s="564"/>
      <c r="E67" s="46" t="s">
        <v>192</v>
      </c>
      <c r="F67" s="45"/>
      <c r="G67" s="35">
        <v>174480</v>
      </c>
      <c r="H67" s="36"/>
      <c r="I67" s="35">
        <v>171130</v>
      </c>
      <c r="J67" s="36"/>
    </row>
    <row r="68" spans="2:10">
      <c r="B68" s="557"/>
      <c r="C68" s="559" t="s">
        <v>207</v>
      </c>
      <c r="D68" s="561" t="s">
        <v>188</v>
      </c>
      <c r="E68" s="42" t="s">
        <v>50</v>
      </c>
      <c r="F68" s="45"/>
      <c r="G68" s="31">
        <v>32340</v>
      </c>
      <c r="H68" s="32">
        <v>39760</v>
      </c>
      <c r="I68" s="31">
        <v>29200</v>
      </c>
      <c r="J68" s="32">
        <v>36620</v>
      </c>
    </row>
    <row r="69" spans="2:10">
      <c r="B69" s="557"/>
      <c r="C69" s="560"/>
      <c r="D69" s="562"/>
      <c r="E69" s="44" t="s">
        <v>189</v>
      </c>
      <c r="F69" s="45"/>
      <c r="G69" s="33">
        <v>39760</v>
      </c>
      <c r="H69" s="34">
        <v>100260</v>
      </c>
      <c r="I69" s="33">
        <v>36620</v>
      </c>
      <c r="J69" s="34">
        <v>97120</v>
      </c>
    </row>
    <row r="70" spans="2:10">
      <c r="B70" s="557"/>
      <c r="C70" s="560"/>
      <c r="D70" s="563" t="s">
        <v>190</v>
      </c>
      <c r="E70" s="44" t="s">
        <v>191</v>
      </c>
      <c r="F70" s="45"/>
      <c r="G70" s="33">
        <v>100260</v>
      </c>
      <c r="H70" s="34">
        <v>174460</v>
      </c>
      <c r="I70" s="33">
        <v>97120</v>
      </c>
      <c r="J70" s="34">
        <v>171320</v>
      </c>
    </row>
    <row r="71" spans="2:10">
      <c r="B71" s="557"/>
      <c r="C71" s="560"/>
      <c r="D71" s="564"/>
      <c r="E71" s="46" t="s">
        <v>192</v>
      </c>
      <c r="F71" s="45"/>
      <c r="G71" s="35">
        <v>174460</v>
      </c>
      <c r="H71" s="36"/>
      <c r="I71" s="35">
        <v>171320</v>
      </c>
      <c r="J71" s="36"/>
    </row>
    <row r="72" spans="2:10">
      <c r="B72" s="557"/>
      <c r="C72" s="559" t="s">
        <v>208</v>
      </c>
      <c r="D72" s="561" t="s">
        <v>188</v>
      </c>
      <c r="E72" s="42" t="s">
        <v>50</v>
      </c>
      <c r="F72" s="45"/>
      <c r="G72" s="31">
        <v>31490</v>
      </c>
      <c r="H72" s="32">
        <v>38910</v>
      </c>
      <c r="I72" s="31">
        <v>28530</v>
      </c>
      <c r="J72" s="32">
        <v>35950</v>
      </c>
    </row>
    <row r="73" spans="2:10">
      <c r="B73" s="557"/>
      <c r="C73" s="560"/>
      <c r="D73" s="562"/>
      <c r="E73" s="44" t="s">
        <v>189</v>
      </c>
      <c r="F73" s="45"/>
      <c r="G73" s="33">
        <v>38910</v>
      </c>
      <c r="H73" s="34">
        <v>99410</v>
      </c>
      <c r="I73" s="33">
        <v>35950</v>
      </c>
      <c r="J73" s="34">
        <v>96450</v>
      </c>
    </row>
    <row r="74" spans="2:10">
      <c r="B74" s="557"/>
      <c r="C74" s="560"/>
      <c r="D74" s="563" t="s">
        <v>190</v>
      </c>
      <c r="E74" s="44" t="s">
        <v>191</v>
      </c>
      <c r="F74" s="45"/>
      <c r="G74" s="33">
        <v>99410</v>
      </c>
      <c r="H74" s="34">
        <v>173610</v>
      </c>
      <c r="I74" s="33">
        <v>96450</v>
      </c>
      <c r="J74" s="34">
        <v>170650</v>
      </c>
    </row>
    <row r="75" spans="2:10">
      <c r="B75" s="557"/>
      <c r="C75" s="560"/>
      <c r="D75" s="564"/>
      <c r="E75" s="46" t="s">
        <v>192</v>
      </c>
      <c r="F75" s="45"/>
      <c r="G75" s="35">
        <v>173610</v>
      </c>
      <c r="H75" s="36"/>
      <c r="I75" s="35">
        <v>170650</v>
      </c>
      <c r="J75" s="36"/>
    </row>
    <row r="76" spans="2:10">
      <c r="B76" s="557"/>
      <c r="C76" s="565" t="s">
        <v>209</v>
      </c>
      <c r="D76" s="561" t="s">
        <v>188</v>
      </c>
      <c r="E76" s="42" t="s">
        <v>50</v>
      </c>
      <c r="F76" s="45"/>
      <c r="G76" s="31">
        <v>30720</v>
      </c>
      <c r="H76" s="32">
        <v>38140</v>
      </c>
      <c r="I76" s="31">
        <v>27920</v>
      </c>
      <c r="J76" s="32">
        <v>35340</v>
      </c>
    </row>
    <row r="77" spans="2:10">
      <c r="B77" s="557"/>
      <c r="C77" s="560"/>
      <c r="D77" s="562"/>
      <c r="E77" s="44" t="s">
        <v>189</v>
      </c>
      <c r="F77" s="45"/>
      <c r="G77" s="33">
        <v>38140</v>
      </c>
      <c r="H77" s="34">
        <v>98640</v>
      </c>
      <c r="I77" s="33">
        <v>35340</v>
      </c>
      <c r="J77" s="34">
        <v>95840</v>
      </c>
    </row>
    <row r="78" spans="2:10">
      <c r="B78" s="557"/>
      <c r="C78" s="560"/>
      <c r="D78" s="563" t="s">
        <v>190</v>
      </c>
      <c r="E78" s="44" t="s">
        <v>191</v>
      </c>
      <c r="F78" s="45"/>
      <c r="G78" s="33">
        <v>98640</v>
      </c>
      <c r="H78" s="34">
        <v>172840</v>
      </c>
      <c r="I78" s="33">
        <v>95840</v>
      </c>
      <c r="J78" s="34">
        <v>170040</v>
      </c>
    </row>
    <row r="79" spans="2:10">
      <c r="B79" s="558"/>
      <c r="C79" s="560"/>
      <c r="D79" s="564"/>
      <c r="E79" s="46" t="s">
        <v>192</v>
      </c>
      <c r="F79" s="47"/>
      <c r="G79" s="35">
        <v>172840</v>
      </c>
      <c r="H79" s="36"/>
      <c r="I79" s="35">
        <v>170040</v>
      </c>
      <c r="J79" s="36"/>
    </row>
  </sheetData>
  <mergeCells count="66">
    <mergeCell ref="G6:H6"/>
    <mergeCell ref="I6:J6"/>
    <mergeCell ref="E2:E5"/>
    <mergeCell ref="G2:J2"/>
    <mergeCell ref="G3:H3"/>
    <mergeCell ref="I3:J3"/>
    <mergeCell ref="G4:H4"/>
    <mergeCell ref="I4:J4"/>
    <mergeCell ref="C76:C79"/>
    <mergeCell ref="D76:D77"/>
    <mergeCell ref="D78:D79"/>
    <mergeCell ref="B2:B5"/>
    <mergeCell ref="C2:C5"/>
    <mergeCell ref="D2:D5"/>
    <mergeCell ref="C68:C71"/>
    <mergeCell ref="D68:D69"/>
    <mergeCell ref="D70:D71"/>
    <mergeCell ref="C72:C75"/>
    <mergeCell ref="D72:D73"/>
    <mergeCell ref="D74:D75"/>
    <mergeCell ref="C60:C63"/>
    <mergeCell ref="D60:D61"/>
    <mergeCell ref="D62:D63"/>
    <mergeCell ref="C64:C67"/>
    <mergeCell ref="D64:D65"/>
    <mergeCell ref="D66:D67"/>
    <mergeCell ref="C52:C55"/>
    <mergeCell ref="D52:D53"/>
    <mergeCell ref="D54:D55"/>
    <mergeCell ref="C56:C59"/>
    <mergeCell ref="D56:D57"/>
    <mergeCell ref="D58:D59"/>
    <mergeCell ref="C44:C47"/>
    <mergeCell ref="D44:D45"/>
    <mergeCell ref="D46:D47"/>
    <mergeCell ref="C48:C51"/>
    <mergeCell ref="D48:D49"/>
    <mergeCell ref="D50:D51"/>
    <mergeCell ref="C36:C39"/>
    <mergeCell ref="D36:D37"/>
    <mergeCell ref="D38:D39"/>
    <mergeCell ref="C40:C43"/>
    <mergeCell ref="D40:D41"/>
    <mergeCell ref="D42:D43"/>
    <mergeCell ref="C28:C31"/>
    <mergeCell ref="D28:D29"/>
    <mergeCell ref="D30:D31"/>
    <mergeCell ref="C32:C35"/>
    <mergeCell ref="D32:D33"/>
    <mergeCell ref="D34:D35"/>
    <mergeCell ref="B8:B79"/>
    <mergeCell ref="C8:C11"/>
    <mergeCell ref="D8:D9"/>
    <mergeCell ref="D10:D11"/>
    <mergeCell ref="C12:C15"/>
    <mergeCell ref="D12:D13"/>
    <mergeCell ref="D14:D15"/>
    <mergeCell ref="C16:C19"/>
    <mergeCell ref="D16:D17"/>
    <mergeCell ref="D18:D19"/>
    <mergeCell ref="C20:C23"/>
    <mergeCell ref="D20:D21"/>
    <mergeCell ref="D22:D23"/>
    <mergeCell ref="C24:C27"/>
    <mergeCell ref="D24:D25"/>
    <mergeCell ref="D26:D27"/>
  </mergeCells>
  <phoneticPr fontId="3"/>
  <conditionalFormatting sqref="G8:J79">
    <cfRule type="expression" dxfId="3" priority="1">
      <formula>G8&lt;#REF!</formula>
    </cfRule>
    <cfRule type="expression" dxfId="2" priority="2">
      <formula>G8&gt;#REF!</formula>
    </cfRule>
  </conditionalFormatting>
  <pageMargins left="0.7" right="0.7" top="0.75" bottom="0.75" header="0.3" footer="0.3"/>
  <pageSetup paperSize="9" scale="74" orientation="portrait" r:id="rId1"/>
  <extLst>
    <ext xmlns:x14="http://schemas.microsoft.com/office/spreadsheetml/2009/9/main" uri="{78C0D931-6437-407d-A8EE-F0AAD7539E65}">
      <x14:conditionalFormattings>
        <x14:conditionalFormatting xmlns:xm="http://schemas.microsoft.com/office/excel/2006/main">
          <x14:cfRule type="expression" priority="3" id="{AB8443BA-F821-4DE9-9F43-255926F971A6}">
            <xm:f>G2&lt;'\\kodpc053\給付係共有Ｆ\02_給付係員用\01_給付費関係\99_国からの資料等（試算シートもここ）\令和元年度（平成31年度）\R011226_令和元年公定価格の改定について（案）\(2)上半期補正エクセル（案）\[案04認定こども園（２・３号）(H31(R元)上半期補正).xlsx]保育単価表 (当初)'!#REF!</xm:f>
            <x14:dxf>
              <font>
                <color rgb="FF0070C0"/>
              </font>
              <fill>
                <patternFill>
                  <bgColor rgb="FFFFFF99"/>
                </patternFill>
              </fill>
            </x14:dxf>
          </x14:cfRule>
          <x14:cfRule type="expression" priority="4" id="{8147DE14-F0D0-434B-90C8-A7F9817DD64E}">
            <xm:f>G2&gt;'\\kodpc053\給付係共有Ｆ\02_給付係員用\01_給付費関係\99_国からの資料等（試算シートもここ）\令和元年度（平成31年度）\R011226_令和元年公定価格の改定について（案）\(2)上半期補正エクセル（案）\[案04認定こども園（２・３号）(H31(R元)上半期補正).xlsx]保育単価表 (当初)'!#REF!</xm:f>
            <x14:dxf>
              <font>
                <color rgb="FFFF0000"/>
              </font>
              <fill>
                <patternFill>
                  <bgColor rgb="FFFFFF99"/>
                </patternFill>
              </fill>
            </x14:dxf>
          </x14:cfRule>
          <xm:sqref>G2:J6</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6"/>
  <sheetViews>
    <sheetView zoomScale="75" zoomScaleNormal="75" workbookViewId="0">
      <pane xSplit="3" ySplit="1" topLeftCell="F82" activePane="bottomRight" state="frozen"/>
      <selection pane="topRight" activeCell="D1" sqref="D1"/>
      <selection pane="bottomLeft" activeCell="A2" sqref="A2"/>
      <selection pane="bottomRight" activeCell="L100" sqref="L100"/>
    </sheetView>
  </sheetViews>
  <sheetFormatPr defaultRowHeight="13.5"/>
  <cols>
    <col min="1" max="1" width="9" customWidth="1"/>
    <col min="2" max="2" width="27.125" customWidth="1"/>
    <col min="3" max="3" width="55" customWidth="1"/>
    <col min="4" max="4" width="37.375" customWidth="1"/>
    <col min="5" max="5" width="30.5" customWidth="1"/>
    <col min="6" max="6" width="28.625" customWidth="1"/>
    <col min="7" max="9" width="14.875" customWidth="1"/>
    <col min="10" max="10" width="13.125" customWidth="1"/>
    <col min="11" max="11" width="14.375" customWidth="1"/>
    <col min="12" max="12" width="9" customWidth="1"/>
    <col min="17" max="17" width="34.25" customWidth="1"/>
  </cols>
  <sheetData>
    <row r="1" spans="1:12" s="58" customFormat="1" ht="24.75" customHeight="1">
      <c r="A1" s="59" t="s">
        <v>97</v>
      </c>
      <c r="B1" s="59" t="s">
        <v>163</v>
      </c>
      <c r="C1" s="59" t="s">
        <v>79</v>
      </c>
      <c r="D1" s="59" t="s">
        <v>96</v>
      </c>
      <c r="E1" s="59" t="s">
        <v>94</v>
      </c>
      <c r="F1" s="59" t="s">
        <v>95</v>
      </c>
      <c r="G1" s="59" t="s">
        <v>103</v>
      </c>
      <c r="H1" s="59" t="s">
        <v>102</v>
      </c>
      <c r="I1" s="59" t="s">
        <v>101</v>
      </c>
      <c r="J1" s="59" t="s">
        <v>104</v>
      </c>
      <c r="K1" s="60" t="s">
        <v>108</v>
      </c>
      <c r="L1" s="59" t="s">
        <v>107</v>
      </c>
    </row>
    <row r="2" spans="1:12">
      <c r="A2" s="311" t="s">
        <v>379</v>
      </c>
      <c r="B2" s="311" t="s">
        <v>284</v>
      </c>
      <c r="C2" s="311" t="s">
        <v>301</v>
      </c>
      <c r="D2" s="311" t="s">
        <v>333</v>
      </c>
      <c r="E2" s="311" t="s">
        <v>521</v>
      </c>
      <c r="F2" s="311"/>
      <c r="G2" s="311"/>
      <c r="H2" s="311"/>
      <c r="I2" s="311"/>
      <c r="J2" s="311"/>
      <c r="K2" s="311">
        <v>105</v>
      </c>
      <c r="L2" s="311">
        <v>1</v>
      </c>
    </row>
    <row r="3" spans="1:12">
      <c r="A3" s="311" t="s">
        <v>380</v>
      </c>
      <c r="B3" s="311" t="s">
        <v>284</v>
      </c>
      <c r="C3" s="311" t="s">
        <v>302</v>
      </c>
      <c r="D3" s="311" t="s">
        <v>334</v>
      </c>
      <c r="E3" s="311" t="s">
        <v>522</v>
      </c>
      <c r="F3" s="311"/>
      <c r="G3" s="311"/>
      <c r="H3" s="311"/>
      <c r="I3" s="311"/>
      <c r="J3" s="311"/>
      <c r="K3" s="311">
        <v>120</v>
      </c>
      <c r="L3" s="311">
        <v>1</v>
      </c>
    </row>
    <row r="4" spans="1:12">
      <c r="A4" s="311" t="s">
        <v>381</v>
      </c>
      <c r="B4" s="311" t="s">
        <v>284</v>
      </c>
      <c r="C4" s="311" t="s">
        <v>303</v>
      </c>
      <c r="D4" s="311" t="s">
        <v>335</v>
      </c>
      <c r="E4" s="311" t="s">
        <v>523</v>
      </c>
      <c r="F4" s="311"/>
      <c r="G4" s="311"/>
      <c r="H4" s="311"/>
      <c r="I4" s="311"/>
      <c r="J4" s="311"/>
      <c r="K4" s="311">
        <v>90</v>
      </c>
      <c r="L4" s="311">
        <v>1</v>
      </c>
    </row>
    <row r="5" spans="1:12">
      <c r="A5" s="311" t="s">
        <v>382</v>
      </c>
      <c r="B5" s="311" t="s">
        <v>284</v>
      </c>
      <c r="C5" s="311" t="s">
        <v>524</v>
      </c>
      <c r="D5" s="311" t="s">
        <v>336</v>
      </c>
      <c r="E5" s="311" t="s">
        <v>525</v>
      </c>
      <c r="F5" s="311"/>
      <c r="G5" s="311"/>
      <c r="H5" s="311"/>
      <c r="I5" s="311"/>
      <c r="J5" s="311"/>
      <c r="K5" s="311">
        <v>75</v>
      </c>
      <c r="L5" s="311">
        <v>1</v>
      </c>
    </row>
    <row r="6" spans="1:12">
      <c r="A6" s="311" t="s">
        <v>383</v>
      </c>
      <c r="B6" s="311" t="s">
        <v>284</v>
      </c>
      <c r="C6" s="311" t="s">
        <v>304</v>
      </c>
      <c r="D6" s="311" t="s">
        <v>337</v>
      </c>
      <c r="E6" s="311" t="s">
        <v>526</v>
      </c>
      <c r="F6" s="311"/>
      <c r="G6" s="311"/>
      <c r="H6" s="311"/>
      <c r="I6" s="311"/>
      <c r="J6" s="311"/>
      <c r="K6" s="311">
        <v>78</v>
      </c>
      <c r="L6" s="311">
        <v>1</v>
      </c>
    </row>
    <row r="7" spans="1:12">
      <c r="A7" s="311" t="s">
        <v>384</v>
      </c>
      <c r="B7" s="311" t="s">
        <v>284</v>
      </c>
      <c r="C7" s="311" t="s">
        <v>305</v>
      </c>
      <c r="D7" s="311" t="s">
        <v>338</v>
      </c>
      <c r="E7" s="311" t="s">
        <v>527</v>
      </c>
      <c r="F7" s="311"/>
      <c r="G7" s="311"/>
      <c r="H7" s="311"/>
      <c r="I7" s="311"/>
      <c r="J7" s="311"/>
      <c r="K7" s="311">
        <v>130</v>
      </c>
      <c r="L7" s="311">
        <v>2</v>
      </c>
    </row>
    <row r="8" spans="1:12">
      <c r="A8" s="311" t="s">
        <v>385</v>
      </c>
      <c r="B8" s="311" t="s">
        <v>284</v>
      </c>
      <c r="C8" s="311" t="s">
        <v>508</v>
      </c>
      <c r="D8" s="311" t="s">
        <v>339</v>
      </c>
      <c r="E8" s="311" t="s">
        <v>528</v>
      </c>
      <c r="F8" s="311"/>
      <c r="G8" s="311"/>
      <c r="H8" s="311"/>
      <c r="I8" s="311"/>
      <c r="J8" s="311"/>
      <c r="K8" s="311">
        <v>102</v>
      </c>
      <c r="L8" s="311">
        <v>1</v>
      </c>
    </row>
    <row r="9" spans="1:12">
      <c r="A9" s="311" t="s">
        <v>386</v>
      </c>
      <c r="B9" s="311" t="s">
        <v>284</v>
      </c>
      <c r="C9" s="311" t="s">
        <v>387</v>
      </c>
      <c r="D9" s="311" t="s">
        <v>388</v>
      </c>
      <c r="E9" s="311" t="s">
        <v>529</v>
      </c>
      <c r="F9" s="311"/>
      <c r="G9" s="311"/>
      <c r="H9" s="311"/>
      <c r="I9" s="311"/>
      <c r="J9" s="311"/>
      <c r="K9" s="311">
        <v>60</v>
      </c>
      <c r="L9" s="311">
        <v>1</v>
      </c>
    </row>
    <row r="10" spans="1:12">
      <c r="A10" s="311" t="s">
        <v>389</v>
      </c>
      <c r="B10" s="311" t="s">
        <v>284</v>
      </c>
      <c r="C10" s="311" t="s">
        <v>390</v>
      </c>
      <c r="D10" s="311" t="s">
        <v>530</v>
      </c>
      <c r="E10" s="311" t="s">
        <v>531</v>
      </c>
      <c r="F10" s="311"/>
      <c r="G10" s="311"/>
      <c r="H10" s="311"/>
      <c r="I10" s="311"/>
      <c r="J10" s="311"/>
      <c r="K10" s="311">
        <v>100</v>
      </c>
      <c r="L10" s="311">
        <v>2</v>
      </c>
    </row>
    <row r="11" spans="1:12">
      <c r="A11" s="311" t="s">
        <v>532</v>
      </c>
      <c r="B11" s="311" t="s">
        <v>284</v>
      </c>
      <c r="C11" s="311" t="s">
        <v>533</v>
      </c>
      <c r="D11" s="311" t="s">
        <v>344</v>
      </c>
      <c r="E11" s="311" t="s">
        <v>534</v>
      </c>
      <c r="F11" s="311"/>
      <c r="G11" s="311"/>
      <c r="H11" s="311"/>
      <c r="I11" s="311"/>
      <c r="J11" s="311"/>
      <c r="K11" s="311">
        <v>70</v>
      </c>
      <c r="L11" s="311">
        <v>1</v>
      </c>
    </row>
    <row r="12" spans="1:12">
      <c r="A12" s="311" t="s">
        <v>391</v>
      </c>
      <c r="B12" s="311" t="s">
        <v>284</v>
      </c>
      <c r="C12" s="311" t="s">
        <v>306</v>
      </c>
      <c r="D12" s="311" t="s">
        <v>340</v>
      </c>
      <c r="E12" s="311" t="s">
        <v>535</v>
      </c>
      <c r="F12" s="311"/>
      <c r="G12" s="311"/>
      <c r="H12" s="311"/>
      <c r="I12" s="311"/>
      <c r="J12" s="311"/>
      <c r="K12" s="311">
        <v>54</v>
      </c>
      <c r="L12" s="311">
        <v>1</v>
      </c>
    </row>
    <row r="13" spans="1:12">
      <c r="A13" s="311" t="s">
        <v>392</v>
      </c>
      <c r="B13" s="311" t="s">
        <v>284</v>
      </c>
      <c r="C13" s="311" t="s">
        <v>307</v>
      </c>
      <c r="D13" s="311" t="s">
        <v>341</v>
      </c>
      <c r="E13" s="311" t="s">
        <v>536</v>
      </c>
      <c r="F13" s="311"/>
      <c r="G13" s="311"/>
      <c r="H13" s="311"/>
      <c r="I13" s="311"/>
      <c r="J13" s="311"/>
      <c r="K13" s="311">
        <v>87</v>
      </c>
      <c r="L13" s="311">
        <v>1</v>
      </c>
    </row>
    <row r="14" spans="1:12">
      <c r="A14" s="311" t="s">
        <v>393</v>
      </c>
      <c r="B14" s="311" t="s">
        <v>284</v>
      </c>
      <c r="C14" s="311" t="s">
        <v>308</v>
      </c>
      <c r="D14" s="311" t="s">
        <v>341</v>
      </c>
      <c r="E14" s="311" t="s">
        <v>536</v>
      </c>
      <c r="F14" s="311"/>
      <c r="G14" s="311"/>
      <c r="H14" s="311"/>
      <c r="I14" s="311"/>
      <c r="J14" s="311"/>
      <c r="K14" s="311">
        <v>120</v>
      </c>
      <c r="L14" s="311">
        <v>1</v>
      </c>
    </row>
    <row r="15" spans="1:12">
      <c r="A15" s="311" t="s">
        <v>394</v>
      </c>
      <c r="B15" s="311" t="s">
        <v>284</v>
      </c>
      <c r="C15" s="311" t="s">
        <v>309</v>
      </c>
      <c r="D15" s="311" t="s">
        <v>341</v>
      </c>
      <c r="E15" s="311" t="s">
        <v>536</v>
      </c>
      <c r="F15" s="311"/>
      <c r="G15" s="311"/>
      <c r="H15" s="311"/>
      <c r="I15" s="311"/>
      <c r="J15" s="311"/>
      <c r="K15" s="311">
        <v>60</v>
      </c>
      <c r="L15" s="311">
        <v>1</v>
      </c>
    </row>
    <row r="16" spans="1:12">
      <c r="A16" s="311" t="s">
        <v>395</v>
      </c>
      <c r="B16" s="311" t="s">
        <v>284</v>
      </c>
      <c r="C16" s="311" t="s">
        <v>537</v>
      </c>
      <c r="D16" s="311" t="s">
        <v>285</v>
      </c>
      <c r="E16" s="311" t="s">
        <v>538</v>
      </c>
      <c r="F16" s="311"/>
      <c r="G16" s="311"/>
      <c r="H16" s="311"/>
      <c r="I16" s="311"/>
      <c r="J16" s="311"/>
      <c r="K16" s="311">
        <v>80</v>
      </c>
      <c r="L16" s="311">
        <v>1</v>
      </c>
    </row>
    <row r="17" spans="1:12">
      <c r="A17" s="311" t="s">
        <v>396</v>
      </c>
      <c r="B17" s="311" t="s">
        <v>284</v>
      </c>
      <c r="C17" s="311" t="s">
        <v>539</v>
      </c>
      <c r="D17" s="311" t="s">
        <v>286</v>
      </c>
      <c r="E17" s="311" t="s">
        <v>540</v>
      </c>
      <c r="F17" s="311"/>
      <c r="G17" s="311"/>
      <c r="H17" s="311"/>
      <c r="I17" s="311"/>
      <c r="J17" s="311"/>
      <c r="K17" s="311">
        <v>65</v>
      </c>
      <c r="L17" s="311">
        <v>1</v>
      </c>
    </row>
    <row r="18" spans="1:12">
      <c r="A18" s="311" t="s">
        <v>397</v>
      </c>
      <c r="B18" s="311" t="s">
        <v>284</v>
      </c>
      <c r="C18" s="311" t="s">
        <v>541</v>
      </c>
      <c r="D18" s="311" t="s">
        <v>287</v>
      </c>
      <c r="E18" s="311" t="s">
        <v>542</v>
      </c>
      <c r="F18" s="311"/>
      <c r="G18" s="311"/>
      <c r="H18" s="311"/>
      <c r="I18" s="311"/>
      <c r="J18" s="311"/>
      <c r="K18" s="311">
        <v>129</v>
      </c>
      <c r="L18" s="311">
        <v>1</v>
      </c>
    </row>
    <row r="19" spans="1:12">
      <c r="A19" s="311" t="s">
        <v>398</v>
      </c>
      <c r="B19" s="311" t="s">
        <v>284</v>
      </c>
      <c r="C19" s="311" t="s">
        <v>543</v>
      </c>
      <c r="D19" s="311" t="s">
        <v>295</v>
      </c>
      <c r="E19" s="311" t="s">
        <v>544</v>
      </c>
      <c r="F19" s="311"/>
      <c r="G19" s="311"/>
      <c r="H19" s="311"/>
      <c r="I19" s="311"/>
      <c r="J19" s="311"/>
      <c r="K19" s="311">
        <v>66</v>
      </c>
      <c r="L19" s="311">
        <v>1</v>
      </c>
    </row>
    <row r="20" spans="1:12">
      <c r="A20" s="311" t="s">
        <v>399</v>
      </c>
      <c r="B20" s="311" t="s">
        <v>284</v>
      </c>
      <c r="C20" s="311" t="s">
        <v>400</v>
      </c>
      <c r="D20" s="311" t="s">
        <v>401</v>
      </c>
      <c r="E20" s="311" t="s">
        <v>545</v>
      </c>
      <c r="F20" s="311"/>
      <c r="G20" s="311"/>
      <c r="H20" s="311"/>
      <c r="I20" s="311"/>
      <c r="J20" s="311"/>
      <c r="K20" s="311">
        <v>138</v>
      </c>
      <c r="L20" s="311">
        <v>1</v>
      </c>
    </row>
    <row r="21" spans="1:12">
      <c r="A21" s="311" t="s">
        <v>402</v>
      </c>
      <c r="B21" s="311" t="s">
        <v>284</v>
      </c>
      <c r="C21" s="311" t="s">
        <v>546</v>
      </c>
      <c r="D21" s="311" t="s">
        <v>403</v>
      </c>
      <c r="E21" s="311" t="s">
        <v>547</v>
      </c>
      <c r="F21" s="311"/>
      <c r="G21" s="311"/>
      <c r="H21" s="311"/>
      <c r="I21" s="311"/>
      <c r="J21" s="311"/>
      <c r="K21" s="311">
        <v>50</v>
      </c>
      <c r="L21" s="311">
        <v>1</v>
      </c>
    </row>
    <row r="22" spans="1:12">
      <c r="A22" s="311" t="s">
        <v>404</v>
      </c>
      <c r="B22" s="311" t="s">
        <v>284</v>
      </c>
      <c r="C22" s="311" t="s">
        <v>311</v>
      </c>
      <c r="D22" s="311" t="s">
        <v>343</v>
      </c>
      <c r="E22" s="311" t="s">
        <v>548</v>
      </c>
      <c r="F22" s="311"/>
      <c r="G22" s="311"/>
      <c r="H22" s="311"/>
      <c r="I22" s="311"/>
      <c r="J22" s="311"/>
      <c r="K22" s="311">
        <v>90</v>
      </c>
      <c r="L22" s="311">
        <v>1</v>
      </c>
    </row>
    <row r="23" spans="1:12">
      <c r="A23" s="311" t="s">
        <v>405</v>
      </c>
      <c r="B23" s="311" t="s">
        <v>284</v>
      </c>
      <c r="C23" s="311" t="s">
        <v>312</v>
      </c>
      <c r="D23" s="311" t="s">
        <v>341</v>
      </c>
      <c r="E23" s="311" t="s">
        <v>536</v>
      </c>
      <c r="F23" s="311"/>
      <c r="G23" s="311"/>
      <c r="H23" s="311"/>
      <c r="I23" s="311"/>
      <c r="J23" s="311"/>
      <c r="K23" s="311">
        <v>90</v>
      </c>
      <c r="L23" s="311">
        <v>1</v>
      </c>
    </row>
    <row r="24" spans="1:12">
      <c r="A24" s="311" t="s">
        <v>406</v>
      </c>
      <c r="B24" s="311" t="s">
        <v>284</v>
      </c>
      <c r="C24" s="311" t="s">
        <v>549</v>
      </c>
      <c r="D24" s="311" t="s">
        <v>288</v>
      </c>
      <c r="E24" s="311" t="s">
        <v>550</v>
      </c>
      <c r="F24" s="311"/>
      <c r="G24" s="311"/>
      <c r="H24" s="311"/>
      <c r="I24" s="311"/>
      <c r="J24" s="311"/>
      <c r="K24" s="311">
        <v>60</v>
      </c>
      <c r="L24" s="311">
        <v>1</v>
      </c>
    </row>
    <row r="25" spans="1:12">
      <c r="A25" s="311" t="s">
        <v>407</v>
      </c>
      <c r="B25" s="311" t="s">
        <v>284</v>
      </c>
      <c r="C25" s="311" t="s">
        <v>313</v>
      </c>
      <c r="D25" s="311" t="s">
        <v>344</v>
      </c>
      <c r="E25" s="311" t="s">
        <v>534</v>
      </c>
      <c r="F25" s="311"/>
      <c r="G25" s="311"/>
      <c r="H25" s="311"/>
      <c r="I25" s="311"/>
      <c r="J25" s="311"/>
      <c r="K25" s="311">
        <v>110</v>
      </c>
      <c r="L25" s="311">
        <v>1</v>
      </c>
    </row>
    <row r="26" spans="1:12">
      <c r="A26" s="311" t="s">
        <v>408</v>
      </c>
      <c r="B26" s="311" t="s">
        <v>284</v>
      </c>
      <c r="C26" s="311" t="s">
        <v>551</v>
      </c>
      <c r="D26" s="311" t="s">
        <v>345</v>
      </c>
      <c r="E26" s="311" t="s">
        <v>547</v>
      </c>
      <c r="F26" s="311"/>
      <c r="G26" s="311"/>
      <c r="H26" s="311"/>
      <c r="I26" s="311"/>
      <c r="J26" s="311"/>
      <c r="K26" s="311">
        <v>90</v>
      </c>
      <c r="L26" s="311">
        <v>1</v>
      </c>
    </row>
    <row r="27" spans="1:12">
      <c r="A27" s="311" t="s">
        <v>409</v>
      </c>
      <c r="B27" s="311" t="s">
        <v>284</v>
      </c>
      <c r="C27" s="311" t="s">
        <v>552</v>
      </c>
      <c r="D27" s="311" t="s">
        <v>403</v>
      </c>
      <c r="E27" s="311" t="s">
        <v>547</v>
      </c>
      <c r="F27" s="311"/>
      <c r="G27" s="311"/>
      <c r="H27" s="311"/>
      <c r="I27" s="311"/>
      <c r="J27" s="311"/>
      <c r="K27" s="311">
        <v>90</v>
      </c>
      <c r="L27" s="311">
        <v>1</v>
      </c>
    </row>
    <row r="28" spans="1:12">
      <c r="A28" s="311" t="s">
        <v>553</v>
      </c>
      <c r="B28" s="311" t="s">
        <v>284</v>
      </c>
      <c r="C28" s="311" t="s">
        <v>554</v>
      </c>
      <c r="D28" s="311" t="s">
        <v>555</v>
      </c>
      <c r="E28" s="311" t="s">
        <v>556</v>
      </c>
      <c r="F28" s="311"/>
      <c r="G28" s="311"/>
      <c r="H28" s="311"/>
      <c r="I28" s="311"/>
      <c r="J28" s="311"/>
      <c r="K28" s="311">
        <v>117</v>
      </c>
      <c r="L28" s="311">
        <v>1</v>
      </c>
    </row>
    <row r="29" spans="1:12">
      <c r="A29" s="311" t="s">
        <v>557</v>
      </c>
      <c r="B29" s="311" t="s">
        <v>284</v>
      </c>
      <c r="C29" s="311" t="s">
        <v>558</v>
      </c>
      <c r="D29" s="311" t="s">
        <v>559</v>
      </c>
      <c r="E29" s="311" t="s">
        <v>560</v>
      </c>
      <c r="F29" s="311"/>
      <c r="G29" s="311"/>
      <c r="H29" s="311"/>
      <c r="I29" s="311"/>
      <c r="J29" s="311"/>
      <c r="K29" s="311">
        <v>90</v>
      </c>
      <c r="L29" s="311">
        <v>1</v>
      </c>
    </row>
    <row r="30" spans="1:12">
      <c r="A30" s="311" t="s">
        <v>410</v>
      </c>
      <c r="B30" s="311" t="s">
        <v>284</v>
      </c>
      <c r="C30" s="311" t="s">
        <v>561</v>
      </c>
      <c r="D30" s="311" t="s">
        <v>289</v>
      </c>
      <c r="E30" s="311" t="s">
        <v>562</v>
      </c>
      <c r="F30" s="311"/>
      <c r="G30" s="311"/>
      <c r="H30" s="311"/>
      <c r="I30" s="311"/>
      <c r="J30" s="311"/>
      <c r="K30" s="311">
        <v>86</v>
      </c>
      <c r="L30" s="311">
        <v>1</v>
      </c>
    </row>
    <row r="31" spans="1:12">
      <c r="A31" s="311" t="s">
        <v>411</v>
      </c>
      <c r="B31" s="311" t="s">
        <v>284</v>
      </c>
      <c r="C31" s="311" t="s">
        <v>314</v>
      </c>
      <c r="D31" s="311" t="s">
        <v>346</v>
      </c>
      <c r="E31" s="311" t="s">
        <v>563</v>
      </c>
      <c r="F31" s="311"/>
      <c r="G31" s="311"/>
      <c r="H31" s="311"/>
      <c r="I31" s="311"/>
      <c r="J31" s="311"/>
      <c r="K31" s="311">
        <v>64</v>
      </c>
      <c r="L31" s="311"/>
    </row>
    <row r="32" spans="1:12">
      <c r="A32" s="311" t="s">
        <v>412</v>
      </c>
      <c r="B32" s="311" t="s">
        <v>284</v>
      </c>
      <c r="C32" s="311" t="s">
        <v>315</v>
      </c>
      <c r="D32" s="311" t="s">
        <v>347</v>
      </c>
      <c r="E32" s="311" t="s">
        <v>564</v>
      </c>
      <c r="F32" s="311"/>
      <c r="G32" s="311"/>
      <c r="H32" s="311"/>
      <c r="I32" s="311"/>
      <c r="J32" s="311"/>
      <c r="K32" s="311">
        <v>10</v>
      </c>
      <c r="L32" s="311">
        <v>1</v>
      </c>
    </row>
    <row r="33" spans="1:12">
      <c r="A33" s="311" t="s">
        <v>413</v>
      </c>
      <c r="B33" s="311" t="s">
        <v>284</v>
      </c>
      <c r="C33" s="311" t="s">
        <v>316</v>
      </c>
      <c r="D33" s="311" t="s">
        <v>414</v>
      </c>
      <c r="E33" s="311" t="s">
        <v>565</v>
      </c>
      <c r="F33" s="311"/>
      <c r="G33" s="311"/>
      <c r="H33" s="311"/>
      <c r="I33" s="311"/>
      <c r="J33" s="311"/>
      <c r="K33" s="311">
        <v>90</v>
      </c>
      <c r="L33" s="311">
        <v>1</v>
      </c>
    </row>
    <row r="34" spans="1:12">
      <c r="A34" s="311" t="s">
        <v>415</v>
      </c>
      <c r="B34" s="311" t="s">
        <v>284</v>
      </c>
      <c r="C34" s="311" t="s">
        <v>317</v>
      </c>
      <c r="D34" s="311" t="s">
        <v>341</v>
      </c>
      <c r="E34" s="311" t="s">
        <v>536</v>
      </c>
      <c r="F34" s="311"/>
      <c r="G34" s="311"/>
      <c r="H34" s="311"/>
      <c r="I34" s="311"/>
      <c r="J34" s="311"/>
      <c r="K34" s="311">
        <v>130</v>
      </c>
      <c r="L34" s="311">
        <v>1</v>
      </c>
    </row>
    <row r="35" spans="1:12">
      <c r="A35" s="311" t="s">
        <v>416</v>
      </c>
      <c r="B35" s="311" t="s">
        <v>284</v>
      </c>
      <c r="C35" s="311" t="s">
        <v>566</v>
      </c>
      <c r="D35" s="311" t="s">
        <v>417</v>
      </c>
      <c r="E35" s="311" t="s">
        <v>567</v>
      </c>
      <c r="F35" s="311"/>
      <c r="G35" s="311"/>
      <c r="H35" s="311"/>
      <c r="I35" s="311"/>
      <c r="J35" s="311"/>
      <c r="K35" s="311">
        <v>90</v>
      </c>
      <c r="L35" s="311">
        <v>1</v>
      </c>
    </row>
    <row r="36" spans="1:12">
      <c r="A36" s="311" t="s">
        <v>418</v>
      </c>
      <c r="B36" s="311" t="s">
        <v>284</v>
      </c>
      <c r="C36" s="311" t="s">
        <v>568</v>
      </c>
      <c r="D36" s="311" t="s">
        <v>290</v>
      </c>
      <c r="E36" s="311" t="s">
        <v>569</v>
      </c>
      <c r="F36" s="311"/>
      <c r="G36" s="311"/>
      <c r="H36" s="311"/>
      <c r="I36" s="311"/>
      <c r="J36" s="311"/>
      <c r="K36" s="311">
        <v>90</v>
      </c>
      <c r="L36" s="311">
        <v>1</v>
      </c>
    </row>
    <row r="37" spans="1:12">
      <c r="A37" s="311" t="s">
        <v>419</v>
      </c>
      <c r="B37" s="311" t="s">
        <v>284</v>
      </c>
      <c r="C37" s="311" t="s">
        <v>318</v>
      </c>
      <c r="D37" s="311" t="s">
        <v>417</v>
      </c>
      <c r="E37" s="311" t="s">
        <v>567</v>
      </c>
      <c r="F37" s="311"/>
      <c r="G37" s="311"/>
      <c r="H37" s="311"/>
      <c r="I37" s="311"/>
      <c r="J37" s="311"/>
      <c r="K37" s="311">
        <v>120</v>
      </c>
      <c r="L37" s="311">
        <v>1</v>
      </c>
    </row>
    <row r="38" spans="1:12">
      <c r="A38" s="311" t="s">
        <v>570</v>
      </c>
      <c r="B38" s="311" t="s">
        <v>284</v>
      </c>
      <c r="C38" s="311" t="s">
        <v>571</v>
      </c>
      <c r="D38" s="311" t="s">
        <v>572</v>
      </c>
      <c r="E38" s="311" t="s">
        <v>573</v>
      </c>
      <c r="F38" s="311"/>
      <c r="G38" s="311"/>
      <c r="H38" s="311"/>
      <c r="I38" s="311"/>
      <c r="J38" s="311"/>
      <c r="K38" s="311">
        <v>90</v>
      </c>
      <c r="L38" s="311">
        <v>1</v>
      </c>
    </row>
    <row r="39" spans="1:12">
      <c r="A39" s="311" t="s">
        <v>574</v>
      </c>
      <c r="B39" s="311" t="s">
        <v>284</v>
      </c>
      <c r="C39" s="311" t="s">
        <v>575</v>
      </c>
      <c r="D39" s="311" t="s">
        <v>572</v>
      </c>
      <c r="E39" s="311" t="s">
        <v>573</v>
      </c>
      <c r="F39" s="311"/>
      <c r="G39" s="311"/>
      <c r="H39" s="311"/>
      <c r="I39" s="311"/>
      <c r="J39" s="311"/>
      <c r="K39" s="311">
        <v>120</v>
      </c>
      <c r="L39" s="311">
        <v>1</v>
      </c>
    </row>
    <row r="40" spans="1:12">
      <c r="A40" s="311" t="s">
        <v>420</v>
      </c>
      <c r="B40" s="311" t="s">
        <v>284</v>
      </c>
      <c r="C40" s="311" t="s">
        <v>319</v>
      </c>
      <c r="D40" s="311" t="s">
        <v>414</v>
      </c>
      <c r="E40" s="311" t="s">
        <v>565</v>
      </c>
      <c r="F40" s="311"/>
      <c r="G40" s="311"/>
      <c r="H40" s="311"/>
      <c r="I40" s="311"/>
      <c r="J40" s="311"/>
      <c r="K40" s="311">
        <v>90</v>
      </c>
      <c r="L40" s="311">
        <v>2</v>
      </c>
    </row>
    <row r="41" spans="1:12">
      <c r="A41" s="311" t="s">
        <v>421</v>
      </c>
      <c r="B41" s="311" t="s">
        <v>284</v>
      </c>
      <c r="C41" s="311" t="s">
        <v>320</v>
      </c>
      <c r="D41" s="311" t="s">
        <v>335</v>
      </c>
      <c r="E41" s="311" t="s">
        <v>523</v>
      </c>
      <c r="F41" s="311"/>
      <c r="G41" s="311"/>
      <c r="H41" s="311"/>
      <c r="I41" s="311"/>
      <c r="J41" s="311"/>
      <c r="K41" s="311">
        <v>96</v>
      </c>
      <c r="L41" s="311">
        <v>1</v>
      </c>
    </row>
    <row r="42" spans="1:12">
      <c r="A42" s="311" t="s">
        <v>422</v>
      </c>
      <c r="B42" s="311" t="s">
        <v>284</v>
      </c>
      <c r="C42" s="311" t="s">
        <v>321</v>
      </c>
      <c r="D42" s="311" t="s">
        <v>414</v>
      </c>
      <c r="E42" s="311" t="s">
        <v>565</v>
      </c>
      <c r="F42" s="311"/>
      <c r="G42" s="311"/>
      <c r="H42" s="311"/>
      <c r="I42" s="311"/>
      <c r="J42" s="311"/>
      <c r="K42" s="311">
        <v>210</v>
      </c>
      <c r="L42" s="311">
        <v>2</v>
      </c>
    </row>
    <row r="43" spans="1:12">
      <c r="A43" s="311" t="s">
        <v>423</v>
      </c>
      <c r="B43" s="311" t="s">
        <v>284</v>
      </c>
      <c r="C43" s="311" t="s">
        <v>322</v>
      </c>
      <c r="D43" s="311" t="s">
        <v>341</v>
      </c>
      <c r="E43" s="311" t="s">
        <v>536</v>
      </c>
      <c r="F43" s="311"/>
      <c r="G43" s="311"/>
      <c r="H43" s="311"/>
      <c r="I43" s="311"/>
      <c r="J43" s="311"/>
      <c r="K43" s="311">
        <v>90</v>
      </c>
      <c r="L43" s="311">
        <v>1</v>
      </c>
    </row>
    <row r="44" spans="1:12">
      <c r="A44" s="311" t="s">
        <v>424</v>
      </c>
      <c r="B44" s="311" t="s">
        <v>284</v>
      </c>
      <c r="C44" s="311" t="s">
        <v>576</v>
      </c>
      <c r="D44" s="311" t="s">
        <v>291</v>
      </c>
      <c r="E44" s="311" t="s">
        <v>577</v>
      </c>
      <c r="F44" s="311"/>
      <c r="G44" s="311"/>
      <c r="H44" s="311"/>
      <c r="I44" s="311"/>
      <c r="J44" s="311"/>
      <c r="K44" s="311">
        <v>132</v>
      </c>
      <c r="L44" s="311">
        <v>1</v>
      </c>
    </row>
    <row r="45" spans="1:12">
      <c r="A45" s="311" t="s">
        <v>425</v>
      </c>
      <c r="B45" s="311" t="s">
        <v>284</v>
      </c>
      <c r="C45" s="311" t="s">
        <v>578</v>
      </c>
      <c r="D45" s="311" t="s">
        <v>292</v>
      </c>
      <c r="E45" s="311" t="s">
        <v>550</v>
      </c>
      <c r="F45" s="311"/>
      <c r="G45" s="311"/>
      <c r="H45" s="311"/>
      <c r="I45" s="311"/>
      <c r="J45" s="311"/>
      <c r="K45" s="311">
        <v>90</v>
      </c>
      <c r="L45" s="311">
        <v>1</v>
      </c>
    </row>
    <row r="46" spans="1:12">
      <c r="A46" s="311" t="s">
        <v>426</v>
      </c>
      <c r="B46" s="311" t="s">
        <v>284</v>
      </c>
      <c r="C46" s="311" t="s">
        <v>509</v>
      </c>
      <c r="D46" s="311" t="s">
        <v>348</v>
      </c>
      <c r="E46" s="311" t="s">
        <v>579</v>
      </c>
      <c r="F46" s="311"/>
      <c r="G46" s="311"/>
      <c r="H46" s="311"/>
      <c r="I46" s="311"/>
      <c r="J46" s="311"/>
      <c r="K46" s="311">
        <v>80</v>
      </c>
      <c r="L46" s="311">
        <v>1</v>
      </c>
    </row>
    <row r="47" spans="1:12">
      <c r="A47" s="311" t="s">
        <v>427</v>
      </c>
      <c r="B47" s="311" t="s">
        <v>284</v>
      </c>
      <c r="C47" s="311" t="s">
        <v>510</v>
      </c>
      <c r="D47" s="311" t="s">
        <v>348</v>
      </c>
      <c r="E47" s="311" t="s">
        <v>580</v>
      </c>
      <c r="F47" s="311"/>
      <c r="G47" s="311"/>
      <c r="H47" s="311"/>
      <c r="I47" s="311"/>
      <c r="J47" s="311"/>
      <c r="K47" s="311">
        <v>90</v>
      </c>
      <c r="L47" s="311">
        <v>1</v>
      </c>
    </row>
    <row r="48" spans="1:12">
      <c r="A48" s="311" t="s">
        <v>428</v>
      </c>
      <c r="B48" s="311" t="s">
        <v>284</v>
      </c>
      <c r="C48" s="311" t="s">
        <v>429</v>
      </c>
      <c r="D48" s="311" t="s">
        <v>430</v>
      </c>
      <c r="E48" s="311" t="s">
        <v>581</v>
      </c>
      <c r="F48" s="311"/>
      <c r="G48" s="311"/>
      <c r="H48" s="311"/>
      <c r="I48" s="311"/>
      <c r="J48" s="311"/>
      <c r="K48" s="311">
        <v>120</v>
      </c>
      <c r="L48" s="311">
        <v>2</v>
      </c>
    </row>
    <row r="49" spans="1:12">
      <c r="A49" s="311" t="s">
        <v>431</v>
      </c>
      <c r="B49" s="311" t="s">
        <v>284</v>
      </c>
      <c r="C49" s="311" t="s">
        <v>432</v>
      </c>
      <c r="D49" s="311" t="s">
        <v>430</v>
      </c>
      <c r="E49" s="311" t="s">
        <v>581</v>
      </c>
      <c r="F49" s="311"/>
      <c r="G49" s="311"/>
      <c r="H49" s="311"/>
      <c r="I49" s="311"/>
      <c r="J49" s="311"/>
      <c r="K49" s="311">
        <v>90</v>
      </c>
      <c r="L49" s="311">
        <v>1</v>
      </c>
    </row>
    <row r="50" spans="1:12">
      <c r="A50" s="311" t="s">
        <v>433</v>
      </c>
      <c r="B50" s="311" t="s">
        <v>284</v>
      </c>
      <c r="C50" s="311" t="s">
        <v>434</v>
      </c>
      <c r="D50" s="311" t="s">
        <v>582</v>
      </c>
      <c r="E50" s="311" t="s">
        <v>583</v>
      </c>
      <c r="F50" s="311"/>
      <c r="G50" s="311"/>
      <c r="H50" s="311"/>
      <c r="I50" s="311"/>
      <c r="J50" s="311"/>
      <c r="K50" s="311">
        <v>75</v>
      </c>
      <c r="L50" s="311">
        <v>2</v>
      </c>
    </row>
    <row r="51" spans="1:12">
      <c r="A51" s="311" t="s">
        <v>436</v>
      </c>
      <c r="B51" s="311" t="s">
        <v>284</v>
      </c>
      <c r="C51" s="311" t="s">
        <v>584</v>
      </c>
      <c r="D51" s="311" t="s">
        <v>403</v>
      </c>
      <c r="E51" s="311" t="s">
        <v>585</v>
      </c>
      <c r="F51" s="311"/>
      <c r="G51" s="311"/>
      <c r="H51" s="311"/>
      <c r="I51" s="311"/>
      <c r="J51" s="311"/>
      <c r="K51" s="311">
        <v>60</v>
      </c>
      <c r="L51" s="311">
        <v>1</v>
      </c>
    </row>
    <row r="52" spans="1:12">
      <c r="A52" s="311" t="s">
        <v>437</v>
      </c>
      <c r="B52" s="311" t="s">
        <v>284</v>
      </c>
      <c r="C52" s="311" t="s">
        <v>586</v>
      </c>
      <c r="D52" s="311" t="s">
        <v>403</v>
      </c>
      <c r="E52" s="311" t="s">
        <v>585</v>
      </c>
      <c r="F52" s="311"/>
      <c r="G52" s="311"/>
      <c r="H52" s="311"/>
      <c r="I52" s="311"/>
      <c r="J52" s="311"/>
      <c r="K52" s="311">
        <v>60</v>
      </c>
      <c r="L52" s="311">
        <v>1</v>
      </c>
    </row>
    <row r="53" spans="1:12">
      <c r="A53" s="311" t="s">
        <v>587</v>
      </c>
      <c r="B53" s="311" t="s">
        <v>284</v>
      </c>
      <c r="C53" s="311" t="s">
        <v>588</v>
      </c>
      <c r="D53" s="311" t="s">
        <v>572</v>
      </c>
      <c r="E53" s="311" t="s">
        <v>573</v>
      </c>
      <c r="F53" s="311"/>
      <c r="G53" s="311"/>
      <c r="H53" s="311"/>
      <c r="I53" s="311"/>
      <c r="J53" s="311"/>
      <c r="K53" s="311">
        <v>90</v>
      </c>
      <c r="L53" s="311">
        <v>1</v>
      </c>
    </row>
    <row r="54" spans="1:12">
      <c r="A54" s="311" t="s">
        <v>589</v>
      </c>
      <c r="B54" s="311" t="s">
        <v>284</v>
      </c>
      <c r="C54" s="311" t="s">
        <v>590</v>
      </c>
      <c r="D54" s="311" t="s">
        <v>341</v>
      </c>
      <c r="E54" s="311" t="s">
        <v>536</v>
      </c>
      <c r="F54" s="311"/>
      <c r="G54" s="311"/>
      <c r="H54" s="311"/>
      <c r="I54" s="311"/>
      <c r="J54" s="311"/>
      <c r="K54" s="311">
        <v>90</v>
      </c>
      <c r="L54" s="311">
        <v>1</v>
      </c>
    </row>
    <row r="55" spans="1:12">
      <c r="A55" s="311" t="s">
        <v>438</v>
      </c>
      <c r="B55" s="311" t="s">
        <v>284</v>
      </c>
      <c r="C55" s="311" t="s">
        <v>323</v>
      </c>
      <c r="D55" s="311" t="s">
        <v>338</v>
      </c>
      <c r="E55" s="311" t="s">
        <v>591</v>
      </c>
      <c r="F55" s="311"/>
      <c r="G55" s="311"/>
      <c r="H55" s="311"/>
      <c r="I55" s="311"/>
      <c r="J55" s="311"/>
      <c r="K55" s="311">
        <v>110</v>
      </c>
      <c r="L55" s="311">
        <v>2</v>
      </c>
    </row>
    <row r="56" spans="1:12">
      <c r="A56" s="311" t="s">
        <v>439</v>
      </c>
      <c r="B56" s="311" t="s">
        <v>284</v>
      </c>
      <c r="C56" s="311" t="s">
        <v>440</v>
      </c>
      <c r="D56" s="311" t="s">
        <v>441</v>
      </c>
      <c r="E56" s="311" t="s">
        <v>592</v>
      </c>
      <c r="F56" s="311"/>
      <c r="G56" s="311"/>
      <c r="H56" s="311"/>
      <c r="I56" s="311"/>
      <c r="J56" s="311"/>
      <c r="K56" s="311">
        <v>120</v>
      </c>
      <c r="L56" s="311">
        <v>1</v>
      </c>
    </row>
    <row r="57" spans="1:12">
      <c r="A57" s="311" t="s">
        <v>442</v>
      </c>
      <c r="B57" s="311" t="s">
        <v>284</v>
      </c>
      <c r="C57" s="311" t="s">
        <v>443</v>
      </c>
      <c r="D57" s="311" t="s">
        <v>444</v>
      </c>
      <c r="E57" s="311" t="s">
        <v>593</v>
      </c>
      <c r="F57" s="311"/>
      <c r="G57" s="311"/>
      <c r="H57" s="311"/>
      <c r="I57" s="311"/>
      <c r="J57" s="311"/>
      <c r="K57" s="311">
        <v>130</v>
      </c>
      <c r="L57" s="311">
        <v>1</v>
      </c>
    </row>
    <row r="58" spans="1:12">
      <c r="A58" s="311" t="s">
        <v>445</v>
      </c>
      <c r="B58" s="311" t="s">
        <v>293</v>
      </c>
      <c r="C58" s="311" t="s">
        <v>324</v>
      </c>
      <c r="D58" s="311" t="s">
        <v>349</v>
      </c>
      <c r="E58" s="311" t="s">
        <v>594</v>
      </c>
      <c r="F58" s="311"/>
      <c r="G58" s="311"/>
      <c r="H58" s="311"/>
      <c r="I58" s="311"/>
      <c r="J58" s="311"/>
      <c r="K58" s="311">
        <v>35</v>
      </c>
      <c r="L58" s="311">
        <v>1</v>
      </c>
    </row>
    <row r="59" spans="1:12">
      <c r="A59" s="311" t="s">
        <v>446</v>
      </c>
      <c r="B59" s="311" t="s">
        <v>293</v>
      </c>
      <c r="C59" s="311" t="s">
        <v>325</v>
      </c>
      <c r="D59" s="311" t="s">
        <v>294</v>
      </c>
      <c r="E59" s="311" t="s">
        <v>595</v>
      </c>
      <c r="F59" s="311"/>
      <c r="G59" s="311"/>
      <c r="H59" s="311"/>
      <c r="I59" s="311"/>
      <c r="J59" s="311"/>
      <c r="K59" s="311">
        <v>25</v>
      </c>
      <c r="L59" s="311"/>
    </row>
    <row r="60" spans="1:12">
      <c r="A60" s="311" t="s">
        <v>447</v>
      </c>
      <c r="B60" s="311" t="s">
        <v>293</v>
      </c>
      <c r="C60" s="311" t="s">
        <v>596</v>
      </c>
      <c r="D60" s="311" t="s">
        <v>295</v>
      </c>
      <c r="E60" s="311" t="s">
        <v>597</v>
      </c>
      <c r="F60" s="311"/>
      <c r="G60" s="311"/>
      <c r="H60" s="311"/>
      <c r="I60" s="311"/>
      <c r="J60" s="311"/>
      <c r="K60" s="311">
        <v>46</v>
      </c>
      <c r="L60" s="311">
        <v>1</v>
      </c>
    </row>
    <row r="61" spans="1:12">
      <c r="A61" s="311" t="s">
        <v>448</v>
      </c>
      <c r="B61" s="311" t="s">
        <v>293</v>
      </c>
      <c r="C61" s="311" t="s">
        <v>598</v>
      </c>
      <c r="D61" s="311" t="s">
        <v>296</v>
      </c>
      <c r="E61" s="311" t="s">
        <v>599</v>
      </c>
      <c r="F61" s="311"/>
      <c r="G61" s="311"/>
      <c r="H61" s="311"/>
      <c r="I61" s="311"/>
      <c r="J61" s="311"/>
      <c r="K61" s="311">
        <v>40</v>
      </c>
      <c r="L61" s="311">
        <v>1</v>
      </c>
    </row>
    <row r="62" spans="1:12">
      <c r="A62" s="311" t="s">
        <v>600</v>
      </c>
      <c r="B62" s="311" t="s">
        <v>293</v>
      </c>
      <c r="C62" s="311" t="s">
        <v>601</v>
      </c>
      <c r="D62" s="311" t="s">
        <v>602</v>
      </c>
      <c r="E62" s="311" t="s">
        <v>603</v>
      </c>
      <c r="F62" s="311"/>
      <c r="G62" s="311"/>
      <c r="H62" s="311"/>
      <c r="I62" s="311"/>
      <c r="J62" s="311"/>
      <c r="K62" s="311">
        <v>60</v>
      </c>
      <c r="L62" s="311"/>
    </row>
    <row r="63" spans="1:12">
      <c r="A63" s="311" t="s">
        <v>449</v>
      </c>
      <c r="B63" s="311" t="s">
        <v>293</v>
      </c>
      <c r="C63" s="311" t="s">
        <v>326</v>
      </c>
      <c r="D63" s="311" t="s">
        <v>350</v>
      </c>
      <c r="E63" s="311" t="s">
        <v>604</v>
      </c>
      <c r="F63" s="311"/>
      <c r="G63" s="311"/>
      <c r="H63" s="311"/>
      <c r="I63" s="311"/>
      <c r="J63" s="311"/>
      <c r="K63" s="311">
        <v>60</v>
      </c>
      <c r="L63" s="311">
        <v>1</v>
      </c>
    </row>
    <row r="64" spans="1:12">
      <c r="A64" s="311" t="s">
        <v>450</v>
      </c>
      <c r="B64" s="311" t="s">
        <v>293</v>
      </c>
      <c r="C64" s="311" t="s">
        <v>327</v>
      </c>
      <c r="D64" s="311" t="s">
        <v>351</v>
      </c>
      <c r="E64" s="311" t="s">
        <v>605</v>
      </c>
      <c r="F64" s="311"/>
      <c r="G64" s="311"/>
      <c r="H64" s="311"/>
      <c r="I64" s="311"/>
      <c r="J64" s="311"/>
      <c r="K64" s="311">
        <v>30</v>
      </c>
      <c r="L64" s="311">
        <v>1</v>
      </c>
    </row>
    <row r="65" spans="1:12">
      <c r="A65" s="311" t="s">
        <v>451</v>
      </c>
      <c r="B65" s="311" t="s">
        <v>293</v>
      </c>
      <c r="C65" s="311" t="s">
        <v>511</v>
      </c>
      <c r="D65" s="311" t="s">
        <v>351</v>
      </c>
      <c r="E65" s="311" t="s">
        <v>605</v>
      </c>
      <c r="F65" s="311"/>
      <c r="G65" s="311"/>
      <c r="H65" s="311"/>
      <c r="I65" s="311"/>
      <c r="J65" s="311"/>
      <c r="K65" s="311">
        <v>35</v>
      </c>
      <c r="L65" s="311">
        <v>1</v>
      </c>
    </row>
    <row r="66" spans="1:12">
      <c r="A66" s="311" t="s">
        <v>452</v>
      </c>
      <c r="B66" s="311" t="s">
        <v>293</v>
      </c>
      <c r="C66" s="311" t="s">
        <v>453</v>
      </c>
      <c r="D66" s="311" t="s">
        <v>337</v>
      </c>
      <c r="E66" s="311" t="s">
        <v>606</v>
      </c>
      <c r="F66" s="311"/>
      <c r="G66" s="311"/>
      <c r="H66" s="311"/>
      <c r="I66" s="311"/>
      <c r="J66" s="311"/>
      <c r="K66" s="311">
        <v>60</v>
      </c>
      <c r="L66" s="311">
        <v>1</v>
      </c>
    </row>
    <row r="67" spans="1:12">
      <c r="A67" s="311" t="s">
        <v>454</v>
      </c>
      <c r="B67" s="311" t="s">
        <v>293</v>
      </c>
      <c r="C67" s="311" t="s">
        <v>455</v>
      </c>
      <c r="D67" s="311" t="s">
        <v>456</v>
      </c>
      <c r="E67" s="311" t="s">
        <v>607</v>
      </c>
      <c r="F67" s="311"/>
      <c r="G67" s="311"/>
      <c r="H67" s="311"/>
      <c r="I67" s="311"/>
      <c r="J67" s="311"/>
      <c r="K67" s="311">
        <v>30</v>
      </c>
      <c r="L67" s="311"/>
    </row>
    <row r="68" spans="1:12">
      <c r="A68" s="311" t="s">
        <v>457</v>
      </c>
      <c r="B68" s="311" t="s">
        <v>293</v>
      </c>
      <c r="C68" s="311" t="s">
        <v>458</v>
      </c>
      <c r="D68" s="311" t="s">
        <v>456</v>
      </c>
      <c r="E68" s="311" t="s">
        <v>607</v>
      </c>
      <c r="F68" s="311"/>
      <c r="G68" s="311"/>
      <c r="H68" s="311"/>
      <c r="I68" s="311"/>
      <c r="J68" s="311"/>
      <c r="K68" s="311">
        <v>60</v>
      </c>
      <c r="L68" s="311"/>
    </row>
    <row r="69" spans="1:12">
      <c r="A69" s="311" t="s">
        <v>459</v>
      </c>
      <c r="B69" s="311" t="s">
        <v>293</v>
      </c>
      <c r="C69" s="311" t="s">
        <v>460</v>
      </c>
      <c r="D69" s="311" t="s">
        <v>456</v>
      </c>
      <c r="E69" s="311" t="s">
        <v>607</v>
      </c>
      <c r="F69" s="311"/>
      <c r="G69" s="311"/>
      <c r="H69" s="311"/>
      <c r="I69" s="311"/>
      <c r="J69" s="311"/>
      <c r="K69" s="311">
        <v>60</v>
      </c>
      <c r="L69" s="311"/>
    </row>
    <row r="70" spans="1:12">
      <c r="A70" s="311" t="s">
        <v>461</v>
      </c>
      <c r="B70" s="311" t="s">
        <v>293</v>
      </c>
      <c r="C70" s="311" t="s">
        <v>462</v>
      </c>
      <c r="D70" s="311" t="s">
        <v>456</v>
      </c>
      <c r="E70" s="311" t="s">
        <v>608</v>
      </c>
      <c r="F70" s="311"/>
      <c r="G70" s="311"/>
      <c r="H70" s="311"/>
      <c r="I70" s="311"/>
      <c r="J70" s="311"/>
      <c r="K70" s="311">
        <v>45</v>
      </c>
      <c r="L70" s="311"/>
    </row>
    <row r="71" spans="1:12">
      <c r="A71" s="311" t="s">
        <v>463</v>
      </c>
      <c r="B71" s="311" t="s">
        <v>293</v>
      </c>
      <c r="C71" s="311" t="s">
        <v>328</v>
      </c>
      <c r="D71" s="311" t="s">
        <v>352</v>
      </c>
      <c r="E71" s="311" t="s">
        <v>609</v>
      </c>
      <c r="F71" s="311"/>
      <c r="G71" s="311"/>
      <c r="H71" s="311"/>
      <c r="I71" s="311"/>
      <c r="J71" s="311"/>
      <c r="K71" s="311">
        <v>20</v>
      </c>
      <c r="L71" s="311"/>
    </row>
    <row r="72" spans="1:12">
      <c r="A72" s="311" t="s">
        <v>464</v>
      </c>
      <c r="B72" s="311" t="s">
        <v>297</v>
      </c>
      <c r="C72" s="311" t="s">
        <v>465</v>
      </c>
      <c r="D72" s="311" t="s">
        <v>466</v>
      </c>
      <c r="E72" s="311" t="s">
        <v>610</v>
      </c>
      <c r="F72" s="311"/>
      <c r="G72" s="311"/>
      <c r="H72" s="311"/>
      <c r="I72" s="311"/>
      <c r="J72" s="311"/>
      <c r="K72" s="311">
        <v>90</v>
      </c>
      <c r="L72" s="311">
        <v>1</v>
      </c>
    </row>
    <row r="73" spans="1:12">
      <c r="A73" s="311" t="s">
        <v>611</v>
      </c>
      <c r="B73" s="311" t="s">
        <v>297</v>
      </c>
      <c r="C73" s="311" t="s">
        <v>512</v>
      </c>
      <c r="D73" s="311" t="s">
        <v>612</v>
      </c>
      <c r="E73" s="311" t="s">
        <v>613</v>
      </c>
      <c r="F73" s="311"/>
      <c r="G73" s="311"/>
      <c r="H73" s="311"/>
      <c r="I73" s="311"/>
      <c r="J73" s="311"/>
      <c r="K73" s="311">
        <v>43</v>
      </c>
      <c r="L73" s="311">
        <v>1</v>
      </c>
    </row>
    <row r="74" spans="1:12">
      <c r="A74" s="311" t="s">
        <v>614</v>
      </c>
      <c r="B74" s="311" t="s">
        <v>297</v>
      </c>
      <c r="C74" s="311" t="s">
        <v>615</v>
      </c>
      <c r="D74" s="311" t="s">
        <v>616</v>
      </c>
      <c r="E74" s="311" t="s">
        <v>617</v>
      </c>
      <c r="F74" s="311"/>
      <c r="G74" s="311"/>
      <c r="H74" s="311"/>
      <c r="I74" s="311"/>
      <c r="J74" s="311"/>
      <c r="K74" s="311">
        <v>90</v>
      </c>
      <c r="L74" s="311">
        <v>1</v>
      </c>
    </row>
    <row r="75" spans="1:12">
      <c r="A75" s="311" t="s">
        <v>467</v>
      </c>
      <c r="B75" s="311" t="s">
        <v>297</v>
      </c>
      <c r="C75" s="311" t="s">
        <v>329</v>
      </c>
      <c r="D75" s="311" t="s">
        <v>353</v>
      </c>
      <c r="E75" s="311" t="s">
        <v>618</v>
      </c>
      <c r="F75" s="311"/>
      <c r="G75" s="311"/>
      <c r="H75" s="311"/>
      <c r="I75" s="311"/>
      <c r="J75" s="311"/>
      <c r="K75" s="311">
        <v>60</v>
      </c>
      <c r="L75" s="311">
        <v>2</v>
      </c>
    </row>
    <row r="76" spans="1:12">
      <c r="A76" s="311" t="s">
        <v>468</v>
      </c>
      <c r="B76" s="311" t="s">
        <v>297</v>
      </c>
      <c r="C76" s="311" t="s">
        <v>619</v>
      </c>
      <c r="D76" s="311" t="s">
        <v>298</v>
      </c>
      <c r="E76" s="311" t="s">
        <v>620</v>
      </c>
      <c r="F76" s="311"/>
      <c r="G76" s="311"/>
      <c r="H76" s="311"/>
      <c r="I76" s="311"/>
      <c r="J76" s="311"/>
      <c r="K76" s="311">
        <v>78</v>
      </c>
      <c r="L76" s="311">
        <v>2</v>
      </c>
    </row>
    <row r="77" spans="1:12">
      <c r="A77" s="311" t="s">
        <v>469</v>
      </c>
      <c r="B77" s="311" t="s">
        <v>297</v>
      </c>
      <c r="C77" s="311" t="s">
        <v>470</v>
      </c>
      <c r="D77" s="311" t="s">
        <v>471</v>
      </c>
      <c r="E77" s="311" t="s">
        <v>621</v>
      </c>
      <c r="F77" s="311"/>
      <c r="G77" s="311"/>
      <c r="H77" s="311"/>
      <c r="I77" s="311"/>
      <c r="J77" s="311"/>
      <c r="K77" s="311">
        <v>40</v>
      </c>
      <c r="L77" s="311">
        <v>1</v>
      </c>
    </row>
    <row r="78" spans="1:12">
      <c r="A78" s="311" t="s">
        <v>472</v>
      </c>
      <c r="B78" s="311" t="s">
        <v>297</v>
      </c>
      <c r="C78" s="311" t="s">
        <v>473</v>
      </c>
      <c r="D78" s="311" t="s">
        <v>471</v>
      </c>
      <c r="E78" s="311" t="s">
        <v>621</v>
      </c>
      <c r="F78" s="311"/>
      <c r="G78" s="311"/>
      <c r="H78" s="311"/>
      <c r="I78" s="311"/>
      <c r="J78" s="311"/>
      <c r="K78" s="311">
        <v>50</v>
      </c>
      <c r="L78" s="311">
        <v>1</v>
      </c>
    </row>
    <row r="79" spans="1:12">
      <c r="A79" s="311" t="s">
        <v>474</v>
      </c>
      <c r="B79" s="311" t="s">
        <v>297</v>
      </c>
      <c r="C79" s="311" t="s">
        <v>622</v>
      </c>
      <c r="D79" s="311" t="s">
        <v>475</v>
      </c>
      <c r="E79" s="311" t="s">
        <v>623</v>
      </c>
      <c r="F79" s="311"/>
      <c r="G79" s="311"/>
      <c r="H79" s="311"/>
      <c r="I79" s="311"/>
      <c r="J79" s="311"/>
      <c r="K79" s="311">
        <v>35</v>
      </c>
      <c r="L79" s="311">
        <v>1</v>
      </c>
    </row>
    <row r="80" spans="1:12">
      <c r="A80" s="311" t="s">
        <v>513</v>
      </c>
      <c r="B80" s="311" t="s">
        <v>297</v>
      </c>
      <c r="C80" s="311" t="s">
        <v>624</v>
      </c>
      <c r="D80" s="311" t="s">
        <v>625</v>
      </c>
      <c r="E80" s="311" t="s">
        <v>626</v>
      </c>
      <c r="F80" s="311"/>
      <c r="G80" s="311"/>
      <c r="H80" s="311"/>
      <c r="I80" s="311"/>
      <c r="J80" s="311"/>
      <c r="K80" s="311">
        <v>54</v>
      </c>
      <c r="L80" s="311">
        <v>2</v>
      </c>
    </row>
    <row r="81" spans="1:12">
      <c r="A81" s="311" t="s">
        <v>514</v>
      </c>
      <c r="B81" s="311" t="s">
        <v>297</v>
      </c>
      <c r="C81" s="311" t="s">
        <v>627</v>
      </c>
      <c r="D81" s="311" t="s">
        <v>628</v>
      </c>
      <c r="E81" s="311" t="s">
        <v>629</v>
      </c>
      <c r="F81" s="311"/>
      <c r="G81" s="311"/>
      <c r="H81" s="311"/>
      <c r="I81" s="311"/>
      <c r="J81" s="311"/>
      <c r="K81" s="311">
        <v>60</v>
      </c>
      <c r="L81" s="311">
        <v>1</v>
      </c>
    </row>
    <row r="82" spans="1:12">
      <c r="A82" s="311" t="s">
        <v>515</v>
      </c>
      <c r="B82" s="311" t="s">
        <v>297</v>
      </c>
      <c r="C82" s="311" t="s">
        <v>630</v>
      </c>
      <c r="D82" s="311" t="s">
        <v>631</v>
      </c>
      <c r="E82" s="311" t="s">
        <v>632</v>
      </c>
      <c r="F82" s="311"/>
      <c r="G82" s="311"/>
      <c r="H82" s="311"/>
      <c r="I82" s="311"/>
      <c r="J82" s="311"/>
      <c r="K82" s="311">
        <v>70</v>
      </c>
      <c r="L82" s="311">
        <v>1</v>
      </c>
    </row>
    <row r="83" spans="1:12">
      <c r="A83" s="311" t="s">
        <v>516</v>
      </c>
      <c r="B83" s="311" t="s">
        <v>297</v>
      </c>
      <c r="C83" s="311" t="s">
        <v>633</v>
      </c>
      <c r="D83" s="311" t="s">
        <v>634</v>
      </c>
      <c r="E83" s="311" t="s">
        <v>635</v>
      </c>
      <c r="F83" s="311"/>
      <c r="G83" s="311"/>
      <c r="H83" s="311"/>
      <c r="I83" s="311"/>
      <c r="J83" s="311"/>
      <c r="K83" s="311">
        <v>30</v>
      </c>
      <c r="L83" s="311">
        <v>1</v>
      </c>
    </row>
    <row r="84" spans="1:12">
      <c r="A84" s="311" t="s">
        <v>517</v>
      </c>
      <c r="B84" s="311" t="s">
        <v>297</v>
      </c>
      <c r="C84" s="311" t="s">
        <v>636</v>
      </c>
      <c r="D84" s="311" t="s">
        <v>475</v>
      </c>
      <c r="E84" s="311" t="s">
        <v>637</v>
      </c>
      <c r="F84" s="311"/>
      <c r="G84" s="311"/>
      <c r="H84" s="311"/>
      <c r="I84" s="311"/>
      <c r="J84" s="311"/>
      <c r="K84" s="311">
        <v>27</v>
      </c>
      <c r="L84" s="311">
        <v>1</v>
      </c>
    </row>
    <row r="85" spans="1:12">
      <c r="A85" t="s">
        <v>518</v>
      </c>
      <c r="B85" t="s">
        <v>297</v>
      </c>
      <c r="C85" t="s">
        <v>638</v>
      </c>
      <c r="D85" t="s">
        <v>639</v>
      </c>
      <c r="E85" t="s">
        <v>640</v>
      </c>
      <c r="K85">
        <v>60</v>
      </c>
      <c r="L85">
        <v>1</v>
      </c>
    </row>
    <row r="86" spans="1:12">
      <c r="A86" t="s">
        <v>519</v>
      </c>
      <c r="B86" t="s">
        <v>297</v>
      </c>
      <c r="C86" t="s">
        <v>310</v>
      </c>
      <c r="D86" t="s">
        <v>342</v>
      </c>
      <c r="E86" t="s">
        <v>641</v>
      </c>
      <c r="K86">
        <v>60</v>
      </c>
      <c r="L86">
        <v>1</v>
      </c>
    </row>
    <row r="87" spans="1:12">
      <c r="A87" t="s">
        <v>476</v>
      </c>
      <c r="B87" t="s">
        <v>297</v>
      </c>
      <c r="C87" t="s">
        <v>642</v>
      </c>
      <c r="D87" t="s">
        <v>298</v>
      </c>
      <c r="E87" t="s">
        <v>620</v>
      </c>
      <c r="K87">
        <v>60</v>
      </c>
      <c r="L87">
        <v>1</v>
      </c>
    </row>
    <row r="88" spans="1:12">
      <c r="A88" t="s">
        <v>477</v>
      </c>
      <c r="B88" t="s">
        <v>297</v>
      </c>
      <c r="C88" t="s">
        <v>330</v>
      </c>
      <c r="D88" t="s">
        <v>354</v>
      </c>
      <c r="E88" t="s">
        <v>643</v>
      </c>
      <c r="K88">
        <v>60</v>
      </c>
      <c r="L88">
        <v>1</v>
      </c>
    </row>
    <row r="89" spans="1:12">
      <c r="A89" t="s">
        <v>478</v>
      </c>
      <c r="B89" t="s">
        <v>297</v>
      </c>
      <c r="C89" t="s">
        <v>479</v>
      </c>
      <c r="D89" t="s">
        <v>480</v>
      </c>
      <c r="E89" t="s">
        <v>644</v>
      </c>
      <c r="K89">
        <v>36</v>
      </c>
      <c r="L89">
        <v>1</v>
      </c>
    </row>
    <row r="90" spans="1:12">
      <c r="A90" t="s">
        <v>481</v>
      </c>
      <c r="B90" t="s">
        <v>297</v>
      </c>
      <c r="C90" t="s">
        <v>482</v>
      </c>
      <c r="D90" t="s">
        <v>483</v>
      </c>
      <c r="E90" t="s">
        <v>645</v>
      </c>
      <c r="K90">
        <v>48</v>
      </c>
      <c r="L90">
        <v>1</v>
      </c>
    </row>
    <row r="91" spans="1:12">
      <c r="A91" t="s">
        <v>484</v>
      </c>
      <c r="B91" t="s">
        <v>297</v>
      </c>
      <c r="C91" t="s">
        <v>485</v>
      </c>
      <c r="D91" t="s">
        <v>466</v>
      </c>
      <c r="E91" t="s">
        <v>610</v>
      </c>
      <c r="K91">
        <v>60</v>
      </c>
      <c r="L91">
        <v>1</v>
      </c>
    </row>
    <row r="92" spans="1:12">
      <c r="A92" t="s">
        <v>486</v>
      </c>
      <c r="B92" t="s">
        <v>297</v>
      </c>
      <c r="C92" t="s">
        <v>487</v>
      </c>
      <c r="D92" t="s">
        <v>466</v>
      </c>
      <c r="E92" t="s">
        <v>610</v>
      </c>
      <c r="K92">
        <v>50</v>
      </c>
      <c r="L92">
        <v>1</v>
      </c>
    </row>
    <row r="93" spans="1:12">
      <c r="A93" t="s">
        <v>488</v>
      </c>
      <c r="B93" t="s">
        <v>297</v>
      </c>
      <c r="C93" t="s">
        <v>489</v>
      </c>
      <c r="D93" t="s">
        <v>490</v>
      </c>
      <c r="E93" t="s">
        <v>620</v>
      </c>
      <c r="K93">
        <v>60</v>
      </c>
      <c r="L93">
        <v>1</v>
      </c>
    </row>
    <row r="94" spans="1:12">
      <c r="A94" t="s">
        <v>646</v>
      </c>
      <c r="B94" t="s">
        <v>297</v>
      </c>
      <c r="C94" t="s">
        <v>647</v>
      </c>
      <c r="D94" t="s">
        <v>648</v>
      </c>
      <c r="E94" t="s">
        <v>649</v>
      </c>
      <c r="K94">
        <v>100</v>
      </c>
      <c r="L94">
        <v>1</v>
      </c>
    </row>
    <row r="95" spans="1:12">
      <c r="A95" t="s">
        <v>491</v>
      </c>
      <c r="B95" t="s">
        <v>297</v>
      </c>
      <c r="C95" t="s">
        <v>492</v>
      </c>
      <c r="D95" t="s">
        <v>493</v>
      </c>
      <c r="E95" t="s">
        <v>650</v>
      </c>
      <c r="K95">
        <v>48</v>
      </c>
      <c r="L95">
        <v>1</v>
      </c>
    </row>
    <row r="96" spans="1:12">
      <c r="A96" t="s">
        <v>494</v>
      </c>
      <c r="B96" t="s">
        <v>297</v>
      </c>
      <c r="C96" t="s">
        <v>495</v>
      </c>
      <c r="D96" t="s">
        <v>496</v>
      </c>
      <c r="E96" t="s">
        <v>651</v>
      </c>
      <c r="K96">
        <v>50</v>
      </c>
      <c r="L96">
        <v>1</v>
      </c>
    </row>
    <row r="97" spans="1:12">
      <c r="A97" t="s">
        <v>497</v>
      </c>
      <c r="B97" t="s">
        <v>297</v>
      </c>
      <c r="C97" t="s">
        <v>498</v>
      </c>
      <c r="D97" t="s">
        <v>499</v>
      </c>
      <c r="E97" t="s">
        <v>652</v>
      </c>
      <c r="K97">
        <v>39</v>
      </c>
      <c r="L97">
        <v>1</v>
      </c>
    </row>
    <row r="98" spans="1:12">
      <c r="A98" t="s">
        <v>653</v>
      </c>
      <c r="B98" t="s">
        <v>297</v>
      </c>
      <c r="C98" t="s">
        <v>654</v>
      </c>
      <c r="D98" t="s">
        <v>655</v>
      </c>
      <c r="E98" t="s">
        <v>656</v>
      </c>
      <c r="K98">
        <v>100</v>
      </c>
      <c r="L98">
        <v>1</v>
      </c>
    </row>
    <row r="99" spans="1:12">
      <c r="A99" t="s">
        <v>500</v>
      </c>
      <c r="B99" t="s">
        <v>297</v>
      </c>
      <c r="C99" t="s">
        <v>520</v>
      </c>
      <c r="D99" t="s">
        <v>355</v>
      </c>
      <c r="E99" t="s">
        <v>657</v>
      </c>
      <c r="K99">
        <v>50</v>
      </c>
      <c r="L99">
        <v>1</v>
      </c>
    </row>
    <row r="100" spans="1:12">
      <c r="A100" t="s">
        <v>501</v>
      </c>
      <c r="B100" t="s">
        <v>297</v>
      </c>
      <c r="C100" t="s">
        <v>502</v>
      </c>
      <c r="D100" t="s">
        <v>435</v>
      </c>
      <c r="E100" t="s">
        <v>658</v>
      </c>
      <c r="K100">
        <v>59</v>
      </c>
      <c r="L100">
        <v>2</v>
      </c>
    </row>
    <row r="101" spans="1:12">
      <c r="A101" t="s">
        <v>503</v>
      </c>
      <c r="B101" t="s">
        <v>297</v>
      </c>
      <c r="C101" t="s">
        <v>659</v>
      </c>
      <c r="D101" t="s">
        <v>504</v>
      </c>
      <c r="E101" t="s">
        <v>660</v>
      </c>
      <c r="K101">
        <v>56</v>
      </c>
      <c r="L101">
        <v>1</v>
      </c>
    </row>
    <row r="102" spans="1:12">
      <c r="A102" t="s">
        <v>661</v>
      </c>
      <c r="B102" t="s">
        <v>297</v>
      </c>
      <c r="C102" t="s">
        <v>662</v>
      </c>
      <c r="D102" t="s">
        <v>444</v>
      </c>
      <c r="E102" t="s">
        <v>663</v>
      </c>
      <c r="K102">
        <v>90</v>
      </c>
      <c r="L102">
        <v>1</v>
      </c>
    </row>
    <row r="103" spans="1:12">
      <c r="A103" t="s">
        <v>664</v>
      </c>
      <c r="B103" t="s">
        <v>297</v>
      </c>
      <c r="C103" t="s">
        <v>665</v>
      </c>
      <c r="D103" t="s">
        <v>666</v>
      </c>
      <c r="E103" t="s">
        <v>667</v>
      </c>
      <c r="K103">
        <v>60</v>
      </c>
      <c r="L103">
        <v>1</v>
      </c>
    </row>
    <row r="104" spans="1:12">
      <c r="A104" t="s">
        <v>668</v>
      </c>
      <c r="B104" t="s">
        <v>297</v>
      </c>
      <c r="C104" t="s">
        <v>669</v>
      </c>
      <c r="D104" t="s">
        <v>435</v>
      </c>
      <c r="E104" t="s">
        <v>658</v>
      </c>
      <c r="K104">
        <v>40</v>
      </c>
      <c r="L104">
        <v>2</v>
      </c>
    </row>
    <row r="105" spans="1:12">
      <c r="A105" t="s">
        <v>670</v>
      </c>
      <c r="B105" t="s">
        <v>297</v>
      </c>
      <c r="C105" t="s">
        <v>671</v>
      </c>
      <c r="D105" t="s">
        <v>672</v>
      </c>
      <c r="E105" t="s">
        <v>673</v>
      </c>
      <c r="K105">
        <v>40</v>
      </c>
      <c r="L105">
        <v>1</v>
      </c>
    </row>
    <row r="106" spans="1:12">
      <c r="A106" t="s">
        <v>505</v>
      </c>
      <c r="B106" t="s">
        <v>297</v>
      </c>
      <c r="C106" t="s">
        <v>506</v>
      </c>
      <c r="D106" t="s">
        <v>507</v>
      </c>
      <c r="E106" t="s">
        <v>610</v>
      </c>
      <c r="K106">
        <v>30</v>
      </c>
      <c r="L106">
        <v>1</v>
      </c>
    </row>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一番最初に入力</vt:lpstr>
      <vt:lpstr>様式第4号</vt:lpstr>
      <vt:lpstr>収支予算書</vt:lpstr>
      <vt:lpstr>別表１ </vt:lpstr>
      <vt:lpstr>別表２-① </vt:lpstr>
      <vt:lpstr>別表２-② </vt:lpstr>
      <vt:lpstr>【自動】公定価格【令和６年度改定後単価】</vt:lpstr>
      <vt:lpstr>公定価格貼り付け【令和６年度単価】</vt:lpstr>
      <vt:lpstr>【適宜更新してください】法人情報</vt:lpstr>
      <vt:lpstr>一番最初に入力!Print_Area</vt:lpstr>
      <vt:lpstr>収支予算書!Print_Area</vt:lpstr>
      <vt:lpstr>'別表１ '!Print_Area</vt:lpstr>
      <vt:lpstr>'別表２-① '!Print_Area</vt:lpstr>
      <vt:lpstr>'別表２-② '!Print_Area</vt:lpstr>
      <vt:lpstr>様式第4号!Print_Area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2021-03-10T06:34:48Z</cp:lastPrinted>
  <dcterms:created xsi:type="dcterms:W3CDTF">2006-02-13T04:55:03Z</dcterms:created>
  <dcterms:modified xsi:type="dcterms:W3CDTF">2024-04-17T23:29:21Z</dcterms:modified>
</cp:coreProperties>
</file>