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2\1_R2_補助金申請案内（地域型）\1-④_実費徴収に係る補足給付事業補助金\"/>
    </mc:Choice>
  </mc:AlternateContent>
  <bookViews>
    <workbookView xWindow="600" yWindow="120" windowWidth="19395" windowHeight="7830" firstSheet="1" activeTab="1"/>
  </bookViews>
  <sheets>
    <sheet name="一番最初に入力" sheetId="8" r:id="rId1"/>
    <sheet name="様式第１号" sheetId="9" r:id="rId2"/>
    <sheet name="別表1_教材費・行事費等" sheetId="5" r:id="rId3"/>
    <sheet name="仙台市使用集計表" sheetId="13" r:id="rId4"/>
    <sheet name="【何も入力しないでください】法人情報" sheetId="11" r:id="rId5"/>
  </sheets>
  <definedNames>
    <definedName name="_xlnm._FilterDatabase" localSheetId="4" hidden="1">【何も入力しないでください】法人情報!$A$1:$G$350</definedName>
    <definedName name="_xlnm.Print_Area" localSheetId="0">一番最初に入力!$A$1:$Q$189</definedName>
    <definedName name="_xlnm.Print_Area" localSheetId="3">仙台市使用集計表!$A$1:$AB$49</definedName>
    <definedName name="_xlnm.Print_Area" localSheetId="2">別表1_教材費・行事費等!$A$1:$S$62</definedName>
    <definedName name="_xlnm.Print_Area" localSheetId="1">様式第１号!$A$1:$S$32</definedName>
  </definedNames>
  <calcPr calcId="162913"/>
</workbook>
</file>

<file path=xl/calcChain.xml><?xml version="1.0" encoding="utf-8"?>
<calcChain xmlns="http://schemas.openxmlformats.org/spreadsheetml/2006/main">
  <c r="M13" i="9" l="1"/>
  <c r="M14" i="9" l="1"/>
  <c r="K12" i="9"/>
  <c r="K11" i="9"/>
  <c r="F56" i="5" l="1"/>
  <c r="G44" i="5"/>
  <c r="H44" i="5"/>
  <c r="I44" i="5"/>
  <c r="J44" i="5"/>
  <c r="K44" i="5"/>
  <c r="L44" i="5"/>
  <c r="M44" i="5"/>
  <c r="N44" i="5"/>
  <c r="O44" i="5"/>
  <c r="P44" i="5"/>
  <c r="Q44" i="5"/>
  <c r="F44" i="5"/>
  <c r="F32" i="5"/>
  <c r="F20" i="5"/>
  <c r="R44" i="5" l="1"/>
  <c r="G56" i="5"/>
  <c r="H56" i="5"/>
  <c r="I56" i="5"/>
  <c r="J56" i="5"/>
  <c r="K56" i="5"/>
  <c r="L56" i="5"/>
  <c r="M56" i="5"/>
  <c r="N56" i="5"/>
  <c r="O56" i="5"/>
  <c r="P56" i="5"/>
  <c r="Q56" i="5"/>
  <c r="G32" i="5"/>
  <c r="H32" i="5"/>
  <c r="I32" i="5"/>
  <c r="J32" i="5"/>
  <c r="K32" i="5"/>
  <c r="L32" i="5"/>
  <c r="M32" i="5"/>
  <c r="N32" i="5"/>
  <c r="O32" i="5"/>
  <c r="P32" i="5"/>
  <c r="Q32" i="5"/>
  <c r="G20" i="5"/>
  <c r="H20" i="5"/>
  <c r="I20" i="5"/>
  <c r="J20" i="5"/>
  <c r="K20" i="5"/>
  <c r="L20" i="5"/>
  <c r="M20" i="5"/>
  <c r="N20" i="5"/>
  <c r="O20" i="5"/>
  <c r="P20" i="5"/>
  <c r="Q20" i="5"/>
  <c r="R32" i="5" l="1"/>
  <c r="F21" i="5"/>
  <c r="AC57" i="5" l="1"/>
  <c r="AB57" i="5"/>
  <c r="Z57" i="5"/>
  <c r="Y57" i="5"/>
  <c r="W57" i="5"/>
  <c r="V57" i="5"/>
  <c r="AC45" i="5"/>
  <c r="AB45" i="5"/>
  <c r="Z45" i="5"/>
  <c r="Y45" i="5"/>
  <c r="W45" i="5"/>
  <c r="V45" i="5"/>
  <c r="AC33" i="5"/>
  <c r="AB33" i="5"/>
  <c r="Z33" i="5"/>
  <c r="Y33" i="5"/>
  <c r="AC21" i="5"/>
  <c r="W21" i="5"/>
  <c r="S36" i="13" l="1"/>
  <c r="Q57" i="5"/>
  <c r="P57" i="5"/>
  <c r="O57" i="5"/>
  <c r="N57" i="5"/>
  <c r="M57" i="5"/>
  <c r="L57" i="5"/>
  <c r="K57" i="5"/>
  <c r="J57" i="5"/>
  <c r="I57" i="5"/>
  <c r="H57" i="5"/>
  <c r="G57" i="5"/>
  <c r="F57" i="5"/>
  <c r="B52" i="5"/>
  <c r="Q45" i="5"/>
  <c r="P45" i="5"/>
  <c r="O45" i="5"/>
  <c r="N45" i="5"/>
  <c r="M45" i="5"/>
  <c r="L45" i="5"/>
  <c r="K45" i="5"/>
  <c r="J45" i="5"/>
  <c r="I45" i="5"/>
  <c r="H45" i="5"/>
  <c r="G45" i="5"/>
  <c r="B40" i="5"/>
  <c r="Q33" i="5"/>
  <c r="P33" i="5"/>
  <c r="O33" i="5"/>
  <c r="N33" i="5"/>
  <c r="M33" i="5"/>
  <c r="L33" i="5"/>
  <c r="K33" i="5"/>
  <c r="J33" i="5"/>
  <c r="I33" i="5"/>
  <c r="H33" i="5"/>
  <c r="G33" i="5"/>
  <c r="F33" i="5"/>
  <c r="B28" i="5"/>
  <c r="B16" i="5"/>
  <c r="G21" i="5"/>
  <c r="H21" i="5"/>
  <c r="I21" i="5"/>
  <c r="J21" i="5"/>
  <c r="K21" i="5"/>
  <c r="L21" i="5"/>
  <c r="M21" i="5"/>
  <c r="N21" i="5"/>
  <c r="O21" i="5"/>
  <c r="P21" i="5"/>
  <c r="Q21" i="5"/>
  <c r="W33" i="5" l="1"/>
  <c r="S10" i="13" s="1"/>
  <c r="V33" i="5"/>
  <c r="Z21" i="5"/>
  <c r="S23" i="13" s="1"/>
  <c r="Y21" i="5"/>
  <c r="V21" i="5"/>
  <c r="AB21" i="5"/>
  <c r="R20" i="5"/>
  <c r="R21" i="5"/>
  <c r="F45" i="5"/>
  <c r="R45" i="5" s="1"/>
  <c r="R33" i="5"/>
  <c r="R57" i="5"/>
  <c r="R56" i="5"/>
  <c r="S49" i="13" l="1"/>
  <c r="M34" i="13"/>
  <c r="P34" i="13" s="1"/>
  <c r="M33" i="13"/>
  <c r="P33" i="13" s="1"/>
  <c r="M32" i="13"/>
  <c r="P32" i="13" s="1"/>
  <c r="M30" i="13"/>
  <c r="P30" i="13" s="1"/>
  <c r="M29" i="13"/>
  <c r="P29" i="13" s="1"/>
  <c r="M28" i="13"/>
  <c r="P28" i="13" s="1"/>
  <c r="M26" i="13"/>
  <c r="P26" i="13" s="1"/>
  <c r="M25" i="13"/>
  <c r="P25" i="13" s="1"/>
  <c r="M24" i="13"/>
  <c r="P24" i="13" s="1"/>
  <c r="M23" i="13"/>
  <c r="P23" i="13" s="1"/>
  <c r="M27" i="13"/>
  <c r="P27" i="13" s="1"/>
  <c r="M31" i="13"/>
  <c r="P31" i="13" s="1"/>
  <c r="M47" i="13"/>
  <c r="P47" i="13" s="1"/>
  <c r="M46" i="13"/>
  <c r="P46" i="13" s="1"/>
  <c r="M45" i="13"/>
  <c r="P45" i="13" s="1"/>
  <c r="M43" i="13"/>
  <c r="P43" i="13" s="1"/>
  <c r="M42" i="13"/>
  <c r="P42" i="13" s="1"/>
  <c r="M41" i="13"/>
  <c r="P41" i="13" s="1"/>
  <c r="M39" i="13"/>
  <c r="P39" i="13" s="1"/>
  <c r="M38" i="13"/>
  <c r="P38" i="13" s="1"/>
  <c r="M37" i="13"/>
  <c r="P37" i="13" s="1"/>
  <c r="M36" i="13"/>
  <c r="P36" i="13" s="1"/>
  <c r="M40" i="13"/>
  <c r="P40" i="13" s="1"/>
  <c r="M44" i="13"/>
  <c r="P44" i="13" s="1"/>
  <c r="M21" i="13"/>
  <c r="P21" i="13" s="1"/>
  <c r="M20" i="13"/>
  <c r="P20" i="13" s="1"/>
  <c r="M19" i="13"/>
  <c r="P19" i="13" s="1"/>
  <c r="M11" i="13"/>
  <c r="P11" i="13" s="1"/>
  <c r="M10" i="13"/>
  <c r="P10" i="13" s="1"/>
  <c r="M18" i="13"/>
  <c r="P18" i="13" s="1"/>
  <c r="M17" i="13"/>
  <c r="P17" i="13" s="1"/>
  <c r="M16" i="13"/>
  <c r="P16" i="13" s="1"/>
  <c r="M15" i="13"/>
  <c r="P15" i="13" s="1"/>
  <c r="M13" i="13"/>
  <c r="P13" i="13" s="1"/>
  <c r="M12" i="13"/>
  <c r="P12" i="13" s="1"/>
  <c r="M14" i="13"/>
  <c r="P14" i="13" s="1"/>
  <c r="O61" i="5"/>
  <c r="I22" i="9" s="1"/>
  <c r="P35" i="13" l="1"/>
  <c r="P48" i="13"/>
  <c r="P22" i="13"/>
  <c r="O3" i="5" l="1"/>
  <c r="R1" i="9" l="1"/>
  <c r="E9" i="9" l="1"/>
  <c r="F5" i="5"/>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令和2年度
→2を入力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家庭的保育事業者、小規模保育事業Ｃ型の方のみ、債権者登録されている住所（自宅住所）を直接入力してください。</t>
        </r>
      </text>
    </comment>
    <comment ref="M15" authorId="0" shapeId="0">
      <text>
        <r>
          <rPr>
            <b/>
            <sz val="12"/>
            <color indexed="81"/>
            <rFont val="游ゴシック"/>
            <family val="3"/>
            <charset val="128"/>
          </rPr>
          <t>直接入力してください。</t>
        </r>
      </text>
    </comment>
  </commentList>
</comments>
</file>

<file path=xl/comments3.xml><?xml version="1.0" encoding="utf-8"?>
<comments xmlns="http://schemas.openxmlformats.org/spreadsheetml/2006/main">
  <authors>
    <author>仙台市</author>
  </authors>
  <commentList>
    <comment ref="B14" authorId="0" shapeId="0">
      <text>
        <r>
          <rPr>
            <b/>
            <sz val="12"/>
            <color indexed="81"/>
            <rFont val="MS P ゴシック"/>
            <family val="3"/>
            <charset val="128"/>
          </rPr>
          <t>西暦の場合は「/」で区切る。（例：2019/10/1）
和暦の場合は「.」で区切る。（例：R1.10.1）</t>
        </r>
      </text>
    </comment>
    <comment ref="B16" authorId="0" shapeId="0">
      <text>
        <r>
          <rPr>
            <b/>
            <sz val="9"/>
            <color indexed="81"/>
            <rFont val="MS P ゴシック"/>
            <family val="3"/>
            <charset val="128"/>
          </rPr>
          <t>クラス年齢で自動計算されます。</t>
        </r>
      </text>
    </comment>
    <comment ref="B1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26" authorId="0" shapeId="0">
      <text>
        <r>
          <rPr>
            <b/>
            <sz val="12"/>
            <color indexed="81"/>
            <rFont val="MS P ゴシック"/>
            <family val="3"/>
            <charset val="128"/>
          </rPr>
          <t>西暦の場合は「/」で区切る。（例：2019/10/1）
和暦の場合は「.」で区切る。（例：R1.10.1）</t>
        </r>
      </text>
    </comment>
    <comment ref="B28" authorId="0" shapeId="0">
      <text>
        <r>
          <rPr>
            <b/>
            <sz val="9"/>
            <color indexed="81"/>
            <rFont val="MS P ゴシック"/>
            <family val="3"/>
            <charset val="128"/>
          </rPr>
          <t>クラス年齢で自動計算されます。</t>
        </r>
      </text>
    </comment>
    <comment ref="B3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8" authorId="0" shapeId="0">
      <text>
        <r>
          <rPr>
            <b/>
            <sz val="12"/>
            <color indexed="81"/>
            <rFont val="MS P ゴシック"/>
            <family val="3"/>
            <charset val="128"/>
          </rPr>
          <t>西暦の場合は「/」で区切る。（例：2019/10/1）
和暦の場合は「.」で区切る。（例：R1.10.1）</t>
        </r>
      </text>
    </comment>
    <comment ref="B40" authorId="0" shapeId="0">
      <text>
        <r>
          <rPr>
            <b/>
            <sz val="9"/>
            <color indexed="81"/>
            <rFont val="MS P ゴシック"/>
            <family val="3"/>
            <charset val="128"/>
          </rPr>
          <t>クラス年齢で自動計算されます。</t>
        </r>
      </text>
    </comment>
    <comment ref="B4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0" authorId="0" shapeId="0">
      <text>
        <r>
          <rPr>
            <b/>
            <sz val="12"/>
            <color indexed="81"/>
            <rFont val="MS P ゴシック"/>
            <family val="3"/>
            <charset val="128"/>
          </rPr>
          <t>西暦の場合は「/」で区切る。（例：2019/10/1）
和暦の場合は「.」で区切る。（例：R1.10.1）</t>
        </r>
      </text>
    </comment>
    <comment ref="B52" authorId="0" shapeId="0">
      <text>
        <r>
          <rPr>
            <b/>
            <sz val="9"/>
            <color indexed="81"/>
            <rFont val="MS P ゴシック"/>
            <family val="3"/>
            <charset val="128"/>
          </rPr>
          <t>クラス年齢で自動計算されます。</t>
        </r>
      </text>
    </comment>
    <comment ref="B5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comments4.xml><?xml version="1.0" encoding="utf-8"?>
<comments xmlns="http://schemas.openxmlformats.org/spreadsheetml/2006/main">
  <authors>
    <author>仙台市</author>
  </authors>
  <commentList>
    <comment ref="D257" authorId="0" shapeId="0">
      <text>
        <r>
          <rPr>
            <b/>
            <sz val="9"/>
            <color indexed="81"/>
            <rFont val="MS P ゴシック"/>
            <family val="3"/>
            <charset val="128"/>
          </rPr>
          <t>ママ・Ｃは個人情報のため入れないことと！！</t>
        </r>
      </text>
    </comment>
  </commentList>
</comments>
</file>

<file path=xl/sharedStrings.xml><?xml version="1.0" encoding="utf-8"?>
<sst xmlns="http://schemas.openxmlformats.org/spreadsheetml/2006/main" count="2840" uniqueCount="1740">
  <si>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</si>
  <si>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</si>
  <si>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</si>
  <si>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</si>
  <si>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</si>
  <si>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</si>
  <si>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</si>
  <si>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</si>
  <si>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</si>
  <si>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</si>
  <si>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</si>
  <si>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</si>
  <si>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</si>
  <si>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</si>
  <si>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</si>
  <si>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</si>
  <si>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</si>
  <si>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合計額（Ａ+Ｂ+Ｃ+Ｄ+E）</t>
    <rPh sb="0" eb="2">
      <t>ゴウケイ</t>
    </rPh>
    <rPh sb="2" eb="3">
      <t>ガク</t>
    </rPh>
    <phoneticPr fontId="1"/>
  </si>
  <si>
    <t>（百円未満切捨て）</t>
    <rPh sb="1" eb="3">
      <t>ヒャクエン</t>
    </rPh>
    <rPh sb="3" eb="5">
      <t>ミマン</t>
    </rPh>
    <rPh sb="5" eb="7">
      <t>キリス</t>
    </rPh>
    <phoneticPr fontId="1"/>
  </si>
  <si>
    <t>最初に，</t>
    <rPh sb="0" eb="2">
      <t>サイショ</t>
    </rPh>
    <phoneticPr fontId="6"/>
  </si>
  <si>
    <t>（１）</t>
    <phoneticPr fontId="6"/>
  </si>
  <si>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6"/>
  </si>
  <si>
    <t>（２）</t>
    <phoneticPr fontId="6"/>
  </si>
  <si>
    <t>（３）</t>
    <phoneticPr fontId="6"/>
  </si>
  <si>
    <t>（４）</t>
    <phoneticPr fontId="6"/>
  </si>
  <si>
    <t>施設コード一覧</t>
    <rPh sb="0" eb="2">
      <t>シセツ</t>
    </rPh>
    <rPh sb="5" eb="7">
      <t>イチラン</t>
    </rPh>
    <phoneticPr fontId="13"/>
  </si>
  <si>
    <t>私立保育所</t>
    <rPh sb="0" eb="2">
      <t>シリツ</t>
    </rPh>
    <rPh sb="2" eb="4">
      <t>ホイク</t>
    </rPh>
    <rPh sb="4" eb="5">
      <t>ジョ</t>
    </rPh>
    <phoneticPr fontId="13"/>
  </si>
  <si>
    <t>青葉区</t>
    <rPh sb="0" eb="3">
      <t>アオバク</t>
    </rPh>
    <phoneticPr fontId="1"/>
  </si>
  <si>
    <t>太白区</t>
    <rPh sb="0" eb="3">
      <t>タイハクク</t>
    </rPh>
    <phoneticPr fontId="1"/>
  </si>
  <si>
    <t>03106</t>
  </si>
  <si>
    <t>保育所　新田こばと園</t>
  </si>
  <si>
    <t>04115</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</si>
  <si>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</si>
  <si>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</si>
  <si>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</si>
  <si>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</si>
  <si>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</si>
  <si>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</si>
  <si>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</si>
  <si>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</si>
  <si>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</si>
  <si>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</si>
  <si>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</si>
  <si>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</si>
  <si>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</si>
  <si>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01104</t>
  </si>
  <si>
    <t>青葉保育園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</si>
  <si>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</si>
  <si>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</si>
  <si>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</si>
  <si>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</si>
  <si>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</si>
  <si>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</si>
  <si>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</si>
  <si>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</si>
  <si>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</si>
  <si>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</si>
  <si>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</si>
  <si>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</si>
  <si>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</si>
  <si>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</si>
  <si>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</si>
  <si>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</si>
  <si>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</si>
  <si>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</si>
  <si>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04120</t>
  </si>
  <si>
    <t>蒲町おもちゃばこ保育園</t>
    <rPh sb="0" eb="2">
      <t>カバノマチ</t>
    </rPh>
    <rPh sb="8" eb="11">
      <t>ホイクエン</t>
    </rPh>
    <phoneticPr fontId="1"/>
  </si>
  <si>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</si>
  <si>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</si>
  <si>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</si>
  <si>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</si>
  <si>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</si>
  <si>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</si>
  <si>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</si>
  <si>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</si>
  <si>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</si>
  <si>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</si>
  <si>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</si>
  <si>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</si>
  <si>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</si>
  <si>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</si>
  <si>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</si>
  <si>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</si>
  <si>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02109</t>
  </si>
  <si>
    <t>若竹よいこのくに保育園</t>
  </si>
  <si>
    <t>03114</t>
  </si>
  <si>
    <t>中野栄あしぐろ保育所</t>
  </si>
  <si>
    <t>04124</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</si>
  <si>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</si>
  <si>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</si>
  <si>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</si>
  <si>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</si>
  <si>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</si>
  <si>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</si>
  <si>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</si>
  <si>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</si>
  <si>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</si>
  <si>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</si>
  <si>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</si>
  <si>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</si>
  <si>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</si>
  <si>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</si>
  <si>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</si>
  <si>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</si>
  <si>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</si>
  <si>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</si>
  <si>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</si>
  <si>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</si>
  <si>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</si>
  <si>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</si>
  <si>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</si>
  <si>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</si>
  <si>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</si>
  <si>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</si>
  <si>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</si>
  <si>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04129</t>
  </si>
  <si>
    <t>六丁の目保育園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</si>
  <si>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</si>
  <si>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</si>
  <si>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</si>
  <si>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</si>
  <si>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</si>
  <si>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</si>
  <si>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</si>
  <si>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</si>
  <si>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</si>
  <si>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</si>
  <si>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</si>
  <si>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</si>
  <si>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</si>
  <si>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</si>
  <si>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</si>
  <si>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02117</t>
  </si>
  <si>
    <t>大野田すぎのこ保育園</t>
  </si>
  <si>
    <t>03125</t>
  </si>
  <si>
    <t>ロリポップクラブ出花園</t>
  </si>
  <si>
    <t>05101</t>
  </si>
  <si>
    <t>南光台保育園</t>
  </si>
  <si>
    <t>01128</t>
  </si>
  <si>
    <t>コスモス大手町保育園</t>
    <rPh sb="4" eb="7">
      <t>オオテマチ</t>
    </rPh>
    <rPh sb="9" eb="10">
      <t>エン</t>
    </rPh>
    <phoneticPr fontId="4"/>
  </si>
  <si>
    <t>02118</t>
  </si>
  <si>
    <t>アスク長町南保育園</t>
  </si>
  <si>
    <t>03126</t>
  </si>
  <si>
    <t>小田原ことりのうた保育園</t>
  </si>
  <si>
    <t>01129</t>
  </si>
  <si>
    <t>メリーポピンズエスパル仙台ルーム</t>
    <rPh sb="11" eb="13">
      <t>センダイ</t>
    </rPh>
    <phoneticPr fontId="4"/>
  </si>
  <si>
    <t>02119</t>
  </si>
  <si>
    <t>仙台袋原あおぞら保育園</t>
  </si>
  <si>
    <t>03127</t>
  </si>
  <si>
    <t>05103</t>
  </si>
  <si>
    <t>泉中央保育園</t>
  </si>
  <si>
    <t>01130</t>
  </si>
  <si>
    <t>パリス錦町保育園</t>
    <rPh sb="3" eb="5">
      <t>ニシキチョウ</t>
    </rPh>
    <rPh sb="5" eb="8">
      <t>ホイクエン</t>
    </rPh>
    <phoneticPr fontId="4"/>
  </si>
  <si>
    <t>02120</t>
  </si>
  <si>
    <t>ポポラー仙台長町園</t>
  </si>
  <si>
    <t>03128</t>
  </si>
  <si>
    <t>岩切どろんこ保育園</t>
    <rPh sb="0" eb="2">
      <t>イワキリ</t>
    </rPh>
    <rPh sb="6" eb="9">
      <t>ホイクエン</t>
    </rPh>
    <phoneticPr fontId="4"/>
  </si>
  <si>
    <t>05104</t>
  </si>
  <si>
    <t>桂こどもの城保育園</t>
  </si>
  <si>
    <t>01131</t>
  </si>
  <si>
    <t>中山とびのこ保育園</t>
  </si>
  <si>
    <t>02121</t>
  </si>
  <si>
    <t>コスモス〆木保育園</t>
  </si>
  <si>
    <t>03129</t>
  </si>
  <si>
    <t>榴岡はるかぜ保育園</t>
    <rPh sb="0" eb="2">
      <t>ツツジガオカ</t>
    </rPh>
    <rPh sb="6" eb="9">
      <t>ホイクエン</t>
    </rPh>
    <phoneticPr fontId="4"/>
  </si>
  <si>
    <t>05105</t>
  </si>
  <si>
    <t>住吉台保育園</t>
  </si>
  <si>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</si>
  <si>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</si>
  <si>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</si>
  <si>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</si>
  <si>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</si>
  <si>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</si>
  <si>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</si>
  <si>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</si>
  <si>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</si>
  <si>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</si>
  <si>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</si>
  <si>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</si>
  <si>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</si>
  <si>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05107</t>
  </si>
  <si>
    <t>長命ケ丘つくし保育園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</si>
  <si>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</si>
  <si>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</si>
  <si>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</si>
  <si>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</si>
  <si>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</si>
  <si>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</si>
  <si>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</si>
  <si>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</si>
  <si>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</si>
  <si>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</si>
  <si>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</si>
  <si>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4"/>
  </si>
  <si>
    <t>05111</t>
  </si>
  <si>
    <t>YMCA加茂保育園</t>
  </si>
  <si>
    <t>01136</t>
  </si>
  <si>
    <t>カール英会話プリスクール</t>
  </si>
  <si>
    <t>02127</t>
  </si>
  <si>
    <t>八木山あおば保育園</t>
    <rPh sb="0" eb="2">
      <t>ヤギ</t>
    </rPh>
    <rPh sb="2" eb="3">
      <t>ヤマ</t>
    </rPh>
    <rPh sb="6" eb="9">
      <t>ホイクエン</t>
    </rPh>
    <phoneticPr fontId="4"/>
  </si>
  <si>
    <t>03134</t>
  </si>
  <si>
    <t>ありすの国保育園</t>
  </si>
  <si>
    <t>05112</t>
  </si>
  <si>
    <t>そらのこ保育園</t>
  </si>
  <si>
    <t>01138</t>
  </si>
  <si>
    <t>仙台らぴあ保育園</t>
    <rPh sb="0" eb="2">
      <t>センダイ</t>
    </rPh>
    <rPh sb="5" eb="8">
      <t>ホイクエン</t>
    </rPh>
    <phoneticPr fontId="15"/>
  </si>
  <si>
    <t>02128</t>
  </si>
  <si>
    <t>アスク山田かぎとり保育園</t>
    <rPh sb="3" eb="5">
      <t>ヤマダ</t>
    </rPh>
    <rPh sb="9" eb="11">
      <t>ホイク</t>
    </rPh>
    <rPh sb="11" eb="12">
      <t>エン</t>
    </rPh>
    <phoneticPr fontId="4"/>
  </si>
  <si>
    <t>03138</t>
  </si>
  <si>
    <t>ピースフル保育園</t>
  </si>
  <si>
    <t>05113</t>
  </si>
  <si>
    <t>明石南こどもの城保育園</t>
  </si>
  <si>
    <t>01139</t>
  </si>
  <si>
    <t>マザーズ・かみすぎ保育園</t>
  </si>
  <si>
    <t>02129</t>
  </si>
  <si>
    <t>富沢自由の星保育園</t>
  </si>
  <si>
    <t>03139</t>
  </si>
  <si>
    <t>ニューフィールド保育園</t>
    <rPh sb="8" eb="11">
      <t>ホイクエン</t>
    </rPh>
    <phoneticPr fontId="4"/>
  </si>
  <si>
    <t>05115</t>
  </si>
  <si>
    <t>アスク八乙女保育園</t>
  </si>
  <si>
    <t>01140</t>
  </si>
  <si>
    <t>食と森の保育園小松島</t>
  </si>
  <si>
    <t>02130</t>
  </si>
  <si>
    <t>あい保育園長町南</t>
  </si>
  <si>
    <t>若林区</t>
    <rPh sb="0" eb="2">
      <t>ワカバヤシ</t>
    </rPh>
    <rPh sb="2" eb="3">
      <t>ク</t>
    </rPh>
    <phoneticPr fontId="1"/>
  </si>
  <si>
    <t>05116</t>
  </si>
  <si>
    <t>ろりぽっぷ泉中央南園</t>
  </si>
  <si>
    <t>01141</t>
  </si>
  <si>
    <t>ミッキー保育園北仙台園</t>
  </si>
  <si>
    <t>02131</t>
  </si>
  <si>
    <t>鹿野なないろ保育園</t>
  </si>
  <si>
    <t>04101</t>
  </si>
  <si>
    <t>仙台保育園</t>
  </si>
  <si>
    <t>05117</t>
  </si>
  <si>
    <t>ミッキー保育園泉中央園</t>
  </si>
  <si>
    <t>01142</t>
  </si>
  <si>
    <t>ファニーハート保育園</t>
    <rPh sb="7" eb="10">
      <t>ホイクエン</t>
    </rPh>
    <phoneticPr fontId="4"/>
  </si>
  <si>
    <t>02132</t>
  </si>
  <si>
    <t>富沢アリス保育園</t>
  </si>
  <si>
    <t>04102</t>
  </si>
  <si>
    <t>穀町保育園</t>
  </si>
  <si>
    <t>05118</t>
  </si>
  <si>
    <t>コスモス将監保育園</t>
    <rPh sb="4" eb="6">
      <t>ショウゲン</t>
    </rPh>
    <rPh sb="6" eb="9">
      <t>ホイクエン</t>
    </rPh>
    <phoneticPr fontId="4"/>
  </si>
  <si>
    <t>01143</t>
  </si>
  <si>
    <t>中山保育園</t>
    <rPh sb="0" eb="2">
      <t>ナカヤマ</t>
    </rPh>
    <rPh sb="2" eb="4">
      <t>ホイク</t>
    </rPh>
    <rPh sb="4" eb="5">
      <t>エン</t>
    </rPh>
    <phoneticPr fontId="6"/>
  </si>
  <si>
    <t>02135</t>
  </si>
  <si>
    <t>あすと長町こぶたの城保育園</t>
    <rPh sb="3" eb="5">
      <t>ナガマチ</t>
    </rPh>
    <rPh sb="9" eb="10">
      <t>シロ</t>
    </rPh>
    <rPh sb="10" eb="13">
      <t>ホイクエン</t>
    </rPh>
    <phoneticPr fontId="15"/>
  </si>
  <si>
    <t>04103</t>
  </si>
  <si>
    <t>能仁保児園</t>
  </si>
  <si>
    <t>05119</t>
  </si>
  <si>
    <t>マミー保育園</t>
    <rPh sb="3" eb="5">
      <t>ホイク</t>
    </rPh>
    <rPh sb="5" eb="6">
      <t>エン</t>
    </rPh>
    <phoneticPr fontId="4"/>
  </si>
  <si>
    <t>02136</t>
  </si>
  <si>
    <t>ロリポップクラブマザリーズ柳生</t>
    <rPh sb="13" eb="15">
      <t>ヤナギウ</t>
    </rPh>
    <phoneticPr fontId="4"/>
  </si>
  <si>
    <t>04104</t>
  </si>
  <si>
    <t>卸町光の子保育園</t>
  </si>
  <si>
    <t>05120</t>
  </si>
  <si>
    <t>仙台いずみの森保育園</t>
  </si>
  <si>
    <t>06101</t>
  </si>
  <si>
    <t>国見ケ丘せんだんの杜保育園</t>
  </si>
  <si>
    <t>02137</t>
  </si>
  <si>
    <t>ひまわり保育園</t>
    <rPh sb="4" eb="7">
      <t>ホイクエン</t>
    </rPh>
    <phoneticPr fontId="4"/>
  </si>
  <si>
    <t>04105</t>
  </si>
  <si>
    <t>六丁の目マザーグース保育園</t>
  </si>
  <si>
    <t>05121</t>
  </si>
  <si>
    <t>ミッキー保育園八乙女園</t>
    <rPh sb="4" eb="7">
      <t>ホイクエン</t>
    </rPh>
    <rPh sb="7" eb="10">
      <t>ヤオトメ</t>
    </rPh>
    <rPh sb="10" eb="11">
      <t>エン</t>
    </rPh>
    <phoneticPr fontId="4"/>
  </si>
  <si>
    <t>06103</t>
  </si>
  <si>
    <t>栗生あおば保育園</t>
  </si>
  <si>
    <t>02138</t>
  </si>
  <si>
    <t>あすと長町めぐみ保育園</t>
    <rPh sb="3" eb="5">
      <t>ナガマチ</t>
    </rPh>
    <rPh sb="8" eb="11">
      <t>ホイクエン</t>
    </rPh>
    <phoneticPr fontId="15"/>
  </si>
  <si>
    <t>04106</t>
  </si>
  <si>
    <t>荒井青葉保育園</t>
  </si>
  <si>
    <t>05122</t>
  </si>
  <si>
    <t>泉すぎのこ保育園</t>
    <rPh sb="0" eb="1">
      <t>イズミ</t>
    </rPh>
    <phoneticPr fontId="4"/>
  </si>
  <si>
    <t>06104</t>
  </si>
  <si>
    <t>コスモス錦保育所</t>
  </si>
  <si>
    <t>02139</t>
  </si>
  <si>
    <t>仙台元氣保育園</t>
  </si>
  <si>
    <t>04107</t>
  </si>
  <si>
    <t>ろりぽっぷ保育園</t>
  </si>
  <si>
    <t>05123</t>
  </si>
  <si>
    <t>パリス将監西保育園</t>
  </si>
  <si>
    <t>06106</t>
  </si>
  <si>
    <t>コスモスひろせ保育園</t>
  </si>
  <si>
    <t>02140</t>
  </si>
  <si>
    <t>諏訪ぱれっと保育園</t>
    <rPh sb="0" eb="2">
      <t>スワ</t>
    </rPh>
    <phoneticPr fontId="4"/>
  </si>
  <si>
    <t>04108</t>
  </si>
  <si>
    <t>上飯田くるみ保育園</t>
  </si>
  <si>
    <t>05124</t>
  </si>
  <si>
    <t>仙台八乙女雲母保育園</t>
  </si>
  <si>
    <t>06107</t>
  </si>
  <si>
    <t>はぐくみ保育園</t>
  </si>
  <si>
    <t>宮城野区</t>
    <rPh sb="0" eb="4">
      <t>ミヤギノク</t>
    </rPh>
    <phoneticPr fontId="1"/>
  </si>
  <si>
    <t>04109</t>
  </si>
  <si>
    <t>やまとまちあから保育園</t>
  </si>
  <si>
    <t>05125</t>
  </si>
  <si>
    <t>ろりぽっぷ赤い屋根の保育園</t>
    <rPh sb="5" eb="6">
      <t>アカ</t>
    </rPh>
    <rPh sb="7" eb="9">
      <t>ヤネ</t>
    </rPh>
    <rPh sb="10" eb="13">
      <t>ホイクエン</t>
    </rPh>
    <phoneticPr fontId="4"/>
  </si>
  <si>
    <t>06108</t>
  </si>
  <si>
    <t>アスク愛子保育園</t>
  </si>
  <si>
    <t>03101</t>
  </si>
  <si>
    <t>五城保育園</t>
  </si>
  <si>
    <t>04110</t>
  </si>
  <si>
    <t>ダーナ保育園</t>
  </si>
  <si>
    <t>05126</t>
  </si>
  <si>
    <t>八乙女らぽむ保育園</t>
  </si>
  <si>
    <t>06109</t>
  </si>
  <si>
    <t>愛子すぎのこ保育園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</si>
  <si>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</si>
  <si>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</si>
  <si>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</si>
  <si>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</si>
  <si>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</si>
  <si>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</si>
  <si>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</si>
  <si>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</si>
  <si>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</si>
  <si>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</si>
  <si>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</si>
  <si>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</si>
  <si>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</si>
  <si>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6"/>
  </si>
  <si>
    <t>06111</t>
  </si>
  <si>
    <t>第２コスモス錦保育所</t>
  </si>
  <si>
    <t>04114</t>
  </si>
  <si>
    <t>アスクやまとまち保育園</t>
  </si>
  <si>
    <t>71101</t>
  </si>
  <si>
    <t>71102</t>
  </si>
  <si>
    <t>71103</t>
  </si>
  <si>
    <t>71104</t>
  </si>
  <si>
    <t>71105</t>
  </si>
  <si>
    <t>71201</t>
  </si>
  <si>
    <t>71202</t>
  </si>
  <si>
    <t>71203</t>
  </si>
  <si>
    <t>71204</t>
  </si>
  <si>
    <t>71301</t>
  </si>
  <si>
    <t>71302</t>
  </si>
  <si>
    <t>71401</t>
  </si>
  <si>
    <t>71402</t>
  </si>
  <si>
    <t>71403</t>
  </si>
  <si>
    <t>71404</t>
  </si>
  <si>
    <t>71405</t>
  </si>
  <si>
    <t>71501</t>
  </si>
  <si>
    <t>71502</t>
  </si>
  <si>
    <t>71503</t>
  </si>
  <si>
    <t>71504</t>
  </si>
  <si>
    <t>73201</t>
  </si>
  <si>
    <t>印</t>
  </si>
  <si>
    <t>（あて先） 仙 台 市 長　</t>
  </si>
  <si>
    <t>令和</t>
    <rPh sb="0" eb="2">
      <t>レイワ</t>
    </rPh>
    <phoneticPr fontId="1"/>
  </si>
  <si>
    <t>（施設名：</t>
    <rPh sb="1" eb="3">
      <t>シセツ</t>
    </rPh>
    <rPh sb="3" eb="4">
      <t>メイ</t>
    </rPh>
    <phoneticPr fontId="6"/>
  </si>
  <si>
    <t>）</t>
    <phoneticPr fontId="6"/>
  </si>
  <si>
    <t>設置者　所在地又は住所　</t>
    <rPh sb="4" eb="7">
      <t>ショザイチ</t>
    </rPh>
    <rPh sb="7" eb="8">
      <t>マタ</t>
    </rPh>
    <rPh sb="9" eb="11">
      <t>ジュウショ</t>
    </rPh>
    <phoneticPr fontId="6"/>
  </si>
  <si>
    <t>法人名または氏名　</t>
    <rPh sb="0" eb="2">
      <t>ホウジン</t>
    </rPh>
    <rPh sb="2" eb="3">
      <t>メイ</t>
    </rPh>
    <rPh sb="6" eb="8">
      <t>シメイ</t>
    </rPh>
    <phoneticPr fontId="6"/>
  </si>
  <si>
    <t>代表者名</t>
    <rPh sb="0" eb="3">
      <t>ダイヒョウシャ</t>
    </rPh>
    <rPh sb="3" eb="4">
      <t>メイ</t>
    </rPh>
    <phoneticPr fontId="6"/>
  </si>
  <si>
    <t>印</t>
    <rPh sb="0" eb="1">
      <t>イン</t>
    </rPh>
    <phoneticPr fontId="6"/>
  </si>
  <si>
    <t>（法人の場合）</t>
    <rPh sb="1" eb="3">
      <t>ホウジン</t>
    </rPh>
    <rPh sb="4" eb="6">
      <t>バアイ</t>
    </rPh>
    <phoneticPr fontId="6"/>
  </si>
  <si>
    <t>（施設類型：</t>
    <phoneticPr fontId="13"/>
  </si>
  <si>
    <t>生年月日</t>
    <rPh sb="0" eb="2">
      <t>セイネン</t>
    </rPh>
    <rPh sb="2" eb="4">
      <t>ガッピ</t>
    </rPh>
    <phoneticPr fontId="1"/>
  </si>
  <si>
    <t>対象児童名</t>
    <rPh sb="0" eb="4">
      <t>タイショウジドウ</t>
    </rPh>
    <rPh sb="4" eb="5">
      <t>メイ</t>
    </rPh>
    <phoneticPr fontId="1"/>
  </si>
  <si>
    <t>施設CD</t>
    <rPh sb="0" eb="2">
      <t>シセツ</t>
    </rPh>
    <phoneticPr fontId="6"/>
  </si>
  <si>
    <t>施設類型</t>
    <rPh sb="0" eb="2">
      <t>シセツ</t>
    </rPh>
    <rPh sb="2" eb="4">
      <t>ルイケイ</t>
    </rPh>
    <phoneticPr fontId="13"/>
  </si>
  <si>
    <t>施設名</t>
    <rPh sb="0" eb="2">
      <t>シセツ</t>
    </rPh>
    <rPh sb="2" eb="3">
      <t>メイ</t>
    </rPh>
    <phoneticPr fontId="6"/>
  </si>
  <si>
    <t>設置者住所</t>
    <rPh sb="0" eb="3">
      <t>セッチシャ</t>
    </rPh>
    <rPh sb="3" eb="5">
      <t>ジュウショ</t>
    </rPh>
    <phoneticPr fontId="4"/>
  </si>
  <si>
    <t>設置者</t>
    <rPh sb="0" eb="3">
      <t>セッチシャ</t>
    </rPh>
    <phoneticPr fontId="4"/>
  </si>
  <si>
    <t>代表者職氏名</t>
    <rPh sb="0" eb="3">
      <t>ダイヒョウシャ</t>
    </rPh>
    <rPh sb="3" eb="4">
      <t>ショク</t>
    </rPh>
    <rPh sb="4" eb="6">
      <t>シメイ</t>
    </rPh>
    <phoneticPr fontId="4"/>
  </si>
  <si>
    <t>仙台市太白区茂庭台２－１５－２０　</t>
  </si>
  <si>
    <t>社会福祉法人宮城県福祉事業協会</t>
  </si>
  <si>
    <t>会長　大泉　鐵之助</t>
  </si>
  <si>
    <t>仙台市青葉区新坂町１２－１　</t>
  </si>
  <si>
    <t>宗教法人荘厳寺</t>
  </si>
  <si>
    <t>代表役員　早坂　理理</t>
  </si>
  <si>
    <t>仙台市青葉区宮町１－４－４７　</t>
  </si>
  <si>
    <t>社会福祉法人青葉福祉会</t>
  </si>
  <si>
    <t>理事長　庄子　清典</t>
  </si>
  <si>
    <t>仙台市青葉区葉山町８－１　</t>
  </si>
  <si>
    <t>社会福祉法人仙台市社会事業協会</t>
  </si>
  <si>
    <t>会長　菅田　賢治</t>
  </si>
  <si>
    <t>仙台市青葉区片平２－１－２　</t>
  </si>
  <si>
    <t>社会福祉法人木這子</t>
  </si>
  <si>
    <t>仙台市宮城野区新田東２－５－５　</t>
  </si>
  <si>
    <t>社会福祉法人仙台市民生児童委員会</t>
  </si>
  <si>
    <t>会長　庄司　健治</t>
  </si>
  <si>
    <t>仙台市青葉区春日町５－２５　えりあ２１ビル</t>
  </si>
  <si>
    <t>株式会社マザーズえりあサービス</t>
  </si>
  <si>
    <t>代表取締役　三浦　摂郎</t>
  </si>
  <si>
    <t>東京都中央区日本橋蛎殻町１－２－７</t>
  </si>
  <si>
    <t>社会福祉法人信和会</t>
  </si>
  <si>
    <t>理事長　細越　善次郎</t>
  </si>
  <si>
    <t>仙台市青葉区五橋１－６－１５　</t>
  </si>
  <si>
    <t>宗教法人日本基督教団仙台五橋教会</t>
  </si>
  <si>
    <t>代表役員　豊田　通信</t>
  </si>
  <si>
    <t>仙台市青葉区上杉１－１０－２５　コンバウス上杉第一</t>
  </si>
  <si>
    <t>有限会社オリン</t>
  </si>
  <si>
    <t>代表取締役　山口　新也</t>
  </si>
  <si>
    <t>仙台市青葉区柏木１－１－３６　</t>
  </si>
  <si>
    <t>社会福祉法人柏木福祉会</t>
  </si>
  <si>
    <t>理事長　南條　紘</t>
  </si>
  <si>
    <t>仙台市宮城野区出花１丁目２７９番地　</t>
  </si>
  <si>
    <t>社会福祉法人円周福祉会</t>
  </si>
  <si>
    <t>理事長　石堂　美惠子</t>
  </si>
  <si>
    <t>コスモス大手町保育園</t>
    <rPh sb="4" eb="7">
      <t>オオテマチ</t>
    </rPh>
    <rPh sb="9" eb="10">
      <t>エン</t>
    </rPh>
    <phoneticPr fontId="1"/>
  </si>
  <si>
    <t>新潟市東区粟山７０６－１　</t>
  </si>
  <si>
    <t>社会福祉法人勇樹会</t>
  </si>
  <si>
    <t>理事長　中野　勇</t>
  </si>
  <si>
    <t>メリーポピンズエスパル仙台ルーム</t>
    <rPh sb="11" eb="13">
      <t>センダイ</t>
    </rPh>
    <phoneticPr fontId="1"/>
  </si>
  <si>
    <t>東京都渋谷区渋谷１－２－５　MFPR渋谷ビル13階</t>
  </si>
  <si>
    <t>社会福祉法人どろんこ会</t>
  </si>
  <si>
    <t>理事長　高堀　愛香</t>
  </si>
  <si>
    <t>パリス錦町保育園</t>
    <rPh sb="3" eb="5">
      <t>ニシキチョウ</t>
    </rPh>
    <rPh sb="5" eb="8">
      <t>ホイクエン</t>
    </rPh>
    <phoneticPr fontId="1"/>
  </si>
  <si>
    <t>山形県新庄市金沢字金沢山１９１７－７　</t>
  </si>
  <si>
    <t>社会福祉法人みらい</t>
  </si>
  <si>
    <t>理事長　阿部　文子</t>
  </si>
  <si>
    <t>社会福祉法人中山福祉会</t>
  </si>
  <si>
    <t>理事長　千葉　裕貴</t>
  </si>
  <si>
    <t>仙台市宮城野区榴岡４－１－８　</t>
  </si>
  <si>
    <t>株式会社トムズ</t>
  </si>
  <si>
    <t>代表取締役　松永　竜生</t>
  </si>
  <si>
    <t>仙台市泉区上谷刈１－６－３０　</t>
  </si>
  <si>
    <t>特定非営利活動法人こどもステーション・MIYAGI</t>
  </si>
  <si>
    <t>理事長　木村　勝宏</t>
  </si>
  <si>
    <t>仙台市青葉区春日町５－２５　</t>
  </si>
  <si>
    <t>仙台市青葉区中央４－３－２８　朝市ビル３階</t>
  </si>
  <si>
    <t>特定非営利活動法人朝市センター保育園</t>
  </si>
  <si>
    <t>理事長　伊藤　智恵</t>
  </si>
  <si>
    <t>仙台市若林区大和町４－１５－２１　</t>
  </si>
  <si>
    <t>有限会社カール英会話ほいくえん</t>
  </si>
  <si>
    <t>代表取締役　三浦　正幸</t>
  </si>
  <si>
    <t>仙台市泉区八乙女中央２－５－７　</t>
  </si>
  <si>
    <t>株式会社こどもステーション</t>
  </si>
  <si>
    <t>代表取締役　木村　勝宏</t>
  </si>
  <si>
    <t>仙台市青葉区春日町５－２５</t>
  </si>
  <si>
    <t>社会福祉法人マザーズ福祉会</t>
  </si>
  <si>
    <t>理事長　三浦　摂郎</t>
  </si>
  <si>
    <t>仙台市青葉区小松島４－１７－２２</t>
  </si>
  <si>
    <t>社会福祉法人想伝舎</t>
  </si>
  <si>
    <t>理事長　四釜　喜愛</t>
  </si>
  <si>
    <t>仙台市青葉区昭和町３－１５</t>
  </si>
  <si>
    <t>社会福祉法人未来福祉会</t>
  </si>
  <si>
    <t>理事長　藤本　祐子</t>
  </si>
  <si>
    <t>ファニーハート保育園</t>
    <rPh sb="7" eb="10">
      <t>ホイクエン</t>
    </rPh>
    <phoneticPr fontId="1"/>
  </si>
  <si>
    <t>仙台市青葉区土樋一丁目１－１５</t>
  </si>
  <si>
    <t>綾君株式会社</t>
    <rPh sb="0" eb="1">
      <t>リョウ</t>
    </rPh>
    <rPh sb="1" eb="2">
      <t>クン</t>
    </rPh>
    <rPh sb="2" eb="4">
      <t>カブシキ</t>
    </rPh>
    <rPh sb="4" eb="6">
      <t>カイシャ</t>
    </rPh>
    <phoneticPr fontId="1"/>
  </si>
  <si>
    <t>代表取締役　加藤　綾乃</t>
  </si>
  <si>
    <t>仙台市青葉区葉山町８－１</t>
  </si>
  <si>
    <t>東京都千代田区麹町５－１　</t>
  </si>
  <si>
    <t>公益財団法人鉄道弘済会</t>
  </si>
  <si>
    <t>仙台市太白区袋原字内手７１　</t>
  </si>
  <si>
    <t>宗教法人真宗大谷派宝林寺</t>
  </si>
  <si>
    <t>代表役員　木村　敏</t>
  </si>
  <si>
    <t>仙台市青葉区立町９－７　</t>
  </si>
  <si>
    <t>社会福祉法人仙台YMCA福祉会</t>
  </si>
  <si>
    <t>理事長　工藤　正剛</t>
  </si>
  <si>
    <t>仙台市太白区長町４－７－１５　</t>
  </si>
  <si>
    <t>社会福祉法人愛光福祉会</t>
  </si>
  <si>
    <t>理事長　平間　政道</t>
  </si>
  <si>
    <t>仙台市青葉区霊屋下２３－５　</t>
  </si>
  <si>
    <t>学校法人瑞鳳学園</t>
  </si>
  <si>
    <t>理事長　鎌田　文恵</t>
  </si>
  <si>
    <t>仙台市宮城野区田子字富里１５３　</t>
  </si>
  <si>
    <t>社会福祉法人宮城厚生福祉会</t>
  </si>
  <si>
    <t>理事長　丹野　広子</t>
  </si>
  <si>
    <t>仙台市泉区虹の丘１－１８－２　</t>
  </si>
  <si>
    <t>学校法人三島学園</t>
  </si>
  <si>
    <t>仙台市太白区金剛沢１－５－３５　</t>
  </si>
  <si>
    <t>学校法人西多賀学園</t>
  </si>
  <si>
    <t>理事長　髙山　忠夫</t>
  </si>
  <si>
    <t>理事長　壹岐　勇</t>
  </si>
  <si>
    <t>仙台市太白区郡山４－１３－４　</t>
  </si>
  <si>
    <t>学校法人沼田学園</t>
  </si>
  <si>
    <t>理事長　沼田　洋</t>
  </si>
  <si>
    <t>柴田郡村田町大字足立字上ヶ戸１７－５　</t>
  </si>
  <si>
    <t>社会福祉法人柏松会</t>
  </si>
  <si>
    <t>理事長　早坂　椒子</t>
  </si>
  <si>
    <t>名古屋市東区葵３－１５－３１　住友生命千種ニュータワービル１７階</t>
  </si>
  <si>
    <t>株式会社日本保育サービス</t>
  </si>
  <si>
    <t>代表取締役　古川　浩一郎</t>
  </si>
  <si>
    <t>名取市手倉田字山２０８－１　</t>
  </si>
  <si>
    <t>社会福祉法人宮城福祉会</t>
  </si>
  <si>
    <t>理事長　遠藤　公夫</t>
  </si>
  <si>
    <t>株式会社タスク・フォース</t>
  </si>
  <si>
    <t>名古屋市東区葵３－１５－３１　</t>
  </si>
  <si>
    <t>仙台市太白区富沢南２－１５－６　</t>
  </si>
  <si>
    <t>代表取締役　佐藤　篤史</t>
  </si>
  <si>
    <t>クリムスポーツ保育園</t>
    <rPh sb="7" eb="10">
      <t>ホイクエン</t>
    </rPh>
    <phoneticPr fontId="1"/>
  </si>
  <si>
    <t>仙台市太白区茂庭字人来田西３０－１　</t>
  </si>
  <si>
    <t>株式会社仙台ジュニア体育研究所</t>
  </si>
  <si>
    <t>代表取締役　熊谷　正儀</t>
  </si>
  <si>
    <t>八木山あおば保育園</t>
    <rPh sb="0" eb="2">
      <t>ヤギ</t>
    </rPh>
    <rPh sb="2" eb="3">
      <t>ヤマ</t>
    </rPh>
    <rPh sb="6" eb="9">
      <t>ホイクエン</t>
    </rPh>
    <phoneticPr fontId="1"/>
  </si>
  <si>
    <t>アスク山田かぎとり保育園</t>
    <rPh sb="3" eb="5">
      <t>ヤマダ</t>
    </rPh>
    <rPh sb="9" eb="11">
      <t>ホイク</t>
    </rPh>
    <rPh sb="11" eb="12">
      <t>エン</t>
    </rPh>
    <phoneticPr fontId="1"/>
  </si>
  <si>
    <t>愛知県名古屋市東区葵３－１５－３１　千種ニュータワービル１７階</t>
  </si>
  <si>
    <t>広島市中区光南２－１－２０　</t>
  </si>
  <si>
    <t>株式会社アイグラン</t>
  </si>
  <si>
    <t>代表取締役　重道　泰造</t>
  </si>
  <si>
    <t>株式会社Benefit</t>
  </si>
  <si>
    <t>仙台市太白区富沢南２－１０－２　</t>
  </si>
  <si>
    <t>株式会社アリスカンパニー</t>
    <rPh sb="0" eb="2">
      <t>カブシキ</t>
    </rPh>
    <phoneticPr fontId="1"/>
  </si>
  <si>
    <t>代表取締役　吉田　トヨ子</t>
  </si>
  <si>
    <t>仙台市太白区あすと長町３－２－２３　</t>
  </si>
  <si>
    <t>株式会社ラヴィエール</t>
  </si>
  <si>
    <t>代表取締役　菅田　秀子</t>
  </si>
  <si>
    <t>ロリポップクラブマザリーズ柳生</t>
    <rPh sb="13" eb="15">
      <t>ヤナギウ</t>
    </rPh>
    <phoneticPr fontId="1"/>
  </si>
  <si>
    <t>仙台市泉区上谷刈１－６－３０</t>
  </si>
  <si>
    <t>ひまわり保育園</t>
    <rPh sb="4" eb="7">
      <t>ホイクエン</t>
    </rPh>
    <phoneticPr fontId="1"/>
  </si>
  <si>
    <t>仙台市太白区鹿野三丁目１４－１５</t>
  </si>
  <si>
    <t>代表取締役　千葉　美佳</t>
  </si>
  <si>
    <t>宮城県名取市愛の杜１－２－７</t>
  </si>
  <si>
    <t>代表取締役　竹山　功</t>
  </si>
  <si>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</si>
  <si>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</si>
  <si>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株式会社JCIきっず</t>
    <rPh sb="0" eb="4">
      <t>カブシキガイシャ</t>
    </rPh>
    <phoneticPr fontId="1"/>
  </si>
  <si>
    <t>仙台市宮城野区五輪１－４－２０　</t>
  </si>
  <si>
    <t>社会福祉法人五城福祉会</t>
  </si>
  <si>
    <t>仙台市宮城野区鶴ヶ谷５－１７－１　</t>
  </si>
  <si>
    <t>社会福祉法人希望園</t>
  </si>
  <si>
    <t>理事長　太田　一彦</t>
  </si>
  <si>
    <t>理事長　清野　信</t>
  </si>
  <si>
    <t>仙台市青葉区本町２－１１－１０　</t>
  </si>
  <si>
    <t>学校法人菅原学園</t>
  </si>
  <si>
    <t>理事長　菅原　一博</t>
  </si>
  <si>
    <t>仙台市宮城野区出花１－２７９　</t>
  </si>
  <si>
    <t>京都府綴喜郡井手町大字多賀小字茶臼塚１２－２　</t>
  </si>
  <si>
    <t>ワタキューセイモア株式会社</t>
  </si>
  <si>
    <t>代表取締役社長　村田　清和</t>
  </si>
  <si>
    <t>東京都千代田区神田駿河台２－９　</t>
  </si>
  <si>
    <t>株式会社ニチイ学館</t>
  </si>
  <si>
    <t>代表取締役　森　信介</t>
  </si>
  <si>
    <t>仙台市宮城野区小田原２－１－３２　</t>
  </si>
  <si>
    <t>トータルアート株式会社</t>
  </si>
  <si>
    <t>代表取締役　平間　真一</t>
  </si>
  <si>
    <t>幸町すいせん保育所</t>
    <rPh sb="0" eb="2">
      <t>サイワイチョウ</t>
    </rPh>
    <rPh sb="6" eb="8">
      <t>ホイク</t>
    </rPh>
    <rPh sb="8" eb="9">
      <t>ショ</t>
    </rPh>
    <phoneticPr fontId="1"/>
  </si>
  <si>
    <t>仙台市青葉区栗生１－２５－１　</t>
  </si>
  <si>
    <t>社会福祉法人幸生会</t>
  </si>
  <si>
    <t>理事長　金森　従雄</t>
  </si>
  <si>
    <t>岩切どろんこ保育園</t>
    <rPh sb="0" eb="2">
      <t>イワキリ</t>
    </rPh>
    <rPh sb="6" eb="9">
      <t>ホイクエン</t>
    </rPh>
    <phoneticPr fontId="1"/>
  </si>
  <si>
    <t>榴岡はるかぜ保育園</t>
    <rPh sb="0" eb="2">
      <t>ツツジガオカ</t>
    </rPh>
    <rPh sb="6" eb="9">
      <t>ホイクエン</t>
    </rPh>
    <phoneticPr fontId="1"/>
  </si>
  <si>
    <t>岩沼市押分字水先５－６　</t>
  </si>
  <si>
    <t>社会福祉法人はるかぜ福祉会</t>
  </si>
  <si>
    <t>理事長　東海林　和博</t>
  </si>
  <si>
    <t>仙台市泉区北中山４－２６－１８　</t>
  </si>
  <si>
    <t>社会福祉法人太陽の丘福祉会</t>
  </si>
  <si>
    <t>理事長　松谷　一夫</t>
  </si>
  <si>
    <t>仙台市宮城野区苦竹２－３－２　</t>
  </si>
  <si>
    <t>株式会社秋桜</t>
  </si>
  <si>
    <t>代表取締役　後藤　悦子</t>
  </si>
  <si>
    <t>代表取締役　大木　俊則</t>
  </si>
  <si>
    <t>理事長　木村　いづみ</t>
  </si>
  <si>
    <t>仙台市宮城野区新田東１－８－４　クリアフォレスト１階</t>
  </si>
  <si>
    <t>仙台ナーサリー株式会社</t>
  </si>
  <si>
    <t>ニューフィールド保育園</t>
    <rPh sb="8" eb="11">
      <t>ホイクエン</t>
    </rPh>
    <phoneticPr fontId="1"/>
  </si>
  <si>
    <t>仙台市若林区元茶畑１０－２１　</t>
  </si>
  <si>
    <t>社会福祉法人仙台愛隣会</t>
  </si>
  <si>
    <t>理事長　太田　千順</t>
  </si>
  <si>
    <t>仙台市若林区新寺３－８－５　</t>
  </si>
  <si>
    <t>社会福祉法人仙慈会</t>
  </si>
  <si>
    <t>理事長　時　準雄</t>
  </si>
  <si>
    <t>仙台市若林区卸町２－１－１７　</t>
  </si>
  <si>
    <t>社会福祉法人光の子福祉会</t>
  </si>
  <si>
    <t>理事長　千葉　靖子</t>
  </si>
  <si>
    <t>仙台市若林区六丁の目中町１－３８　</t>
  </si>
  <si>
    <t>株式会社マザーグース</t>
  </si>
  <si>
    <t>代表取締役　阿部　保夫</t>
  </si>
  <si>
    <t>仙台市若林区沖野字高野南１９７－１　</t>
  </si>
  <si>
    <t>学校法人ろりぽっぷ学園</t>
  </si>
  <si>
    <t>仙台市若林区上飯田１－３－４６　</t>
  </si>
  <si>
    <t>代表取締役　佐藤　由美</t>
  </si>
  <si>
    <t>仙台市若林区大和町５－６－３３　</t>
  </si>
  <si>
    <t>株式会社瑞穂</t>
  </si>
  <si>
    <t>代表取締役　髙橋　政志</t>
  </si>
  <si>
    <t>社会福祉法人瑞鳳福祉会</t>
  </si>
  <si>
    <t>仙台市青葉区芋沢字畑前北６２　</t>
  </si>
  <si>
    <t>社会福祉法人千代福祉会</t>
  </si>
  <si>
    <t>理事長　鈴木　邦夫</t>
  </si>
  <si>
    <t>東京都文京区本郷３－２３－１６　</t>
  </si>
  <si>
    <t>学校法人三幸学園</t>
  </si>
  <si>
    <t>理事長　昼間　一彦</t>
  </si>
  <si>
    <t>仙台市若林区蒲町７－８　</t>
  </si>
  <si>
    <t>株式会社おもちゃばこ保育園</t>
  </si>
  <si>
    <t>代表取締役　小野寺　礼子</t>
  </si>
  <si>
    <t>東京都渋谷区渋谷１－２－５　ＭＦＰＲ渋谷ビル１３Ｆ</t>
  </si>
  <si>
    <t>さいたま市大宮区仲町１－５４－３　</t>
  </si>
  <si>
    <t>社会福祉法人カナの会</t>
  </si>
  <si>
    <t>理事長　井沢　千鶴</t>
  </si>
  <si>
    <t>埼玉県さいたま市大宮区仲町１－５４－３</t>
  </si>
  <si>
    <t>東京都中央区銀座７－１６－１２　Ｇ－７ビルディング</t>
  </si>
  <si>
    <t>株式会社モード・プランニング・ジャパン</t>
  </si>
  <si>
    <t>代表取締役　村越　秀男</t>
  </si>
  <si>
    <t>仙台市若林区伊在３－９－４</t>
  </si>
  <si>
    <t>社会福祉法人青葉白鷺会</t>
  </si>
  <si>
    <t>理事長　武江　政秋</t>
  </si>
  <si>
    <t>仙台市若林区六丁の目東町３－１７</t>
  </si>
  <si>
    <t>一般社団法人六丁の目保育園</t>
  </si>
  <si>
    <t>理事長　八幡　政智</t>
  </si>
  <si>
    <t>株式会社ビック・ママ</t>
    <rPh sb="0" eb="4">
      <t>カブシキガイシャ</t>
    </rPh>
    <phoneticPr fontId="1"/>
  </si>
  <si>
    <t>大崎市古川穂波３－４－３８　</t>
  </si>
  <si>
    <t>社会福祉法人宮城愛育会</t>
  </si>
  <si>
    <t>理事長　渋谷　禮子</t>
  </si>
  <si>
    <t>仙台市泉区桂３－１９－６　</t>
  </si>
  <si>
    <t>社会福祉法人鼎会</t>
  </si>
  <si>
    <t>仙台市泉区住吉台西２－７－６　</t>
  </si>
  <si>
    <t>社会福祉法人一寿会</t>
  </si>
  <si>
    <t>理事長　関野　愉</t>
  </si>
  <si>
    <t>仙台市青葉区小松島新堤７－１　</t>
  </si>
  <si>
    <t>社会福祉法人仙台キリスト教育児院</t>
  </si>
  <si>
    <t>理事長　深田　寛</t>
  </si>
  <si>
    <t>仙台市泉区南光台東１－５１－１　</t>
  </si>
  <si>
    <t>学校法人村山学園</t>
  </si>
  <si>
    <t>理事長　村山　十五</t>
  </si>
  <si>
    <t>仙台市泉区東黒松１９－３４　</t>
  </si>
  <si>
    <t>一般社団法人そらのこ保育園</t>
  </si>
  <si>
    <t>理事長　佐々木　新平</t>
  </si>
  <si>
    <t>仙台市泉区泉中央南９　</t>
  </si>
  <si>
    <t>仙台市青葉区昭和町３－１５　</t>
  </si>
  <si>
    <t>株式会社ウェルフェア</t>
  </si>
  <si>
    <t>代表取締役　藤本　隆夫</t>
  </si>
  <si>
    <t>コスモス将監保育園</t>
    <rPh sb="4" eb="6">
      <t>ショウゲン</t>
    </rPh>
    <rPh sb="6" eb="9">
      <t>ホイクエン</t>
    </rPh>
    <phoneticPr fontId="1"/>
  </si>
  <si>
    <t>マミー保育園</t>
    <rPh sb="3" eb="5">
      <t>ホイク</t>
    </rPh>
    <rPh sb="5" eb="6">
      <t>エン</t>
    </rPh>
    <phoneticPr fontId="1"/>
  </si>
  <si>
    <t>仙台市泉区鶴が丘３－２４－７　</t>
  </si>
  <si>
    <t>株式会社マミー保育園</t>
  </si>
  <si>
    <t>富谷市上桜木２－１－９　</t>
  </si>
  <si>
    <t>社会福祉法人三矢会</t>
  </si>
  <si>
    <t>理事長　碓井　公一</t>
  </si>
  <si>
    <t>ミッキー保育園八乙女園</t>
    <rPh sb="4" eb="7">
      <t>ホイクエン</t>
    </rPh>
    <rPh sb="7" eb="10">
      <t>ヤオトメ</t>
    </rPh>
    <rPh sb="10" eb="11">
      <t>エン</t>
    </rPh>
    <phoneticPr fontId="1"/>
  </si>
  <si>
    <t>泉すぎのこ保育園</t>
    <rPh sb="0" eb="1">
      <t>イズミ</t>
    </rPh>
    <phoneticPr fontId="1"/>
  </si>
  <si>
    <t>柴田郡村田町足立字上ケ戸１７－５</t>
  </si>
  <si>
    <t>山形県新庄市金沢字金沢山１９１７－７</t>
  </si>
  <si>
    <t>ろりぽっぷ赤い屋根の保育園</t>
    <rPh sb="5" eb="6">
      <t>アカ</t>
    </rPh>
    <rPh sb="7" eb="9">
      <t>ヤネ</t>
    </rPh>
    <rPh sb="10" eb="13">
      <t>ホイクエン</t>
    </rPh>
    <phoneticPr fontId="1"/>
  </si>
  <si>
    <t>仙台市若林区沖野字髙野南１９７－１</t>
  </si>
  <si>
    <t>仙台市泉区八乙女中央２－２－１０</t>
  </si>
  <si>
    <t>株式会社らぽむ</t>
  </si>
  <si>
    <t>代表取締役　木村　達也</t>
  </si>
  <si>
    <t>仙台市泉区紫山４－２０－２</t>
  </si>
  <si>
    <t>株式会社紫山いちにいさん保育園</t>
  </si>
  <si>
    <t>代表取締役　髙橋　亜紀</t>
  </si>
  <si>
    <t>仙台市青葉区栗生１－２５－１</t>
  </si>
  <si>
    <t>仙台市青葉区国見ヶ丘６－１４９－１　</t>
  </si>
  <si>
    <t>社会福祉法人東北福祉会</t>
  </si>
  <si>
    <t>理事長　大竹　榮</t>
  </si>
  <si>
    <t>角田市島田字御蔵林５９　</t>
  </si>
  <si>
    <t>社会福祉法人恵萩会</t>
  </si>
  <si>
    <t>理事長　都築　三雄</t>
  </si>
  <si>
    <t>71101</t>
    <phoneticPr fontId="6"/>
  </si>
  <si>
    <t>71105</t>
    <phoneticPr fontId="13"/>
  </si>
  <si>
    <t>71203</t>
    <phoneticPr fontId="13"/>
  </si>
  <si>
    <t>71204</t>
    <phoneticPr fontId="13"/>
  </si>
  <si>
    <t>71302</t>
    <phoneticPr fontId="13"/>
  </si>
  <si>
    <t>71404</t>
    <phoneticPr fontId="13"/>
  </si>
  <si>
    <t>71405</t>
    <phoneticPr fontId="13"/>
  </si>
  <si>
    <t>71503</t>
    <phoneticPr fontId="13"/>
  </si>
  <si>
    <t>71504</t>
    <phoneticPr fontId="13"/>
  </si>
  <si>
    <t>72101</t>
  </si>
  <si>
    <t>72104</t>
  </si>
  <si>
    <t>72401</t>
  </si>
  <si>
    <t>72605</t>
  </si>
  <si>
    <t>73201</t>
    <phoneticPr fontId="13"/>
  </si>
  <si>
    <t>認定こども園</t>
    <rPh sb="0" eb="2">
      <t>ニンテイ</t>
    </rPh>
    <rPh sb="5" eb="6">
      <t>エン</t>
    </rPh>
    <phoneticPr fontId="13"/>
  </si>
  <si>
    <t>にじいろ保育園</t>
  </si>
  <si>
    <t>ニチイキッズ仙台くろまつ保育園</t>
  </si>
  <si>
    <t>パティ保育園</t>
  </si>
  <si>
    <t>ＷＡＣまごころ保育園</t>
    <rPh sb="7" eb="10">
      <t>ホイクエン</t>
    </rPh>
    <phoneticPr fontId="22"/>
  </si>
  <si>
    <t>おうち保育園こうとう台</t>
  </si>
  <si>
    <t>ふれあい保育園</t>
    <rPh sb="4" eb="7">
      <t>ホイクエン</t>
    </rPh>
    <phoneticPr fontId="6"/>
  </si>
  <si>
    <t>おひさま原っぱ保育園</t>
    <rPh sb="4" eb="5">
      <t>ハラ</t>
    </rPh>
    <rPh sb="7" eb="10">
      <t>ホイクエン</t>
    </rPh>
    <phoneticPr fontId="2"/>
  </si>
  <si>
    <t>おうち保育園木町どおり</t>
    <rPh sb="3" eb="6">
      <t>ホイクエン</t>
    </rPh>
    <rPh sb="6" eb="8">
      <t>キマチ</t>
    </rPh>
    <phoneticPr fontId="6"/>
  </si>
  <si>
    <t>小規模保育事業所ココカラ荒巻</t>
    <rPh sb="0" eb="3">
      <t>ショウキボ</t>
    </rPh>
    <rPh sb="3" eb="5">
      <t>ホイク</t>
    </rPh>
    <rPh sb="5" eb="7">
      <t>ジギョウ</t>
    </rPh>
    <rPh sb="7" eb="8">
      <t>ショ</t>
    </rPh>
    <rPh sb="12" eb="14">
      <t>アラマキ</t>
    </rPh>
    <phoneticPr fontId="6"/>
  </si>
  <si>
    <t>みのり保育園</t>
    <rPh sb="3" eb="6">
      <t>ホイクエン</t>
    </rPh>
    <phoneticPr fontId="24"/>
  </si>
  <si>
    <t>かみすぎさくら保育園</t>
    <rPh sb="7" eb="10">
      <t>ホイクエン</t>
    </rPh>
    <phoneticPr fontId="24"/>
  </si>
  <si>
    <t>すまいる立町保育園</t>
    <rPh sb="4" eb="6">
      <t>タチマチ</t>
    </rPh>
    <rPh sb="6" eb="9">
      <t>ホイクエン</t>
    </rPh>
    <phoneticPr fontId="24"/>
  </si>
  <si>
    <t>ぷりえ～る保育園あらまき</t>
    <rPh sb="5" eb="8">
      <t>ホイクエン</t>
    </rPh>
    <phoneticPr fontId="24"/>
  </si>
  <si>
    <t>ぶんぶん保育園</t>
    <rPh sb="4" eb="7">
      <t>ホイクエン</t>
    </rPh>
    <phoneticPr fontId="24"/>
  </si>
  <si>
    <t>北・杜のみらい保育園</t>
  </si>
  <si>
    <t>青葉・杜のみらい保育園</t>
    <rPh sb="0" eb="2">
      <t>アオバ</t>
    </rPh>
    <rPh sb="3" eb="4">
      <t>モリ</t>
    </rPh>
    <rPh sb="8" eb="11">
      <t>ホイクエン</t>
    </rPh>
    <phoneticPr fontId="6"/>
  </si>
  <si>
    <t>共同保育所ちろりん村</t>
    <rPh sb="0" eb="2">
      <t>キョウドウ</t>
    </rPh>
    <rPh sb="2" eb="4">
      <t>ホイク</t>
    </rPh>
    <rPh sb="4" eb="5">
      <t>ショ</t>
    </rPh>
    <rPh sb="9" eb="10">
      <t>ムラ</t>
    </rPh>
    <phoneticPr fontId="24"/>
  </si>
  <si>
    <t>きまちこころ保育園</t>
    <rPh sb="6" eb="9">
      <t>ホイクエン</t>
    </rPh>
    <phoneticPr fontId="24"/>
  </si>
  <si>
    <t>こどもの家エミール</t>
    <rPh sb="4" eb="5">
      <t>イエ</t>
    </rPh>
    <phoneticPr fontId="24"/>
  </si>
  <si>
    <t>朝市っ子保育園</t>
    <rPh sb="0" eb="2">
      <t>アサイチ</t>
    </rPh>
    <rPh sb="3" eb="4">
      <t>コ</t>
    </rPh>
    <rPh sb="4" eb="7">
      <t>ホイクエン</t>
    </rPh>
    <phoneticPr fontId="24"/>
  </si>
  <si>
    <t>かみすぎさくら第2保育園</t>
    <rPh sb="7" eb="8">
      <t>ダイ</t>
    </rPh>
    <rPh sb="9" eb="12">
      <t>ホイクエン</t>
    </rPh>
    <phoneticPr fontId="24"/>
  </si>
  <si>
    <t>さくらっこ保育園</t>
    <rPh sb="5" eb="8">
      <t>ホイクエン</t>
    </rPh>
    <phoneticPr fontId="24"/>
  </si>
  <si>
    <t>ピーターパン東勝山</t>
    <rPh sb="6" eb="7">
      <t>ヒガシ</t>
    </rPh>
    <rPh sb="7" eb="9">
      <t>カツヤマ</t>
    </rPh>
    <phoneticPr fontId="24"/>
  </si>
  <si>
    <t>たっこの家</t>
    <rPh sb="4" eb="5">
      <t>イエ</t>
    </rPh>
    <phoneticPr fontId="6"/>
  </si>
  <si>
    <t>愛児園</t>
  </si>
  <si>
    <t>カール高松ナーサリー</t>
    <rPh sb="3" eb="4">
      <t>タカ</t>
    </rPh>
    <phoneticPr fontId="24"/>
  </si>
  <si>
    <t>カールリトルプリスクール</t>
  </si>
  <si>
    <t>ぴっころきっず中野栄</t>
  </si>
  <si>
    <t>ブルーベリーズ保育園</t>
  </si>
  <si>
    <t>ぼだい保育園</t>
  </si>
  <si>
    <t>もりのなかま保育園宮城野園</t>
    <rPh sb="6" eb="9">
      <t>ホイクエン</t>
    </rPh>
    <rPh sb="9" eb="12">
      <t>ミヤギノ</t>
    </rPh>
    <rPh sb="12" eb="13">
      <t>エン</t>
    </rPh>
    <phoneticPr fontId="6"/>
  </si>
  <si>
    <t>ハニー保育園</t>
    <rPh sb="3" eb="6">
      <t>ホイクエン</t>
    </rPh>
    <phoneticPr fontId="24"/>
  </si>
  <si>
    <t>スクルドエンジェル保育園仙台宮城野原園</t>
    <rPh sb="9" eb="12">
      <t>ホイクエン</t>
    </rPh>
    <rPh sb="12" eb="14">
      <t>センダイ</t>
    </rPh>
    <rPh sb="14" eb="18">
      <t>ミヤギノハラ</t>
    </rPh>
    <rPh sb="18" eb="19">
      <t>エン</t>
    </rPh>
    <phoneticPr fontId="6"/>
  </si>
  <si>
    <t>ちゃいるどらんど岩切駅前保育園</t>
    <rPh sb="8" eb="12">
      <t>イワキリエキマエ</t>
    </rPh>
    <phoneticPr fontId="24"/>
  </si>
  <si>
    <t>保育園れいんぼーなーさりー原ノ町館1</t>
    <rPh sb="0" eb="3">
      <t>ホイクエン</t>
    </rPh>
    <rPh sb="13" eb="14">
      <t>ハラ</t>
    </rPh>
    <rPh sb="15" eb="16">
      <t>マチ</t>
    </rPh>
    <rPh sb="16" eb="17">
      <t>カン</t>
    </rPh>
    <phoneticPr fontId="24"/>
  </si>
  <si>
    <t>保育園れいんぼーなーさりー原ノ町館2</t>
    <rPh sb="0" eb="3">
      <t>ホイクエン</t>
    </rPh>
    <rPh sb="13" eb="14">
      <t>ハラ</t>
    </rPh>
    <rPh sb="15" eb="16">
      <t>マチ</t>
    </rPh>
    <rPh sb="16" eb="17">
      <t>カン</t>
    </rPh>
    <phoneticPr fontId="24"/>
  </si>
  <si>
    <t>しらとり保育園</t>
  </si>
  <si>
    <t>保育園レインボーナーサリー田子館</t>
  </si>
  <si>
    <t>さくらんぼ保育園</t>
  </si>
  <si>
    <t>キッズフィールド新田東園</t>
    <rPh sb="8" eb="10">
      <t>シンデン</t>
    </rPh>
    <rPh sb="10" eb="11">
      <t>ヒガシ</t>
    </rPh>
    <rPh sb="11" eb="12">
      <t>エン</t>
    </rPh>
    <phoneticPr fontId="24"/>
  </si>
  <si>
    <t>つつじがおか保育園</t>
    <rPh sb="6" eb="9">
      <t>ホイクエン</t>
    </rPh>
    <phoneticPr fontId="24"/>
  </si>
  <si>
    <t>保育ルーム　きらきら</t>
  </si>
  <si>
    <t>カール大和町ナーサリー</t>
  </si>
  <si>
    <t>小規模保育事業所ココカラ五橋</t>
    <rPh sb="0" eb="3">
      <t>ショウキボ</t>
    </rPh>
    <rPh sb="3" eb="5">
      <t>ホイク</t>
    </rPh>
    <rPh sb="5" eb="7">
      <t>ジギョウ</t>
    </rPh>
    <rPh sb="7" eb="8">
      <t>ショ</t>
    </rPh>
    <rPh sb="12" eb="14">
      <t>イツツバシ</t>
    </rPh>
    <phoneticPr fontId="6"/>
  </si>
  <si>
    <t>ちゃいるどらんど六丁の目保育園</t>
    <rPh sb="8" eb="10">
      <t>ロクチョウ</t>
    </rPh>
    <rPh sb="11" eb="12">
      <t>メ</t>
    </rPh>
    <rPh sb="12" eb="15">
      <t>ホイクエン</t>
    </rPh>
    <phoneticPr fontId="2"/>
  </si>
  <si>
    <t>すまいる新寺保育園</t>
    <rPh sb="4" eb="5">
      <t>シン</t>
    </rPh>
    <rPh sb="5" eb="6">
      <t>テラ</t>
    </rPh>
    <rPh sb="6" eb="9">
      <t>ホイクエン</t>
    </rPh>
    <phoneticPr fontId="24"/>
  </si>
  <si>
    <t>ろりぽっぷ小規模保育園おほしさま館</t>
    <rPh sb="5" eb="8">
      <t>ショウキボ</t>
    </rPh>
    <rPh sb="8" eb="11">
      <t>ホイクエン</t>
    </rPh>
    <rPh sb="16" eb="17">
      <t>カン</t>
    </rPh>
    <phoneticPr fontId="24"/>
  </si>
  <si>
    <t>ちびっこひろば保育園</t>
  </si>
  <si>
    <t>カール荒井ナーサリー</t>
  </si>
  <si>
    <t>バイリンガル保育園なないろの里</t>
    <rPh sb="6" eb="9">
      <t>ホイクエン</t>
    </rPh>
    <rPh sb="14" eb="15">
      <t>サト</t>
    </rPh>
    <phoneticPr fontId="24"/>
  </si>
  <si>
    <t>ちゃいるどらんど六丁の目南保育園</t>
  </si>
  <si>
    <t>空飛ぶくぢら保育所</t>
    <rPh sb="0" eb="1">
      <t>ソラ</t>
    </rPh>
    <rPh sb="1" eb="2">
      <t>ト</t>
    </rPh>
    <rPh sb="6" eb="8">
      <t>ホイク</t>
    </rPh>
    <rPh sb="8" eb="9">
      <t>ショ</t>
    </rPh>
    <phoneticPr fontId="24"/>
  </si>
  <si>
    <t>ろりぽっぷ第2小規模保育園おひさま館</t>
    <rPh sb="5" eb="6">
      <t>ダイ</t>
    </rPh>
    <rPh sb="7" eb="10">
      <t>ショウキボ</t>
    </rPh>
    <rPh sb="10" eb="13">
      <t>ホイクエン</t>
    </rPh>
    <rPh sb="17" eb="18">
      <t>カン</t>
    </rPh>
    <phoneticPr fontId="24"/>
  </si>
  <si>
    <t>グレース保育園</t>
    <rPh sb="4" eb="7">
      <t>ホイクエン</t>
    </rPh>
    <phoneticPr fontId="24"/>
  </si>
  <si>
    <t>小規模 六丁の目保育園</t>
    <rPh sb="0" eb="3">
      <t>ショウキボ</t>
    </rPh>
    <rPh sb="4" eb="6">
      <t>ロクチョウ</t>
    </rPh>
    <rPh sb="7" eb="8">
      <t>メ</t>
    </rPh>
    <rPh sb="8" eb="11">
      <t>ホイクエン</t>
    </rPh>
    <phoneticPr fontId="24"/>
  </si>
  <si>
    <t>とみざわ保育園</t>
  </si>
  <si>
    <t>ぴっころきっず長町南</t>
  </si>
  <si>
    <t>もりのなかま保育園　南仙台園</t>
  </si>
  <si>
    <t>スクルドエンジェル保育園仙台長町園</t>
    <rPh sb="9" eb="12">
      <t>ホイクエン</t>
    </rPh>
    <rPh sb="12" eb="14">
      <t>センダイ</t>
    </rPh>
    <rPh sb="14" eb="16">
      <t>ナガマチ</t>
    </rPh>
    <rPh sb="16" eb="17">
      <t>エン</t>
    </rPh>
    <phoneticPr fontId="6"/>
  </si>
  <si>
    <t>星の子保育園</t>
    <rPh sb="0" eb="1">
      <t>ホシ</t>
    </rPh>
    <rPh sb="2" eb="3">
      <t>コ</t>
    </rPh>
    <rPh sb="3" eb="6">
      <t>ホイクエン</t>
    </rPh>
    <phoneticPr fontId="6"/>
  </si>
  <si>
    <t>バンビのおうち保育園</t>
    <rPh sb="7" eb="10">
      <t>ホイクエン</t>
    </rPh>
    <phoneticPr fontId="24"/>
  </si>
  <si>
    <t>アテナ保育園</t>
    <rPh sb="3" eb="6">
      <t>ホイクエン</t>
    </rPh>
    <phoneticPr fontId="24"/>
  </si>
  <si>
    <t>砂押こころ保育園</t>
    <rPh sb="0" eb="2">
      <t>スナオシ</t>
    </rPh>
    <rPh sb="5" eb="8">
      <t>ホイクエン</t>
    </rPh>
    <phoneticPr fontId="24"/>
  </si>
  <si>
    <t>時のかけはし保育園</t>
    <rPh sb="0" eb="1">
      <t>トキ</t>
    </rPh>
    <rPh sb="6" eb="9">
      <t>ホイクエン</t>
    </rPh>
    <phoneticPr fontId="24"/>
  </si>
  <si>
    <t>おおぞら保育園</t>
  </si>
  <si>
    <t>袋原ちびっこひろば保育園</t>
    <rPh sb="0" eb="1">
      <t>フクロ</t>
    </rPh>
    <rPh sb="1" eb="2">
      <t>ハラ</t>
    </rPh>
    <rPh sb="9" eb="12">
      <t>ホイクエン</t>
    </rPh>
    <phoneticPr fontId="24"/>
  </si>
  <si>
    <t>ぷりえ～る保育園</t>
  </si>
  <si>
    <t>サン・キッズ保育園</t>
    <rPh sb="6" eb="9">
      <t>ホイクエン</t>
    </rPh>
    <phoneticPr fontId="6"/>
  </si>
  <si>
    <t>ぷりえ～る保育園2</t>
    <rPh sb="5" eb="8">
      <t>ホイクエン</t>
    </rPh>
    <phoneticPr fontId="6"/>
  </si>
  <si>
    <t>やまとみらい八乙女保育園</t>
  </si>
  <si>
    <t>アートチャイルドケア仙台泉中央</t>
    <rPh sb="10" eb="12">
      <t>センダイ</t>
    </rPh>
    <rPh sb="12" eb="13">
      <t>イズミ</t>
    </rPh>
    <rPh sb="13" eb="15">
      <t>チュウオウ</t>
    </rPh>
    <phoneticPr fontId="24"/>
  </si>
  <si>
    <t>リコリコ保育園</t>
    <rPh sb="4" eb="7">
      <t>ホイクエン</t>
    </rPh>
    <phoneticPr fontId="24"/>
  </si>
  <si>
    <t>森のプーさん保育園</t>
  </si>
  <si>
    <t>ハピネス保育園南光台東</t>
    <rPh sb="4" eb="7">
      <t>ホイクエン</t>
    </rPh>
    <rPh sb="7" eb="9">
      <t>ナンコウ</t>
    </rPh>
    <rPh sb="9" eb="10">
      <t>ダイ</t>
    </rPh>
    <rPh sb="10" eb="11">
      <t>ヒガシ</t>
    </rPh>
    <phoneticPr fontId="24"/>
  </si>
  <si>
    <t>ピーターパン北中山</t>
    <rPh sb="6" eb="7">
      <t>キタ</t>
    </rPh>
    <rPh sb="7" eb="9">
      <t>ナカヤマ</t>
    </rPh>
    <phoneticPr fontId="24"/>
  </si>
  <si>
    <t>泉中央さんさん保育室</t>
    <rPh sb="0" eb="3">
      <t>イズミチュウオウ</t>
    </rPh>
    <rPh sb="7" eb="10">
      <t>ホイクシツ</t>
    </rPh>
    <phoneticPr fontId="24"/>
  </si>
  <si>
    <t>泉の杜保育園</t>
    <rPh sb="0" eb="1">
      <t>イズミ</t>
    </rPh>
    <rPh sb="2" eb="3">
      <t>モリ</t>
    </rPh>
    <rPh sb="3" eb="6">
      <t>ホイクエン</t>
    </rPh>
    <phoneticPr fontId="24"/>
  </si>
  <si>
    <t>みなみの光保育園</t>
    <rPh sb="4" eb="5">
      <t>ヒカリ</t>
    </rPh>
    <rPh sb="5" eb="8">
      <t>ホイクエン</t>
    </rPh>
    <phoneticPr fontId="24"/>
  </si>
  <si>
    <t>カール錦ケ丘ナーサリー</t>
  </si>
  <si>
    <t>栗生ひよこ園</t>
  </si>
  <si>
    <t>おひさま保育園</t>
  </si>
  <si>
    <t>キッズガーデン・グランママ</t>
  </si>
  <si>
    <t>ぷらむ保育園</t>
  </si>
  <si>
    <t>ひよこ保育園</t>
    <rPh sb="3" eb="6">
      <t>ホイクエン</t>
    </rPh>
    <phoneticPr fontId="6"/>
  </si>
  <si>
    <t>まんまる保育園</t>
    <rPh sb="4" eb="7">
      <t>ホイクエン</t>
    </rPh>
    <phoneticPr fontId="24"/>
  </si>
  <si>
    <t>保育園ソレイユ</t>
  </si>
  <si>
    <t>にこにこハウス</t>
  </si>
  <si>
    <t>苦竹ナーサリー</t>
    <rPh sb="0" eb="2">
      <t>ニガタケ</t>
    </rPh>
    <phoneticPr fontId="24"/>
  </si>
  <si>
    <t>ぽっかぽか彩保育園</t>
    <rPh sb="5" eb="6">
      <t>アヤ</t>
    </rPh>
    <rPh sb="6" eb="9">
      <t>ホイクエン</t>
    </rPh>
    <phoneticPr fontId="24"/>
  </si>
  <si>
    <t>太白だんだん保育園</t>
  </si>
  <si>
    <t>フレーベル保育園</t>
  </si>
  <si>
    <t>いずみ保育園</t>
    <rPh sb="3" eb="6">
      <t>ホイクエン</t>
    </rPh>
    <phoneticPr fontId="6"/>
  </si>
  <si>
    <t>小羊園</t>
  </si>
  <si>
    <t>泉ヶ丘保育園</t>
    <rPh sb="0" eb="3">
      <t>イズミガオカ</t>
    </rPh>
    <rPh sb="3" eb="6">
      <t>ホイクエン</t>
    </rPh>
    <phoneticPr fontId="24"/>
  </si>
  <si>
    <t>パパママ保育園</t>
    <rPh sb="4" eb="7">
      <t>ホイクエン</t>
    </rPh>
    <phoneticPr fontId="24"/>
  </si>
  <si>
    <t>ミッキー小規模保育園</t>
    <rPh sb="4" eb="7">
      <t>ショウキボ</t>
    </rPh>
    <rPh sb="7" eb="10">
      <t>ホイクエン</t>
    </rPh>
    <phoneticPr fontId="24"/>
  </si>
  <si>
    <t>愛子つぼみ保育園</t>
    <rPh sb="0" eb="2">
      <t>アヤシ</t>
    </rPh>
    <rPh sb="5" eb="8">
      <t>ホイクエン</t>
    </rPh>
    <phoneticPr fontId="6"/>
  </si>
  <si>
    <t>豊和すまいる保育園 仙台青葉校</t>
    <rPh sb="0" eb="1">
      <t>ユタカ</t>
    </rPh>
    <rPh sb="1" eb="2">
      <t>ワ</t>
    </rPh>
    <rPh sb="6" eb="9">
      <t>ホイクエン</t>
    </rPh>
    <rPh sb="10" eb="12">
      <t>センダイ</t>
    </rPh>
    <rPh sb="12" eb="14">
      <t>アオバ</t>
    </rPh>
    <rPh sb="14" eb="15">
      <t>コウ</t>
    </rPh>
    <phoneticPr fontId="23"/>
  </si>
  <si>
    <t>りっきーぱーくあすと長町</t>
    <rPh sb="10" eb="12">
      <t>ナガマチ</t>
    </rPh>
    <phoneticPr fontId="23"/>
  </si>
  <si>
    <t>ヤクルトあやしつばめ保育園</t>
    <rPh sb="10" eb="13">
      <t>ホイクエン</t>
    </rPh>
    <phoneticPr fontId="23"/>
  </si>
  <si>
    <t>ビックママランド北目町</t>
    <rPh sb="8" eb="9">
      <t>キタ</t>
    </rPh>
    <rPh sb="9" eb="10">
      <t>メ</t>
    </rPh>
    <rPh sb="10" eb="11">
      <t>マチ</t>
    </rPh>
    <phoneticPr fontId="23"/>
  </si>
  <si>
    <t>わくわくモリモリ保育所</t>
    <rPh sb="8" eb="10">
      <t>ホイク</t>
    </rPh>
    <rPh sb="10" eb="11">
      <t>ショ</t>
    </rPh>
    <phoneticPr fontId="23"/>
  </si>
  <si>
    <t>ヤクルト二日町つばめ保育園</t>
    <rPh sb="4" eb="7">
      <t>フツカマチ</t>
    </rPh>
    <rPh sb="10" eb="13">
      <t>ホイクエン</t>
    </rPh>
    <phoneticPr fontId="23"/>
  </si>
  <si>
    <t>きらきら保育園</t>
    <rPh sb="4" eb="7">
      <t>ホイクエン</t>
    </rPh>
    <phoneticPr fontId="23"/>
  </si>
  <si>
    <t>エスパルキッズ保育園</t>
    <rPh sb="7" eb="10">
      <t>ホイクエン</t>
    </rPh>
    <phoneticPr fontId="24"/>
  </si>
  <si>
    <t>せせらぎ保育園</t>
    <rPh sb="4" eb="7">
      <t>ホイクエン</t>
    </rPh>
    <phoneticPr fontId="24"/>
  </si>
  <si>
    <t>色付きのセルを記載してください。</t>
    <rPh sb="0" eb="2">
      <t>イロツ</t>
    </rPh>
    <rPh sb="7" eb="9">
      <t>キサイ</t>
    </rPh>
    <phoneticPr fontId="1"/>
  </si>
  <si>
    <t xml:space="preserve">※添付書類 </t>
    <rPh sb="1" eb="3">
      <t>テンプ</t>
    </rPh>
    <rPh sb="3" eb="5">
      <t>ショルイ</t>
    </rPh>
    <phoneticPr fontId="1"/>
  </si>
  <si>
    <t>(単位：円)</t>
    <rPh sb="1" eb="3">
      <t>タンイ</t>
    </rPh>
    <rPh sb="4" eb="5">
      <t>エン</t>
    </rPh>
    <phoneticPr fontId="1"/>
  </si>
  <si>
    <t>Ｂ</t>
    <phoneticPr fontId="1"/>
  </si>
  <si>
    <t>Ａ</t>
    <phoneticPr fontId="1"/>
  </si>
  <si>
    <t>Ｃ</t>
    <phoneticPr fontId="1"/>
  </si>
  <si>
    <t>Ｄ</t>
    <phoneticPr fontId="1"/>
  </si>
  <si>
    <t>　　　※上限額（2,500円）を超える場合は、2,500円が採用額となります。</t>
    <phoneticPr fontId="1"/>
  </si>
  <si>
    <t>41114</t>
  </si>
  <si>
    <t>41601</t>
  </si>
  <si>
    <t>41602</t>
  </si>
  <si>
    <t>41603</t>
  </si>
  <si>
    <t>41604</t>
  </si>
  <si>
    <t>41605</t>
  </si>
  <si>
    <t>41606</t>
  </si>
  <si>
    <t>石川　信子</t>
    <rPh sb="0" eb="2">
      <t>イシカワ</t>
    </rPh>
    <rPh sb="3" eb="5">
      <t>ノブコ</t>
    </rPh>
    <phoneticPr fontId="36"/>
  </si>
  <si>
    <t>東海林　美代子</t>
    <rPh sb="0" eb="3">
      <t>ショウジ</t>
    </rPh>
    <rPh sb="4" eb="7">
      <t>ミ　ヨ　コ</t>
    </rPh>
    <phoneticPr fontId="36"/>
  </si>
  <si>
    <t>竹田　早苗</t>
    <rPh sb="0" eb="2">
      <t>タケダ</t>
    </rPh>
    <rPh sb="3" eb="5">
      <t>サナエ</t>
    </rPh>
    <phoneticPr fontId="36"/>
  </si>
  <si>
    <t>木村　和子</t>
    <rPh sb="0" eb="2">
      <t>キ　ムラ</t>
    </rPh>
    <rPh sb="3" eb="5">
      <t>カズコ</t>
    </rPh>
    <phoneticPr fontId="36"/>
  </si>
  <si>
    <t>新免　信美</t>
    <rPh sb="0" eb="1">
      <t>シン</t>
    </rPh>
    <rPh sb="1" eb="2">
      <t>メン</t>
    </rPh>
    <rPh sb="3" eb="4">
      <t>ノブ</t>
    </rPh>
    <rPh sb="4" eb="5">
      <t>ミ</t>
    </rPh>
    <phoneticPr fontId="36"/>
  </si>
  <si>
    <t>濱中　明美</t>
    <rPh sb="0" eb="1">
      <t>ハマ</t>
    </rPh>
    <rPh sb="1" eb="2">
      <t>ナカ</t>
    </rPh>
    <rPh sb="3" eb="5">
      <t>アケミ</t>
    </rPh>
    <phoneticPr fontId="36"/>
  </si>
  <si>
    <t>野村　薫</t>
    <rPh sb="0" eb="2">
      <t>ノムラ</t>
    </rPh>
    <rPh sb="3" eb="4">
      <t>カオル</t>
    </rPh>
    <phoneticPr fontId="36"/>
  </si>
  <si>
    <t>小出　美知子</t>
    <rPh sb="0" eb="2">
      <t>コイデ</t>
    </rPh>
    <rPh sb="3" eb="6">
      <t>ミチコ</t>
    </rPh>
    <phoneticPr fontId="36"/>
  </si>
  <si>
    <t>土井　悦子</t>
    <rPh sb="0" eb="2">
      <t>ド　イ</t>
    </rPh>
    <rPh sb="3" eb="5">
      <t>エツコ</t>
    </rPh>
    <phoneticPr fontId="36"/>
  </si>
  <si>
    <t>武内　洋子</t>
    <rPh sb="0" eb="2">
      <t>タケウチ</t>
    </rPh>
    <rPh sb="3" eb="5">
      <t>ヨウコ</t>
    </rPh>
    <phoneticPr fontId="36"/>
  </si>
  <si>
    <t>鈴木　史子</t>
    <rPh sb="0" eb="5">
      <t>スズキ　      フミ    コ</t>
    </rPh>
    <phoneticPr fontId="36"/>
  </si>
  <si>
    <t>仲　　恵美</t>
    <rPh sb="0" eb="1">
      <t>ナカ</t>
    </rPh>
    <rPh sb="3" eb="5">
      <t>エミ</t>
    </rPh>
    <phoneticPr fontId="36"/>
  </si>
  <si>
    <t>齋藤　眞弓</t>
    <rPh sb="0" eb="2">
      <t>サイトウ</t>
    </rPh>
    <rPh sb="3" eb="5">
      <t>マユミ</t>
    </rPh>
    <phoneticPr fontId="36"/>
  </si>
  <si>
    <t>菊地　恵子</t>
    <rPh sb="0" eb="2">
      <t>キクチ</t>
    </rPh>
    <rPh sb="3" eb="5">
      <t>ケイコ</t>
    </rPh>
    <phoneticPr fontId="36"/>
  </si>
  <si>
    <t>菊地　美夏</t>
    <rPh sb="0" eb="2">
      <t>キクチ</t>
    </rPh>
    <rPh sb="3" eb="5">
      <t>ミカ</t>
    </rPh>
    <phoneticPr fontId="36"/>
  </si>
  <si>
    <t>戸田　由美</t>
    <rPh sb="0" eb="2">
      <t>トダ</t>
    </rPh>
    <rPh sb="3" eb="5">
      <t>ユミ</t>
    </rPh>
    <phoneticPr fontId="36"/>
  </si>
  <si>
    <t>矢澤　要子</t>
    <rPh sb="0" eb="2">
      <t>ヤザワ</t>
    </rPh>
    <rPh sb="3" eb="4">
      <t>ヨウ</t>
    </rPh>
    <rPh sb="4" eb="5">
      <t>コ</t>
    </rPh>
    <phoneticPr fontId="36"/>
  </si>
  <si>
    <t>鎌田　優子</t>
    <rPh sb="0" eb="2">
      <t>カマタ</t>
    </rPh>
    <rPh sb="3" eb="5">
      <t>ユウコ</t>
    </rPh>
    <phoneticPr fontId="36"/>
  </si>
  <si>
    <t>佐藤　恵美子</t>
    <rPh sb="0" eb="2">
      <t>サトウ</t>
    </rPh>
    <rPh sb="3" eb="6">
      <t>エミコ</t>
    </rPh>
    <phoneticPr fontId="36"/>
  </si>
  <si>
    <t>伊藤　由美子</t>
    <rPh sb="0" eb="2">
      <t>イトウ</t>
    </rPh>
    <rPh sb="3" eb="6">
      <t>ユミコ</t>
    </rPh>
    <phoneticPr fontId="36"/>
  </si>
  <si>
    <t>宇佐美　恵子</t>
    <rPh sb="0" eb="3">
      <t>ウサミ</t>
    </rPh>
    <rPh sb="4" eb="6">
      <t>ケイコ</t>
    </rPh>
    <phoneticPr fontId="36"/>
  </si>
  <si>
    <t>多田　直美</t>
    <rPh sb="0" eb="2">
      <t>タダ</t>
    </rPh>
    <rPh sb="3" eb="5">
      <t>ナオミ</t>
    </rPh>
    <phoneticPr fontId="36"/>
  </si>
  <si>
    <t>嶺岸　京子</t>
    <rPh sb="0" eb="2">
      <t>ミネギシ</t>
    </rPh>
    <rPh sb="3" eb="5">
      <t>キョウコ</t>
    </rPh>
    <phoneticPr fontId="36"/>
  </si>
  <si>
    <t>小林　希</t>
    <rPh sb="0" eb="2">
      <t>コバヤシ</t>
    </rPh>
    <rPh sb="3" eb="4">
      <t>ノゾミ</t>
    </rPh>
    <phoneticPr fontId="36"/>
  </si>
  <si>
    <t>及川　文子</t>
    <rPh sb="0" eb="1">
      <t>オイカワ　　　アヤコ</t>
    </rPh>
    <phoneticPr fontId="36"/>
  </si>
  <si>
    <t>濱野　雅代</t>
    <rPh sb="0" eb="2">
      <t>ハマノ</t>
    </rPh>
    <rPh sb="3" eb="5">
      <t>マサヨ</t>
    </rPh>
    <phoneticPr fontId="36"/>
  </si>
  <si>
    <t>久光　久美子</t>
    <rPh sb="0" eb="2">
      <t>ヒサミツ</t>
    </rPh>
    <rPh sb="3" eb="6">
      <t>　ク　ミ　　コ</t>
    </rPh>
    <phoneticPr fontId="36"/>
  </si>
  <si>
    <t>佐藤　愛子</t>
    <rPh sb="0" eb="2">
      <t>サトウ</t>
    </rPh>
    <rPh sb="3" eb="5">
      <t>アイコ</t>
    </rPh>
    <phoneticPr fontId="36"/>
  </si>
  <si>
    <t>武田　和子</t>
    <rPh sb="0" eb="2">
      <t>タケダ</t>
    </rPh>
    <rPh sb="3" eb="5">
      <t>カズコ</t>
    </rPh>
    <phoneticPr fontId="36"/>
  </si>
  <si>
    <t>佐藤　礼子</t>
    <rPh sb="0" eb="2">
      <t>サトウ</t>
    </rPh>
    <rPh sb="3" eb="5">
      <t>レイコ</t>
    </rPh>
    <phoneticPr fontId="36"/>
  </si>
  <si>
    <t>吉田　一美・小山　典子</t>
    <rPh sb="0" eb="2">
      <t>ヨシダ</t>
    </rPh>
    <rPh sb="3" eb="5">
      <t>ヒトミ</t>
    </rPh>
    <rPh sb="6" eb="8">
      <t>オヤマ</t>
    </rPh>
    <rPh sb="9" eb="11">
      <t>ノリコ</t>
    </rPh>
    <phoneticPr fontId="36"/>
  </si>
  <si>
    <t>高橋　真由美・鈴木　めぐみ</t>
    <rPh sb="0" eb="2">
      <t>タカハシ</t>
    </rPh>
    <rPh sb="3" eb="6">
      <t>マユミ</t>
    </rPh>
    <phoneticPr fontId="36"/>
  </si>
  <si>
    <t>川村　隆・川村　真紀</t>
    <rPh sb="0" eb="2">
      <t>カワムラ</t>
    </rPh>
    <rPh sb="3" eb="4">
      <t>タカシ</t>
    </rPh>
    <rPh sb="5" eb="7">
      <t>カワムラ</t>
    </rPh>
    <rPh sb="8" eb="10">
      <t>マキ</t>
    </rPh>
    <phoneticPr fontId="36"/>
  </si>
  <si>
    <t>遊佐　ひろ子・畠山　祐子</t>
    <rPh sb="0" eb="2">
      <t>ユサ</t>
    </rPh>
    <rPh sb="5" eb="6">
      <t>コ</t>
    </rPh>
    <phoneticPr fontId="36"/>
  </si>
  <si>
    <t>岸　麻記子・天間　千栄子</t>
    <rPh sb="0" eb="1">
      <t>キシ</t>
    </rPh>
    <rPh sb="2" eb="5">
      <t>マキコ</t>
    </rPh>
    <rPh sb="6" eb="7">
      <t>テン</t>
    </rPh>
    <rPh sb="7" eb="8">
      <t>マ</t>
    </rPh>
    <rPh sb="9" eb="12">
      <t>チエコ</t>
    </rPh>
    <phoneticPr fontId="36"/>
  </si>
  <si>
    <t>菅野　淳・菅野　美紀</t>
    <rPh sb="0" eb="2">
      <t>カンノ</t>
    </rPh>
    <rPh sb="3" eb="4">
      <t>アツシ</t>
    </rPh>
    <rPh sb="5" eb="7">
      <t>カンノ</t>
    </rPh>
    <rPh sb="8" eb="10">
      <t>ミキ</t>
    </rPh>
    <phoneticPr fontId="36"/>
  </si>
  <si>
    <t>佐藤　弘美</t>
    <rPh sb="0" eb="2">
      <t>サトウ</t>
    </rPh>
    <rPh sb="3" eb="5">
      <t>ヒロミ</t>
    </rPh>
    <phoneticPr fontId="36"/>
  </si>
  <si>
    <t>日下　恭子</t>
    <rPh sb="0" eb="2">
      <t>クサカ　　　キョウコ</t>
    </rPh>
    <phoneticPr fontId="36"/>
  </si>
  <si>
    <t>佐藤　豊子</t>
    <rPh sb="0" eb="2">
      <t>サトウ</t>
    </rPh>
    <rPh sb="3" eb="5">
      <t>トヨコ</t>
    </rPh>
    <phoneticPr fontId="36"/>
  </si>
  <si>
    <t>星野　和枝</t>
    <rPh sb="0" eb="2">
      <t>ホシノ</t>
    </rPh>
    <rPh sb="3" eb="5">
      <t>カズエ</t>
    </rPh>
    <phoneticPr fontId="36"/>
  </si>
  <si>
    <t>佐藤　勇介</t>
    <rPh sb="0" eb="2">
      <t>サトウ</t>
    </rPh>
    <rPh sb="3" eb="5">
      <t>ユウスケ</t>
    </rPh>
    <phoneticPr fontId="36"/>
  </si>
  <si>
    <t>飛内　侑里</t>
    <rPh sb="0" eb="2">
      <t>トビナイ</t>
    </rPh>
    <rPh sb="3" eb="5">
      <t>ユウリ</t>
    </rPh>
    <phoneticPr fontId="36"/>
  </si>
  <si>
    <t>齊藤　あゆみ</t>
    <rPh sb="0" eb="2">
      <t>サイトウ</t>
    </rPh>
    <phoneticPr fontId="36"/>
  </si>
  <si>
    <t>藤垣　祐子</t>
    <rPh sb="0" eb="2">
      <t>フジガキ</t>
    </rPh>
    <rPh sb="3" eb="5">
      <t>ユウコ</t>
    </rPh>
    <phoneticPr fontId="36"/>
  </si>
  <si>
    <t>石山　立身</t>
    <rPh sb="0" eb="2">
      <t>イシヤマ</t>
    </rPh>
    <rPh sb="3" eb="4">
      <t>タ</t>
    </rPh>
    <rPh sb="4" eb="5">
      <t>ミ</t>
    </rPh>
    <phoneticPr fontId="36"/>
  </si>
  <si>
    <t>小野寺　敏子</t>
    <rPh sb="0" eb="3">
      <t>　オノデラ　　　　　トシコ</t>
    </rPh>
    <phoneticPr fontId="36"/>
  </si>
  <si>
    <t>鈴木　明子</t>
    <rPh sb="0" eb="2">
      <t>スズキ</t>
    </rPh>
    <rPh sb="3" eb="5">
      <t>アキコ</t>
    </rPh>
    <phoneticPr fontId="36"/>
  </si>
  <si>
    <t>志小田　舞子</t>
    <rPh sb="0" eb="3">
      <t>シコダ</t>
    </rPh>
    <rPh sb="4" eb="6">
      <t>マイコ</t>
    </rPh>
    <phoneticPr fontId="36"/>
  </si>
  <si>
    <t>村田　寿恵</t>
    <rPh sb="0" eb="2">
      <t>ムラタ</t>
    </rPh>
    <rPh sb="3" eb="5">
      <t>ヒサエ</t>
    </rPh>
    <phoneticPr fontId="36"/>
  </si>
  <si>
    <t>伊藤　美樹</t>
    <rPh sb="0" eb="2">
      <t>イトウ</t>
    </rPh>
    <rPh sb="3" eb="5">
      <t>ミキ</t>
    </rPh>
    <phoneticPr fontId="36"/>
  </si>
  <si>
    <t>佐藤　かおり</t>
    <rPh sb="0" eb="2">
      <t>サトウ</t>
    </rPh>
    <phoneticPr fontId="36"/>
  </si>
  <si>
    <t>佐藤　久美子</t>
    <rPh sb="0" eb="2">
      <t>サトウ</t>
    </rPh>
    <rPh sb="3" eb="6">
      <t>クミコ</t>
    </rPh>
    <phoneticPr fontId="36"/>
  </si>
  <si>
    <t>小野　敬子・酒井　リエ子</t>
    <rPh sb="0" eb="2">
      <t>オノ</t>
    </rPh>
    <rPh sb="3" eb="5">
      <t>ケイコ</t>
    </rPh>
    <rPh sb="6" eb="8">
      <t>サカイ</t>
    </rPh>
    <rPh sb="11" eb="12">
      <t>コ</t>
    </rPh>
    <phoneticPr fontId="36"/>
  </si>
  <si>
    <t>家庭的保育事業</t>
    <rPh sb="0" eb="7">
      <t>カテイテキホイクジギョウ</t>
    </rPh>
    <phoneticPr fontId="13"/>
  </si>
  <si>
    <t>小規模保育事業Ｃ型</t>
    <rPh sb="0" eb="3">
      <t>ショウキボ</t>
    </rPh>
    <rPh sb="3" eb="5">
      <t>ホイク</t>
    </rPh>
    <rPh sb="5" eb="7">
      <t>ジギョウ</t>
    </rPh>
    <rPh sb="8" eb="9">
      <t>ガタ</t>
    </rPh>
    <phoneticPr fontId="13"/>
  </si>
  <si>
    <t>青葉区</t>
    <rPh sb="0" eb="3">
      <t>アオバク</t>
    </rPh>
    <phoneticPr fontId="1"/>
  </si>
  <si>
    <t>宮城野区</t>
    <rPh sb="0" eb="4">
      <t>ミヤギノク</t>
    </rPh>
    <phoneticPr fontId="1"/>
  </si>
  <si>
    <t>若林区</t>
    <rPh sb="0" eb="2">
      <t>ワカバヤシ</t>
    </rPh>
    <rPh sb="2" eb="3">
      <t>ク</t>
    </rPh>
    <phoneticPr fontId="1"/>
  </si>
  <si>
    <t>青葉区・宮城総合支所</t>
    <rPh sb="0" eb="3">
      <t>アオバク</t>
    </rPh>
    <rPh sb="4" eb="6">
      <t>ミヤギ</t>
    </rPh>
    <rPh sb="6" eb="8">
      <t>ソウゴウ</t>
    </rPh>
    <rPh sb="8" eb="10">
      <t>シショ</t>
    </rPh>
    <phoneticPr fontId="1"/>
  </si>
  <si>
    <t>太白区</t>
    <rPh sb="0" eb="2">
      <t>タイハク</t>
    </rPh>
    <rPh sb="2" eb="3">
      <t>ク</t>
    </rPh>
    <phoneticPr fontId="1"/>
  </si>
  <si>
    <t>泉区</t>
    <rPh sb="0" eb="2">
      <t>イズミク</t>
    </rPh>
    <phoneticPr fontId="1"/>
  </si>
  <si>
    <t>小規模保育事業A型・B型</t>
    <rPh sb="0" eb="3">
      <t>ショウキボ</t>
    </rPh>
    <rPh sb="3" eb="5">
      <t>ホイク</t>
    </rPh>
    <rPh sb="5" eb="7">
      <t>ジギョウ</t>
    </rPh>
    <rPh sb="8" eb="9">
      <t>ガタ</t>
    </rPh>
    <rPh sb="11" eb="12">
      <t>ガタ</t>
    </rPh>
    <phoneticPr fontId="1"/>
  </si>
  <si>
    <t>小規模保育事業Ａ型</t>
    <rPh sb="0" eb="3">
      <t>ショウキボ</t>
    </rPh>
    <rPh sb="3" eb="5">
      <t>ホイク</t>
    </rPh>
    <rPh sb="5" eb="7">
      <t>ジギョウ</t>
    </rPh>
    <rPh sb="8" eb="9">
      <t>ガタ</t>
    </rPh>
    <phoneticPr fontId="1"/>
  </si>
  <si>
    <t>小規模保育事業Ｂ型</t>
    <rPh sb="0" eb="3">
      <t>ショウキボ</t>
    </rPh>
    <rPh sb="3" eb="5">
      <t>ホイク</t>
    </rPh>
    <rPh sb="5" eb="7">
      <t>ジギョウ</t>
    </rPh>
    <rPh sb="8" eb="9">
      <t>ガタ</t>
    </rPh>
    <phoneticPr fontId="1"/>
  </si>
  <si>
    <t>青葉区・宮城総合支所</t>
    <rPh sb="0" eb="3">
      <t>アオバク</t>
    </rPh>
    <rPh sb="4" eb="6">
      <t>ミヤギ</t>
    </rPh>
    <rPh sb="6" eb="8">
      <t>ソウゴウ</t>
    </rPh>
    <rPh sb="8" eb="10">
      <t>シショ</t>
    </rPh>
    <phoneticPr fontId="1"/>
  </si>
  <si>
    <t>宮城野区</t>
    <rPh sb="0" eb="3">
      <t>ミヤギノ</t>
    </rPh>
    <rPh sb="3" eb="4">
      <t>ク</t>
    </rPh>
    <phoneticPr fontId="1"/>
  </si>
  <si>
    <t>泉区</t>
    <rPh sb="0" eb="1">
      <t>イズミ</t>
    </rPh>
    <rPh sb="1" eb="2">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</si>
  <si>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3"/>
  </si>
  <si>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</si>
  <si>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</si>
  <si>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</si>
  <si>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3"/>
  </si>
  <si>
    <t>ビックママランド支倉園</t>
    <rPh sb="8" eb="10">
      <t>ハセクラ</t>
    </rPh>
    <rPh sb="10" eb="11">
      <t>エン</t>
    </rPh>
    <phoneticPr fontId="23"/>
  </si>
  <si>
    <t>あすと長町保育所</t>
    <rPh sb="3" eb="5">
      <t>ナガマチ</t>
    </rPh>
    <rPh sb="5" eb="7">
      <t>ホイク</t>
    </rPh>
    <rPh sb="7" eb="8">
      <t>ショ</t>
    </rPh>
    <phoneticPr fontId="23"/>
  </si>
  <si>
    <t>もりのひろば保育園</t>
    <rPh sb="6" eb="9">
      <t>ホイクエン</t>
    </rPh>
    <phoneticPr fontId="23"/>
  </si>
  <si>
    <t>コープこやぎの保育園</t>
    <rPh sb="7" eb="10">
      <t>ホイクエン</t>
    </rPh>
    <phoneticPr fontId="24"/>
  </si>
  <si>
    <t>南中山すいせん保育園</t>
    <phoneticPr fontId="24"/>
  </si>
  <si>
    <t>石川　信子</t>
    <rPh sb="0" eb="2">
      <t>イシカワ</t>
    </rPh>
    <rPh sb="3" eb="5">
      <t>ノブコ</t>
    </rPh>
    <phoneticPr fontId="19"/>
  </si>
  <si>
    <t>東海林　美代子</t>
    <rPh sb="0" eb="3">
      <t>ショウジ</t>
    </rPh>
    <rPh sb="4" eb="7">
      <t>ミ　ヨ　コ</t>
    </rPh>
    <phoneticPr fontId="19"/>
  </si>
  <si>
    <t>竹田　早苗</t>
    <rPh sb="0" eb="2">
      <t>タケダ</t>
    </rPh>
    <rPh sb="3" eb="5">
      <t>サナエ</t>
    </rPh>
    <phoneticPr fontId="19"/>
  </si>
  <si>
    <t>新免　信美</t>
    <rPh sb="0" eb="1">
      <t>シン</t>
    </rPh>
    <rPh sb="1" eb="2">
      <t>メン</t>
    </rPh>
    <rPh sb="3" eb="4">
      <t>ノブ</t>
    </rPh>
    <rPh sb="4" eb="5">
      <t>ミ</t>
    </rPh>
    <phoneticPr fontId="19"/>
  </si>
  <si>
    <t>濱中　明美</t>
    <rPh sb="0" eb="1">
      <t>ハマ</t>
    </rPh>
    <rPh sb="1" eb="2">
      <t>ナカ</t>
    </rPh>
    <rPh sb="3" eb="5">
      <t>アケミ</t>
    </rPh>
    <phoneticPr fontId="19"/>
  </si>
  <si>
    <t>佐藤　弘美</t>
    <rPh sb="0" eb="2">
      <t>サトウ</t>
    </rPh>
    <rPh sb="3" eb="5">
      <t>ヒロミ</t>
    </rPh>
    <phoneticPr fontId="19" alignment="distributed"/>
  </si>
  <si>
    <t>野村　薫</t>
    <rPh sb="0" eb="2">
      <t>ノムラ</t>
    </rPh>
    <rPh sb="3" eb="4">
      <t>カオル</t>
    </rPh>
    <phoneticPr fontId="19"/>
  </si>
  <si>
    <t>小出　美知子</t>
    <rPh sb="0" eb="2">
      <t>コイデ</t>
    </rPh>
    <rPh sb="3" eb="6">
      <t>ミチコ</t>
    </rPh>
    <phoneticPr fontId="19"/>
  </si>
  <si>
    <t>土井　悦子</t>
    <rPh sb="0" eb="2">
      <t>ド　イ</t>
    </rPh>
    <rPh sb="3" eb="5">
      <t>エツコ</t>
    </rPh>
    <phoneticPr fontId="19"/>
  </si>
  <si>
    <t>武内　洋子</t>
    <rPh sb="0" eb="2">
      <t>タケウチ</t>
    </rPh>
    <rPh sb="3" eb="5">
      <t>ヨウコ</t>
    </rPh>
    <phoneticPr fontId="19"/>
  </si>
  <si>
    <t>鈴木　史子</t>
    <rPh sb="0" eb="5">
      <t>スズキ　      フミ    コ</t>
    </rPh>
    <phoneticPr fontId="19"/>
  </si>
  <si>
    <t>仲　　恵美</t>
    <rPh sb="0" eb="1">
      <t>ナカ</t>
    </rPh>
    <rPh sb="3" eb="5">
      <t>エミ</t>
    </rPh>
    <phoneticPr fontId="19"/>
  </si>
  <si>
    <t>齋藤　眞弓</t>
    <rPh sb="0" eb="2">
      <t>サイトウ</t>
    </rPh>
    <rPh sb="3" eb="5">
      <t>マユミ</t>
    </rPh>
    <phoneticPr fontId="19"/>
  </si>
  <si>
    <t>菊地　恵子</t>
    <rPh sb="0" eb="2">
      <t>キクチ</t>
    </rPh>
    <rPh sb="3" eb="5">
      <t>ケイコ</t>
    </rPh>
    <phoneticPr fontId="19"/>
  </si>
  <si>
    <t>日下　恭子</t>
    <rPh sb="0" eb="2">
      <t>クサカ　　　キョウコ</t>
    </rPh>
    <phoneticPr fontId="19" alignment="distributed"/>
  </si>
  <si>
    <t>佐藤　豊子</t>
    <rPh sb="0" eb="2">
      <t>サトウ</t>
    </rPh>
    <rPh sb="3" eb="5">
      <t>トヨコ</t>
    </rPh>
    <phoneticPr fontId="1"/>
  </si>
  <si>
    <t>菊地　美夏</t>
    <rPh sb="0" eb="2">
      <t>キクチ</t>
    </rPh>
    <rPh sb="3" eb="5">
      <t>ミカ</t>
    </rPh>
    <phoneticPr fontId="19"/>
  </si>
  <si>
    <t>戸田　由美</t>
    <rPh sb="0" eb="2">
      <t>トダ</t>
    </rPh>
    <rPh sb="3" eb="5">
      <t>ユミ</t>
    </rPh>
    <phoneticPr fontId="19"/>
  </si>
  <si>
    <t>矢澤　要子</t>
    <rPh sb="0" eb="2">
      <t>ヤザワ</t>
    </rPh>
    <rPh sb="3" eb="4">
      <t>ヨウ</t>
    </rPh>
    <rPh sb="4" eb="5">
      <t>コ</t>
    </rPh>
    <phoneticPr fontId="19"/>
  </si>
  <si>
    <t>星野　和枝</t>
    <rPh sb="0" eb="2">
      <t>ホシノ</t>
    </rPh>
    <rPh sb="3" eb="5">
      <t>カズエ</t>
    </rPh>
    <phoneticPr fontId="1"/>
  </si>
  <si>
    <t>鎌田　優子</t>
    <rPh sb="0" eb="2">
      <t>カマタ</t>
    </rPh>
    <rPh sb="3" eb="5">
      <t>ユウコ</t>
    </rPh>
    <phoneticPr fontId="19"/>
  </si>
  <si>
    <t>佐藤　勇介</t>
    <rPh sb="0" eb="2">
      <t>サトウ</t>
    </rPh>
    <rPh sb="3" eb="5">
      <t>ユウスケ</t>
    </rPh>
    <phoneticPr fontId="1"/>
  </si>
  <si>
    <t>飛内　侑里</t>
    <rPh sb="0" eb="2">
      <t>トビナイ</t>
    </rPh>
    <rPh sb="3" eb="5">
      <t>ユウリ</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</si>
  <si>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</si>
  <si>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</si>
  <si>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</si>
  <si>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佐藤　恵美子</t>
    <rPh sb="0" eb="2">
      <t>サトウ</t>
    </rPh>
    <rPh sb="3" eb="6">
      <t>エミコ</t>
    </rPh>
    <phoneticPr fontId="19"/>
  </si>
  <si>
    <t>伊藤　由美子</t>
    <rPh sb="0" eb="2">
      <t>イトウ</t>
    </rPh>
    <rPh sb="3" eb="6">
      <t>ユミコ</t>
    </rPh>
    <phoneticPr fontId="19"/>
  </si>
  <si>
    <t>宇佐美　恵子</t>
    <rPh sb="0" eb="3">
      <t>ウサミ</t>
    </rPh>
    <rPh sb="4" eb="6">
      <t>ケイコ</t>
    </rPh>
    <phoneticPr fontId="19"/>
  </si>
  <si>
    <t>多田　直美</t>
    <rPh sb="0" eb="2">
      <t>タダ</t>
    </rPh>
    <rPh sb="3" eb="5">
      <t>ナオミ</t>
    </rPh>
    <phoneticPr fontId="19"/>
  </si>
  <si>
    <t>嶺岸　京子</t>
    <rPh sb="0" eb="2">
      <t>ミネギシ</t>
    </rPh>
    <rPh sb="3" eb="5">
      <t>キョウコ</t>
    </rPh>
    <phoneticPr fontId="19"/>
  </si>
  <si>
    <t>小林　希</t>
    <rPh sb="0" eb="2">
      <t>コバヤシ</t>
    </rPh>
    <rPh sb="3" eb="4">
      <t>ノゾミ</t>
    </rPh>
    <phoneticPr fontId="19"/>
  </si>
  <si>
    <t>及川　文子</t>
    <rPh sb="0" eb="1">
      <t>オイカワ　　　アヤコ</t>
    </rPh>
    <phoneticPr fontId="19"/>
  </si>
  <si>
    <t>濱野　雅代</t>
    <rPh sb="0" eb="2">
      <t>ハマノ</t>
    </rPh>
    <rPh sb="3" eb="5">
      <t>マサヨ</t>
    </rPh>
    <phoneticPr fontId="19"/>
  </si>
  <si>
    <t>鈴木　明子</t>
    <rPh sb="0" eb="2">
      <t>スズキ</t>
    </rPh>
    <rPh sb="3" eb="5">
      <t>アキコ</t>
    </rPh>
    <phoneticPr fontId="1"/>
  </si>
  <si>
    <t>志小田　舞子</t>
    <rPh sb="0" eb="3">
      <t>シコダ</t>
    </rPh>
    <rPh sb="4" eb="6">
      <t>マイコ</t>
    </rPh>
    <phoneticPr fontId="1"/>
  </si>
  <si>
    <t>村田　寿恵</t>
    <rPh sb="0" eb="2">
      <t>ムラタ</t>
    </rPh>
    <rPh sb="3" eb="5">
      <t>ヒサエ</t>
    </rPh>
    <phoneticPr fontId="1"/>
  </si>
  <si>
    <t>伊藤　美樹</t>
    <rPh sb="0" eb="2">
      <t>イトウ</t>
    </rPh>
    <rPh sb="3" eb="5">
      <t>ミキ</t>
    </rPh>
    <phoneticPr fontId="1"/>
  </si>
  <si>
    <t>久光　久美子</t>
    <rPh sb="0" eb="2">
      <t>ヒサミツ</t>
    </rPh>
    <rPh sb="3" eb="6">
      <t>　ク　ミ　　コ</t>
    </rPh>
    <phoneticPr fontId="19"/>
  </si>
  <si>
    <t>佐藤　愛子</t>
    <rPh sb="0" eb="2">
      <t>サトウ</t>
    </rPh>
    <rPh sb="3" eb="5">
      <t>アイコ</t>
    </rPh>
    <phoneticPr fontId="19"/>
  </si>
  <si>
    <t>武田　和子</t>
    <rPh sb="0" eb="2">
      <t>タケダ</t>
    </rPh>
    <rPh sb="3" eb="5">
      <t>カズコ</t>
    </rPh>
    <phoneticPr fontId="19"/>
  </si>
  <si>
    <t>佐藤　礼子</t>
    <rPh sb="0" eb="2">
      <t>サトウ</t>
    </rPh>
    <rPh sb="3" eb="5">
      <t>レイコ</t>
    </rPh>
    <phoneticPr fontId="19"/>
  </si>
  <si>
    <t>佐藤　かおり</t>
    <rPh sb="0" eb="2">
      <t>サトウ</t>
    </rPh>
    <phoneticPr fontId="1"/>
  </si>
  <si>
    <t>佐藤　久美子</t>
    <rPh sb="0" eb="2">
      <t>サトウ</t>
    </rPh>
    <rPh sb="3" eb="6">
      <t>クミコ</t>
    </rPh>
    <phoneticPr fontId="1"/>
  </si>
  <si>
    <t>吉田　一美・小山　典子</t>
    <rPh sb="0" eb="2">
      <t>ヨシダ</t>
    </rPh>
    <rPh sb="3" eb="5">
      <t>ヒトミ</t>
    </rPh>
    <rPh sb="6" eb="8">
      <t>オヤマ</t>
    </rPh>
    <rPh sb="9" eb="11">
      <t>ノリコ</t>
    </rPh>
    <phoneticPr fontId="19"/>
  </si>
  <si>
    <t>高橋　真由美・鈴木　めぐみ</t>
    <rPh sb="0" eb="2">
      <t>タカハシ</t>
    </rPh>
    <rPh sb="3" eb="6">
      <t>マユミ</t>
    </rPh>
    <phoneticPr fontId="19"/>
  </si>
  <si>
    <t>川村　隆・川村　真紀</t>
    <rPh sb="0" eb="2">
      <t>カワムラ</t>
    </rPh>
    <rPh sb="3" eb="4">
      <t>タカシ</t>
    </rPh>
    <rPh sb="5" eb="7">
      <t>カワムラ</t>
    </rPh>
    <rPh sb="8" eb="10">
      <t>マキ</t>
    </rPh>
    <phoneticPr fontId="19"/>
  </si>
  <si>
    <t>遊佐　ひろ子・畠山　祐子</t>
    <rPh sb="0" eb="2">
      <t>ユサ</t>
    </rPh>
    <rPh sb="5" eb="6">
      <t>コ</t>
    </rPh>
    <phoneticPr fontId="19"/>
  </si>
  <si>
    <t>岸　麻記子・天間　千栄子</t>
    <rPh sb="0" eb="1">
      <t>キシ</t>
    </rPh>
    <rPh sb="2" eb="5">
      <t>マキコ</t>
    </rPh>
    <rPh sb="6" eb="7">
      <t>テン</t>
    </rPh>
    <rPh sb="7" eb="8">
      <t>マ</t>
    </rPh>
    <rPh sb="9" eb="12">
      <t>チエコ</t>
    </rPh>
    <phoneticPr fontId="19"/>
  </si>
  <si>
    <t>菅野　淳・菅野　美紀</t>
    <rPh sb="0" eb="2">
      <t>カンノ</t>
    </rPh>
    <rPh sb="3" eb="4">
      <t>アツシ</t>
    </rPh>
    <rPh sb="5" eb="7">
      <t>カンノ</t>
    </rPh>
    <rPh sb="8" eb="10">
      <t>ミキ</t>
    </rPh>
    <phoneticPr fontId="19"/>
  </si>
  <si>
    <t>小野　敬子・酒井　リエ子</t>
    <rPh sb="0" eb="2">
      <t>オノ</t>
    </rPh>
    <rPh sb="3" eb="5">
      <t>ケイコ</t>
    </rPh>
    <rPh sb="6" eb="8">
      <t>サカイ</t>
    </rPh>
    <rPh sb="11" eb="12">
      <t>コ</t>
    </rPh>
    <phoneticPr fontId="1"/>
  </si>
  <si>
    <t>家庭的保育事業</t>
    <rPh sb="0" eb="7">
      <t>カテイテキホイクジギョウ</t>
    </rPh>
    <phoneticPr fontId="1"/>
  </si>
  <si>
    <t>和家庭保育室　木村　和子</t>
    <rPh sb="0" eb="1">
      <t>ワ</t>
    </rPh>
    <rPh sb="1" eb="3">
      <t>カテイ</t>
    </rPh>
    <rPh sb="3" eb="6">
      <t>ホイクシツ</t>
    </rPh>
    <rPh sb="7" eb="9">
      <t>キムラ</t>
    </rPh>
    <rPh sb="10" eb="12">
      <t>カズコ</t>
    </rPh>
    <phoneticPr fontId="19"/>
  </si>
  <si>
    <t>吉田　一美</t>
    <rPh sb="0" eb="2">
      <t>ヨシダ</t>
    </rPh>
    <rPh sb="3" eb="5">
      <t>ヒトミ</t>
    </rPh>
    <phoneticPr fontId="19"/>
  </si>
  <si>
    <t>高橋　真由美</t>
    <rPh sb="0" eb="2">
      <t>タカハシ</t>
    </rPh>
    <rPh sb="3" eb="6">
      <t>マユミ</t>
    </rPh>
    <phoneticPr fontId="19"/>
  </si>
  <si>
    <t>川村　隆</t>
    <rPh sb="0" eb="2">
      <t>カワムラ</t>
    </rPh>
    <rPh sb="3" eb="4">
      <t>タカシ</t>
    </rPh>
    <phoneticPr fontId="19"/>
  </si>
  <si>
    <t>岸　麻記子</t>
    <rPh sb="0" eb="1">
      <t>キシ</t>
    </rPh>
    <rPh sb="2" eb="5">
      <t>マキコ</t>
    </rPh>
    <phoneticPr fontId="19"/>
  </si>
  <si>
    <t>菅野　淳</t>
    <rPh sb="0" eb="2">
      <t>カンノ</t>
    </rPh>
    <rPh sb="3" eb="4">
      <t>アツシ</t>
    </rPh>
    <phoneticPr fontId="19"/>
  </si>
  <si>
    <t>小野　敬子</t>
    <rPh sb="0" eb="2">
      <t>オノ</t>
    </rPh>
    <rPh sb="3" eb="5">
      <t>ケイコ</t>
    </rPh>
    <phoneticPr fontId="1"/>
  </si>
  <si>
    <t>仙台市家庭保育室ちゅうりっぷ　</t>
    <rPh sb="0" eb="3">
      <t>センダイシ</t>
    </rPh>
    <rPh sb="3" eb="5">
      <t>カテイ</t>
    </rPh>
    <rPh sb="5" eb="8">
      <t>ホイクシツ</t>
    </rPh>
    <phoneticPr fontId="19"/>
  </si>
  <si>
    <t>代表　遊佐　ひろ子</t>
    <phoneticPr fontId="1"/>
  </si>
  <si>
    <t>子育てサポート　ばんそうこう</t>
    <rPh sb="0" eb="2">
      <t>コソダ</t>
    </rPh>
    <phoneticPr fontId="19"/>
  </si>
  <si>
    <t>小林　希</t>
    <phoneticPr fontId="1"/>
  </si>
  <si>
    <t>保育室　小野寺</t>
    <rPh sb="0" eb="3">
      <t>ホイクシツ</t>
    </rPh>
    <rPh sb="4" eb="7">
      <t>オノデラ</t>
    </rPh>
    <phoneticPr fontId="19" alignment="distributed"/>
  </si>
  <si>
    <t>小野寺　敏子</t>
    <phoneticPr fontId="1"/>
  </si>
  <si>
    <t>木村　和子</t>
    <rPh sb="0" eb="2">
      <t>キムラ</t>
    </rPh>
    <rPh sb="3" eb="5">
      <t>カズコ</t>
    </rPh>
    <phoneticPr fontId="19"/>
  </si>
  <si>
    <t>小野寺　敏子</t>
    <rPh sb="0" eb="3">
      <t>オノデラ</t>
    </rPh>
    <rPh sb="4" eb="6">
      <t>トシコ</t>
    </rPh>
    <phoneticPr fontId="19" alignment="distributed"/>
  </si>
  <si>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</si>
  <si>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</si>
  <si>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</si>
  <si>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</si>
  <si>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</si>
  <si>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</si>
  <si>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</si>
  <si>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</si>
  <si>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</si>
  <si>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</si>
  <si>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</si>
  <si>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</si>
  <si>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</si>
  <si>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</si>
  <si>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</si>
  <si>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</si>
  <si>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</si>
  <si>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</si>
  <si>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</si>
  <si>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</si>
  <si>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</si>
  <si>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</si>
  <si>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</si>
  <si>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</si>
  <si>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</si>
  <si>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</si>
  <si>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</si>
  <si>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</si>
  <si>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小規模保育事業Ａ型</t>
    <rPh sb="0" eb="3">
      <t>ショウキボ</t>
    </rPh>
    <rPh sb="3" eb="5">
      <t>ホイク</t>
    </rPh>
    <rPh sb="5" eb="7">
      <t>ジギョウ</t>
    </rPh>
    <rPh sb="8" eb="9">
      <t>ガタ</t>
    </rPh>
    <phoneticPr fontId="4"/>
  </si>
  <si>
    <t>代表取締役　菅原　洋一</t>
  </si>
  <si>
    <t>理事長　横濱　敬子</t>
  </si>
  <si>
    <t>代表理事　駒崎　弘樹</t>
  </si>
  <si>
    <t>代表理事　志村　由美</t>
  </si>
  <si>
    <t>代表理事　伊藤　千恵子</t>
  </si>
  <si>
    <t>代表取締役　岡田　純一</t>
  </si>
  <si>
    <t>代表取締役　加藤　守節</t>
  </si>
  <si>
    <t>代表取締役　庄子　文康</t>
  </si>
  <si>
    <t>一般社団法人　共同保育所ちろりん村</t>
  </si>
  <si>
    <t>代表理事　貝原　節子</t>
  </si>
  <si>
    <t>株式会社　Ｆ＆Ｓ</t>
  </si>
  <si>
    <t>代表取締役　藤山　修一</t>
  </si>
  <si>
    <t>代表理事　鈴木　洋二</t>
  </si>
  <si>
    <t>代表取締役　大塚　雅一</t>
  </si>
  <si>
    <t>代表社員　熊谷　孝子</t>
  </si>
  <si>
    <t>代表取締役　齋藤　直子</t>
  </si>
  <si>
    <t>代表取締役　佐藤　範夫</t>
  </si>
  <si>
    <t>代表理事　二木　直純</t>
  </si>
  <si>
    <t>代表取締役　川村　陽介</t>
  </si>
  <si>
    <t>代表取締役　二宮　八千江</t>
  </si>
  <si>
    <t>東京都新宿区西新宿6-6-3 新宿国際ビルディング新館9F</t>
  </si>
  <si>
    <t>代表取締役　若林　雅樹</t>
  </si>
  <si>
    <t>代表取締役　長屋　俊一</t>
  </si>
  <si>
    <t>理事長　伊藤　新一郎</t>
  </si>
  <si>
    <t>代表取締役　佐藤　康久</t>
  </si>
  <si>
    <t>代表取締役　佐々木　雄一</t>
  </si>
  <si>
    <t>代表取締役　平間　恵子</t>
  </si>
  <si>
    <t>代表取締役　加川　和久</t>
  </si>
  <si>
    <t>代表理事　三木　満里</t>
  </si>
  <si>
    <t>理事長　森　よし子</t>
  </si>
  <si>
    <t>理事長　小川　あや子</t>
  </si>
  <si>
    <t>理事長　早坂　了悦</t>
  </si>
  <si>
    <t>代表取締役　村田　省三</t>
  </si>
  <si>
    <t>代表取締役　西尾　章</t>
  </si>
  <si>
    <t>代表取締役　阿部　良子</t>
  </si>
  <si>
    <t>代表取締役　伊藤　由美子</t>
  </si>
  <si>
    <t>理事長　庄司　一智</t>
  </si>
  <si>
    <t>代表社員　上村　ちはる</t>
  </si>
  <si>
    <t>代表取締役　青野　里美</t>
  </si>
  <si>
    <t>代表取締役　後藤　順次</t>
  </si>
  <si>
    <t>小規模保育事業Ｂ型</t>
    <rPh sb="0" eb="3">
      <t>ショウキボ</t>
    </rPh>
    <rPh sb="3" eb="5">
      <t>ホイク</t>
    </rPh>
    <rPh sb="5" eb="7">
      <t>ジギョウ</t>
    </rPh>
    <rPh sb="8" eb="9">
      <t>ガタ</t>
    </rPh>
    <phoneticPr fontId="4"/>
  </si>
  <si>
    <t>代表理事　梅津　哲也</t>
  </si>
  <si>
    <t>代表取締役　安部　なほみ</t>
  </si>
  <si>
    <t>代表理事　本田　陽二</t>
  </si>
  <si>
    <t>代表理事　西條　由美</t>
  </si>
  <si>
    <t>代表取締役　松嶋　恵理子</t>
  </si>
  <si>
    <t>東京都豊島区東池袋1-44-3　池袋ISPタマビル</t>
  </si>
  <si>
    <t>代表取締役　関　慎一</t>
  </si>
  <si>
    <t>代表取締役　加納　由紀子</t>
  </si>
  <si>
    <t>代表理事　鈴木　智恵</t>
  </si>
  <si>
    <t>代表社員　髙橋　宏典</t>
  </si>
  <si>
    <t>代表理事　菊池　次男</t>
  </si>
  <si>
    <t>事業所内‐小規模A型</t>
    <rPh sb="0" eb="3">
      <t>ジギョウショ</t>
    </rPh>
    <rPh sb="3" eb="4">
      <t>ナイ</t>
    </rPh>
    <rPh sb="5" eb="8">
      <t>ショウキボ</t>
    </rPh>
    <rPh sb="9" eb="10">
      <t>ガタ</t>
    </rPh>
    <phoneticPr fontId="4"/>
  </si>
  <si>
    <t>代表取締役　安岡　稔</t>
  </si>
  <si>
    <t>代表取締役　金沢　和樹</t>
  </si>
  <si>
    <t>事業所内‐小規模B型</t>
    <rPh sb="0" eb="3">
      <t>ジギョウショ</t>
    </rPh>
    <rPh sb="3" eb="4">
      <t>ナイ</t>
    </rPh>
    <rPh sb="5" eb="8">
      <t>ショウキボ</t>
    </rPh>
    <rPh sb="9" eb="10">
      <t>ガタ</t>
    </rPh>
    <phoneticPr fontId="4"/>
  </si>
  <si>
    <t>代表取締役　小川　良行</t>
  </si>
  <si>
    <t>代表取締役　守井　嘉朗</t>
  </si>
  <si>
    <t>代表取締役　村田　清和</t>
  </si>
  <si>
    <t>理事長　猪俣　裕士</t>
  </si>
  <si>
    <t>理事長　畠山　修一</t>
  </si>
  <si>
    <t>代表取締役　秋山　智幸</t>
  </si>
  <si>
    <t>代表取締役　澤田　修次</t>
  </si>
  <si>
    <t>事業所内‐保育所型</t>
    <rPh sb="0" eb="3">
      <t>ジギョウショ</t>
    </rPh>
    <rPh sb="3" eb="4">
      <t>ナイ</t>
    </rPh>
    <rPh sb="5" eb="7">
      <t>ホイク</t>
    </rPh>
    <rPh sb="7" eb="8">
      <t>ショ</t>
    </rPh>
    <rPh sb="8" eb="9">
      <t>ガタ</t>
    </rPh>
    <phoneticPr fontId="4"/>
  </si>
  <si>
    <t>南中山すいせん保育園</t>
  </si>
  <si>
    <t>理事長　熊谷　直達</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</si>
  <si>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6"/>
  </si>
  <si>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</si>
  <si>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</si>
  <si>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</si>
  <si>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</si>
  <si>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</si>
  <si>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実費徴収に係る補足給付事業補助金交付申請調書（別表１）のとおり</t>
    <rPh sb="0" eb="4">
      <t>ジッピチョウシュウ</t>
    </rPh>
    <rPh sb="5" eb="6">
      <t>カカ</t>
    </rPh>
    <rPh sb="7" eb="9">
      <t>ホソク</t>
    </rPh>
    <rPh sb="9" eb="11">
      <t>キュウフ</t>
    </rPh>
    <rPh sb="11" eb="13">
      <t>ジギョウ</t>
    </rPh>
    <rPh sb="13" eb="16">
      <t>ホジョキン</t>
    </rPh>
    <rPh sb="16" eb="18">
      <t>コウフ</t>
    </rPh>
    <rPh sb="18" eb="20">
      <t>シンセイ</t>
    </rPh>
    <rPh sb="20" eb="22">
      <t>チョウショ</t>
    </rPh>
    <rPh sb="23" eb="25">
      <t>ベッピョウ</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</si>
  <si>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</si>
  <si>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実費徴収の内容及びその金額が分かる書類（規定・保護者向けのお知らせ等）</t>
    <rPh sb="0" eb="2">
      <t>ジッピ</t>
    </rPh>
    <rPh sb="2" eb="4">
      <t>チョウシュウ</t>
    </rPh>
    <rPh sb="5" eb="7">
      <t>ナイヨウ</t>
    </rPh>
    <rPh sb="7" eb="8">
      <t>オヨ</t>
    </rPh>
    <rPh sb="11" eb="13">
      <t>キンガク</t>
    </rPh>
    <rPh sb="14" eb="15">
      <t>ワ</t>
    </rPh>
    <rPh sb="17" eb="19">
      <t>ショルイ</t>
    </rPh>
    <rPh sb="20" eb="22">
      <t>キテイ</t>
    </rPh>
    <rPh sb="23" eb="26">
      <t>ホゴシャ</t>
    </rPh>
    <rPh sb="26" eb="27">
      <t>ム</t>
    </rPh>
    <rPh sb="30" eb="31">
      <t>シ</t>
    </rPh>
    <rPh sb="33" eb="34">
      <t>ナド</t>
    </rPh>
    <phoneticPr fontId="1"/>
  </si>
  <si>
    <t>申請年度を入力してください。</t>
    <rPh sb="0" eb="2">
      <t>シンセイ</t>
    </rPh>
    <rPh sb="2" eb="4">
      <t>ネンド</t>
    </rPh>
    <rPh sb="5" eb="7">
      <t>ニュウリョク</t>
    </rPh>
    <phoneticPr fontId="6"/>
  </si>
  <si>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6"/>
  </si>
  <si>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6"/>
  </si>
  <si>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6"/>
  </si>
  <si>
    <t>【提出書類】
　様式第１号、別表１、別紙（集計表）、添付資料の順に並べ、提出してください。</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</si>
  <si>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年度実費徴収に係る補足給付事業補助金交付申請書</t>
    <rPh sb="0" eb="2">
      <t>ネンド</t>
    </rPh>
    <rPh sb="2" eb="6">
      <t>ジッピチョウシュウ</t>
    </rPh>
    <rPh sb="7" eb="8">
      <t>カカ</t>
    </rPh>
    <rPh sb="9" eb="13">
      <t>ホソクキュウフ</t>
    </rPh>
    <rPh sb="13" eb="15">
      <t>ジギョウ</t>
    </rPh>
    <rPh sb="15" eb="18">
      <t>ホジョキン</t>
    </rPh>
    <rPh sb="18" eb="23">
      <t>コウフシンセイショ</t>
    </rPh>
    <phoneticPr fontId="1"/>
  </si>
  <si>
    <t>対象経費の　　支出予定額</t>
    <rPh sb="0" eb="2">
      <t>タイショウ</t>
    </rPh>
    <rPh sb="2" eb="4">
      <t>ケイヒ</t>
    </rPh>
    <rPh sb="7" eb="9">
      <t>シシュツ</t>
    </rPh>
    <rPh sb="9" eb="11">
      <t>ヨテイ</t>
    </rPh>
    <rPh sb="11" eb="12">
      <t>ガク</t>
    </rPh>
    <phoneticPr fontId="1"/>
  </si>
  <si>
    <t>（別紙）</t>
    <rPh sb="1" eb="3">
      <t>ベッシ</t>
    </rPh>
    <phoneticPr fontId="1"/>
  </si>
  <si>
    <t>ニチイキッズ仙台さかえ保育園</t>
    <phoneticPr fontId="14"/>
  </si>
  <si>
    <t>ロリポップクラブ出花園</t>
    <phoneticPr fontId="4"/>
  </si>
  <si>
    <t>小田原ことりのうた保育園</t>
    <phoneticPr fontId="4"/>
  </si>
  <si>
    <t>幸町すいせん保育所</t>
    <rPh sb="0" eb="2">
      <t>サイワイチョウ</t>
    </rPh>
    <rPh sb="6" eb="8">
      <t>ホイク</t>
    </rPh>
    <rPh sb="8" eb="9">
      <t>ショ</t>
    </rPh>
    <phoneticPr fontId="14"/>
  </si>
  <si>
    <t>岩切たんぽぽ保育園</t>
    <rPh sb="0" eb="2">
      <t>イワキリ</t>
    </rPh>
    <phoneticPr fontId="4"/>
  </si>
  <si>
    <t>03131</t>
    <phoneticPr fontId="6"/>
  </si>
  <si>
    <t>つつじがおかもりのいえ保育園</t>
    <phoneticPr fontId="4"/>
  </si>
  <si>
    <t>03132</t>
    <phoneticPr fontId="6"/>
  </si>
  <si>
    <t>03134</t>
    <phoneticPr fontId="6"/>
  </si>
  <si>
    <t>ありすの国保育園</t>
    <phoneticPr fontId="4"/>
  </si>
  <si>
    <t>03141</t>
    <phoneticPr fontId="6"/>
  </si>
  <si>
    <t>つばめ保育園</t>
    <rPh sb="3" eb="6">
      <t>ホイクエン</t>
    </rPh>
    <phoneticPr fontId="4"/>
  </si>
  <si>
    <t>榴岡なないろ保育園</t>
    <rPh sb="0" eb="2">
      <t>ツツジガオカ</t>
    </rPh>
    <rPh sb="6" eb="9">
      <t>ホイクエン</t>
    </rPh>
    <phoneticPr fontId="4"/>
  </si>
  <si>
    <t>仙台らぴあ保育園</t>
    <rPh sb="0" eb="2">
      <t>センダイ</t>
    </rPh>
    <rPh sb="5" eb="8">
      <t>ホイクエン</t>
    </rPh>
    <phoneticPr fontId="46"/>
  </si>
  <si>
    <t>あすと長町こぶたの城保育園</t>
    <rPh sb="3" eb="5">
      <t>ナガマチ</t>
    </rPh>
    <rPh sb="9" eb="10">
      <t>シロ</t>
    </rPh>
    <rPh sb="10" eb="13">
      <t>ホイクエン</t>
    </rPh>
    <phoneticPr fontId="46"/>
  </si>
  <si>
    <t>中山保育園</t>
    <rPh sb="0" eb="2">
      <t>ナカヤマ</t>
    </rPh>
    <rPh sb="2" eb="4">
      <t>ホイク</t>
    </rPh>
    <rPh sb="4" eb="5">
      <t>エン</t>
    </rPh>
    <phoneticPr fontId="3"/>
  </si>
  <si>
    <t>南光台すいせん保育所</t>
    <rPh sb="0" eb="3">
      <t>ナンコウダイ</t>
    </rPh>
    <rPh sb="7" eb="9">
      <t>ホイク</t>
    </rPh>
    <rPh sb="9" eb="10">
      <t>ショ</t>
    </rPh>
    <phoneticPr fontId="3"/>
  </si>
  <si>
    <t>宮城総合支所</t>
    <rPh sb="0" eb="2">
      <t>ミヤギ</t>
    </rPh>
    <rPh sb="2" eb="4">
      <t>ソウゴウ</t>
    </rPh>
    <rPh sb="4" eb="6">
      <t>シショ</t>
    </rPh>
    <phoneticPr fontId="1"/>
  </si>
  <si>
    <t>あすと長町めぐみ保育園</t>
    <rPh sb="3" eb="5">
      <t>ナガマチ</t>
    </rPh>
    <rPh sb="8" eb="11">
      <t>ホイクエン</t>
    </rPh>
    <phoneticPr fontId="46"/>
  </si>
  <si>
    <t>05131</t>
    <phoneticPr fontId="6"/>
  </si>
  <si>
    <t>やまとみらい南光台東保育園</t>
    <rPh sb="6" eb="9">
      <t>ナンコウダイ</t>
    </rPh>
    <rPh sb="9" eb="10">
      <t>ヒガシ</t>
    </rPh>
    <rPh sb="10" eb="13">
      <t>ホイクエン</t>
    </rPh>
    <phoneticPr fontId="3"/>
  </si>
  <si>
    <t>やまとみらい南光台東保育園</t>
    <rPh sb="6" eb="9">
      <t>ナンコウダイ</t>
    </rPh>
    <rPh sb="9" eb="10">
      <t>ヒガシ</t>
    </rPh>
    <rPh sb="10" eb="13">
      <t>ホイクエン</t>
    </rPh>
    <phoneticPr fontId="6"/>
  </si>
  <si>
    <t>向陽台はるかぜ保育園</t>
    <rPh sb="0" eb="3">
      <t>コウヨウダイ</t>
    </rPh>
    <rPh sb="7" eb="10">
      <t>ホイクエン</t>
    </rPh>
    <phoneticPr fontId="3"/>
  </si>
  <si>
    <t>向陽台はるかぜ保育園</t>
    <rPh sb="0" eb="3">
      <t>コウヨウダイ</t>
    </rPh>
    <rPh sb="7" eb="10">
      <t>ホイクエン</t>
    </rPh>
    <phoneticPr fontId="6"/>
  </si>
  <si>
    <t>02143</t>
    <phoneticPr fontId="6"/>
  </si>
  <si>
    <t>YMCA長町保育園</t>
    <rPh sb="4" eb="6">
      <t>ナガマチ</t>
    </rPh>
    <rPh sb="6" eb="9">
      <t>ホイクエン</t>
    </rPh>
    <phoneticPr fontId="4"/>
  </si>
  <si>
    <t>06112</t>
    <phoneticPr fontId="6"/>
  </si>
  <si>
    <t>川前ぱれっと保育園</t>
    <rPh sb="0" eb="2">
      <t>カワマエ</t>
    </rPh>
    <rPh sb="6" eb="9">
      <t>ホイクエン</t>
    </rPh>
    <phoneticPr fontId="3"/>
  </si>
  <si>
    <t>川前ぱれっと保育園</t>
    <rPh sb="0" eb="2">
      <t>カワマエ</t>
    </rPh>
    <rPh sb="6" eb="9">
      <t>ホイクエン</t>
    </rPh>
    <phoneticPr fontId="6"/>
  </si>
  <si>
    <t>保育園ワタキューキンダーハイム</t>
    <phoneticPr fontId="4"/>
  </si>
  <si>
    <t>仙台岩切あおぞら保育園</t>
    <phoneticPr fontId="4"/>
  </si>
  <si>
    <t>アスク小鶴新田保育園</t>
    <phoneticPr fontId="4"/>
  </si>
  <si>
    <t>パプリカ保育園</t>
    <phoneticPr fontId="4"/>
  </si>
  <si>
    <t>03138</t>
    <phoneticPr fontId="6"/>
  </si>
  <si>
    <t>ピースフル保育園</t>
    <phoneticPr fontId="4"/>
  </si>
  <si>
    <t>03139</t>
    <phoneticPr fontId="1"/>
  </si>
  <si>
    <t>03142</t>
    <phoneticPr fontId="6"/>
  </si>
  <si>
    <t>05132</t>
    <phoneticPr fontId="6"/>
  </si>
  <si>
    <t>保育所</t>
    <rPh sb="0" eb="2">
      <t>ホイク</t>
    </rPh>
    <rPh sb="2" eb="3">
      <t>ショ</t>
    </rPh>
    <phoneticPr fontId="3"/>
  </si>
  <si>
    <t>理事長　関本　英太郎</t>
  </si>
  <si>
    <t>仙台市青葉区中山４－１４－３５　</t>
  </si>
  <si>
    <t>会長　浅井　克己</t>
  </si>
  <si>
    <t>理事長　浅尾　豊信</t>
  </si>
  <si>
    <t>大阪市北区堂島１－５－３０　堂島プラザビル９Ｆ</t>
  </si>
  <si>
    <t>代表取締役　西山　悟</t>
  </si>
  <si>
    <t>株式会社lumiereひまわり</t>
  </si>
  <si>
    <t>株式会社たけやま</t>
  </si>
  <si>
    <t>埼玉県飯能市永田５２７－２</t>
    <rPh sb="0" eb="2">
      <t>サイタマ</t>
    </rPh>
    <rPh sb="2" eb="3">
      <t>ケン</t>
    </rPh>
    <rPh sb="3" eb="6">
      <t>ハンノウシ</t>
    </rPh>
    <rPh sb="6" eb="8">
      <t>ナガタ</t>
    </rPh>
    <phoneticPr fontId="1"/>
  </si>
  <si>
    <t>理事長　長棹　美枝子</t>
    <rPh sb="0" eb="3">
      <t>リジチョウ</t>
    </rPh>
    <rPh sb="4" eb="5">
      <t>ナガ</t>
    </rPh>
    <rPh sb="5" eb="6">
      <t>サオ</t>
    </rPh>
    <rPh sb="7" eb="10">
      <t>ミエコ</t>
    </rPh>
    <phoneticPr fontId="1"/>
  </si>
  <si>
    <t>仙台市宮城野区扇町５－３－３８</t>
    <rPh sb="0" eb="3">
      <t>センダイシ</t>
    </rPh>
    <rPh sb="3" eb="7">
      <t>ミヤギノク</t>
    </rPh>
    <rPh sb="7" eb="9">
      <t>オウギマチ</t>
    </rPh>
    <phoneticPr fontId="1"/>
  </si>
  <si>
    <t>代表取締役　本橋　秀夫</t>
    <rPh sb="0" eb="2">
      <t>ダイヒョウ</t>
    </rPh>
    <rPh sb="2" eb="5">
      <t>トリシマリヤク</t>
    </rPh>
    <rPh sb="6" eb="8">
      <t>モトハシ</t>
    </rPh>
    <rPh sb="9" eb="11">
      <t>ヒデオ</t>
    </rPh>
    <phoneticPr fontId="1"/>
  </si>
  <si>
    <t>YMCA長町保育園</t>
    <rPh sb="4" eb="6">
      <t>ナガマチ</t>
    </rPh>
    <rPh sb="6" eb="9">
      <t>ホイクエン</t>
    </rPh>
    <phoneticPr fontId="3"/>
  </si>
  <si>
    <t>理事長　横山　義正</t>
  </si>
  <si>
    <t>岩切たんぽぽ保育園</t>
    <rPh sb="0" eb="2">
      <t>イワキリ</t>
    </rPh>
    <phoneticPr fontId="45"/>
  </si>
  <si>
    <t>仙台市宮城野区岩切字洞ノ口１０３　</t>
  </si>
  <si>
    <t>社会福祉法人喬希会</t>
  </si>
  <si>
    <t>つばめ保育園</t>
    <rPh sb="3" eb="6">
      <t>ホイクエン</t>
    </rPh>
    <phoneticPr fontId="3"/>
  </si>
  <si>
    <t>社会福祉法人喬希会</t>
    <rPh sb="0" eb="6">
      <t>シャカイフクシホウジン</t>
    </rPh>
    <rPh sb="8" eb="9">
      <t>カイ</t>
    </rPh>
    <phoneticPr fontId="3"/>
  </si>
  <si>
    <t>03142</t>
  </si>
  <si>
    <t>榴岡なないろ保育園</t>
    <rPh sb="0" eb="2">
      <t>ツツジガオカ</t>
    </rPh>
    <rPh sb="6" eb="9">
      <t>ホイクエン</t>
    </rPh>
    <phoneticPr fontId="3"/>
  </si>
  <si>
    <t>仙台市宮城野区二十人町301-18</t>
    <rPh sb="0" eb="3">
      <t>センダイシ</t>
    </rPh>
    <rPh sb="3" eb="7">
      <t>ミヤギノク</t>
    </rPh>
    <rPh sb="7" eb="11">
      <t>ニジュウニンマチ</t>
    </rPh>
    <phoneticPr fontId="3"/>
  </si>
  <si>
    <t>社会福祉法人あおば厚生福祉会</t>
    <rPh sb="0" eb="6">
      <t>シャカイフクシホウジン</t>
    </rPh>
    <rPh sb="9" eb="11">
      <t>コウセイ</t>
    </rPh>
    <rPh sb="11" eb="13">
      <t>フクシ</t>
    </rPh>
    <rPh sb="13" eb="14">
      <t>カイ</t>
    </rPh>
    <phoneticPr fontId="3"/>
  </si>
  <si>
    <t>株式会社NOZOMI</t>
  </si>
  <si>
    <t>仙台市若林区東八番丁１８３</t>
    <rPh sb="0" eb="3">
      <t>センダイシ</t>
    </rPh>
    <rPh sb="3" eb="6">
      <t>ワカバヤシク</t>
    </rPh>
    <rPh sb="6" eb="7">
      <t>ヒガシ</t>
    </rPh>
    <rPh sb="7" eb="9">
      <t>ハチバン</t>
    </rPh>
    <rPh sb="9" eb="10">
      <t>チョウ</t>
    </rPh>
    <phoneticPr fontId="1"/>
  </si>
  <si>
    <t>代表取締役　守井　嘉朗</t>
    <rPh sb="0" eb="2">
      <t>ダイヒョウ</t>
    </rPh>
    <rPh sb="2" eb="5">
      <t>トリシマリヤク</t>
    </rPh>
    <rPh sb="6" eb="8">
      <t>モリイ</t>
    </rPh>
    <rPh sb="9" eb="10">
      <t>ヨシ</t>
    </rPh>
    <phoneticPr fontId="1"/>
  </si>
  <si>
    <t>理事長　都築　元之</t>
  </si>
  <si>
    <t>代表取締役　坂　冬子</t>
    <rPh sb="6" eb="7">
      <t>サカ</t>
    </rPh>
    <rPh sb="8" eb="10">
      <t>フユコ</t>
    </rPh>
    <phoneticPr fontId="1"/>
  </si>
  <si>
    <t>社会福祉法人幸生会</t>
    <rPh sb="0" eb="2">
      <t>シャカイ</t>
    </rPh>
    <rPh sb="2" eb="4">
      <t>フクシ</t>
    </rPh>
    <rPh sb="4" eb="6">
      <t>ホウジン</t>
    </rPh>
    <rPh sb="6" eb="7">
      <t>コウ</t>
    </rPh>
    <rPh sb="7" eb="8">
      <t>セイ</t>
    </rPh>
    <rPh sb="8" eb="9">
      <t>カイ</t>
    </rPh>
    <phoneticPr fontId="2"/>
  </si>
  <si>
    <t>仙台市泉区松森字後沢1-1</t>
    <rPh sb="0" eb="3">
      <t>センダイシ</t>
    </rPh>
    <rPh sb="3" eb="5">
      <t>イズミク</t>
    </rPh>
    <rPh sb="5" eb="7">
      <t>マツモリ</t>
    </rPh>
    <rPh sb="7" eb="8">
      <t>アザ</t>
    </rPh>
    <rPh sb="8" eb="9">
      <t>アト</t>
    </rPh>
    <rPh sb="9" eb="10">
      <t>サワ</t>
    </rPh>
    <phoneticPr fontId="3"/>
  </si>
  <si>
    <t>社会福祉法人やまとみらい福祉会</t>
    <rPh sb="0" eb="2">
      <t>シャカイ</t>
    </rPh>
    <rPh sb="2" eb="4">
      <t>フクシ</t>
    </rPh>
    <rPh sb="4" eb="6">
      <t>ホウジン</t>
    </rPh>
    <rPh sb="12" eb="14">
      <t>フクシ</t>
    </rPh>
    <rPh sb="14" eb="15">
      <t>カイ</t>
    </rPh>
    <phoneticPr fontId="3"/>
  </si>
  <si>
    <t>02143</t>
  </si>
  <si>
    <t>03141</t>
  </si>
  <si>
    <t>05131</t>
  </si>
  <si>
    <t>05132</t>
  </si>
  <si>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</si>
  <si>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t>ＷＡＣまごころ保育園</t>
    <rPh sb="7" eb="10">
      <t>ホイクエン</t>
    </rPh>
    <phoneticPr fontId="6"/>
  </si>
  <si>
    <t>ふれあい保育園</t>
    <rPh sb="4" eb="7">
      <t>ホイクエン</t>
    </rPh>
    <phoneticPr fontId="11"/>
  </si>
  <si>
    <t>おひさま原っぱ保育園</t>
    <rPh sb="4" eb="5">
      <t>ハラ</t>
    </rPh>
    <rPh sb="7" eb="10">
      <t>ホイクエン</t>
    </rPh>
    <phoneticPr fontId="12"/>
  </si>
  <si>
    <t>おうち保育園木町どおり</t>
    <rPh sb="3" eb="6">
      <t>ホイクエン</t>
    </rPh>
    <rPh sb="6" eb="8">
      <t>キマチ</t>
    </rPh>
    <phoneticPr fontId="11"/>
  </si>
  <si>
    <t>小規模保育事業所ココカラ荒巻</t>
    <rPh sb="0" eb="3">
      <t>ショウキボ</t>
    </rPh>
    <rPh sb="3" eb="5">
      <t>ホイク</t>
    </rPh>
    <rPh sb="5" eb="7">
      <t>ジギョウ</t>
    </rPh>
    <rPh sb="7" eb="8">
      <t>ショ</t>
    </rPh>
    <rPh sb="12" eb="14">
      <t>アラマキ</t>
    </rPh>
    <phoneticPr fontId="11"/>
  </si>
  <si>
    <t>みのり保育園</t>
    <rPh sb="3" eb="6">
      <t>ホイクエン</t>
    </rPh>
    <phoneticPr fontId="3"/>
  </si>
  <si>
    <t>かみすぎさくら保育園</t>
    <rPh sb="7" eb="10">
      <t>ホイクエン</t>
    </rPh>
    <phoneticPr fontId="3"/>
  </si>
  <si>
    <t>すまいる立町保育園</t>
    <rPh sb="4" eb="6">
      <t>タチマチ</t>
    </rPh>
    <rPh sb="6" eb="9">
      <t>ホイクエン</t>
    </rPh>
    <phoneticPr fontId="3"/>
  </si>
  <si>
    <t>ぷりえ～る保育園あらまき</t>
    <rPh sb="5" eb="8">
      <t>ホイクエン</t>
    </rPh>
    <phoneticPr fontId="3"/>
  </si>
  <si>
    <t>ぶんぶん保育園</t>
    <rPh sb="4" eb="7">
      <t>ホイクエン</t>
    </rPh>
    <phoneticPr fontId="3"/>
  </si>
  <si>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</si>
  <si>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</si>
  <si>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きまちこころ保育園</t>
    <rPh sb="6" eb="9">
      <t>ホイクエン</t>
    </rPh>
    <phoneticPr fontId="3"/>
  </si>
  <si>
    <t>こどもの家エミール</t>
    <rPh sb="4" eb="5">
      <t>イエ</t>
    </rPh>
    <phoneticPr fontId="3"/>
  </si>
  <si>
    <t>朝市っ子保育園</t>
    <rPh sb="0" eb="2">
      <t>アサイチ</t>
    </rPh>
    <rPh sb="3" eb="4">
      <t>コ</t>
    </rPh>
    <rPh sb="4" eb="7">
      <t>ホイクエン</t>
    </rPh>
    <phoneticPr fontId="3"/>
  </si>
  <si>
    <t>かみすぎさくら第2保育園</t>
    <rPh sb="7" eb="8">
      <t>ダイ</t>
    </rPh>
    <rPh sb="9" eb="12">
      <t>ホイクエン</t>
    </rPh>
    <phoneticPr fontId="3"/>
  </si>
  <si>
    <t>さくらっこ保育園</t>
    <rPh sb="5" eb="8">
      <t>ホイクエン</t>
    </rPh>
    <phoneticPr fontId="3"/>
  </si>
  <si>
    <t>ピーターパン東勝山</t>
    <rPh sb="6" eb="7">
      <t>ヒガシ</t>
    </rPh>
    <rPh sb="7" eb="9">
      <t>カツヤマ</t>
    </rPh>
    <phoneticPr fontId="3"/>
  </si>
  <si>
    <t>たっこの家</t>
    <rPh sb="4" eb="5">
      <t>イエ</t>
    </rPh>
    <phoneticPr fontId="11"/>
  </si>
  <si>
    <t>カール高松ナーサリー</t>
    <rPh sb="3" eb="4">
      <t>タカ</t>
    </rPh>
    <phoneticPr fontId="3"/>
  </si>
  <si>
    <t>もりのなかま保育園宮城野園</t>
    <rPh sb="6" eb="9">
      <t>ホイクエン</t>
    </rPh>
    <rPh sb="9" eb="12">
      <t>ミヤギノ</t>
    </rPh>
    <rPh sb="12" eb="13">
      <t>エン</t>
    </rPh>
    <phoneticPr fontId="11"/>
  </si>
  <si>
    <t>ハニー保育園</t>
    <rPh sb="3" eb="6">
      <t>ホイクエン</t>
    </rPh>
    <phoneticPr fontId="3"/>
  </si>
  <si>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</si>
  <si>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</si>
  <si>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保育園れいんぼーなーさりー原ノ町館1</t>
    <rPh sb="0" eb="3">
      <t>ホイクエン</t>
    </rPh>
    <rPh sb="13" eb="14">
      <t>ハラ</t>
    </rPh>
    <rPh sb="15" eb="16">
      <t>マチ</t>
    </rPh>
    <rPh sb="16" eb="17">
      <t>カン</t>
    </rPh>
    <phoneticPr fontId="3"/>
  </si>
  <si>
    <t>保育園れいんぼーなーさりー原ノ町館2</t>
    <rPh sb="0" eb="3">
      <t>ホイクエン</t>
    </rPh>
    <rPh sb="13" eb="14">
      <t>ハラ</t>
    </rPh>
    <rPh sb="15" eb="16">
      <t>マチ</t>
    </rPh>
    <rPh sb="16" eb="17">
      <t>カン</t>
    </rPh>
    <phoneticPr fontId="3"/>
  </si>
  <si>
    <t>キッズフィールド新田東園</t>
    <rPh sb="8" eb="10">
      <t>シンデン</t>
    </rPh>
    <rPh sb="10" eb="11">
      <t>ヒガシ</t>
    </rPh>
    <rPh sb="11" eb="12">
      <t>エン</t>
    </rPh>
    <phoneticPr fontId="3"/>
  </si>
  <si>
    <t>つつじがおか保育園</t>
    <rPh sb="6" eb="9">
      <t>ホイクエン</t>
    </rPh>
    <phoneticPr fontId="3"/>
  </si>
  <si>
    <t>新田ナーサリー</t>
    <rPh sb="0" eb="2">
      <t>シンデン</t>
    </rPh>
    <phoneticPr fontId="3"/>
  </si>
  <si>
    <t>小規模保育事業所ココカラ五橋</t>
    <rPh sb="0" eb="3">
      <t>ショウキボ</t>
    </rPh>
    <rPh sb="3" eb="5">
      <t>ホイク</t>
    </rPh>
    <rPh sb="5" eb="7">
      <t>ジギョウ</t>
    </rPh>
    <rPh sb="7" eb="8">
      <t>ショ</t>
    </rPh>
    <rPh sb="12" eb="14">
      <t>イツツバシ</t>
    </rPh>
    <phoneticPr fontId="11"/>
  </si>
  <si>
    <t>ちゃいるどらんど六丁の目保育園</t>
    <rPh sb="8" eb="10">
      <t>ロクチョウ</t>
    </rPh>
    <rPh sb="11" eb="12">
      <t>メ</t>
    </rPh>
    <rPh sb="12" eb="15">
      <t>ホイクエン</t>
    </rPh>
    <phoneticPr fontId="12"/>
  </si>
  <si>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</si>
  <si>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</si>
  <si>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バイリンガル保育園なないろの里</t>
    <rPh sb="6" eb="9">
      <t>ホイクエン</t>
    </rPh>
    <rPh sb="14" eb="15">
      <t>サト</t>
    </rPh>
    <phoneticPr fontId="3"/>
  </si>
  <si>
    <t>空飛ぶくぢら保育所</t>
    <rPh sb="0" eb="1">
      <t>ソラ</t>
    </rPh>
    <rPh sb="1" eb="2">
      <t>ト</t>
    </rPh>
    <rPh sb="6" eb="8">
      <t>ホイク</t>
    </rPh>
    <rPh sb="8" eb="9">
      <t>ショ</t>
    </rPh>
    <phoneticPr fontId="3"/>
  </si>
  <si>
    <t>ろりぽっぷ第2小規模保育園おひさま館</t>
    <rPh sb="5" eb="6">
      <t>ダイ</t>
    </rPh>
    <rPh sb="7" eb="10">
      <t>ショウキボ</t>
    </rPh>
    <rPh sb="10" eb="13">
      <t>ホイクエン</t>
    </rPh>
    <rPh sb="17" eb="18">
      <t>カン</t>
    </rPh>
    <phoneticPr fontId="3"/>
  </si>
  <si>
    <t>グレース保育園</t>
    <rPh sb="4" eb="7">
      <t>ホイクエン</t>
    </rPh>
    <phoneticPr fontId="3"/>
  </si>
  <si>
    <t>六丁の目保育園中町園</t>
    <rPh sb="0" eb="2">
      <t>ロクチョウ</t>
    </rPh>
    <rPh sb="3" eb="4">
      <t>メ</t>
    </rPh>
    <rPh sb="4" eb="7">
      <t>ホイクエン</t>
    </rPh>
    <rPh sb="7" eb="9">
      <t>ナカマチ</t>
    </rPh>
    <rPh sb="9" eb="10">
      <t>エン</t>
    </rPh>
    <phoneticPr fontId="3"/>
  </si>
  <si>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</si>
  <si>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</si>
  <si>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バンビのおうち保育園</t>
    <rPh sb="7" eb="10">
      <t>ホイクエン</t>
    </rPh>
    <phoneticPr fontId="3"/>
  </si>
  <si>
    <t>アテナ保育園</t>
    <rPh sb="3" eb="6">
      <t>ホイクエン</t>
    </rPh>
    <phoneticPr fontId="3"/>
  </si>
  <si>
    <t>砂押こころ保育園</t>
    <rPh sb="0" eb="2">
      <t>スナオシ</t>
    </rPh>
    <rPh sb="5" eb="8">
      <t>ホイクエン</t>
    </rPh>
    <phoneticPr fontId="3"/>
  </si>
  <si>
    <t>時のかけはし保育園</t>
    <rPh sb="0" eb="1">
      <t>トキ</t>
    </rPh>
    <rPh sb="6" eb="9">
      <t>ホイクエン</t>
    </rPh>
    <phoneticPr fontId="3"/>
  </si>
  <si>
    <t>袋原ちびっこひろば保育園</t>
    <rPh sb="0" eb="1">
      <t>フクロ</t>
    </rPh>
    <rPh sb="1" eb="2">
      <t>ハラ</t>
    </rPh>
    <rPh sb="9" eb="12">
      <t>ホイクエン</t>
    </rPh>
    <phoneticPr fontId="3"/>
  </si>
  <si>
    <t>こぶたの城おおのだ保育園</t>
    <rPh sb="4" eb="5">
      <t>シロ</t>
    </rPh>
    <rPh sb="9" eb="12">
      <t>ホイクエン</t>
    </rPh>
    <phoneticPr fontId="3"/>
  </si>
  <si>
    <t>杜のぽかぽか保育園</t>
    <rPh sb="0" eb="1">
      <t>モリ</t>
    </rPh>
    <rPh sb="6" eb="9">
      <t>ホイクエン</t>
    </rPh>
    <phoneticPr fontId="3"/>
  </si>
  <si>
    <t>富沢こころ保育園</t>
    <rPh sb="0" eb="2">
      <t>トミザワ</t>
    </rPh>
    <rPh sb="5" eb="8">
      <t>ホイクエン</t>
    </rPh>
    <phoneticPr fontId="3"/>
  </si>
  <si>
    <t>サン・キッズ保育園</t>
    <rPh sb="6" eb="9">
      <t>ホイクエン</t>
    </rPh>
    <phoneticPr fontId="11"/>
  </si>
  <si>
    <t>ぷりえ～る保育園2</t>
    <rPh sb="5" eb="8">
      <t>ホイクエン</t>
    </rPh>
    <phoneticPr fontId="11"/>
  </si>
  <si>
    <t>アートチャイルドケア仙台泉中央</t>
    <rPh sb="10" eb="12">
      <t>センダイ</t>
    </rPh>
    <rPh sb="12" eb="13">
      <t>イズミ</t>
    </rPh>
    <rPh sb="13" eb="15">
      <t>チュウオウ</t>
    </rPh>
    <phoneticPr fontId="3"/>
  </si>
  <si>
    <t>リコリコ保育園</t>
    <rPh sb="4" eb="7">
      <t>ホイクエン</t>
    </rPh>
    <phoneticPr fontId="3"/>
  </si>
  <si>
    <t>ハピネス保育園南光台東</t>
    <rPh sb="4" eb="7">
      <t>ホイクエン</t>
    </rPh>
    <rPh sb="7" eb="9">
      <t>ナンコウ</t>
    </rPh>
    <rPh sb="9" eb="10">
      <t>ダイ</t>
    </rPh>
    <rPh sb="10" eb="11">
      <t>ヒガシ</t>
    </rPh>
    <phoneticPr fontId="3"/>
  </si>
  <si>
    <t>ピーターパン北中山</t>
    <rPh sb="6" eb="7">
      <t>キタ</t>
    </rPh>
    <rPh sb="7" eb="9">
      <t>ナカヤマ</t>
    </rPh>
    <phoneticPr fontId="3"/>
  </si>
  <si>
    <t>泉中央さんさん保育室</t>
    <rPh sb="0" eb="3">
      <t>イズミチュウオウ</t>
    </rPh>
    <rPh sb="7" eb="10">
      <t>ホイクシツ</t>
    </rPh>
    <phoneticPr fontId="3"/>
  </si>
  <si>
    <t>みなみの光保育園</t>
    <rPh sb="4" eb="5">
      <t>ヒカリ</t>
    </rPh>
    <rPh sb="5" eb="8">
      <t>ホイクエン</t>
    </rPh>
    <phoneticPr fontId="3"/>
  </si>
  <si>
    <t>ミッキー小規模保育園</t>
    <rPh sb="4" eb="7">
      <t>ショウキボ</t>
    </rPh>
    <rPh sb="7" eb="10">
      <t>ホイクエン</t>
    </rPh>
    <phoneticPr fontId="3"/>
  </si>
  <si>
    <t>ひよこ保育園</t>
    <rPh sb="3" eb="6">
      <t>ホイクエン</t>
    </rPh>
    <phoneticPr fontId="11"/>
  </si>
  <si>
    <t>まんまる保育園</t>
    <rPh sb="4" eb="7">
      <t>ホイクエン</t>
    </rPh>
    <phoneticPr fontId="3"/>
  </si>
  <si>
    <t>苦竹ナーサリー</t>
    <rPh sb="0" eb="2">
      <t>ニガタケ</t>
    </rPh>
    <phoneticPr fontId="3"/>
  </si>
  <si>
    <t>ぽっかぽか彩(いろどり）保育園</t>
    <rPh sb="5" eb="6">
      <t>アヤ</t>
    </rPh>
    <rPh sb="12" eb="15">
      <t>ホイクエン</t>
    </rPh>
    <phoneticPr fontId="3"/>
  </si>
  <si>
    <t>アスイク保育園　薬師堂前</t>
    <rPh sb="4" eb="7">
      <t>ホイクエン</t>
    </rPh>
    <rPh sb="8" eb="11">
      <t>ヤクシドウ</t>
    </rPh>
    <rPh sb="11" eb="12">
      <t>マエ</t>
    </rPh>
    <phoneticPr fontId="3"/>
  </si>
  <si>
    <t>いずみ保育園</t>
    <rPh sb="3" eb="6">
      <t>ホイクエン</t>
    </rPh>
    <phoneticPr fontId="11"/>
  </si>
  <si>
    <t>泉ヶ丘保育園</t>
    <rPh sb="0" eb="3">
      <t>イズミガオカ</t>
    </rPh>
    <rPh sb="3" eb="6">
      <t>ホイクエン</t>
    </rPh>
    <phoneticPr fontId="3"/>
  </si>
  <si>
    <t>パパママ保育園</t>
    <rPh sb="4" eb="7">
      <t>ホイクエン</t>
    </rPh>
    <phoneticPr fontId="3"/>
  </si>
  <si>
    <t>愛子つぼみ保育園</t>
    <rPh sb="0" eb="2">
      <t>アヤシ</t>
    </rPh>
    <rPh sb="5" eb="8">
      <t>ホイクエン</t>
    </rPh>
    <phoneticPr fontId="11"/>
  </si>
  <si>
    <t>ペンギンナーサリースクールせんだい</t>
  </si>
  <si>
    <t>おひさま保育園　</t>
  </si>
  <si>
    <t>仙台市青葉区柏木1丁目3-23</t>
    <rPh sb="0" eb="3">
      <t>センダイシ</t>
    </rPh>
    <rPh sb="3" eb="6">
      <t>アオバク</t>
    </rPh>
    <rPh sb="6" eb="8">
      <t>カシワギ</t>
    </rPh>
    <rPh sb="9" eb="11">
      <t>チョウメ</t>
    </rPh>
    <phoneticPr fontId="12"/>
  </si>
  <si>
    <t>仙台市宮城野区鶴ケ谷6丁目9</t>
    <rPh sb="0" eb="3">
      <t>センダイシ</t>
    </rPh>
    <rPh sb="3" eb="7">
      <t>ミヤギノク</t>
    </rPh>
    <rPh sb="7" eb="8">
      <t>ツル</t>
    </rPh>
    <rPh sb="9" eb="10">
      <t>タニ</t>
    </rPh>
    <rPh sb="11" eb="13">
      <t>チョウメ</t>
    </rPh>
    <phoneticPr fontId="12"/>
  </si>
  <si>
    <t>仙台市青葉区上杉1-16-4ｾﾝﾁｭﾘｰ青葉601</t>
    <rPh sb="0" eb="3">
      <t>センダイシ</t>
    </rPh>
    <rPh sb="3" eb="6">
      <t>アオバク</t>
    </rPh>
    <rPh sb="6" eb="8">
      <t>カミスギ</t>
    </rPh>
    <rPh sb="20" eb="22">
      <t>アオバ</t>
    </rPh>
    <phoneticPr fontId="12"/>
  </si>
  <si>
    <t>仙台市青葉区旭ヶ丘1丁目39-6</t>
    <rPh sb="0" eb="3">
      <t>センダイシ</t>
    </rPh>
    <rPh sb="3" eb="6">
      <t>アオバク</t>
    </rPh>
    <rPh sb="6" eb="7">
      <t>アサヒ</t>
    </rPh>
    <rPh sb="8" eb="9">
      <t>オカ</t>
    </rPh>
    <rPh sb="10" eb="12">
      <t>チョウメ</t>
    </rPh>
    <phoneticPr fontId="11"/>
  </si>
  <si>
    <t>仙台市青葉区角五郎1丁目9-5</t>
    <rPh sb="0" eb="3">
      <t>センダイシ</t>
    </rPh>
    <rPh sb="3" eb="6">
      <t>アオバク</t>
    </rPh>
    <rPh sb="6" eb="7">
      <t>カク</t>
    </rPh>
    <rPh sb="7" eb="9">
      <t>ゴロウ</t>
    </rPh>
    <rPh sb="10" eb="12">
      <t>チョウメ</t>
    </rPh>
    <phoneticPr fontId="11"/>
  </si>
  <si>
    <t>東京都千代田区神田神保町1-14-1-4F</t>
    <rPh sb="0" eb="3">
      <t>トウキョウト</t>
    </rPh>
    <rPh sb="3" eb="7">
      <t>チヨダク</t>
    </rPh>
    <rPh sb="7" eb="9">
      <t>カンダ</t>
    </rPh>
    <rPh sb="9" eb="12">
      <t>ジンボウチョウ</t>
    </rPh>
    <phoneticPr fontId="12"/>
  </si>
  <si>
    <t>福島県郡山市開成4-9-17 あさか102</t>
    <rPh sb="0" eb="3">
      <t>フクシマケン</t>
    </rPh>
    <rPh sb="3" eb="6">
      <t>コオリヤマシ</t>
    </rPh>
    <rPh sb="6" eb="8">
      <t>カイセイ</t>
    </rPh>
    <phoneticPr fontId="11"/>
  </si>
  <si>
    <t>仙台市青葉区木町通2-3-39</t>
    <rPh sb="0" eb="3">
      <t>センダイシ</t>
    </rPh>
    <rPh sb="3" eb="6">
      <t>アオバク</t>
    </rPh>
    <rPh sb="6" eb="8">
      <t>キマチ</t>
    </rPh>
    <rPh sb="8" eb="9">
      <t>ツウ</t>
    </rPh>
    <phoneticPr fontId="11"/>
  </si>
  <si>
    <t>神奈川県横浜市西区平沼1-13-14</t>
    <rPh sb="0" eb="3">
      <t>カナガワ</t>
    </rPh>
    <rPh sb="3" eb="4">
      <t>ケン</t>
    </rPh>
    <rPh sb="4" eb="7">
      <t>ヨコハマシ</t>
    </rPh>
    <rPh sb="7" eb="9">
      <t>ニシク</t>
    </rPh>
    <rPh sb="9" eb="11">
      <t>ヒラヌマ</t>
    </rPh>
    <phoneticPr fontId="11"/>
  </si>
  <si>
    <t>仙台市泉区南中山4-27-16</t>
    <rPh sb="0" eb="3">
      <t>センダイシ</t>
    </rPh>
    <rPh sb="3" eb="4">
      <t>イズミ</t>
    </rPh>
    <rPh sb="4" eb="5">
      <t>ク</t>
    </rPh>
    <rPh sb="5" eb="6">
      <t>ミナミ</t>
    </rPh>
    <rPh sb="6" eb="8">
      <t>ナカヤマ</t>
    </rPh>
    <phoneticPr fontId="11"/>
  </si>
  <si>
    <t>仙台市青葉区中央2丁目5-9</t>
    <rPh sb="0" eb="3">
      <t>センダイシ</t>
    </rPh>
    <rPh sb="3" eb="6">
      <t>アオバク</t>
    </rPh>
    <rPh sb="6" eb="8">
      <t>チュウオウ</t>
    </rPh>
    <rPh sb="9" eb="11">
      <t>チョウメ</t>
    </rPh>
    <phoneticPr fontId="11"/>
  </si>
  <si>
    <t>仙台市青葉区柏木1-1-36</t>
    <rPh sb="0" eb="3">
      <t>センダイシ</t>
    </rPh>
    <rPh sb="3" eb="6">
      <t>アオバク</t>
    </rPh>
    <rPh sb="6" eb="7">
      <t>カシワ</t>
    </rPh>
    <rPh sb="7" eb="8">
      <t>キ</t>
    </rPh>
    <phoneticPr fontId="11"/>
  </si>
  <si>
    <t>仙台市青葉区東勝山1-19-7</t>
    <rPh sb="0" eb="3">
      <t>センダイシ</t>
    </rPh>
    <rPh sb="3" eb="6">
      <t>アオバク</t>
    </rPh>
    <rPh sb="6" eb="7">
      <t>ヒガシ</t>
    </rPh>
    <rPh sb="7" eb="9">
      <t>カツヤマ</t>
    </rPh>
    <phoneticPr fontId="3"/>
  </si>
  <si>
    <t>仙台市青葉区木町通2-4-16</t>
    <rPh sb="0" eb="3">
      <t>センダイシ</t>
    </rPh>
    <rPh sb="3" eb="6">
      <t>アオバク</t>
    </rPh>
    <rPh sb="6" eb="8">
      <t>キマチ</t>
    </rPh>
    <rPh sb="8" eb="9">
      <t>トオリ</t>
    </rPh>
    <phoneticPr fontId="3"/>
  </si>
  <si>
    <t>仙台市若林区若林5-2-13</t>
    <rPh sb="0" eb="3">
      <t>センダイシ</t>
    </rPh>
    <rPh sb="3" eb="6">
      <t>ワカバヤシク</t>
    </rPh>
    <rPh sb="6" eb="8">
      <t>ワカバヤシ</t>
    </rPh>
    <phoneticPr fontId="3"/>
  </si>
  <si>
    <t>仙台市青葉区中央4-3-28-3F</t>
    <rPh sb="0" eb="3">
      <t>センダイシ</t>
    </rPh>
    <phoneticPr fontId="3"/>
  </si>
  <si>
    <t>東京都立川市砂川町2-36-13</t>
    <rPh sb="0" eb="3">
      <t>トウキョウト</t>
    </rPh>
    <rPh sb="3" eb="6">
      <t>タチカワシ</t>
    </rPh>
    <rPh sb="6" eb="7">
      <t>スナ</t>
    </rPh>
    <rPh sb="7" eb="8">
      <t>カワ</t>
    </rPh>
    <rPh sb="8" eb="9">
      <t>マチ</t>
    </rPh>
    <phoneticPr fontId="3"/>
  </si>
  <si>
    <t>栃木県宇都宮市南大通2-6-1KIDS 1ST BLD</t>
    <rPh sb="0" eb="3">
      <t>トチギケン</t>
    </rPh>
    <rPh sb="3" eb="7">
      <t>ウツノミヤシ</t>
    </rPh>
    <rPh sb="7" eb="8">
      <t>ミナミ</t>
    </rPh>
    <rPh sb="8" eb="9">
      <t>オオ</t>
    </rPh>
    <rPh sb="9" eb="10">
      <t>トオリ</t>
    </rPh>
    <phoneticPr fontId="3"/>
  </si>
  <si>
    <t>仙台市青葉区西花苑1丁目10-7</t>
    <rPh sb="0" eb="3">
      <t>センダイシ</t>
    </rPh>
    <rPh sb="3" eb="6">
      <t>アオバク</t>
    </rPh>
    <rPh sb="6" eb="7">
      <t>ニシ</t>
    </rPh>
    <rPh sb="7" eb="8">
      <t>ハナ</t>
    </rPh>
    <rPh sb="8" eb="9">
      <t>エン</t>
    </rPh>
    <rPh sb="10" eb="12">
      <t>チョウメ</t>
    </rPh>
    <phoneticPr fontId="11"/>
  </si>
  <si>
    <t>仙台市青葉区高松1丁目11番13号</t>
    <rPh sb="0" eb="3">
      <t>センダイシ</t>
    </rPh>
    <phoneticPr fontId="11"/>
  </si>
  <si>
    <t>仙台市若林区大和町4-15-21</t>
    <rPh sb="0" eb="3">
      <t>センダイシ</t>
    </rPh>
    <rPh sb="3" eb="6">
      <t>ワカバヤシク</t>
    </rPh>
    <rPh sb="6" eb="8">
      <t>ヤマト</t>
    </rPh>
    <rPh sb="8" eb="9">
      <t>マチ</t>
    </rPh>
    <phoneticPr fontId="11"/>
  </si>
  <si>
    <t>札幌市豊平区月寒東5条10-3-3</t>
    <rPh sb="0" eb="3">
      <t>サッポロシ</t>
    </rPh>
    <rPh sb="3" eb="5">
      <t>トヨヒラ</t>
    </rPh>
    <rPh sb="5" eb="6">
      <t>ク</t>
    </rPh>
    <rPh sb="6" eb="7">
      <t>ツキ</t>
    </rPh>
    <rPh sb="7" eb="8">
      <t>サム</t>
    </rPh>
    <rPh sb="8" eb="9">
      <t>ヒガシ</t>
    </rPh>
    <rPh sb="10" eb="11">
      <t>ジョウ</t>
    </rPh>
    <phoneticPr fontId="12"/>
  </si>
  <si>
    <t>仙台市宮城野区萩野町3-8-11-1F</t>
    <rPh sb="0" eb="3">
      <t>センダイシ</t>
    </rPh>
    <phoneticPr fontId="11"/>
  </si>
  <si>
    <t>仙台市宮城野区中野字阿弥陀堂39</t>
    <rPh sb="0" eb="3">
      <t>センダイシ</t>
    </rPh>
    <rPh sb="7" eb="9">
      <t>ナカノ</t>
    </rPh>
    <rPh sb="9" eb="10">
      <t>アザ</t>
    </rPh>
    <rPh sb="10" eb="13">
      <t>アミダ</t>
    </rPh>
    <rPh sb="13" eb="14">
      <t>ドウ</t>
    </rPh>
    <phoneticPr fontId="11"/>
  </si>
  <si>
    <t>仙台市青葉区花京院2-1-65-6F</t>
    <rPh sb="6" eb="7">
      <t>カ</t>
    </rPh>
    <rPh sb="7" eb="8">
      <t>キョウ</t>
    </rPh>
    <rPh sb="8" eb="9">
      <t>イン</t>
    </rPh>
    <phoneticPr fontId="11"/>
  </si>
  <si>
    <t>仙台市宮城野区萩野町3丁目8-12</t>
    <rPh sb="0" eb="3">
      <t>センダイシ</t>
    </rPh>
    <rPh sb="3" eb="7">
      <t>ミヤギノク</t>
    </rPh>
    <rPh sb="7" eb="9">
      <t>ハギノ</t>
    </rPh>
    <rPh sb="9" eb="10">
      <t>マチ</t>
    </rPh>
    <rPh sb="11" eb="13">
      <t>チョウメ</t>
    </rPh>
    <phoneticPr fontId="11"/>
  </si>
  <si>
    <t>仙台市若林区六丁の目西町3-41</t>
    <rPh sb="0" eb="3">
      <t>センダイシ</t>
    </rPh>
    <rPh sb="3" eb="6">
      <t>ワカバヤシク</t>
    </rPh>
    <rPh sb="6" eb="8">
      <t>ロクチョウ</t>
    </rPh>
    <rPh sb="9" eb="10">
      <t>メ</t>
    </rPh>
    <rPh sb="10" eb="11">
      <t>ニシ</t>
    </rPh>
    <rPh sb="11" eb="12">
      <t>マチ</t>
    </rPh>
    <phoneticPr fontId="11"/>
  </si>
  <si>
    <t>仙台市宮城野区田子2-10-2</t>
    <rPh sb="0" eb="3">
      <t>センダイシ</t>
    </rPh>
    <rPh sb="3" eb="7">
      <t>ミヤギノク</t>
    </rPh>
    <rPh sb="7" eb="9">
      <t>タゴ</t>
    </rPh>
    <phoneticPr fontId="11"/>
  </si>
  <si>
    <t>仙台市宮城野区白鳥2-11-24</t>
    <rPh sb="0" eb="3">
      <t>センダイシ</t>
    </rPh>
    <rPh sb="3" eb="7">
      <t>ミヤギノク</t>
    </rPh>
    <rPh sb="7" eb="9">
      <t>シラトリ</t>
    </rPh>
    <phoneticPr fontId="12"/>
  </si>
  <si>
    <t>仙台市宮城野区田子2-10-2</t>
    <rPh sb="0" eb="3">
      <t>センダイシ</t>
    </rPh>
    <phoneticPr fontId="11"/>
  </si>
  <si>
    <t>柴田郡大河原町大谷字町向199-3</t>
    <rPh sb="0" eb="3">
      <t>シバタグン</t>
    </rPh>
    <rPh sb="3" eb="6">
      <t>オオカワラ</t>
    </rPh>
    <rPh sb="6" eb="7">
      <t>マチ</t>
    </rPh>
    <rPh sb="7" eb="9">
      <t>オオタニ</t>
    </rPh>
    <rPh sb="9" eb="10">
      <t>アザ</t>
    </rPh>
    <rPh sb="10" eb="11">
      <t>マチ</t>
    </rPh>
    <rPh sb="11" eb="12">
      <t>ム</t>
    </rPh>
    <phoneticPr fontId="3"/>
  </si>
  <si>
    <t>仙台市宮城野区萩野町3丁目8-11</t>
    <rPh sb="3" eb="7">
      <t>ミヤギノク</t>
    </rPh>
    <rPh sb="7" eb="9">
      <t>ハギノ</t>
    </rPh>
    <rPh sb="9" eb="10">
      <t>マチ</t>
    </rPh>
    <rPh sb="11" eb="13">
      <t>チョウメ</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</si>
  <si>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</si>
  <si>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仙台市宮城野区新田東1-8-4　クリアフォレスト1階</t>
    <rPh sb="0" eb="3">
      <t>センダイシ</t>
    </rPh>
    <phoneticPr fontId="3"/>
  </si>
  <si>
    <t>東京都品川区西五反田1-1-8-7Ｆ</t>
    <rPh sb="0" eb="3">
      <t>トウキョウト</t>
    </rPh>
    <rPh sb="3" eb="6">
      <t>シナガワク</t>
    </rPh>
    <rPh sb="6" eb="7">
      <t>ニシ</t>
    </rPh>
    <rPh sb="7" eb="10">
      <t>ゴタンダ</t>
    </rPh>
    <phoneticPr fontId="3"/>
  </si>
  <si>
    <t>福島県郡山市開成4-9-17 あさか1階</t>
    <rPh sb="0" eb="3">
      <t>フクシマケン</t>
    </rPh>
    <rPh sb="3" eb="6">
      <t>コオリヤマシ</t>
    </rPh>
    <rPh sb="6" eb="8">
      <t>カイセイ</t>
    </rPh>
    <rPh sb="19" eb="20">
      <t>カイ</t>
    </rPh>
    <phoneticPr fontId="11"/>
  </si>
  <si>
    <t>仙台市若林区沖野字高野南197-1</t>
    <rPh sb="0" eb="3">
      <t>センダイシ</t>
    </rPh>
    <rPh sb="3" eb="6">
      <t>ワカバヤシク</t>
    </rPh>
    <rPh sb="6" eb="8">
      <t>オキノ</t>
    </rPh>
    <rPh sb="8" eb="9">
      <t>アザ</t>
    </rPh>
    <rPh sb="9" eb="11">
      <t>タカノ</t>
    </rPh>
    <rPh sb="11" eb="12">
      <t>ミナミ</t>
    </rPh>
    <phoneticPr fontId="11"/>
  </si>
  <si>
    <t>仙台市若林区若林1丁目6-17</t>
    <rPh sb="0" eb="3">
      <t>センダイシ</t>
    </rPh>
    <rPh sb="3" eb="6">
      <t>ワカバヤシク</t>
    </rPh>
    <rPh sb="6" eb="8">
      <t>ワカバヤシ</t>
    </rPh>
    <rPh sb="9" eb="11">
      <t>チョウメ</t>
    </rPh>
    <phoneticPr fontId="11"/>
  </si>
  <si>
    <t>宮城県大崎市古川穂波3-8-50</t>
    <rPh sb="0" eb="3">
      <t>ミヤギケン</t>
    </rPh>
    <rPh sb="3" eb="5">
      <t>オオサキ</t>
    </rPh>
    <rPh sb="5" eb="6">
      <t>シ</t>
    </rPh>
    <rPh sb="6" eb="8">
      <t>フルカワ</t>
    </rPh>
    <rPh sb="8" eb="9">
      <t>ホ</t>
    </rPh>
    <rPh sb="9" eb="10">
      <t>ナミ</t>
    </rPh>
    <phoneticPr fontId="3"/>
  </si>
  <si>
    <t>仙台市若林区木ノ下4-8-6</t>
    <rPh sb="0" eb="3">
      <t>センダイシ</t>
    </rPh>
    <rPh sb="3" eb="6">
      <t>ワカバヤシク</t>
    </rPh>
    <rPh sb="6" eb="7">
      <t>キ</t>
    </rPh>
    <rPh sb="8" eb="9">
      <t>シタ</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</si>
  <si>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</si>
  <si>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宮城県岩沼市桜3-8-15</t>
    <rPh sb="0" eb="3">
      <t>ミヤギケン</t>
    </rPh>
    <rPh sb="3" eb="6">
      <t>イワヌマシ</t>
    </rPh>
    <rPh sb="6" eb="7">
      <t>サクラ</t>
    </rPh>
    <phoneticPr fontId="3"/>
  </si>
  <si>
    <t>仙台市若林区六丁の目東町3-17</t>
    <rPh sb="3" eb="6">
      <t>ワカバヤシク</t>
    </rPh>
    <rPh sb="6" eb="8">
      <t>ロクチョウ</t>
    </rPh>
    <rPh sb="9" eb="10">
      <t>メ</t>
    </rPh>
    <rPh sb="10" eb="11">
      <t>ヒガシ</t>
    </rPh>
    <rPh sb="11" eb="12">
      <t>マチ</t>
    </rPh>
    <phoneticPr fontId="3"/>
  </si>
  <si>
    <t>仙台市泉区上谷刈1-6-30</t>
    <rPh sb="0" eb="3">
      <t>センダイシ</t>
    </rPh>
    <rPh sb="3" eb="4">
      <t>イズミ</t>
    </rPh>
    <rPh sb="4" eb="5">
      <t>ク</t>
    </rPh>
    <rPh sb="5" eb="7">
      <t>ウエタニ</t>
    </rPh>
    <rPh sb="7" eb="8">
      <t>カリ</t>
    </rPh>
    <phoneticPr fontId="12"/>
  </si>
  <si>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1"/>
  </si>
  <si>
    <t>仙台市太白区中田4丁目1-3-1</t>
    <rPh sb="0" eb="3">
      <t>センダイシ</t>
    </rPh>
    <rPh sb="3" eb="6">
      <t>タイハクク</t>
    </rPh>
    <rPh sb="6" eb="8">
      <t>ナカタ</t>
    </rPh>
    <rPh sb="9" eb="11">
      <t>チョウメ</t>
    </rPh>
    <phoneticPr fontId="11"/>
  </si>
  <si>
    <t>宮城県岩沼市桜3-8-15</t>
    <rPh sb="0" eb="3">
      <t>ミヤギケン</t>
    </rPh>
    <rPh sb="3" eb="6">
      <t>イワヌマシ</t>
    </rPh>
    <rPh sb="6" eb="7">
      <t>サクラ</t>
    </rPh>
    <phoneticPr fontId="11"/>
  </si>
  <si>
    <t>仙台市青葉区木町通2-4-16</t>
    <rPh sb="3" eb="6">
      <t>アオバク</t>
    </rPh>
    <rPh sb="6" eb="8">
      <t>キマチ</t>
    </rPh>
    <rPh sb="8" eb="9">
      <t>ドオ</t>
    </rPh>
    <phoneticPr fontId="3"/>
  </si>
  <si>
    <t>仙台市若林区六丁の目西町3-41</t>
    <rPh sb="3" eb="6">
      <t>ワカバヤシク</t>
    </rPh>
    <rPh sb="6" eb="8">
      <t>ロクチョウ</t>
    </rPh>
    <rPh sb="9" eb="10">
      <t>メ</t>
    </rPh>
    <rPh sb="10" eb="11">
      <t>ニシ</t>
    </rPh>
    <rPh sb="11" eb="12">
      <t>マチ</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</si>
  <si>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</si>
  <si>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</si>
  <si>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</si>
  <si>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仙台市青葉区木町通2丁目4-17</t>
    <rPh sb="0" eb="3">
      <t>センダイシ</t>
    </rPh>
    <rPh sb="3" eb="6">
      <t>アオバク</t>
    </rPh>
    <rPh sb="6" eb="8">
      <t>キマチ</t>
    </rPh>
    <rPh sb="8" eb="9">
      <t>ドオリ</t>
    </rPh>
    <rPh sb="10" eb="12">
      <t>チョウメ</t>
    </rPh>
    <phoneticPr fontId="3"/>
  </si>
  <si>
    <t>仙台市泉区将監10丁目33-17</t>
    <rPh sb="0" eb="3">
      <t>センダイシ</t>
    </rPh>
    <rPh sb="9" eb="11">
      <t>チョウメ</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</si>
  <si>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1"/>
  </si>
  <si>
    <t>東京都品川区東品川1-3-10アートコーポレーション東京オフィス3F</t>
    <rPh sb="0" eb="3">
      <t>トウキョウト</t>
    </rPh>
    <rPh sb="3" eb="6">
      <t>シナガワク</t>
    </rPh>
    <rPh sb="6" eb="9">
      <t>ヒガシシナガワ</t>
    </rPh>
    <rPh sb="26" eb="28">
      <t>トウキョウ</t>
    </rPh>
    <phoneticPr fontId="11"/>
  </si>
  <si>
    <t>仙台市青葉区北根1丁目15-4</t>
    <rPh sb="0" eb="3">
      <t>センダイシ</t>
    </rPh>
    <rPh sb="3" eb="6">
      <t>アオバク</t>
    </rPh>
    <rPh sb="6" eb="8">
      <t>キタネ</t>
    </rPh>
    <rPh sb="9" eb="11">
      <t>チョウメ</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</si>
  <si>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1"/>
  </si>
  <si>
    <t>宮城県石巻市南境字新待井73</t>
    <rPh sb="0" eb="3">
      <t>ミヤギケン</t>
    </rPh>
    <rPh sb="3" eb="6">
      <t>イシノマキシ</t>
    </rPh>
    <rPh sb="6" eb="7">
      <t>ミナミ</t>
    </rPh>
    <rPh sb="7" eb="8">
      <t>サカイ</t>
    </rPh>
    <rPh sb="8" eb="9">
      <t>アザ</t>
    </rPh>
    <rPh sb="9" eb="10">
      <t>シン</t>
    </rPh>
    <rPh sb="10" eb="11">
      <t>マ</t>
    </rPh>
    <rPh sb="11" eb="12">
      <t>イ</t>
    </rPh>
    <phoneticPr fontId="3"/>
  </si>
  <si>
    <t>仙台市泉区将監13-1-1</t>
    <rPh sb="0" eb="3">
      <t>センダイシ</t>
    </rPh>
    <rPh sb="3" eb="5">
      <t>イズミク</t>
    </rPh>
    <rPh sb="5" eb="7">
      <t>ショウゲン</t>
    </rPh>
    <phoneticPr fontId="3"/>
  </si>
  <si>
    <t>仙台市青葉区昭和町3-15-529</t>
    <rPh sb="0" eb="3">
      <t>センダイシ</t>
    </rPh>
    <rPh sb="3" eb="6">
      <t>アオバク</t>
    </rPh>
    <rPh sb="6" eb="8">
      <t>ショウワ</t>
    </rPh>
    <rPh sb="8" eb="9">
      <t>マチ</t>
    </rPh>
    <phoneticPr fontId="3"/>
  </si>
  <si>
    <t>仙台市青葉区落合2-6-8</t>
    <rPh sb="0" eb="3">
      <t>センダイシ</t>
    </rPh>
    <rPh sb="3" eb="6">
      <t>アオバク</t>
    </rPh>
    <rPh sb="6" eb="8">
      <t>オチアイ</t>
    </rPh>
    <phoneticPr fontId="12"/>
  </si>
  <si>
    <t>宮城県岩沼市中央3-2-3</t>
    <rPh sb="0" eb="3">
      <t>ミヤギケン</t>
    </rPh>
    <rPh sb="3" eb="6">
      <t>イワヌマシ</t>
    </rPh>
    <rPh sb="6" eb="8">
      <t>チュウオウ</t>
    </rPh>
    <phoneticPr fontId="11"/>
  </si>
  <si>
    <t>仙台市青葉区錦町1-12-1</t>
    <rPh sb="0" eb="3">
      <t>センダイシ</t>
    </rPh>
    <rPh sb="3" eb="6">
      <t>アオバク</t>
    </rPh>
    <rPh sb="6" eb="8">
      <t>ニシキチョウ</t>
    </rPh>
    <phoneticPr fontId="11"/>
  </si>
  <si>
    <t>仙台市青葉区大町2-7-20-102</t>
    <rPh sb="0" eb="3">
      <t>センダイシ</t>
    </rPh>
    <rPh sb="3" eb="6">
      <t>アオバク</t>
    </rPh>
    <rPh sb="6" eb="8">
      <t>オオマチ</t>
    </rPh>
    <phoneticPr fontId="11"/>
  </si>
  <si>
    <t>仙台市太白区松が丘6-7</t>
    <rPh sb="0" eb="3">
      <t>センダイシ</t>
    </rPh>
    <rPh sb="3" eb="6">
      <t>タイハクク</t>
    </rPh>
    <rPh sb="6" eb="7">
      <t>マツ</t>
    </rPh>
    <rPh sb="8" eb="9">
      <t>オカ</t>
    </rPh>
    <phoneticPr fontId="11"/>
  </si>
  <si>
    <t>仙台市青葉区中江2丁目9-7</t>
    <rPh sb="0" eb="3">
      <t>センダイシ</t>
    </rPh>
    <rPh sb="3" eb="6">
      <t>アオバク</t>
    </rPh>
    <rPh sb="6" eb="8">
      <t>ナカエ</t>
    </rPh>
    <rPh sb="9" eb="11">
      <t>チョウメ</t>
    </rPh>
    <phoneticPr fontId="11"/>
  </si>
  <si>
    <t>仙台市宮城野区岩切字洞ノ口43-1</t>
    <rPh sb="0" eb="3">
      <t>センダイシ</t>
    </rPh>
    <phoneticPr fontId="11"/>
  </si>
  <si>
    <t>仙台市宮城野区榴岡4-5-2</t>
    <rPh sb="0" eb="3">
      <t>センダイシ</t>
    </rPh>
    <rPh sb="3" eb="7">
      <t>ミヤギノク</t>
    </rPh>
    <rPh sb="7" eb="9">
      <t>ツツジガオカ</t>
    </rPh>
    <phoneticPr fontId="3"/>
  </si>
  <si>
    <t>仙台市泉区将監11-7-3</t>
    <rPh sb="0" eb="3">
      <t>センダイシ</t>
    </rPh>
    <rPh sb="3" eb="4">
      <t>イズミ</t>
    </rPh>
    <rPh sb="4" eb="5">
      <t>ク</t>
    </rPh>
    <rPh sb="5" eb="7">
      <t>ショウゲン</t>
    </rPh>
    <phoneticPr fontId="11"/>
  </si>
  <si>
    <t>仙台市泉区泉中央3-28-11</t>
    <rPh sb="0" eb="3">
      <t>センダイシ</t>
    </rPh>
    <rPh sb="3" eb="5">
      <t>イズミク</t>
    </rPh>
    <rPh sb="5" eb="6">
      <t>イズミ</t>
    </rPh>
    <rPh sb="6" eb="8">
      <t>チュウオウ</t>
    </rPh>
    <phoneticPr fontId="11"/>
  </si>
  <si>
    <t>仙台市泉区高森3丁目4-169</t>
    <rPh sb="0" eb="3">
      <t>センダイシ</t>
    </rPh>
    <rPh sb="3" eb="4">
      <t>イズミ</t>
    </rPh>
    <rPh sb="4" eb="5">
      <t>ク</t>
    </rPh>
    <rPh sb="5" eb="7">
      <t>タカモリ</t>
    </rPh>
    <rPh sb="8" eb="10">
      <t>チョウメ</t>
    </rPh>
    <phoneticPr fontId="11"/>
  </si>
  <si>
    <t>宮城県富谷市上桜木2丁目1-9</t>
    <rPh sb="0" eb="3">
      <t>ミヤギケン</t>
    </rPh>
    <rPh sb="3" eb="5">
      <t>トミヤ</t>
    </rPh>
    <rPh sb="5" eb="6">
      <t>シ</t>
    </rPh>
    <rPh sb="6" eb="7">
      <t>ウエ</t>
    </rPh>
    <rPh sb="7" eb="8">
      <t>サクラ</t>
    </rPh>
    <rPh sb="8" eb="9">
      <t>キ</t>
    </rPh>
    <rPh sb="10" eb="11">
      <t>チョウ</t>
    </rPh>
    <rPh sb="11" eb="12">
      <t>メ</t>
    </rPh>
    <phoneticPr fontId="11"/>
  </si>
  <si>
    <t>仙台市泉区山の寺3丁目27-10</t>
    <rPh sb="0" eb="3">
      <t>センダイシ</t>
    </rPh>
    <rPh sb="5" eb="6">
      <t>ヤマ</t>
    </rPh>
    <rPh sb="7" eb="8">
      <t>テラ</t>
    </rPh>
    <rPh sb="9" eb="11">
      <t>チョウメ</t>
    </rPh>
    <phoneticPr fontId="11"/>
  </si>
  <si>
    <t>仙台市青葉区郷六字沼田45-6</t>
    <rPh sb="0" eb="3">
      <t>センダイシ</t>
    </rPh>
    <rPh sb="3" eb="6">
      <t>アオバク</t>
    </rPh>
    <rPh sb="6" eb="7">
      <t>ゴウ</t>
    </rPh>
    <rPh sb="7" eb="8">
      <t>ロク</t>
    </rPh>
    <rPh sb="8" eb="9">
      <t>アザ</t>
    </rPh>
    <rPh sb="9" eb="11">
      <t>ヌマタ</t>
    </rPh>
    <phoneticPr fontId="11"/>
  </si>
  <si>
    <t>東京都千代田区神田駿河台2-9</t>
  </si>
  <si>
    <t>東京都千代田区神田神保町1-14-1-4F</t>
  </si>
  <si>
    <t>仙台市青葉区上杉4丁目5-5</t>
  </si>
  <si>
    <t>仙台市泉区南光台3丁目17-22</t>
  </si>
  <si>
    <t>宮城野区幸町2丁目16-13</t>
  </si>
  <si>
    <t>株式会社　アドマイア</t>
    <rPh sb="0" eb="4">
      <t>カブシキガイシャ</t>
    </rPh>
    <phoneticPr fontId="12"/>
  </si>
  <si>
    <t>株式会社　ニチイ学館</t>
    <rPh sb="8" eb="10">
      <t>ガッカン</t>
    </rPh>
    <phoneticPr fontId="12"/>
  </si>
  <si>
    <t>学校法人　清野学園</t>
    <rPh sb="5" eb="7">
      <t>セイノ</t>
    </rPh>
    <rPh sb="7" eb="9">
      <t>ガクエン</t>
    </rPh>
    <phoneticPr fontId="12"/>
  </si>
  <si>
    <t>特定非営利法人　WACまごころサービスみやぎ</t>
    <rPh sb="0" eb="2">
      <t>トクテイ</t>
    </rPh>
    <rPh sb="2" eb="5">
      <t>ヒエイリ</t>
    </rPh>
    <rPh sb="5" eb="7">
      <t>ホウジン</t>
    </rPh>
    <phoneticPr fontId="12"/>
  </si>
  <si>
    <t>特定非営利活動法人　フローレンス</t>
    <rPh sb="0" eb="2">
      <t>トクテイ</t>
    </rPh>
    <rPh sb="2" eb="3">
      <t>ヒ</t>
    </rPh>
    <rPh sb="3" eb="5">
      <t>エイリ</t>
    </rPh>
    <rPh sb="5" eb="7">
      <t>カツドウ</t>
    </rPh>
    <rPh sb="7" eb="9">
      <t>ホウジン</t>
    </rPh>
    <phoneticPr fontId="11"/>
  </si>
  <si>
    <t>一般社団法人　ふれあいファミリーパートナー</t>
    <rPh sb="0" eb="2">
      <t>イッパン</t>
    </rPh>
    <rPh sb="2" eb="4">
      <t>シャダン</t>
    </rPh>
    <rPh sb="4" eb="6">
      <t>ホウジン</t>
    </rPh>
    <phoneticPr fontId="11"/>
  </si>
  <si>
    <t>一般社団法人　おひさま原っぱ保育園</t>
    <rPh sb="0" eb="2">
      <t>イッパン</t>
    </rPh>
    <rPh sb="2" eb="4">
      <t>シャダン</t>
    </rPh>
    <rPh sb="4" eb="6">
      <t>ホウジン</t>
    </rPh>
    <rPh sb="11" eb="12">
      <t>ハラ</t>
    </rPh>
    <rPh sb="14" eb="17">
      <t>ホイクエン</t>
    </rPh>
    <phoneticPr fontId="11"/>
  </si>
  <si>
    <t>株式会社　ピーエイケア</t>
    <rPh sb="0" eb="2">
      <t>カブシキ</t>
    </rPh>
    <rPh sb="2" eb="4">
      <t>カイシャ</t>
    </rPh>
    <phoneticPr fontId="11"/>
  </si>
  <si>
    <t>学校法人　曽根学園</t>
    <rPh sb="5" eb="7">
      <t>ソネ</t>
    </rPh>
    <rPh sb="7" eb="9">
      <t>ガクエン</t>
    </rPh>
    <phoneticPr fontId="11"/>
  </si>
  <si>
    <t>株式会社　グローアップ</t>
    <rPh sb="0" eb="2">
      <t>カブシキ</t>
    </rPh>
    <rPh sb="2" eb="4">
      <t>カイシャ</t>
    </rPh>
    <phoneticPr fontId="11"/>
  </si>
  <si>
    <t>株式会社　スマイルクルー</t>
    <rPh sb="0" eb="2">
      <t>カブシキ</t>
    </rPh>
    <rPh sb="2" eb="4">
      <t>カイシャ</t>
    </rPh>
    <phoneticPr fontId="11"/>
  </si>
  <si>
    <t>株式会社　オードリー</t>
    <rPh sb="0" eb="2">
      <t>カブシキ</t>
    </rPh>
    <rPh sb="2" eb="4">
      <t>カイシャ</t>
    </rPh>
    <phoneticPr fontId="11"/>
  </si>
  <si>
    <t>株式会社　庄文堂</t>
    <rPh sb="5" eb="6">
      <t>ショウ</t>
    </rPh>
    <rPh sb="6" eb="7">
      <t>ブン</t>
    </rPh>
    <rPh sb="7" eb="8">
      <t>ドウ</t>
    </rPh>
    <phoneticPr fontId="11"/>
  </si>
  <si>
    <t>社会福祉法人　柏木福祉会</t>
    <rPh sb="0" eb="2">
      <t>シャカイ</t>
    </rPh>
    <rPh sb="2" eb="4">
      <t>フクシ</t>
    </rPh>
    <rPh sb="4" eb="6">
      <t>ホウジン</t>
    </rPh>
    <rPh sb="7" eb="9">
      <t>カシワギ</t>
    </rPh>
    <rPh sb="9" eb="11">
      <t>フクシ</t>
    </rPh>
    <rPh sb="11" eb="12">
      <t>カイ</t>
    </rPh>
    <phoneticPr fontId="11"/>
  </si>
  <si>
    <t>株式会社　エミール</t>
    <rPh sb="0" eb="4">
      <t>カブシキガイシャ</t>
    </rPh>
    <phoneticPr fontId="15"/>
  </si>
  <si>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</si>
  <si>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有限会社　グローアップ</t>
    <rPh sb="0" eb="4">
      <t>ユウゲンガイシャ</t>
    </rPh>
    <phoneticPr fontId="15"/>
  </si>
  <si>
    <t>一般社団法人　ほっとステーション</t>
    <rPh sb="0" eb="2">
      <t>イッパン</t>
    </rPh>
    <rPh sb="2" eb="4">
      <t>シャダン</t>
    </rPh>
    <rPh sb="4" eb="6">
      <t>ホウジン</t>
    </rPh>
    <phoneticPr fontId="15"/>
  </si>
  <si>
    <t>株式会社　キッズコーポレーション</t>
    <rPh sb="0" eb="4">
      <t>カブシキガイシャ</t>
    </rPh>
    <phoneticPr fontId="15"/>
  </si>
  <si>
    <t>合同会社　Ｔ．Ｋ</t>
    <rPh sb="0" eb="2">
      <t>ゴウドウ</t>
    </rPh>
    <rPh sb="2" eb="4">
      <t>カイシャ</t>
    </rPh>
    <phoneticPr fontId="12"/>
  </si>
  <si>
    <t>愛児園　株式会社</t>
    <rPh sb="0" eb="2">
      <t>アイジ</t>
    </rPh>
    <rPh sb="2" eb="3">
      <t>エン</t>
    </rPh>
    <rPh sb="4" eb="8">
      <t>カブシキガイシャ</t>
    </rPh>
    <phoneticPr fontId="11"/>
  </si>
  <si>
    <t>有限会社　カール英会話ほいくえん</t>
    <rPh sb="0" eb="4">
      <t>ユウゲンガイシャ</t>
    </rPh>
    <rPh sb="8" eb="11">
      <t>エイカイワ</t>
    </rPh>
    <phoneticPr fontId="15"/>
  </si>
  <si>
    <t>株式会社　プライムツーワン</t>
    <rPh sb="0" eb="2">
      <t>カブシキ</t>
    </rPh>
    <rPh sb="2" eb="4">
      <t>カイシャ</t>
    </rPh>
    <phoneticPr fontId="12"/>
  </si>
  <si>
    <t>一般社団法人　アイルアーク</t>
    <rPh sb="0" eb="2">
      <t>イッパン</t>
    </rPh>
    <rPh sb="2" eb="4">
      <t>シャダン</t>
    </rPh>
    <rPh sb="4" eb="6">
      <t>ホウジン</t>
    </rPh>
    <phoneticPr fontId="11"/>
  </si>
  <si>
    <t>学校法人　中埜山学園</t>
    <rPh sb="5" eb="7">
      <t>ナカノ</t>
    </rPh>
    <rPh sb="7" eb="8">
      <t>ヤマ</t>
    </rPh>
    <rPh sb="8" eb="10">
      <t>ガクエン</t>
    </rPh>
    <phoneticPr fontId="11"/>
  </si>
  <si>
    <t>株式会社　Lateral Kids</t>
    <rPh sb="0" eb="2">
      <t>カブシキ</t>
    </rPh>
    <rPh sb="2" eb="4">
      <t>カイシャ</t>
    </rPh>
    <phoneticPr fontId="11"/>
  </si>
  <si>
    <t>株式会社　ハニー保育園</t>
    <rPh sb="0" eb="2">
      <t>カブシキ</t>
    </rPh>
    <rPh sb="2" eb="4">
      <t>カイシャ</t>
    </rPh>
    <rPh sb="8" eb="11">
      <t>ホイクエン</t>
    </rPh>
    <phoneticPr fontId="11"/>
  </si>
  <si>
    <t>株式会社　スクルドアンドカンパニー</t>
    <rPh sb="0" eb="2">
      <t>カブシキ</t>
    </rPh>
    <rPh sb="2" eb="4">
      <t>カイシャ</t>
    </rPh>
    <phoneticPr fontId="11"/>
  </si>
  <si>
    <t>株式会社　ちゃいるどらんど</t>
    <rPh sb="0" eb="2">
      <t>カブシキ</t>
    </rPh>
    <rPh sb="2" eb="4">
      <t>カイシャ</t>
    </rPh>
    <phoneticPr fontId="12"/>
  </si>
  <si>
    <t>株式会社　エコエネルギー普及協会</t>
    <rPh sb="0" eb="2">
      <t>カブシキ</t>
    </rPh>
    <rPh sb="2" eb="4">
      <t>カイシャ</t>
    </rPh>
    <rPh sb="12" eb="14">
      <t>フキュウ</t>
    </rPh>
    <rPh sb="14" eb="16">
      <t>キョウカイ</t>
    </rPh>
    <phoneticPr fontId="11"/>
  </si>
  <si>
    <t>学校法人　蒲生学園</t>
    <rPh sb="5" eb="7">
      <t>ガモウ</t>
    </rPh>
    <rPh sb="7" eb="9">
      <t>ガクエン</t>
    </rPh>
    <phoneticPr fontId="12"/>
  </si>
  <si>
    <t>株式会社　ペンギンエデュケーション</t>
    <rPh sb="0" eb="2">
      <t>カブシキ</t>
    </rPh>
    <rPh sb="2" eb="4">
      <t>カイシャ</t>
    </rPh>
    <phoneticPr fontId="3"/>
  </si>
  <si>
    <t>仙台ナーサリー　株式会社</t>
    <rPh sb="0" eb="2">
      <t>センダイ</t>
    </rPh>
    <rPh sb="8" eb="10">
      <t>カブシキ</t>
    </rPh>
    <rPh sb="10" eb="12">
      <t>ガイシャ</t>
    </rPh>
    <phoneticPr fontId="15"/>
  </si>
  <si>
    <t>ライクアカデミー　株式会社</t>
    <rPh sb="9" eb="10">
      <t>カブ</t>
    </rPh>
    <rPh sb="10" eb="11">
      <t>シキ</t>
    </rPh>
    <rPh sb="11" eb="13">
      <t>ガイシャ</t>
    </rPh>
    <phoneticPr fontId="3"/>
  </si>
  <si>
    <t>学校法人　ろりぽっぷ学園</t>
    <rPh sb="0" eb="2">
      <t>ガッコウ</t>
    </rPh>
    <rPh sb="2" eb="4">
      <t>ホウジン</t>
    </rPh>
    <rPh sb="10" eb="12">
      <t>ガクエン</t>
    </rPh>
    <phoneticPr fontId="11"/>
  </si>
  <si>
    <t>株式会社　ちびっこひろば保育園</t>
    <rPh sb="12" eb="15">
      <t>ホイクエン</t>
    </rPh>
    <phoneticPr fontId="12"/>
  </si>
  <si>
    <t>カラマンディ　株式会社</t>
    <rPh sb="7" eb="11">
      <t>カブシキガイシャ</t>
    </rPh>
    <phoneticPr fontId="15"/>
  </si>
  <si>
    <t>一般社団法人　六丁の目保育園</t>
    <rPh sb="0" eb="2">
      <t>イッパン</t>
    </rPh>
    <rPh sb="2" eb="4">
      <t>シャダン</t>
    </rPh>
    <rPh sb="4" eb="6">
      <t>ホウジン</t>
    </rPh>
    <rPh sb="7" eb="9">
      <t>ロクチョウ</t>
    </rPh>
    <rPh sb="10" eb="11">
      <t>メ</t>
    </rPh>
    <rPh sb="11" eb="14">
      <t>ホイクエン</t>
    </rPh>
    <phoneticPr fontId="3"/>
  </si>
  <si>
    <t>特定非営利活動法人　こどもステーション・MIYAGI</t>
    <rPh sb="0" eb="2">
      <t>トクテイ</t>
    </rPh>
    <rPh sb="2" eb="5">
      <t>ヒエイリ</t>
    </rPh>
    <rPh sb="5" eb="7">
      <t>カツドウ</t>
    </rPh>
    <rPh sb="7" eb="9">
      <t>ホウジン</t>
    </rPh>
    <phoneticPr fontId="12"/>
  </si>
  <si>
    <t>株式会社　星の子保育園</t>
    <rPh sb="5" eb="6">
      <t>ホシ</t>
    </rPh>
    <rPh sb="7" eb="8">
      <t>コ</t>
    </rPh>
    <rPh sb="8" eb="11">
      <t>ホイクエン</t>
    </rPh>
    <phoneticPr fontId="12"/>
  </si>
  <si>
    <t>社会福祉法人　銀杏の会</t>
    <rPh sb="0" eb="2">
      <t>シャカイ</t>
    </rPh>
    <rPh sb="2" eb="4">
      <t>フクシ</t>
    </rPh>
    <rPh sb="4" eb="6">
      <t>ホウジン</t>
    </rPh>
    <rPh sb="7" eb="9">
      <t>イチョウ</t>
    </rPh>
    <rPh sb="10" eb="11">
      <t>カイ</t>
    </rPh>
    <phoneticPr fontId="11"/>
  </si>
  <si>
    <t>学校法人　岩沼学園</t>
    <rPh sb="0" eb="2">
      <t>ガッコウ</t>
    </rPh>
    <rPh sb="2" eb="4">
      <t>ホウジン</t>
    </rPh>
    <rPh sb="5" eb="7">
      <t>イワヌマ</t>
    </rPh>
    <rPh sb="7" eb="9">
      <t>ガクエン</t>
    </rPh>
    <phoneticPr fontId="15"/>
  </si>
  <si>
    <t>株式会社　ラヴィエール</t>
    <rPh sb="0" eb="2">
      <t>カブシキ</t>
    </rPh>
    <rPh sb="2" eb="4">
      <t>カイシャ</t>
    </rPh>
    <phoneticPr fontId="3"/>
  </si>
  <si>
    <t>合同会社　もりぽか舎</t>
    <rPh sb="0" eb="2">
      <t>ゴウドウ</t>
    </rPh>
    <rPh sb="2" eb="4">
      <t>カイシャ</t>
    </rPh>
    <rPh sb="9" eb="10">
      <t>シャ</t>
    </rPh>
    <phoneticPr fontId="3"/>
  </si>
  <si>
    <t>株式会社　F＆S</t>
    <rPh sb="0" eb="4">
      <t>カブシキカイシャ</t>
    </rPh>
    <phoneticPr fontId="3"/>
  </si>
  <si>
    <t>特定非営利活動法人　サン・キッズ保育園</t>
    <rPh sb="0" eb="2">
      <t>トクテイ</t>
    </rPh>
    <rPh sb="2" eb="5">
      <t>ヒエイリ</t>
    </rPh>
    <rPh sb="5" eb="7">
      <t>カツドウ</t>
    </rPh>
    <rPh sb="7" eb="9">
      <t>ホウジン</t>
    </rPh>
    <rPh sb="16" eb="19">
      <t>ホイクエン</t>
    </rPh>
    <phoneticPr fontId="11"/>
  </si>
  <si>
    <t>社会福祉法人　やまとみらい福祉会</t>
    <rPh sb="13" eb="15">
      <t>フクシ</t>
    </rPh>
    <rPh sb="15" eb="16">
      <t>カイ</t>
    </rPh>
    <phoneticPr fontId="11"/>
  </si>
  <si>
    <t>アートチャイルドケア　株式会社</t>
    <rPh sb="11" eb="13">
      <t>カブシキ</t>
    </rPh>
    <rPh sb="13" eb="15">
      <t>カイシャ</t>
    </rPh>
    <phoneticPr fontId="11"/>
  </si>
  <si>
    <t>有限会社　ニシオ不動産</t>
    <rPh sb="8" eb="11">
      <t>フドウサン</t>
    </rPh>
    <phoneticPr fontId="11"/>
  </si>
  <si>
    <t>株式会社　森のプーさん保育園</t>
    <rPh sb="5" eb="6">
      <t>モリ</t>
    </rPh>
    <rPh sb="11" eb="14">
      <t>ホイクエン</t>
    </rPh>
    <phoneticPr fontId="12"/>
  </si>
  <si>
    <t>株式会社　エルプレイス</t>
    <rPh sb="0" eb="4">
      <t>カブシキガイシャ</t>
    </rPh>
    <phoneticPr fontId="15"/>
  </si>
  <si>
    <t>学校法人　庄司学園</t>
    <rPh sb="0" eb="2">
      <t>ガッコウ</t>
    </rPh>
    <rPh sb="2" eb="4">
      <t>ホウジン</t>
    </rPh>
    <rPh sb="5" eb="7">
      <t>ショウジ</t>
    </rPh>
    <rPh sb="7" eb="9">
      <t>ガクエン</t>
    </rPh>
    <phoneticPr fontId="15"/>
  </si>
  <si>
    <t>株式会社　ウェルフェア</t>
    <rPh sb="0" eb="4">
      <t>カブシキガイシャ</t>
    </rPh>
    <phoneticPr fontId="15"/>
  </si>
  <si>
    <t>株式会社　スプラウト</t>
    <rPh sb="0" eb="2">
      <t>カブシキ</t>
    </rPh>
    <rPh sb="2" eb="4">
      <t>カイシャ</t>
    </rPh>
    <phoneticPr fontId="12"/>
  </si>
  <si>
    <t>株式会社　ひよこ会</t>
    <rPh sb="8" eb="9">
      <t>カイ</t>
    </rPh>
    <phoneticPr fontId="15"/>
  </si>
  <si>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</si>
  <si>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</si>
  <si>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</si>
  <si>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</si>
  <si>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特定非営利活動法人　ワーカーズコープ</t>
    <rPh sb="0" eb="2">
      <t>トクテイ</t>
    </rPh>
    <rPh sb="2" eb="5">
      <t>ヒエイリ</t>
    </rPh>
    <rPh sb="5" eb="7">
      <t>カツドウ</t>
    </rPh>
    <rPh sb="7" eb="9">
      <t>ホウジン</t>
    </rPh>
    <phoneticPr fontId="11"/>
  </si>
  <si>
    <t>株式会社　いずみ保育園</t>
    <rPh sb="8" eb="11">
      <t>ホイクエン</t>
    </rPh>
    <phoneticPr fontId="12"/>
  </si>
  <si>
    <t>一般社団法人　小羊園</t>
    <rPh sb="0" eb="2">
      <t>イッパン</t>
    </rPh>
    <rPh sb="2" eb="4">
      <t>シャダン</t>
    </rPh>
    <rPh sb="4" eb="6">
      <t>ホウジン</t>
    </rPh>
    <rPh sb="7" eb="8">
      <t>ショウ</t>
    </rPh>
    <rPh sb="8" eb="9">
      <t>ヒツジ</t>
    </rPh>
    <rPh sb="9" eb="10">
      <t>エン</t>
    </rPh>
    <phoneticPr fontId="11"/>
  </si>
  <si>
    <t>社会福祉法人　三矢会</t>
    <rPh sb="0" eb="2">
      <t>シャカイ</t>
    </rPh>
    <rPh sb="2" eb="4">
      <t>フクシ</t>
    </rPh>
    <rPh sb="4" eb="6">
      <t>ホウジン</t>
    </rPh>
    <rPh sb="7" eb="9">
      <t>ミツヤ</t>
    </rPh>
    <rPh sb="9" eb="10">
      <t>カイ</t>
    </rPh>
    <phoneticPr fontId="11"/>
  </si>
  <si>
    <t>合同会社　パパママ保育園</t>
    <rPh sb="0" eb="2">
      <t>ゴウドウ</t>
    </rPh>
    <rPh sb="2" eb="4">
      <t>ガイシャ</t>
    </rPh>
    <rPh sb="9" eb="12">
      <t>ホイクエン</t>
    </rPh>
    <phoneticPr fontId="15"/>
  </si>
  <si>
    <t>特定非営利法人　つぼみっこ</t>
    <rPh sb="0" eb="2">
      <t>トクテイ</t>
    </rPh>
    <rPh sb="2" eb="5">
      <t>ヒエイリ</t>
    </rPh>
    <rPh sb="5" eb="7">
      <t>ホウジン</t>
    </rPh>
    <phoneticPr fontId="11"/>
  </si>
  <si>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</si>
  <si>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</si>
  <si>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</si>
  <si>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</si>
  <si>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</si>
  <si>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</si>
  <si>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</si>
  <si>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</si>
  <si>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</si>
  <si>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</si>
  <si>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合同会社　ゆめぽけっと</t>
  </si>
  <si>
    <t>一般社団法人　Ｐｌｕｍ</t>
  </si>
  <si>
    <t>一般社団法人　ぽっかぽか</t>
  </si>
  <si>
    <t>特定非営利活動法人　アスイク</t>
  </si>
  <si>
    <t>株式会社　フレンズビジョン</t>
  </si>
  <si>
    <t>代表取締役　加藤　雄二</t>
  </si>
  <si>
    <t>理事長　緒方　芳大</t>
  </si>
  <si>
    <t>代表取締役　黒川　登</t>
  </si>
  <si>
    <t>代表取締役　中島　康徳</t>
  </si>
  <si>
    <t>代表社員　大利　慎一郎</t>
  </si>
  <si>
    <t>代表取締役　藤山　修一　</t>
  </si>
  <si>
    <t>代表理事　髙橋　昌光</t>
  </si>
  <si>
    <t>代表理事　藤田　徹</t>
  </si>
  <si>
    <t>代表取締役　横田　智史</t>
  </si>
  <si>
    <t>代表理事　大橋　雄介</t>
  </si>
  <si>
    <t>髙橋　純子</t>
    <phoneticPr fontId="1"/>
  </si>
  <si>
    <t>猪野　育夫</t>
    <phoneticPr fontId="1"/>
  </si>
  <si>
    <t>阿部　嘉子</t>
    <phoneticPr fontId="1"/>
  </si>
  <si>
    <t>ビックママランド北目町</t>
    <rPh sb="8" eb="9">
      <t>キタ</t>
    </rPh>
    <rPh sb="9" eb="10">
      <t>メ</t>
    </rPh>
    <rPh sb="10" eb="11">
      <t>マチ</t>
    </rPh>
    <phoneticPr fontId="3"/>
  </si>
  <si>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</si>
  <si>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</si>
  <si>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</si>
  <si>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豊和すまいる保育園 仙台青葉校</t>
    <rPh sb="0" eb="1">
      <t>ユタカ</t>
    </rPh>
    <rPh sb="1" eb="2">
      <t>ワ</t>
    </rPh>
    <rPh sb="6" eb="9">
      <t>ホイクエン</t>
    </rPh>
    <rPh sb="10" eb="12">
      <t>センダイ</t>
    </rPh>
    <rPh sb="12" eb="14">
      <t>アオバ</t>
    </rPh>
    <rPh sb="14" eb="15">
      <t>コウ</t>
    </rPh>
    <phoneticPr fontId="3"/>
  </si>
  <si>
    <t>あすと長町保育所</t>
    <rPh sb="3" eb="5">
      <t>ナガマチ</t>
    </rPh>
    <rPh sb="5" eb="7">
      <t>ホイク</t>
    </rPh>
    <rPh sb="7" eb="8">
      <t>ショ</t>
    </rPh>
    <phoneticPr fontId="6"/>
  </si>
  <si>
    <t>りっきーぱーくあすと長町</t>
    <rPh sb="10" eb="12">
      <t>ナガマチ</t>
    </rPh>
    <phoneticPr fontId="3"/>
  </si>
  <si>
    <t>もりのひろば保育園</t>
    <rPh sb="6" eb="9">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</si>
  <si>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</si>
  <si>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</si>
  <si>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</si>
  <si>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</si>
  <si>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コープこやぎの保育園</t>
    <rPh sb="7" eb="10">
      <t>ホイクエン</t>
    </rPh>
    <phoneticPr fontId="3"/>
  </si>
  <si>
    <t>せせらぎ保育園</t>
    <rPh sb="4" eb="7">
      <t>ホイクエン</t>
    </rPh>
    <phoneticPr fontId="6"/>
  </si>
  <si>
    <t>キッズ・マークトゥエイン</t>
  </si>
  <si>
    <t>仙台市若林区東八番丁183BM本社ビル２階</t>
    <rPh sb="0" eb="3">
      <t>センダイシ</t>
    </rPh>
    <rPh sb="3" eb="6">
      <t>ワカバヤシク</t>
    </rPh>
    <rPh sb="6" eb="7">
      <t>ヒガシ</t>
    </rPh>
    <rPh sb="15" eb="17">
      <t>ホンシャ</t>
    </rPh>
    <rPh sb="20" eb="21">
      <t>カイ</t>
    </rPh>
    <phoneticPr fontId="3"/>
  </si>
  <si>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3"/>
  </si>
  <si>
    <t>仙台市青葉区五橋1－6－2</t>
    <rPh sb="0" eb="3">
      <t>センダイシ</t>
    </rPh>
    <rPh sb="3" eb="6">
      <t>アオバク</t>
    </rPh>
    <rPh sb="6" eb="8">
      <t>イツツバシ</t>
    </rPh>
    <phoneticPr fontId="3"/>
  </si>
  <si>
    <t>東京都新宿区新宿五丁目18-14新宿北西ビル6F</t>
    <rPh sb="16" eb="18">
      <t>シンジュク</t>
    </rPh>
    <rPh sb="18" eb="19">
      <t>キタ</t>
    </rPh>
    <rPh sb="19" eb="20">
      <t>ニシ</t>
    </rPh>
    <phoneticPr fontId="3"/>
  </si>
  <si>
    <t>仙台市泉区南光台東2-11-26</t>
    <rPh sb="0" eb="3">
      <t>センダイシ</t>
    </rPh>
    <rPh sb="3" eb="5">
      <t>イズミク</t>
    </rPh>
    <rPh sb="5" eb="7">
      <t>ナンコウ</t>
    </rPh>
    <rPh sb="7" eb="8">
      <t>ダイ</t>
    </rPh>
    <rPh sb="8" eb="9">
      <t>ヒガシ</t>
    </rPh>
    <phoneticPr fontId="3"/>
  </si>
  <si>
    <t>仙台市宮城野区幸町2-22-37</t>
    <rPh sb="7" eb="9">
      <t>サイワイチョウ</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</si>
  <si>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</si>
  <si>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</si>
  <si>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</si>
  <si>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仙台市青葉区桜ヶ丘2-20-1</t>
    <rPh sb="3" eb="6">
      <t>アオバク</t>
    </rPh>
    <rPh sb="6" eb="9">
      <t>サクラガオカ</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</si>
  <si>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</si>
  <si>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1"/>
  </si>
  <si>
    <t>仙台市青葉区芋沢字横前1-1</t>
    <rPh sb="0" eb="3">
      <t>センダイシ</t>
    </rPh>
    <rPh sb="3" eb="6">
      <t>アオバク</t>
    </rPh>
    <rPh sb="6" eb="7">
      <t>イモ</t>
    </rPh>
    <rPh sb="7" eb="8">
      <t>ザワ</t>
    </rPh>
    <rPh sb="8" eb="9">
      <t>アザ</t>
    </rPh>
    <rPh sb="9" eb="10">
      <t>ヨコ</t>
    </rPh>
    <rPh sb="10" eb="11">
      <t>マエ</t>
    </rPh>
    <phoneticPr fontId="3"/>
  </si>
  <si>
    <t>仙台市太白区太子堂1-32</t>
  </si>
  <si>
    <t>株式会社　ビック・ママ</t>
    <rPh sb="0" eb="2">
      <t>カブシキ</t>
    </rPh>
    <rPh sb="2" eb="4">
      <t>カイシャ</t>
    </rPh>
    <phoneticPr fontId="11"/>
  </si>
  <si>
    <t>ワタキューセイモア　株式会社</t>
    <rPh sb="10" eb="12">
      <t>カブシキ</t>
    </rPh>
    <rPh sb="12" eb="14">
      <t>カイシャ</t>
    </rPh>
    <phoneticPr fontId="11"/>
  </si>
  <si>
    <t>医療法人社団　裕歯会</t>
    <rPh sb="0" eb="2">
      <t>イリョウ</t>
    </rPh>
    <rPh sb="2" eb="4">
      <t>ホウジン</t>
    </rPh>
    <rPh sb="4" eb="6">
      <t>シャダン</t>
    </rPh>
    <rPh sb="7" eb="8">
      <t>ユウ</t>
    </rPh>
    <rPh sb="8" eb="9">
      <t>ハ</t>
    </rPh>
    <rPh sb="9" eb="10">
      <t>カイ</t>
    </rPh>
    <phoneticPr fontId="11"/>
  </si>
  <si>
    <t>株式会社　豊和</t>
    <rPh sb="0" eb="4">
      <t>カブシキガイシャ</t>
    </rPh>
    <rPh sb="5" eb="7">
      <t>ホウワ</t>
    </rPh>
    <phoneticPr fontId="3"/>
  </si>
  <si>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</si>
  <si>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</si>
  <si>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有限会社　ＡＫＩ</t>
    <rPh sb="0" eb="2">
      <t>ユウゲン</t>
    </rPh>
    <rPh sb="2" eb="4">
      <t>カイシャ</t>
    </rPh>
    <phoneticPr fontId="11"/>
  </si>
  <si>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</si>
  <si>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</si>
  <si>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社会福祉法人　こーぷ福祉会</t>
    <rPh sb="0" eb="2">
      <t>シャカイ</t>
    </rPh>
    <rPh sb="2" eb="4">
      <t>フクシ</t>
    </rPh>
    <rPh sb="4" eb="6">
      <t>ホウジン</t>
    </rPh>
    <rPh sb="10" eb="12">
      <t>フクシ</t>
    </rPh>
    <rPh sb="12" eb="13">
      <t>カイ</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</si>
  <si>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</si>
  <si>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</si>
  <si>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</si>
  <si>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宮城中央ヤクルト販売　株式会社</t>
  </si>
  <si>
    <t>代表取締役社長　松﨑哲士郎</t>
  </si>
  <si>
    <t>理事長　吉島　孝</t>
  </si>
  <si>
    <t>理事長　　松田　惠三郎</t>
  </si>
  <si>
    <t>ペンギンナーサリースクールせんだい</t>
    <phoneticPr fontId="1"/>
  </si>
  <si>
    <t>新田ナーサリー</t>
    <rPh sb="0" eb="2">
      <t>シンデン</t>
    </rPh>
    <phoneticPr fontId="1"/>
  </si>
  <si>
    <t>こぶたの城おおのだ保育園</t>
    <rPh sb="4" eb="5">
      <t>シロ</t>
    </rPh>
    <rPh sb="9" eb="12">
      <t>ホイクエン</t>
    </rPh>
    <phoneticPr fontId="1"/>
  </si>
  <si>
    <t>杜のぽかぽか保育園</t>
    <rPh sb="0" eb="1">
      <t>モリ</t>
    </rPh>
    <rPh sb="6" eb="9">
      <t>ホイクエン</t>
    </rPh>
    <phoneticPr fontId="1"/>
  </si>
  <si>
    <t>富沢こころ保育園</t>
    <rPh sb="0" eb="2">
      <t>トミザワ</t>
    </rPh>
    <rPh sb="5" eb="8">
      <t>ホイクエン</t>
    </rPh>
    <phoneticPr fontId="1"/>
  </si>
  <si>
    <t>アスイク保育園　薬師堂前</t>
    <rPh sb="4" eb="7">
      <t>ホイクエン</t>
    </rPh>
    <rPh sb="8" eb="11">
      <t>ヤクシドウ</t>
    </rPh>
    <rPh sb="11" eb="12">
      <t>マエ</t>
    </rPh>
    <phoneticPr fontId="1"/>
  </si>
  <si>
    <t>キッズ・マークトゥエイン</t>
    <phoneticPr fontId="1"/>
  </si>
  <si>
    <t>32305</t>
    <phoneticPr fontId="1"/>
  </si>
  <si>
    <t>31102</t>
    <phoneticPr fontId="1"/>
  </si>
  <si>
    <t>06112</t>
    <phoneticPr fontId="1"/>
  </si>
  <si>
    <t>31103</t>
    <phoneticPr fontId="1"/>
  </si>
  <si>
    <t>31104</t>
    <phoneticPr fontId="1"/>
  </si>
  <si>
    <t>31105</t>
    <phoneticPr fontId="1"/>
  </si>
  <si>
    <t>31106</t>
    <phoneticPr fontId="1"/>
  </si>
  <si>
    <t>31107</t>
    <phoneticPr fontId="1"/>
  </si>
  <si>
    <t>63603</t>
    <phoneticPr fontId="1"/>
  </si>
  <si>
    <t>63502</t>
    <phoneticPr fontId="1"/>
  </si>
  <si>
    <t>63201</t>
    <phoneticPr fontId="1"/>
  </si>
  <si>
    <t>63501</t>
    <phoneticPr fontId="1"/>
  </si>
  <si>
    <t>63102</t>
    <phoneticPr fontId="1"/>
  </si>
  <si>
    <t>62601</t>
    <phoneticPr fontId="1"/>
  </si>
  <si>
    <t>62501</t>
    <phoneticPr fontId="1"/>
  </si>
  <si>
    <t>62101</t>
    <phoneticPr fontId="1"/>
  </si>
  <si>
    <t>61501</t>
    <phoneticPr fontId="1"/>
  </si>
  <si>
    <t>61402</t>
    <phoneticPr fontId="1"/>
  </si>
  <si>
    <t>61401</t>
    <phoneticPr fontId="1"/>
  </si>
  <si>
    <t>61106</t>
    <phoneticPr fontId="1"/>
  </si>
  <si>
    <t>61105</t>
    <phoneticPr fontId="1"/>
  </si>
  <si>
    <t>61104</t>
    <phoneticPr fontId="1"/>
  </si>
  <si>
    <t>61103</t>
    <phoneticPr fontId="1"/>
  </si>
  <si>
    <t>61101</t>
    <phoneticPr fontId="1"/>
  </si>
  <si>
    <t>41606</t>
    <phoneticPr fontId="1"/>
  </si>
  <si>
    <t>41605</t>
    <phoneticPr fontId="1"/>
  </si>
  <si>
    <t>41604</t>
    <phoneticPr fontId="1"/>
  </si>
  <si>
    <t>41603</t>
    <phoneticPr fontId="1"/>
  </si>
  <si>
    <t>41602</t>
    <phoneticPr fontId="1"/>
  </si>
  <si>
    <t>41601</t>
    <phoneticPr fontId="1"/>
  </si>
  <si>
    <t>41520</t>
    <phoneticPr fontId="1"/>
  </si>
  <si>
    <t>41519</t>
    <phoneticPr fontId="1"/>
  </si>
  <si>
    <t>41518</t>
    <phoneticPr fontId="1"/>
  </si>
  <si>
    <t>41517</t>
    <phoneticPr fontId="1"/>
  </si>
  <si>
    <t>41516</t>
    <phoneticPr fontId="1"/>
  </si>
  <si>
    <t>41514</t>
    <phoneticPr fontId="1"/>
  </si>
  <si>
    <t>41513</t>
    <phoneticPr fontId="1"/>
  </si>
  <si>
    <t>41512</t>
    <phoneticPr fontId="1"/>
  </si>
  <si>
    <t>41507</t>
    <phoneticPr fontId="1"/>
  </si>
  <si>
    <t>31108</t>
    <phoneticPr fontId="1"/>
  </si>
  <si>
    <t>31109</t>
    <phoneticPr fontId="1"/>
  </si>
  <si>
    <t>31110</t>
    <phoneticPr fontId="1"/>
  </si>
  <si>
    <t>31111</t>
    <phoneticPr fontId="1"/>
  </si>
  <si>
    <t>31112</t>
    <phoneticPr fontId="1"/>
  </si>
  <si>
    <t>31113</t>
    <phoneticPr fontId="1"/>
  </si>
  <si>
    <t>31114</t>
    <phoneticPr fontId="1"/>
  </si>
  <si>
    <t>31115</t>
    <phoneticPr fontId="1"/>
  </si>
  <si>
    <t>31116</t>
    <phoneticPr fontId="1"/>
  </si>
  <si>
    <t>31117</t>
    <phoneticPr fontId="1"/>
  </si>
  <si>
    <t>31118</t>
    <phoneticPr fontId="1"/>
  </si>
  <si>
    <t>31119</t>
    <phoneticPr fontId="1"/>
  </si>
  <si>
    <t>31120</t>
    <phoneticPr fontId="1"/>
  </si>
  <si>
    <t>31121</t>
    <phoneticPr fontId="1"/>
  </si>
  <si>
    <t>31122</t>
    <phoneticPr fontId="1"/>
  </si>
  <si>
    <t>31123</t>
    <phoneticPr fontId="1"/>
  </si>
  <si>
    <t>31124</t>
    <phoneticPr fontId="1"/>
  </si>
  <si>
    <t>31125</t>
    <phoneticPr fontId="1"/>
  </si>
  <si>
    <t>31126</t>
    <phoneticPr fontId="1"/>
  </si>
  <si>
    <t>31127</t>
    <phoneticPr fontId="1"/>
  </si>
  <si>
    <t>31128</t>
    <phoneticPr fontId="1"/>
  </si>
  <si>
    <t>31201</t>
    <phoneticPr fontId="1"/>
  </si>
  <si>
    <t>31202</t>
    <phoneticPr fontId="1"/>
  </si>
  <si>
    <t>31203</t>
    <phoneticPr fontId="1"/>
  </si>
  <si>
    <t>31204</t>
    <phoneticPr fontId="1"/>
  </si>
  <si>
    <t>31205</t>
    <phoneticPr fontId="1"/>
  </si>
  <si>
    <t>31206</t>
    <phoneticPr fontId="1"/>
  </si>
  <si>
    <t>31207</t>
    <phoneticPr fontId="1"/>
  </si>
  <si>
    <t>31208</t>
    <phoneticPr fontId="1"/>
  </si>
  <si>
    <t>31209</t>
    <phoneticPr fontId="1"/>
  </si>
  <si>
    <t>31210</t>
    <phoneticPr fontId="1"/>
  </si>
  <si>
    <t>31211</t>
    <phoneticPr fontId="1"/>
  </si>
  <si>
    <t>31212</t>
    <phoneticPr fontId="1"/>
  </si>
  <si>
    <t>31214</t>
    <phoneticPr fontId="1"/>
  </si>
  <si>
    <t>31215</t>
    <phoneticPr fontId="1"/>
  </si>
  <si>
    <t>31216</t>
    <phoneticPr fontId="1"/>
  </si>
  <si>
    <t>31218</t>
    <phoneticPr fontId="1"/>
  </si>
  <si>
    <t>31301</t>
    <phoneticPr fontId="1"/>
  </si>
  <si>
    <t>31302</t>
    <phoneticPr fontId="1"/>
  </si>
  <si>
    <t>31303</t>
    <phoneticPr fontId="1"/>
  </si>
  <si>
    <t>31304</t>
    <phoneticPr fontId="1"/>
  </si>
  <si>
    <t>31305</t>
    <phoneticPr fontId="1"/>
  </si>
  <si>
    <t>31306</t>
    <phoneticPr fontId="1"/>
  </si>
  <si>
    <t>31307</t>
    <phoneticPr fontId="1"/>
  </si>
  <si>
    <t>31308</t>
    <phoneticPr fontId="1"/>
  </si>
  <si>
    <t>31309</t>
    <phoneticPr fontId="1"/>
  </si>
  <si>
    <t>31310</t>
    <phoneticPr fontId="1"/>
  </si>
  <si>
    <t>31311</t>
    <phoneticPr fontId="1"/>
  </si>
  <si>
    <t>31312</t>
    <phoneticPr fontId="1"/>
  </si>
  <si>
    <t>31313</t>
    <phoneticPr fontId="1"/>
  </si>
  <si>
    <t>31314</t>
    <phoneticPr fontId="1"/>
  </si>
  <si>
    <t>31401</t>
    <phoneticPr fontId="1"/>
  </si>
  <si>
    <t>31402</t>
    <phoneticPr fontId="1"/>
  </si>
  <si>
    <t>31403</t>
    <phoneticPr fontId="1"/>
  </si>
  <si>
    <t>31404</t>
    <phoneticPr fontId="1"/>
  </si>
  <si>
    <t>31405</t>
    <phoneticPr fontId="1"/>
  </si>
  <si>
    <t>31407</t>
    <phoneticPr fontId="1"/>
  </si>
  <si>
    <t>31408</t>
    <phoneticPr fontId="1"/>
  </si>
  <si>
    <t>31409</t>
    <phoneticPr fontId="1"/>
  </si>
  <si>
    <t>31410</t>
    <phoneticPr fontId="1"/>
  </si>
  <si>
    <t>31411</t>
    <phoneticPr fontId="1"/>
  </si>
  <si>
    <t>31412</t>
    <phoneticPr fontId="1"/>
  </si>
  <si>
    <t>31413</t>
    <phoneticPr fontId="1"/>
  </si>
  <si>
    <t>31414</t>
    <phoneticPr fontId="1"/>
  </si>
  <si>
    <t>31415</t>
    <phoneticPr fontId="1"/>
  </si>
  <si>
    <t>31501</t>
    <phoneticPr fontId="1"/>
  </si>
  <si>
    <t>31503</t>
    <phoneticPr fontId="1"/>
  </si>
  <si>
    <t>31504</t>
    <phoneticPr fontId="1"/>
  </si>
  <si>
    <t>31505</t>
    <phoneticPr fontId="1"/>
  </si>
  <si>
    <t>31506</t>
    <phoneticPr fontId="1"/>
  </si>
  <si>
    <t>31507</t>
    <phoneticPr fontId="1"/>
  </si>
  <si>
    <t>31508</t>
    <phoneticPr fontId="1"/>
  </si>
  <si>
    <t>31510</t>
    <phoneticPr fontId="1"/>
  </si>
  <si>
    <t>31511</t>
    <phoneticPr fontId="1"/>
  </si>
  <si>
    <t>31512</t>
    <phoneticPr fontId="1"/>
  </si>
  <si>
    <t>31514</t>
    <phoneticPr fontId="1"/>
  </si>
  <si>
    <t>31515</t>
    <phoneticPr fontId="1"/>
  </si>
  <si>
    <t>31602</t>
    <phoneticPr fontId="1"/>
  </si>
  <si>
    <t>31604</t>
    <phoneticPr fontId="1"/>
  </si>
  <si>
    <t>31603</t>
    <phoneticPr fontId="1"/>
  </si>
  <si>
    <t>32103</t>
    <phoneticPr fontId="1"/>
  </si>
  <si>
    <t>32105</t>
    <phoneticPr fontId="1"/>
  </si>
  <si>
    <t>32109</t>
    <phoneticPr fontId="1"/>
  </si>
  <si>
    <t>32112</t>
    <phoneticPr fontId="1"/>
  </si>
  <si>
    <t>32203</t>
    <phoneticPr fontId="1"/>
  </si>
  <si>
    <t>32205</t>
    <phoneticPr fontId="1"/>
  </si>
  <si>
    <t>32206</t>
    <phoneticPr fontId="1"/>
  </si>
  <si>
    <t>32208</t>
    <phoneticPr fontId="1"/>
  </si>
  <si>
    <t>32402</t>
    <phoneticPr fontId="1"/>
  </si>
  <si>
    <t>32502</t>
    <phoneticPr fontId="1"/>
  </si>
  <si>
    <t>32504</t>
    <phoneticPr fontId="1"/>
  </si>
  <si>
    <t>32505</t>
    <phoneticPr fontId="1"/>
  </si>
  <si>
    <t>32506</t>
    <phoneticPr fontId="1"/>
  </si>
  <si>
    <t>32507</t>
    <phoneticPr fontId="1"/>
  </si>
  <si>
    <t>32603</t>
    <phoneticPr fontId="1"/>
  </si>
  <si>
    <t>41205</t>
    <phoneticPr fontId="1"/>
  </si>
  <si>
    <t>33101</t>
    <phoneticPr fontId="1"/>
  </si>
  <si>
    <t>33102</t>
    <phoneticPr fontId="1"/>
  </si>
  <si>
    <t>33103</t>
    <phoneticPr fontId="1"/>
  </si>
  <si>
    <t>33202</t>
    <phoneticPr fontId="1"/>
  </si>
  <si>
    <t>33301</t>
    <phoneticPr fontId="1"/>
  </si>
  <si>
    <t>33302</t>
    <phoneticPr fontId="1"/>
  </si>
  <si>
    <t>33501</t>
    <phoneticPr fontId="1"/>
  </si>
  <si>
    <t>41102</t>
    <phoneticPr fontId="1"/>
  </si>
  <si>
    <t>41103</t>
    <phoneticPr fontId="1"/>
  </si>
  <si>
    <t>41106</t>
    <phoneticPr fontId="1"/>
  </si>
  <si>
    <t>41107</t>
    <phoneticPr fontId="1"/>
  </si>
  <si>
    <t>41108</t>
    <phoneticPr fontId="1"/>
  </si>
  <si>
    <t>41109</t>
    <phoneticPr fontId="1"/>
  </si>
  <si>
    <t>41110</t>
    <phoneticPr fontId="1"/>
  </si>
  <si>
    <t>41112</t>
    <phoneticPr fontId="1"/>
  </si>
  <si>
    <t>41114</t>
    <phoneticPr fontId="1"/>
  </si>
  <si>
    <t>41201</t>
    <phoneticPr fontId="1"/>
  </si>
  <si>
    <t>41203</t>
    <phoneticPr fontId="1"/>
  </si>
  <si>
    <t>41204</t>
    <phoneticPr fontId="1"/>
  </si>
  <si>
    <t>41302</t>
    <phoneticPr fontId="1"/>
  </si>
  <si>
    <t>41303</t>
    <phoneticPr fontId="1"/>
  </si>
  <si>
    <t>41304</t>
    <phoneticPr fontId="1"/>
  </si>
  <si>
    <t>41307</t>
    <phoneticPr fontId="1"/>
  </si>
  <si>
    <t>41403</t>
    <phoneticPr fontId="1"/>
  </si>
  <si>
    <t>41405</t>
    <phoneticPr fontId="1"/>
  </si>
  <si>
    <t>41407</t>
    <phoneticPr fontId="1"/>
  </si>
  <si>
    <t>41408</t>
    <phoneticPr fontId="1"/>
  </si>
  <si>
    <t>41409</t>
    <phoneticPr fontId="1"/>
  </si>
  <si>
    <t>41410</t>
    <phoneticPr fontId="1"/>
  </si>
  <si>
    <t>41411</t>
    <phoneticPr fontId="1"/>
  </si>
  <si>
    <t>41412</t>
    <phoneticPr fontId="1"/>
  </si>
  <si>
    <t>41413</t>
    <phoneticPr fontId="1"/>
  </si>
  <si>
    <t>41414</t>
    <phoneticPr fontId="1"/>
  </si>
  <si>
    <t>41502</t>
    <phoneticPr fontId="1"/>
  </si>
  <si>
    <t>41503</t>
    <phoneticPr fontId="1"/>
  </si>
  <si>
    <t>41505</t>
    <phoneticPr fontId="1"/>
  </si>
  <si>
    <t>41506</t>
    <phoneticPr fontId="1"/>
  </si>
  <si>
    <t>幼保連携型認定こども園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</si>
  <si>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0"/>
  </si>
  <si>
    <t>仙台市青葉区川平1－7－16</t>
    <rPh sb="6" eb="7">
      <t>カワ</t>
    </rPh>
    <rPh sb="7" eb="8">
      <t>ダイラ</t>
    </rPh>
    <phoneticPr fontId="20"/>
  </si>
  <si>
    <t>学校法人　東都学園</t>
    <rPh sb="0" eb="2">
      <t>ガッコウ</t>
    </rPh>
    <rPh sb="2" eb="4">
      <t>ホウジン</t>
    </rPh>
    <rPh sb="5" eb="7">
      <t>トウト</t>
    </rPh>
    <rPh sb="7" eb="9">
      <t>ガクエン</t>
    </rPh>
    <phoneticPr fontId="20"/>
  </si>
  <si>
    <t>福聚幼稚園</t>
    <rPh sb="0" eb="2">
      <t>フクジュ</t>
    </rPh>
    <rPh sb="2" eb="5">
      <t>ヨウチエン</t>
    </rPh>
    <phoneticPr fontId="20"/>
  </si>
  <si>
    <t>仙台市青葉区国見4－5－1</t>
    <rPh sb="6" eb="8">
      <t>クニミ</t>
    </rPh>
    <phoneticPr fontId="20"/>
  </si>
  <si>
    <t>学校法人　福聚幼稚園</t>
    <rPh sb="0" eb="2">
      <t>ガッコウ</t>
    </rPh>
    <rPh sb="2" eb="4">
      <t>ホウジン</t>
    </rPh>
    <rPh sb="5" eb="7">
      <t>フクジュ</t>
    </rPh>
    <rPh sb="7" eb="10">
      <t>ヨウチエン</t>
    </rPh>
    <phoneticPr fontId="20"/>
  </si>
  <si>
    <t>幼保連携型認定こども園みどりの森</t>
    <rPh sb="0" eb="1">
      <t>ヨウ</t>
    </rPh>
    <rPh sb="1" eb="2">
      <t>ホ</t>
    </rPh>
    <rPh sb="2" eb="5">
      <t>レンケイガタ</t>
    </rPh>
    <rPh sb="5" eb="7">
      <t>ニンテイ</t>
    </rPh>
    <rPh sb="10" eb="11">
      <t>エン</t>
    </rPh>
    <rPh sb="15" eb="16">
      <t>モリ</t>
    </rPh>
    <phoneticPr fontId="20"/>
  </si>
  <si>
    <t>仙台市青葉区柏木1－7－45</t>
    <rPh sb="6" eb="8">
      <t>カシワギ</t>
    </rPh>
    <phoneticPr fontId="20"/>
  </si>
  <si>
    <t>学校法人　仙台みどり学園</t>
    <rPh sb="0" eb="2">
      <t>ガッコウ</t>
    </rPh>
    <rPh sb="2" eb="4">
      <t>ホウジン</t>
    </rPh>
    <rPh sb="5" eb="7">
      <t>センダイ</t>
    </rPh>
    <rPh sb="10" eb="12">
      <t>ガクエン</t>
    </rPh>
    <phoneticPr fontId="20"/>
  </si>
  <si>
    <t>仙台市青葉区桜ヶ丘9－1－1</t>
    <rPh sb="6" eb="9">
      <t>サクラガオカ</t>
    </rPh>
    <phoneticPr fontId="20"/>
  </si>
  <si>
    <t>学校法人　宮城学院</t>
    <rPh sb="0" eb="2">
      <t>ガッコウ</t>
    </rPh>
    <rPh sb="2" eb="4">
      <t>ホウジン</t>
    </rPh>
    <rPh sb="5" eb="7">
      <t>ミヤギ</t>
    </rPh>
    <rPh sb="7" eb="9">
      <t>ガクイン</t>
    </rPh>
    <phoneticPr fontId="20"/>
  </si>
  <si>
    <t>幼保連携型認定こども園
はせくらまち杜のこども園</t>
    <rPh sb="0" eb="7">
      <t>ヨウホレンケイガタニンテイ</t>
    </rPh>
    <rPh sb="10" eb="11">
      <t>エン</t>
    </rPh>
    <rPh sb="18" eb="19">
      <t>モリ</t>
    </rPh>
    <rPh sb="23" eb="24">
      <t>エン</t>
    </rPh>
    <phoneticPr fontId="20"/>
  </si>
  <si>
    <t>仙台市青葉区支倉町2-55</t>
    <rPh sb="6" eb="8">
      <t>ハセクラ</t>
    </rPh>
    <rPh sb="8" eb="9">
      <t>マチ</t>
    </rPh>
    <phoneticPr fontId="20"/>
  </si>
  <si>
    <t>学校法人　長谷柳絮学園</t>
    <rPh sb="0" eb="2">
      <t>ガッコウ</t>
    </rPh>
    <rPh sb="2" eb="4">
      <t>ホウジン</t>
    </rPh>
    <rPh sb="5" eb="7">
      <t>ハセ</t>
    </rPh>
    <rPh sb="7" eb="9">
      <t>リュウジョ</t>
    </rPh>
    <rPh sb="9" eb="11">
      <t>ガクエン</t>
    </rPh>
    <phoneticPr fontId="20"/>
  </si>
  <si>
    <t>立華認定こども園</t>
    <rPh sb="0" eb="2">
      <t>タチバナ</t>
    </rPh>
    <rPh sb="2" eb="4">
      <t>ニンテイ</t>
    </rPh>
    <rPh sb="7" eb="8">
      <t>エン</t>
    </rPh>
    <phoneticPr fontId="20"/>
  </si>
  <si>
    <t>仙台市宮城野区中野字大貝沼20－17</t>
    <rPh sb="7" eb="9">
      <t>ナカノ</t>
    </rPh>
    <rPh sb="9" eb="10">
      <t>アザ</t>
    </rPh>
    <rPh sb="10" eb="11">
      <t>ダイ</t>
    </rPh>
    <rPh sb="11" eb="12">
      <t>カイ</t>
    </rPh>
    <rPh sb="12" eb="13">
      <t>ヌマ</t>
    </rPh>
    <phoneticPr fontId="20"/>
  </si>
  <si>
    <t>学校法人　立華学園</t>
    <rPh sb="0" eb="2">
      <t>ガッコウ</t>
    </rPh>
    <rPh sb="2" eb="4">
      <t>ホウジン</t>
    </rPh>
    <rPh sb="5" eb="7">
      <t>タチバナ</t>
    </rPh>
    <rPh sb="7" eb="9">
      <t>ガクエン</t>
    </rPh>
    <phoneticPr fontId="20"/>
  </si>
  <si>
    <t>新田すいせんこども園　</t>
    <rPh sb="0" eb="2">
      <t>シンデン</t>
    </rPh>
    <rPh sb="9" eb="10">
      <t>エン</t>
    </rPh>
    <phoneticPr fontId="20"/>
  </si>
  <si>
    <t>仙台市青葉区栗生１-25-1</t>
    <rPh sb="6" eb="8">
      <t>クリウ</t>
    </rPh>
    <phoneticPr fontId="20"/>
  </si>
  <si>
    <t>社会福祉法人　幸生会</t>
    <rPh sb="0" eb="2">
      <t>シャカイ</t>
    </rPh>
    <rPh sb="2" eb="4">
      <t>フクシ</t>
    </rPh>
    <rPh sb="4" eb="6">
      <t>ホウジン</t>
    </rPh>
    <rPh sb="7" eb="8">
      <t>シアワ</t>
    </rPh>
    <rPh sb="8" eb="9">
      <t>イ</t>
    </rPh>
    <rPh sb="9" eb="10">
      <t>カイ</t>
    </rPh>
    <phoneticPr fontId="20"/>
  </si>
  <si>
    <t>原町すいせんこども園　</t>
    <rPh sb="0" eb="2">
      <t>ハラマチ</t>
    </rPh>
    <rPh sb="9" eb="10">
      <t>エン</t>
    </rPh>
    <phoneticPr fontId="20"/>
  </si>
  <si>
    <t>新田東すいせんこども園</t>
    <rPh sb="0" eb="2">
      <t>シンデン</t>
    </rPh>
    <rPh sb="2" eb="3">
      <t>ヒガシ</t>
    </rPh>
    <rPh sb="10" eb="11">
      <t>エン</t>
    </rPh>
    <phoneticPr fontId="20"/>
  </si>
  <si>
    <t>71205</t>
    <phoneticPr fontId="13"/>
  </si>
  <si>
    <t>ナザレﾄ愛児園</t>
    <rPh sb="4" eb="5">
      <t>アイ</t>
    </rPh>
    <rPh sb="5" eb="6">
      <t>ジ</t>
    </rPh>
    <rPh sb="6" eb="7">
      <t>エン</t>
    </rPh>
    <phoneticPr fontId="4"/>
  </si>
  <si>
    <t>仙台市宮城野区東仙台６－８－２０　</t>
  </si>
  <si>
    <t>学校法人　仙台百合学院</t>
    <rPh sb="0" eb="2">
      <t>ガッコウ</t>
    </rPh>
    <rPh sb="2" eb="4">
      <t>ホウジン</t>
    </rPh>
    <rPh sb="5" eb="7">
      <t>センダイ</t>
    </rPh>
    <rPh sb="7" eb="9">
      <t>ユリ</t>
    </rPh>
    <rPh sb="9" eb="11">
      <t>ガクイン</t>
    </rPh>
    <phoneticPr fontId="20"/>
  </si>
  <si>
    <t>71206</t>
    <phoneticPr fontId="13"/>
  </si>
  <si>
    <t>さゆりこども園</t>
    <rPh sb="6" eb="7">
      <t>エン</t>
    </rPh>
    <phoneticPr fontId="4"/>
  </si>
  <si>
    <t>仙台市宮城野区枡江１－２　</t>
  </si>
  <si>
    <t>社会福祉法人　善き牧者会</t>
    <rPh sb="0" eb="2">
      <t>シャカイ</t>
    </rPh>
    <rPh sb="2" eb="4">
      <t>フクシ</t>
    </rPh>
    <rPh sb="4" eb="6">
      <t>ホウジン</t>
    </rPh>
    <rPh sb="7" eb="8">
      <t>ヨ</t>
    </rPh>
    <rPh sb="9" eb="11">
      <t>ボクシャ</t>
    </rPh>
    <rPh sb="11" eb="12">
      <t>カイ</t>
    </rPh>
    <phoneticPr fontId="20"/>
  </si>
  <si>
    <t>71207</t>
    <phoneticPr fontId="1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</si>
  <si>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3"/>
  </si>
  <si>
    <t>仙台市宮城野区岩切字高江45</t>
  </si>
  <si>
    <t>学校法人　本松学園</t>
    <rPh sb="0" eb="2">
      <t>ガッコウ</t>
    </rPh>
    <rPh sb="2" eb="4">
      <t>ホウジン</t>
    </rPh>
    <rPh sb="5" eb="6">
      <t>ホン</t>
    </rPh>
    <rPh sb="6" eb="7">
      <t>マツ</t>
    </rPh>
    <rPh sb="7" eb="9">
      <t>ガクエン</t>
    </rPh>
    <phoneticPr fontId="20"/>
  </si>
  <si>
    <t>71208</t>
    <phoneticPr fontId="13"/>
  </si>
  <si>
    <t>認定こども園　東盛マイトリー園・東盛幼稚園</t>
    <rPh sb="0" eb="2">
      <t>ニンテイ</t>
    </rPh>
    <rPh sb="5" eb="6">
      <t>エン</t>
    </rPh>
    <rPh sb="7" eb="8">
      <t>ヒガシ</t>
    </rPh>
    <rPh sb="8" eb="9">
      <t>モリ</t>
    </rPh>
    <rPh sb="14" eb="15">
      <t>エン</t>
    </rPh>
    <rPh sb="16" eb="17">
      <t>トウ</t>
    </rPh>
    <rPh sb="17" eb="18">
      <t>セイ</t>
    </rPh>
    <rPh sb="18" eb="21">
      <t>ヨウチエン</t>
    </rPh>
    <phoneticPr fontId="4"/>
  </si>
  <si>
    <t>仙台市宮城野区鶴ヶ谷６－９　</t>
  </si>
  <si>
    <t>学校法人　清野学園</t>
    <rPh sb="0" eb="2">
      <t>ガッコウ</t>
    </rPh>
    <rPh sb="2" eb="4">
      <t>ホウジン</t>
    </rPh>
    <rPh sb="5" eb="7">
      <t>セイノ</t>
    </rPh>
    <rPh sb="7" eb="9">
      <t>ガクエン</t>
    </rPh>
    <phoneticPr fontId="20"/>
  </si>
  <si>
    <t>蒲町こども園</t>
    <rPh sb="0" eb="2">
      <t>カバノマチ</t>
    </rPh>
    <rPh sb="5" eb="6">
      <t>エン</t>
    </rPh>
    <phoneticPr fontId="20"/>
  </si>
  <si>
    <t>仙台市若林区荒井3-15-9</t>
    <rPh sb="6" eb="8">
      <t>アライ</t>
    </rPh>
    <phoneticPr fontId="20"/>
  </si>
  <si>
    <t>学校法人　七郷学園</t>
    <rPh sb="0" eb="2">
      <t>ガッコウ</t>
    </rPh>
    <rPh sb="2" eb="4">
      <t>ホウジン</t>
    </rPh>
    <rPh sb="5" eb="7">
      <t>シチゴウ</t>
    </rPh>
    <rPh sb="7" eb="9">
      <t>ガクエン</t>
    </rPh>
    <phoneticPr fontId="20"/>
  </si>
  <si>
    <t>河原町すいせんこども園　</t>
    <rPh sb="0" eb="3">
      <t>カワラマチ</t>
    </rPh>
    <rPh sb="10" eb="11">
      <t>エン</t>
    </rPh>
    <phoneticPr fontId="20"/>
  </si>
  <si>
    <t>71303</t>
    <phoneticPr fontId="13"/>
  </si>
  <si>
    <t>幼保連携型認定こども園　荒井マーヤこども園</t>
    <rPh sb="0" eb="2">
      <t>ヨウホ</t>
    </rPh>
    <rPh sb="2" eb="7">
      <t>レンケイガタニンテイ</t>
    </rPh>
    <rPh sb="10" eb="11">
      <t>エン</t>
    </rPh>
    <rPh sb="12" eb="14">
      <t>アライ</t>
    </rPh>
    <rPh sb="20" eb="21">
      <t>エン</t>
    </rPh>
    <phoneticPr fontId="4"/>
  </si>
  <si>
    <t>社会福祉法人　仙慈会</t>
    <rPh sb="0" eb="2">
      <t>シャカイ</t>
    </rPh>
    <rPh sb="2" eb="4">
      <t>フクシ</t>
    </rPh>
    <rPh sb="4" eb="6">
      <t>ホウジン</t>
    </rPh>
    <rPh sb="7" eb="8">
      <t>セン</t>
    </rPh>
    <rPh sb="8" eb="9">
      <t>ジ</t>
    </rPh>
    <rPh sb="9" eb="10">
      <t>カイ</t>
    </rPh>
    <phoneticPr fontId="20"/>
  </si>
  <si>
    <t>認定こども園くり幼稚園・くりっこ保育園</t>
    <rPh sb="0" eb="2">
      <t>ニンテイ</t>
    </rPh>
    <rPh sb="5" eb="6">
      <t>エン</t>
    </rPh>
    <rPh sb="8" eb="11">
      <t>ヨウチエン</t>
    </rPh>
    <rPh sb="16" eb="19">
      <t>ホイクエン</t>
    </rPh>
    <phoneticPr fontId="20"/>
  </si>
  <si>
    <t>仙台市太白区西中田6－8－20</t>
  </si>
  <si>
    <t>学校法人　前田学園</t>
    <rPh sb="0" eb="2">
      <t>ガッコウ</t>
    </rPh>
    <rPh sb="2" eb="4">
      <t>ホウジン</t>
    </rPh>
    <rPh sb="5" eb="7">
      <t>マエダ</t>
    </rPh>
    <rPh sb="7" eb="9">
      <t>ガクエン</t>
    </rPh>
    <phoneticPr fontId="20"/>
  </si>
  <si>
    <t>認定向山こども園</t>
    <rPh sb="0" eb="2">
      <t>ニンテイ</t>
    </rPh>
    <rPh sb="2" eb="4">
      <t>ムカイヤマ</t>
    </rPh>
    <rPh sb="7" eb="8">
      <t>エン</t>
    </rPh>
    <phoneticPr fontId="20"/>
  </si>
  <si>
    <t>仙台市太白区八木山緑町21－10</t>
    <rPh sb="6" eb="8">
      <t>ヤギ</t>
    </rPh>
    <rPh sb="8" eb="9">
      <t>ヤマ</t>
    </rPh>
    <rPh sb="9" eb="11">
      <t>ミドリマチ</t>
    </rPh>
    <phoneticPr fontId="20"/>
  </si>
  <si>
    <t>学校法人　仙台こひつじ学園</t>
    <rPh sb="0" eb="2">
      <t>ガッコウ</t>
    </rPh>
    <rPh sb="2" eb="4">
      <t>ホウジン</t>
    </rPh>
    <rPh sb="5" eb="7">
      <t>センダイ</t>
    </rPh>
    <rPh sb="11" eb="13">
      <t>ガクエン</t>
    </rPh>
    <phoneticPr fontId="20"/>
  </si>
  <si>
    <t>ゆりかご認定こども園</t>
    <rPh sb="4" eb="6">
      <t>ニンテイ</t>
    </rPh>
    <rPh sb="9" eb="10">
      <t>エン</t>
    </rPh>
    <phoneticPr fontId="20"/>
  </si>
  <si>
    <t>仙台市太白区袋原6-6-10</t>
    <rPh sb="6" eb="7">
      <t>フクロ</t>
    </rPh>
    <rPh sb="7" eb="8">
      <t>ハラ</t>
    </rPh>
    <phoneticPr fontId="20"/>
  </si>
  <si>
    <t>学校法人　清泉学園</t>
    <rPh sb="0" eb="2">
      <t>ガッコウ</t>
    </rPh>
    <rPh sb="2" eb="4">
      <t>ホウジン</t>
    </rPh>
    <rPh sb="5" eb="6">
      <t>キヨ</t>
    </rPh>
    <rPh sb="6" eb="7">
      <t>イズミ</t>
    </rPh>
    <rPh sb="7" eb="9">
      <t>ガクエン</t>
    </rPh>
    <phoneticPr fontId="20"/>
  </si>
  <si>
    <t>西多賀チェリーこども園　</t>
    <rPh sb="0" eb="3">
      <t>ニシタガ</t>
    </rPh>
    <rPh sb="10" eb="11">
      <t>エン</t>
    </rPh>
    <phoneticPr fontId="20"/>
  </si>
  <si>
    <t>仙台市青葉区中央4-7-20</t>
    <rPh sb="6" eb="8">
      <t>チュウオウ</t>
    </rPh>
    <phoneticPr fontId="20"/>
  </si>
  <si>
    <t>社会福祉法人　北杜福祉会</t>
    <rPh sb="0" eb="2">
      <t>シャカイ</t>
    </rPh>
    <rPh sb="2" eb="4">
      <t>フクシ</t>
    </rPh>
    <rPh sb="4" eb="6">
      <t>ホウジン</t>
    </rPh>
    <rPh sb="7" eb="9">
      <t>ホクト</t>
    </rPh>
    <rPh sb="9" eb="11">
      <t>フクシ</t>
    </rPh>
    <rPh sb="11" eb="12">
      <t>カイ</t>
    </rPh>
    <phoneticPr fontId="20"/>
  </si>
  <si>
    <t>太子堂すいせんこども園　</t>
    <rPh sb="0" eb="3">
      <t>タイシドウ</t>
    </rPh>
    <rPh sb="10" eb="11">
      <t>エン</t>
    </rPh>
    <phoneticPr fontId="20"/>
  </si>
  <si>
    <t>71406</t>
    <phoneticPr fontId="13"/>
  </si>
  <si>
    <t>太白すぎのここども園</t>
    <rPh sb="0" eb="2">
      <t>タイハク</t>
    </rPh>
    <rPh sb="9" eb="10">
      <t>エン</t>
    </rPh>
    <phoneticPr fontId="4"/>
  </si>
  <si>
    <t>社会福祉法人　柏松会</t>
    <rPh sb="0" eb="6">
      <t>シャカイフクシホウジン</t>
    </rPh>
    <rPh sb="7" eb="8">
      <t>カシワ</t>
    </rPh>
    <rPh sb="8" eb="9">
      <t>マツ</t>
    </rPh>
    <rPh sb="9" eb="10">
      <t>カイ</t>
    </rPh>
    <phoneticPr fontId="20"/>
  </si>
  <si>
    <t>71407</t>
    <phoneticPr fontId="13"/>
  </si>
  <si>
    <t>バンビの森こども園</t>
    <rPh sb="4" eb="5">
      <t>モリ</t>
    </rPh>
    <rPh sb="8" eb="9">
      <t>エン</t>
    </rPh>
    <phoneticPr fontId="4"/>
  </si>
  <si>
    <t>仙台市太白区中田４－１－３－１　</t>
  </si>
  <si>
    <t>社会福祉法人　銀杏の会</t>
    <rPh sb="0" eb="6">
      <t>シャカイフクシホウジン</t>
    </rPh>
    <rPh sb="7" eb="9">
      <t>ギンナン</t>
    </rPh>
    <rPh sb="10" eb="11">
      <t>カイ</t>
    </rPh>
    <phoneticPr fontId="20"/>
  </si>
  <si>
    <t>泉第2チェリーこども園</t>
    <rPh sb="0" eb="1">
      <t>イズミ</t>
    </rPh>
    <rPh sb="1" eb="2">
      <t>ダイ</t>
    </rPh>
    <rPh sb="10" eb="11">
      <t>エン</t>
    </rPh>
    <phoneticPr fontId="20"/>
  </si>
  <si>
    <t>認定こども園　やかまし村</t>
    <rPh sb="0" eb="2">
      <t>ニンテイ</t>
    </rPh>
    <rPh sb="5" eb="6">
      <t>エン</t>
    </rPh>
    <rPh sb="11" eb="12">
      <t>ムラ</t>
    </rPh>
    <phoneticPr fontId="20"/>
  </si>
  <si>
    <t>泉チェリーこども園</t>
    <rPh sb="0" eb="1">
      <t>イズミ</t>
    </rPh>
    <rPh sb="8" eb="9">
      <t>エン</t>
    </rPh>
    <phoneticPr fontId="20"/>
  </si>
  <si>
    <t>寺岡すいせんこども園</t>
    <rPh sb="0" eb="2">
      <t>テラオカ</t>
    </rPh>
    <rPh sb="9" eb="10">
      <t>エン</t>
    </rPh>
    <phoneticPr fontId="20"/>
  </si>
  <si>
    <t>71505</t>
    <phoneticPr fontId="1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</si>
  <si>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4"/>
  </si>
  <si>
    <t>仙台市泉区小角字大満寺22-4</t>
  </si>
  <si>
    <t>学校法人　秀志学園</t>
    <rPh sb="0" eb="2">
      <t>ガッコウ</t>
    </rPh>
    <rPh sb="2" eb="4">
      <t>ホウジン</t>
    </rPh>
    <rPh sb="5" eb="6">
      <t>シュウ</t>
    </rPh>
    <rPh sb="6" eb="7">
      <t>シ</t>
    </rPh>
    <rPh sb="7" eb="9">
      <t>ガクエン</t>
    </rPh>
    <phoneticPr fontId="20"/>
  </si>
  <si>
    <t>71506</t>
    <phoneticPr fontId="13"/>
  </si>
  <si>
    <t>幼保連携型認定こども園　高森サーラこども園</t>
    <rPh sb="0" eb="2">
      <t>ヨウホ</t>
    </rPh>
    <rPh sb="2" eb="7">
      <t>レンケイガタニンテイ</t>
    </rPh>
    <rPh sb="10" eb="11">
      <t>エン</t>
    </rPh>
    <rPh sb="12" eb="14">
      <t>タカモリ</t>
    </rPh>
    <rPh sb="20" eb="21">
      <t>エン</t>
    </rPh>
    <phoneticPr fontId="4"/>
  </si>
  <si>
    <t>仙台市若林区新寺3-8-5　</t>
  </si>
  <si>
    <t>幼稚園型認定こども園</t>
  </si>
  <si>
    <t>認定こども園　仙台YMCA幼稚園</t>
    <rPh sb="0" eb="2">
      <t>ニンテイ</t>
    </rPh>
    <rPh sb="5" eb="6">
      <t>エン</t>
    </rPh>
    <rPh sb="7" eb="9">
      <t>センダイ</t>
    </rPh>
    <rPh sb="13" eb="16">
      <t>ヨウチエン</t>
    </rPh>
    <phoneticPr fontId="20"/>
  </si>
  <si>
    <t>仙台市青葉区立町9－7</t>
    <rPh sb="6" eb="8">
      <t>タチマチ</t>
    </rPh>
    <phoneticPr fontId="20"/>
  </si>
  <si>
    <t>学校法人　仙台YMCA学園</t>
    <rPh sb="0" eb="2">
      <t>ガッコウ</t>
    </rPh>
    <rPh sb="2" eb="4">
      <t>ホウジン</t>
    </rPh>
    <rPh sb="5" eb="7">
      <t>センダイ</t>
    </rPh>
    <rPh sb="11" eb="13">
      <t>ガクエン</t>
    </rPh>
    <phoneticPr fontId="20"/>
  </si>
  <si>
    <t>認定こども園　旭ケ丘幼稚園</t>
    <rPh sb="0" eb="2">
      <t>ニンテイ</t>
    </rPh>
    <rPh sb="5" eb="6">
      <t>エン</t>
    </rPh>
    <rPh sb="7" eb="8">
      <t>アサヒ</t>
    </rPh>
    <rPh sb="9" eb="10">
      <t>オカ</t>
    </rPh>
    <rPh sb="10" eb="13">
      <t>ヨウチエン</t>
    </rPh>
    <phoneticPr fontId="20"/>
  </si>
  <si>
    <t>仙台市青葉区旭ケ丘二丁目22-21</t>
  </si>
  <si>
    <t>学校法人　旭ヶ丘学園</t>
    <rPh sb="0" eb="2">
      <t>ガッコウ</t>
    </rPh>
    <rPh sb="2" eb="4">
      <t>ホウジン</t>
    </rPh>
    <rPh sb="5" eb="8">
      <t>アサヒガオカ</t>
    </rPh>
    <rPh sb="8" eb="10">
      <t>ガクエン</t>
    </rPh>
    <phoneticPr fontId="20"/>
  </si>
  <si>
    <t>72201</t>
    <phoneticPr fontId="13"/>
  </si>
  <si>
    <t>認定こども園　東仙台幼稚園</t>
    <rPh sb="0" eb="2">
      <t>ニンテイ</t>
    </rPh>
    <rPh sb="5" eb="6">
      <t>エン</t>
    </rPh>
    <rPh sb="7" eb="8">
      <t>ヒガシ</t>
    </rPh>
    <rPh sb="8" eb="10">
      <t>センダイ</t>
    </rPh>
    <rPh sb="10" eb="13">
      <t>ヨウチエン</t>
    </rPh>
    <phoneticPr fontId="4"/>
  </si>
  <si>
    <t>仙台市宮城野区燕沢1丁目15-25</t>
  </si>
  <si>
    <t>学校法人　清野学園</t>
    <rPh sb="0" eb="4">
      <t>ガッコウホウジン</t>
    </rPh>
    <rPh sb="5" eb="7">
      <t>セイノ</t>
    </rPh>
    <rPh sb="7" eb="9">
      <t>ガクエン</t>
    </rPh>
    <phoneticPr fontId="20"/>
  </si>
  <si>
    <t>72301</t>
    <phoneticPr fontId="13"/>
  </si>
  <si>
    <t>認定こども園　るり幼稚園</t>
    <rPh sb="0" eb="2">
      <t>ニンテイ</t>
    </rPh>
    <rPh sb="5" eb="6">
      <t>エン</t>
    </rPh>
    <rPh sb="9" eb="12">
      <t>ヨウチエン</t>
    </rPh>
    <phoneticPr fontId="4"/>
  </si>
  <si>
    <t>仙台市若林区六丁の目南町4-38</t>
  </si>
  <si>
    <t>学校法人　陸奥国分寺学園</t>
    <rPh sb="0" eb="4">
      <t>ガッコウホウジン</t>
    </rPh>
    <rPh sb="5" eb="7">
      <t>ムツ</t>
    </rPh>
    <rPh sb="7" eb="10">
      <t>コクブンジ</t>
    </rPh>
    <rPh sb="10" eb="12">
      <t>ガクエン</t>
    </rPh>
    <phoneticPr fontId="20"/>
  </si>
  <si>
    <t>認定こども園　若竹幼稚園</t>
    <rPh sb="0" eb="2">
      <t>ニンテイ</t>
    </rPh>
    <rPh sb="5" eb="6">
      <t>エン</t>
    </rPh>
    <rPh sb="7" eb="9">
      <t>ワカタケ</t>
    </rPh>
    <rPh sb="9" eb="12">
      <t>ヨウチエン</t>
    </rPh>
    <phoneticPr fontId="20"/>
  </si>
  <si>
    <t>仙台市太白区四郎丸字吹上23</t>
    <rPh sb="6" eb="9">
      <t>シロウマル</t>
    </rPh>
    <rPh sb="9" eb="10">
      <t>アザ</t>
    </rPh>
    <rPh sb="10" eb="12">
      <t>フキアゲ</t>
    </rPh>
    <phoneticPr fontId="20"/>
  </si>
  <si>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20"/>
  </si>
  <si>
    <t>友愛幼稚園</t>
    <rPh sb="0" eb="2">
      <t>ユウアイ</t>
    </rPh>
    <rPh sb="2" eb="5">
      <t>ヨウチエン</t>
    </rPh>
    <phoneticPr fontId="20"/>
  </si>
  <si>
    <t>仙台市青葉区国見6-45-16</t>
    <rPh sb="6" eb="8">
      <t>クニミ</t>
    </rPh>
    <phoneticPr fontId="20"/>
  </si>
  <si>
    <t>学校法人　東北文化学園大学</t>
    <rPh sb="0" eb="2">
      <t>ガッコウ</t>
    </rPh>
    <rPh sb="2" eb="4">
      <t>ホウジン</t>
    </rPh>
    <rPh sb="5" eb="7">
      <t>トウホク</t>
    </rPh>
    <rPh sb="7" eb="9">
      <t>ブンカ</t>
    </rPh>
    <rPh sb="9" eb="11">
      <t>ガクエン</t>
    </rPh>
    <rPh sb="11" eb="13">
      <t>ダイガク</t>
    </rPh>
    <phoneticPr fontId="20"/>
  </si>
  <si>
    <t>保育所型認定こども園</t>
  </si>
  <si>
    <t>ますえの森どうわこども園　</t>
    <rPh sb="4" eb="5">
      <t>モリ</t>
    </rPh>
    <rPh sb="11" eb="12">
      <t>エン</t>
    </rPh>
    <phoneticPr fontId="20"/>
  </si>
  <si>
    <t>仙台市宮城野区枡江8-10</t>
    <rPh sb="7" eb="9">
      <t>マスエ</t>
    </rPh>
    <phoneticPr fontId="20"/>
  </si>
  <si>
    <t>童和保育サービス株式会社</t>
    <rPh sb="0" eb="1">
      <t>ワラベ</t>
    </rPh>
    <rPh sb="1" eb="2">
      <t>ワ</t>
    </rPh>
    <rPh sb="2" eb="4">
      <t>ホイク</t>
    </rPh>
    <rPh sb="8" eb="10">
      <t>カブシキ</t>
    </rPh>
    <rPh sb="10" eb="12">
      <t>カイシャ</t>
    </rPh>
    <phoneticPr fontId="20"/>
  </si>
  <si>
    <t>73202</t>
    <phoneticPr fontId="13"/>
  </si>
  <si>
    <t>ちゃいるどらんど岩切こども園</t>
    <rPh sb="8" eb="10">
      <t>イワキリ</t>
    </rPh>
    <rPh sb="13" eb="14">
      <t>エン</t>
    </rPh>
    <phoneticPr fontId="4"/>
  </si>
  <si>
    <t>仙台市若林区六丁の目西町３－４１　</t>
  </si>
  <si>
    <t>株式会社　ちゃいるどらんど</t>
    <rPh sb="0" eb="4">
      <t>カブシキガイシャ</t>
    </rPh>
    <phoneticPr fontId="20"/>
  </si>
  <si>
    <t>73301</t>
    <phoneticPr fontId="13"/>
  </si>
  <si>
    <t>ちゃいるどらんど荒井こども園</t>
    <rPh sb="8" eb="10">
      <t>アライ</t>
    </rPh>
    <rPh sb="13" eb="14">
      <t>エン</t>
    </rPh>
    <phoneticPr fontId="4"/>
  </si>
  <si>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</si>
  <si>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</si>
  <si>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</si>
  <si>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</si>
  <si>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</si>
  <si>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幼保連携型認定こども園</t>
    <rPh sb="0" eb="1">
      <t>ヨウ</t>
    </rPh>
    <rPh sb="1" eb="2">
      <t>ホ</t>
    </rPh>
    <rPh sb="2" eb="5">
      <t>レンケイガタ</t>
    </rPh>
    <rPh sb="5" eb="7">
      <t>ニンテイ</t>
    </rPh>
    <rPh sb="10" eb="11">
      <t>エン</t>
    </rPh>
    <phoneticPr fontId="3"/>
  </si>
  <si>
    <t>幼稚園型認定こども園</t>
    <rPh sb="0" eb="3">
      <t>ヨウチエン</t>
    </rPh>
    <rPh sb="3" eb="4">
      <t>ガタ</t>
    </rPh>
    <rPh sb="4" eb="6">
      <t>ニンテイ</t>
    </rPh>
    <rPh sb="9" eb="10">
      <t>エン</t>
    </rPh>
    <phoneticPr fontId="3"/>
  </si>
  <si>
    <t>保育所型認定こども園</t>
    <rPh sb="0" eb="2">
      <t>ホイク</t>
    </rPh>
    <rPh sb="2" eb="3">
      <t>ショ</t>
    </rPh>
    <rPh sb="3" eb="4">
      <t>ガタ</t>
    </rPh>
    <rPh sb="4" eb="6">
      <t>ニンテイ</t>
    </rPh>
    <rPh sb="9" eb="10">
      <t>エン</t>
    </rPh>
    <phoneticPr fontId="3"/>
  </si>
  <si>
    <t>71205</t>
  </si>
  <si>
    <t>71206</t>
  </si>
  <si>
    <t>71207</t>
  </si>
  <si>
    <t>71208</t>
  </si>
  <si>
    <t>71303</t>
  </si>
  <si>
    <t>71406</t>
  </si>
  <si>
    <t>71407</t>
  </si>
  <si>
    <t>71505</t>
  </si>
  <si>
    <t>71506</t>
  </si>
  <si>
    <t>72201</t>
  </si>
  <si>
    <t>72301</t>
  </si>
  <si>
    <t>73202</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</si>
  <si>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6"/>
  </si>
  <si>
    <t>福聚幼稚園</t>
    <rPh sb="0" eb="1">
      <t>フク</t>
    </rPh>
    <rPh sb="1" eb="2">
      <t>ジュ</t>
    </rPh>
    <rPh sb="2" eb="5">
      <t>ヨウチエン</t>
    </rPh>
    <phoneticPr fontId="6"/>
  </si>
  <si>
    <t>認定こども園　みどりの森</t>
    <rPh sb="0" eb="2">
      <t>ニンテイ</t>
    </rPh>
    <rPh sb="5" eb="6">
      <t>エン</t>
    </rPh>
    <rPh sb="11" eb="12">
      <t>モリ</t>
    </rPh>
    <phoneticPr fontId="6"/>
  </si>
  <si>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6"/>
  </si>
  <si>
    <t>立華認定こども園</t>
    <rPh sb="0" eb="2">
      <t>タチバナ</t>
    </rPh>
    <rPh sb="2" eb="4">
      <t>ニンテイ</t>
    </rPh>
    <rPh sb="7" eb="8">
      <t>エン</t>
    </rPh>
    <phoneticPr fontId="6"/>
  </si>
  <si>
    <t>新田すいせんこども園</t>
    <rPh sb="0" eb="2">
      <t>シンデン</t>
    </rPh>
    <rPh sb="9" eb="10">
      <t>エン</t>
    </rPh>
    <phoneticPr fontId="6"/>
  </si>
  <si>
    <t>原町すいせんこども園</t>
    <rPh sb="0" eb="1">
      <t>ハラ</t>
    </rPh>
    <rPh sb="1" eb="2">
      <t>マチ</t>
    </rPh>
    <rPh sb="9" eb="10">
      <t>エン</t>
    </rPh>
    <phoneticPr fontId="6"/>
  </si>
  <si>
    <t>新田東すいせんこども園</t>
    <rPh sb="0" eb="2">
      <t>シンデン</t>
    </rPh>
    <rPh sb="2" eb="3">
      <t>ヒガシ</t>
    </rPh>
    <rPh sb="10" eb="11">
      <t>エン</t>
    </rPh>
    <phoneticPr fontId="6"/>
  </si>
  <si>
    <t>蒲町こども園</t>
    <rPh sb="0" eb="2">
      <t>カバノマチ</t>
    </rPh>
    <rPh sb="5" eb="6">
      <t>エン</t>
    </rPh>
    <phoneticPr fontId="6"/>
  </si>
  <si>
    <t>河原町すいせんこども園</t>
    <rPh sb="0" eb="3">
      <t>カワラマチ</t>
    </rPh>
    <rPh sb="10" eb="11">
      <t>エン</t>
    </rPh>
    <phoneticPr fontId="6"/>
  </si>
  <si>
    <t>認定こども園くり幼稚園・くりっこ保育園</t>
    <rPh sb="0" eb="2">
      <t>ニンテイ</t>
    </rPh>
    <rPh sb="5" eb="6">
      <t>エン</t>
    </rPh>
    <rPh sb="8" eb="11">
      <t>ヨウチエン</t>
    </rPh>
    <rPh sb="16" eb="19">
      <t>ホイクエン</t>
    </rPh>
    <phoneticPr fontId="6"/>
  </si>
  <si>
    <t>認定向山こども園</t>
    <rPh sb="0" eb="2">
      <t>ニンテイ</t>
    </rPh>
    <rPh sb="2" eb="4">
      <t>ムカイヤマ</t>
    </rPh>
    <rPh sb="7" eb="8">
      <t>エン</t>
    </rPh>
    <phoneticPr fontId="6"/>
  </si>
  <si>
    <t>ゆりかご認定こども園</t>
    <rPh sb="4" eb="6">
      <t>ニンテイ</t>
    </rPh>
    <rPh sb="9" eb="10">
      <t>エン</t>
    </rPh>
    <phoneticPr fontId="6"/>
  </si>
  <si>
    <t>西多賀チェリーこども園</t>
    <rPh sb="0" eb="3">
      <t>ニシタガ</t>
    </rPh>
    <rPh sb="10" eb="11">
      <t>エン</t>
    </rPh>
    <phoneticPr fontId="6"/>
  </si>
  <si>
    <t>太子堂すいせんこども園</t>
    <rPh sb="0" eb="3">
      <t>タイシドウ</t>
    </rPh>
    <rPh sb="10" eb="11">
      <t>エン</t>
    </rPh>
    <phoneticPr fontId="6"/>
  </si>
  <si>
    <t>泉第２チェリーこども園</t>
    <rPh sb="0" eb="1">
      <t>イズミ</t>
    </rPh>
    <rPh sb="1" eb="2">
      <t>ダイ</t>
    </rPh>
    <rPh sb="10" eb="11">
      <t>エン</t>
    </rPh>
    <phoneticPr fontId="6"/>
  </si>
  <si>
    <t>認定こども園　やかまし村</t>
    <rPh sb="0" eb="2">
      <t>ニンテイ</t>
    </rPh>
    <rPh sb="5" eb="6">
      <t>エン</t>
    </rPh>
    <rPh sb="11" eb="12">
      <t>ムラ</t>
    </rPh>
    <phoneticPr fontId="6"/>
  </si>
  <si>
    <t>泉チェリーこども園</t>
    <rPh sb="0" eb="1">
      <t>イズミ</t>
    </rPh>
    <rPh sb="8" eb="9">
      <t>エン</t>
    </rPh>
    <phoneticPr fontId="6"/>
  </si>
  <si>
    <t>寺岡すいせんこども園</t>
    <rPh sb="0" eb="2">
      <t>テラオカ</t>
    </rPh>
    <rPh sb="9" eb="10">
      <t>エン</t>
    </rPh>
    <phoneticPr fontId="6"/>
  </si>
  <si>
    <t>ますえの森どうわこども園</t>
    <rPh sb="4" eb="5">
      <t>モリ</t>
    </rPh>
    <rPh sb="11" eb="12">
      <t>エン</t>
    </rPh>
    <phoneticPr fontId="6"/>
  </si>
  <si>
    <t>幼保連携型認定こども園　はせくらまち杜のこども園</t>
    <phoneticPr fontId="6"/>
  </si>
  <si>
    <t>ナザレﾄ愛児園</t>
    <phoneticPr fontId="6"/>
  </si>
  <si>
    <t>さゆりこども園</t>
    <phoneticPr fontId="6"/>
  </si>
  <si>
    <t>幼保連携型認定こども園　岩切東光第二幼稚園・ひかり保育園</t>
    <phoneticPr fontId="6"/>
  </si>
  <si>
    <t>認定こども園　東盛マイトリー園・東盛幼稚園</t>
    <phoneticPr fontId="6"/>
  </si>
  <si>
    <t>幼保連携型認定こども園　荒井マーヤこども園</t>
    <phoneticPr fontId="6"/>
  </si>
  <si>
    <t>太白すぎのここども園</t>
    <phoneticPr fontId="6"/>
  </si>
  <si>
    <t>バンビの森こども園</t>
    <phoneticPr fontId="6"/>
  </si>
  <si>
    <t>学校法人秀志学園　幼保連携型認定こども園　泉の杜幼稚園</t>
    <phoneticPr fontId="6"/>
  </si>
  <si>
    <t>幼保連携型認定こども園　高森サーラこども園</t>
    <phoneticPr fontId="6"/>
  </si>
  <si>
    <t>認定こども園　仙台ＹＭＣＡ幼稚園</t>
    <phoneticPr fontId="6"/>
  </si>
  <si>
    <t>認定こども園　旭ケ丘幼稚園</t>
    <phoneticPr fontId="6"/>
  </si>
  <si>
    <t>認定こども園　東仙台幼稚園</t>
    <phoneticPr fontId="6"/>
  </si>
  <si>
    <t>認定こども園　るり幼稚園</t>
    <phoneticPr fontId="6"/>
  </si>
  <si>
    <t>認定こども園　若竹幼稚園</t>
    <phoneticPr fontId="6"/>
  </si>
  <si>
    <t>友愛幼稚園</t>
    <phoneticPr fontId="6"/>
  </si>
  <si>
    <t>ちゃいるどらんど岩切こども園</t>
    <phoneticPr fontId="6"/>
  </si>
  <si>
    <t>ちゃいるどらんど荒井こども園</t>
    <phoneticPr fontId="6"/>
  </si>
  <si>
    <r>
      <rPr>
        <sz val="9"/>
        <rFont val="游ゴシック"/>
        <family val="3"/>
        <charset val="128"/>
      </rPr>
      <t>特定非営利活動法人こどもステーション・MIYAGI</t>
    </r>
    <rPh sb="0" eb="2">
      <t>トクテイ</t>
    </rPh>
    <rPh sb="2" eb="5">
      <t>ヒエイリ</t>
    </rPh>
    <rPh sb="5" eb="7">
      <t>カツドウ</t>
    </rPh>
    <phoneticPr fontId="1"/>
  </si>
  <si>
    <r>
      <rPr>
        <sz val="10"/>
        <color theme="1"/>
        <rFont val="游ゴシック"/>
        <family val="3"/>
        <charset val="128"/>
      </rPr>
      <t>宮城学院女子大学附属認定こども園</t>
    </r>
    <r>
      <rPr>
        <sz val="11"/>
        <color theme="1"/>
        <rFont val="游ゴシック"/>
        <family val="3"/>
        <charset val="128"/>
      </rPr>
      <t>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</si>
</sst>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55">
    <font>
      <sz val="11"/>
      <color theme="1"/>
      <name val="ＭＳ Ｐゴシック"/>
      <family val="2"/>
      <charset val="128"/>
      <scheme val="minor"/>
    </font>
    <font>
      <sz val="6"/>
      <name val="ＭＳ Ｐゴシック"/>
      <family val="2"/>
      <charset val="128"/>
      <scheme val="minor"/>
    </font>
    <font>
      <b/>
      <sz val="12"/>
      <color theme="1"/>
      <name val="ＭＳ Ｐゴシック"/>
      <family val="3"/>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sz val="11"/>
      <color indexed="8"/>
      <name val="ＭＳ Ｐゴシック"/>
      <family val="3"/>
      <charset val="128"/>
    </font>
    <font>
      <b/>
      <sz val="15"/>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u/>
      <sz val="12"/>
      <name val="HGSｺﾞｼｯｸM"/>
      <family val="3"/>
      <charset val="128"/>
    </font>
    <font>
      <sz val="14"/>
      <name val="ＭＳ 明朝"/>
      <family val="1"/>
      <charset val="128"/>
    </font>
    <font>
      <sz val="11"/>
      <color rgb="FFFA7D00"/>
      <name val="ＭＳ Ｐゴシック"/>
      <family val="2"/>
      <charset val="128"/>
      <scheme val="minor"/>
    </font>
    <font>
      <b/>
      <sz val="11"/>
      <color theme="0"/>
      <name val="ＭＳ Ｐゴシック"/>
      <family val="2"/>
      <charset val="128"/>
      <scheme val="minor"/>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sz val="11"/>
      <name val="游ゴシック"/>
      <family val="3"/>
      <charset val="128"/>
    </font>
    <font>
      <sz val="9"/>
      <name val="游ゴシック"/>
      <family val="3"/>
      <charset val="128"/>
    </font>
    <font>
      <sz val="10"/>
      <color theme="1"/>
      <name val="游ゴシック"/>
      <family val="3"/>
      <charset val="128"/>
    </font>
    <font>
      <sz val="11"/>
      <color theme="1"/>
      <name val="游ゴシック"/>
      <family val="3"/>
      <charset val="128"/>
    </font>
    <font>
      <sz val="12"/>
      <name val="游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style="hair">
        <color auto="1"/>
      </left>
      <right style="hair">
        <color auto="1"/>
      </right>
      <top style="hair">
        <color auto="1"/>
      </top>
      <bottom style="thin">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auto="1"/>
      </left>
      <right style="hair">
        <color auto="1"/>
      </right>
      <top style="thin">
        <color auto="1"/>
      </top>
      <bottom style="hair">
        <color auto="1"/>
      </bottom>
      <diagonal/>
    </border>
    <border diagonalDown="1">
      <left style="hair">
        <color auto="1"/>
      </left>
      <right style="hair">
        <color auto="1"/>
      </right>
      <top style="thin">
        <color indexed="64"/>
      </top>
      <bottom style="hair">
        <color auto="1"/>
      </bottom>
      <diagonal style="hair">
        <color auto="1"/>
      </diagonal>
    </border>
    <border diagonalDown="1">
      <left style="hair">
        <color auto="1"/>
      </left>
      <right style="hair">
        <color auto="1"/>
      </right>
      <top style="hair">
        <color auto="1"/>
      </top>
      <bottom style="hair">
        <color auto="1"/>
      </bottom>
      <diagonal style="hair">
        <color auto="1"/>
      </diagonal>
    </border>
    <border diagonalDown="1">
      <left style="hair">
        <color auto="1"/>
      </left>
      <right style="hair">
        <color auto="1"/>
      </right>
      <top style="hair">
        <color auto="1"/>
      </top>
      <bottom style="thin">
        <color auto="1"/>
      </bottom>
      <diagonal style="hair">
        <color auto="1"/>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style="hair">
        <color auto="1"/>
      </right>
      <top style="thin">
        <color auto="1"/>
      </top>
      <bottom/>
      <diagonal/>
    </border>
    <border>
      <left style="hair">
        <color auto="1"/>
      </left>
      <right style="hair">
        <color auto="1"/>
      </right>
      <top/>
      <bottom/>
      <diagonal/>
    </border>
  </borders>
  <cellStyleXfs count="7">
    <xf numFmtId="0" fontId="0" fillId="0" borderId="0">
      <alignment vertical="center"/>
    </xf>
    <xf numFmtId="0" fontId="4" fillId="0" borderId="0">
      <alignment vertical="center"/>
    </xf>
    <xf numFmtId="0" fontId="4" fillId="0" borderId="0"/>
    <xf numFmtId="0" fontId="20" fillId="0" borderId="0"/>
    <xf numFmtId="0" fontId="21" fillId="0" borderId="0"/>
    <xf numFmtId="0" fontId="3" fillId="0" borderId="0">
      <alignment vertical="center"/>
    </xf>
    <xf numFmtId="38" fontId="49" fillId="0" borderId="0" applyFont="0" applyFill="0" applyBorder="0" applyAlignment="0" applyProtection="0">
      <alignment vertical="center"/>
    </xf>
  </cellStyleXfs>
  <cellXfs count="394">
    <xf numFmtId="0" fontId="0" fillId="0" borderId="0" xfId="0">
      <alignment vertical="center"/>
    </xf>
    <xf numFmtId="0" fontId="7" fillId="0" borderId="0" xfId="1" applyFont="1">
      <alignment vertical="center"/>
    </xf>
    <xf numFmtId="49" fontId="11" fillId="3" borderId="16" xfId="1" applyNumberFormat="1" applyFont="1" applyFill="1" applyBorder="1" applyAlignment="1" applyProtection="1">
      <alignment horizontal="center" vertical="center" shrinkToFit="1"/>
      <protection locked="0"/>
    </xf>
    <xf numFmtId="0" fontId="9" fillId="0" borderId="0" xfId="1" applyFont="1" applyAlignment="1">
      <alignment vertical="center"/>
    </xf>
    <xf numFmtId="0" fontId="9" fillId="0" borderId="0" xfId="1" applyFont="1" applyAlignment="1">
      <alignment vertical="center" shrinkToFit="1"/>
    </xf>
    <xf numFmtId="0" fontId="16" fillId="0" borderId="0" xfId="2" applyFont="1" applyFill="1" applyBorder="1" applyAlignment="1" applyProtection="1">
      <alignment vertical="center"/>
    </xf>
    <xf numFmtId="0" fontId="16" fillId="0" borderId="0" xfId="2" applyFont="1" applyFill="1" applyBorder="1" applyAlignment="1" applyProtection="1">
      <alignment vertical="center" shrinkToFit="1"/>
    </xf>
    <xf numFmtId="0" fontId="16" fillId="0" borderId="0" xfId="2" applyFont="1" applyAlignment="1" applyProtection="1">
      <alignment vertical="center"/>
    </xf>
    <xf numFmtId="0" fontId="16" fillId="0" borderId="0" xfId="2" applyFont="1" applyAlignment="1" applyProtection="1">
      <alignment horizontal="right" vertical="center"/>
    </xf>
    <xf numFmtId="0" fontId="16" fillId="0" borderId="0" xfId="1" applyFont="1" applyFill="1" applyAlignment="1" applyProtection="1">
      <alignment horizontal="center" vertical="center"/>
    </xf>
    <xf numFmtId="0" fontId="16" fillId="0" borderId="0" xfId="1" applyFont="1" applyFill="1" applyAlignment="1" applyProtection="1">
      <alignment horizontal="left" vertical="center"/>
    </xf>
    <xf numFmtId="0" fontId="16" fillId="0" borderId="0" xfId="1" applyFont="1" applyAlignment="1" applyProtection="1">
      <alignment horizontal="left" vertical="center"/>
    </xf>
    <xf numFmtId="0" fontId="16" fillId="0" borderId="0" xfId="2" applyFont="1" applyProtection="1"/>
    <xf numFmtId="0" fontId="16" fillId="0" borderId="0" xfId="2" applyFont="1" applyAlignment="1" applyProtection="1">
      <alignment horizontal="left" vertical="center"/>
    </xf>
    <xf numFmtId="0" fontId="16" fillId="0" borderId="0" xfId="1" applyFont="1" applyFill="1" applyBorder="1" applyAlignment="1" applyProtection="1">
      <alignment horizontal="left" vertical="center"/>
    </xf>
    <xf numFmtId="0" fontId="17" fillId="0" borderId="0" xfId="1" applyFont="1" applyFill="1" applyBorder="1" applyAlignment="1" applyProtection="1">
      <alignment vertical="top" shrinkToFit="1"/>
    </xf>
    <xf numFmtId="0" fontId="18" fillId="0" borderId="0" xfId="1" applyFont="1" applyAlignment="1" applyProtection="1">
      <alignment vertical="center"/>
    </xf>
    <xf numFmtId="0" fontId="19" fillId="0" borderId="0" xfId="1" applyFont="1" applyAlignment="1" applyProtection="1">
      <alignment vertical="center"/>
    </xf>
    <xf numFmtId="0" fontId="16" fillId="0" borderId="0" xfId="2" applyFont="1" applyAlignment="1" applyProtection="1">
      <alignment horizontal="center" vertical="center"/>
    </xf>
    <xf numFmtId="0" fontId="16" fillId="0" borderId="0" xfId="2" applyNumberFormat="1" applyFont="1" applyAlignment="1" applyProtection="1">
      <alignment horizontal="center" vertical="center"/>
    </xf>
    <xf numFmtId="49" fontId="25" fillId="3" borderId="16" xfId="1" applyNumberFormat="1" applyFont="1" applyFill="1" applyBorder="1" applyAlignment="1" applyProtection="1">
      <alignment horizontal="center" vertical="center" shrinkToFit="1"/>
      <protection locked="0"/>
    </xf>
    <xf numFmtId="0" fontId="8" fillId="0" borderId="0" xfId="1" applyFont="1" applyProtection="1">
      <alignment vertical="center"/>
    </xf>
    <xf numFmtId="0" fontId="7" fillId="0" borderId="0" xfId="1" applyFont="1" applyProtection="1">
      <alignment vertical="center"/>
    </xf>
    <xf numFmtId="0" fontId="8" fillId="0" borderId="0" xfId="1" applyFont="1" applyAlignment="1" applyProtection="1">
      <alignment horizontal="left" vertical="center"/>
    </xf>
    <xf numFmtId="0" fontId="16" fillId="0" borderId="0" xfId="1" applyFont="1" applyProtection="1">
      <alignment vertical="center"/>
    </xf>
    <xf numFmtId="0" fontId="16" fillId="0" borderId="0" xfId="2" applyFont="1" applyAlignment="1" applyProtection="1">
      <alignment horizontal="center"/>
    </xf>
    <xf numFmtId="0" fontId="28" fillId="0" borderId="0" xfId="1" applyFont="1" applyProtection="1">
      <alignment vertical="center"/>
    </xf>
    <xf numFmtId="0" fontId="28" fillId="0" borderId="0" xfId="2" applyFont="1" applyProtection="1"/>
    <xf numFmtId="0" fontId="16" fillId="0" borderId="0" xfId="1" applyFont="1" applyFill="1" applyBorder="1" applyProtection="1">
      <alignment vertical="center"/>
    </xf>
    <xf numFmtId="0" fontId="16" fillId="0" borderId="0" xfId="2" applyFont="1" applyFill="1" applyBorder="1" applyProtection="1"/>
    <xf numFmtId="0" fontId="28" fillId="0" borderId="0" xfId="1" applyFont="1" applyFill="1" applyBorder="1" applyProtection="1">
      <alignment vertical="center"/>
    </xf>
    <xf numFmtId="0" fontId="28" fillId="0" borderId="0" xfId="2" applyFont="1" applyFill="1" applyBorder="1" applyProtection="1"/>
    <xf numFmtId="0" fontId="19" fillId="0" borderId="0" xfId="1" applyFont="1" applyProtection="1">
      <alignment vertical="center"/>
    </xf>
    <xf numFmtId="0" fontId="18" fillId="0" borderId="0" xfId="1" applyFont="1" applyProtection="1">
      <alignment vertical="center"/>
    </xf>
    <xf numFmtId="0" fontId="18" fillId="0" borderId="0" xfId="1" applyNumberFormat="1" applyFont="1" applyAlignment="1" applyProtection="1">
      <alignment horizontal="center" vertical="center"/>
    </xf>
    <xf numFmtId="0" fontId="19" fillId="0" borderId="0" xfId="2" applyFont="1" applyProtection="1"/>
    <xf numFmtId="0" fontId="16" fillId="0" borderId="0" xfId="0" applyFont="1" applyProtection="1">
      <alignment vertical="center"/>
    </xf>
    <xf numFmtId="0" fontId="29" fillId="0" borderId="0" xfId="0" applyFont="1" applyProtection="1">
      <alignment vertical="center"/>
    </xf>
    <xf numFmtId="0" fontId="31" fillId="0" borderId="0" xfId="0" applyFont="1">
      <alignment vertical="center"/>
    </xf>
    <xf numFmtId="0" fontId="31" fillId="0" borderId="0" xfId="0" applyFont="1" applyAlignment="1" applyProtection="1">
      <alignment vertical="center" shrinkToFit="1"/>
    </xf>
    <xf numFmtId="0" fontId="18" fillId="0" borderId="0" xfId="1" applyFont="1" applyAlignment="1" applyProtection="1">
      <alignment horizontal="right" vertical="center"/>
    </xf>
    <xf numFmtId="0" fontId="30" fillId="0" borderId="0" xfId="0" applyFont="1" applyProtection="1">
      <alignment vertical="center"/>
    </xf>
    <xf numFmtId="0" fontId="31" fillId="0" borderId="0" xfId="0" applyFont="1" applyProtection="1">
      <alignment vertical="center"/>
    </xf>
    <xf numFmtId="0" fontId="31" fillId="0" borderId="0" xfId="0" applyFont="1" applyFill="1" applyBorder="1" applyAlignment="1" applyProtection="1">
      <alignment horizontal="center" vertical="center"/>
    </xf>
    <xf numFmtId="176" fontId="31" fillId="0" borderId="0" xfId="0" applyNumberFormat="1" applyFont="1" applyBorder="1" applyProtection="1">
      <alignment vertical="center"/>
    </xf>
    <xf numFmtId="0" fontId="31" fillId="0" borderId="0" xfId="0" applyFont="1" applyAlignment="1" applyProtection="1">
      <alignment vertical="center" wrapText="1"/>
    </xf>
    <xf numFmtId="0" fontId="31" fillId="0" borderId="0" xfId="0" applyFont="1" applyAlignment="1" applyProtection="1">
      <alignment vertical="center"/>
    </xf>
    <xf numFmtId="0" fontId="31" fillId="0" borderId="30" xfId="0" applyFont="1" applyBorder="1" applyAlignment="1" applyProtection="1">
      <alignment vertical="center" shrinkToFit="1"/>
    </xf>
    <xf numFmtId="0" fontId="31" fillId="0" borderId="1" xfId="0" applyFont="1" applyBorder="1" applyAlignment="1" applyProtection="1">
      <alignment vertical="center" shrinkToFit="1"/>
    </xf>
    <xf numFmtId="0" fontId="34" fillId="0" borderId="0" xfId="1" applyNumberFormat="1" applyFont="1" applyAlignment="1" applyProtection="1">
      <alignment horizontal="center" vertical="center"/>
    </xf>
    <xf numFmtId="0" fontId="32" fillId="0" borderId="0" xfId="0" applyFont="1" applyProtection="1">
      <alignment vertical="center"/>
    </xf>
    <xf numFmtId="0" fontId="35" fillId="0" borderId="0" xfId="0" applyNumberFormat="1" applyFont="1" applyAlignment="1" applyProtection="1">
      <alignment horizontal="center" vertical="center"/>
    </xf>
    <xf numFmtId="0" fontId="7" fillId="0" borderId="0" xfId="1" applyFont="1">
      <alignment vertical="center"/>
    </xf>
    <xf numFmtId="0" fontId="31" fillId="0" borderId="0" xfId="0" applyFont="1">
      <alignment vertical="center"/>
    </xf>
    <xf numFmtId="0" fontId="31" fillId="0" borderId="0" xfId="0" applyFont="1" applyAlignment="1">
      <alignment horizontal="center" vertical="center"/>
    </xf>
    <xf numFmtId="0" fontId="31" fillId="2" borderId="29" xfId="0" applyFont="1" applyFill="1" applyBorder="1" applyAlignment="1" applyProtection="1">
      <alignment vertical="center" shrinkToFit="1"/>
      <protection locked="0"/>
    </xf>
    <xf numFmtId="0" fontId="31" fillId="2" borderId="34" xfId="0" applyFont="1" applyFill="1" applyBorder="1" applyAlignment="1" applyProtection="1">
      <alignment vertical="center" shrinkToFit="1"/>
      <protection locked="0"/>
    </xf>
    <xf numFmtId="0" fontId="38" fillId="0" borderId="0" xfId="0" applyFont="1">
      <alignment vertical="center"/>
    </xf>
    <xf numFmtId="0" fontId="31" fillId="0" borderId="0" xfId="0" applyFont="1" applyAlignment="1" applyProtection="1">
      <alignment horizontal="center" vertical="center"/>
    </xf>
    <xf numFmtId="0" fontId="31" fillId="0" borderId="0" xfId="0" applyFont="1" applyAlignment="1">
      <alignment horizontal="left" vertical="center"/>
    </xf>
    <xf numFmtId="0" fontId="33" fillId="0" borderId="0" xfId="0" applyFont="1" applyAlignment="1">
      <alignment horizontal="left" vertical="center"/>
    </xf>
    <xf numFmtId="0" fontId="31" fillId="0" borderId="1" xfId="0" applyFont="1" applyBorder="1" applyAlignment="1">
      <alignment horizontal="center" vertical="center" shrinkToFit="1"/>
    </xf>
    <xf numFmtId="181" fontId="31" fillId="0" borderId="1" xfId="0" applyNumberFormat="1" applyFont="1" applyBorder="1" applyAlignment="1">
      <alignment horizontal="center" vertical="center" shrinkToFit="1"/>
    </xf>
    <xf numFmtId="178" fontId="31" fillId="0" borderId="1" xfId="0" applyNumberFormat="1" applyFont="1" applyBorder="1" applyAlignment="1">
      <alignment horizontal="center" vertical="center" shrinkToFit="1"/>
    </xf>
    <xf numFmtId="0" fontId="38" fillId="0" borderId="52" xfId="0" applyFont="1" applyBorder="1">
      <alignment vertical="center"/>
    </xf>
    <xf numFmtId="0" fontId="41" fillId="0" borderId="0" xfId="0" applyFont="1">
      <alignment vertical="center"/>
    </xf>
    <xf numFmtId="0" fontId="31" fillId="0" borderId="13" xfId="0" applyFont="1" applyFill="1" applyBorder="1" applyAlignment="1" applyProtection="1">
      <alignment horizontal="center" vertical="center" shrinkToFit="1"/>
    </xf>
    <xf numFmtId="0" fontId="31" fillId="0" borderId="0" xfId="0" applyFont="1" applyAlignment="1" applyProtection="1">
      <alignment horizontal="right" vertical="center"/>
    </xf>
    <xf numFmtId="0" fontId="31" fillId="0" borderId="0" xfId="0" applyFont="1" applyProtection="1">
      <alignment vertical="center"/>
    </xf>
    <xf numFmtId="0" fontId="7" fillId="0" borderId="0" xfId="1" applyFont="1" applyAlignment="1" applyProtection="1">
      <alignment horizontal="left" vertical="center"/>
    </xf>
    <xf numFmtId="49" fontId="8" fillId="0" borderId="0" xfId="1" applyNumberFormat="1" applyFont="1" applyAlignment="1" applyProtection="1">
      <alignment horizontal="right" vertical="center"/>
    </xf>
    <xf numFmtId="0" fontId="10" fillId="0" borderId="0" xfId="1" applyFont="1" applyProtection="1">
      <alignment vertical="center"/>
    </xf>
    <xf numFmtId="49" fontId="7" fillId="0" borderId="0" xfId="1" applyNumberFormat="1" applyFont="1" applyProtection="1">
      <alignment vertical="center"/>
    </xf>
    <xf numFmtId="0" fontId="8" fillId="0" borderId="0" xfId="1" applyFont="1" applyAlignment="1" applyProtection="1">
      <alignment vertical="center"/>
    </xf>
    <xf numFmtId="0" fontId="12" fillId="0" borderId="0" xfId="1" applyFont="1" applyAlignment="1" applyProtection="1">
      <alignment vertical="top" wrapText="1"/>
    </xf>
    <xf numFmtId="49" fontId="7" fillId="0" borderId="0" xfId="1" applyNumberFormat="1" applyFont="1" applyAlignment="1" applyProtection="1">
      <alignment horizontal="right" vertical="center"/>
    </xf>
    <xf numFmtId="0" fontId="7" fillId="7" borderId="23" xfId="1" applyFont="1" applyFill="1" applyBorder="1" applyAlignment="1" applyProtection="1">
      <alignment horizontal="center" vertical="center" shrinkToFit="1"/>
    </xf>
    <xf numFmtId="0" fontId="7" fillId="7" borderId="22" xfId="1" applyFont="1" applyFill="1" applyBorder="1" applyAlignment="1" applyProtection="1">
      <alignment horizontal="center" vertical="center" shrinkToFit="1"/>
    </xf>
    <xf numFmtId="0" fontId="7" fillId="7" borderId="25" xfId="1" applyFont="1" applyFill="1" applyBorder="1" applyAlignment="1" applyProtection="1">
      <alignment horizontal="center" vertical="center" shrinkToFit="1"/>
    </xf>
    <xf numFmtId="0" fontId="7" fillId="7" borderId="21" xfId="1" applyFont="1" applyFill="1" applyBorder="1" applyAlignment="1" applyProtection="1">
      <alignment horizontal="center" vertical="center" shrinkToFit="1"/>
    </xf>
    <xf numFmtId="0" fontId="9" fillId="0" borderId="0" xfId="1" applyFont="1" applyAlignment="1" applyProtection="1">
      <alignment vertical="center" shrinkToFit="1"/>
    </xf>
    <xf numFmtId="0" fontId="9" fillId="0" borderId="0" xfId="1" applyFont="1" applyAlignment="1" applyProtection="1">
      <alignment vertical="center"/>
    </xf>
    <xf numFmtId="0" fontId="7" fillId="5" borderId="21" xfId="1" applyFont="1" applyFill="1" applyBorder="1" applyAlignment="1" applyProtection="1">
      <alignment horizontal="left" vertical="center" shrinkToFit="1"/>
    </xf>
    <xf numFmtId="0" fontId="7" fillId="7" borderId="22" xfId="1" applyFont="1" applyFill="1" applyBorder="1" applyAlignment="1" applyProtection="1">
      <alignment horizontal="center" vertical="center"/>
    </xf>
    <xf numFmtId="177" fontId="37" fillId="7" borderId="22" xfId="0" applyNumberFormat="1" applyFont="1" applyFill="1" applyBorder="1" applyAlignment="1" applyProtection="1">
      <alignment horizontal="center" vertical="center" shrinkToFit="1"/>
    </xf>
    <xf numFmtId="177" fontId="37" fillId="7" borderId="21" xfId="0" applyNumberFormat="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shrinkToFit="1"/>
    </xf>
    <xf numFmtId="177" fontId="37" fillId="0" borderId="0" xfId="0" applyNumberFormat="1" applyFont="1" applyFill="1" applyBorder="1" applyAlignment="1" applyProtection="1">
      <alignment horizontal="left" vertical="center" shrinkToFit="1"/>
    </xf>
    <xf numFmtId="0" fontId="7" fillId="7" borderId="22" xfId="1" applyNumberFormat="1" applyFont="1" applyFill="1" applyBorder="1" applyAlignment="1" applyProtection="1">
      <alignment horizontal="center" vertical="center"/>
    </xf>
    <xf numFmtId="0" fontId="38" fillId="0" borderId="0" xfId="0" applyFont="1" applyProtection="1">
      <alignment vertical="center"/>
    </xf>
    <xf numFmtId="0" fontId="40" fillId="0" borderId="0" xfId="0" applyFont="1" applyProtection="1">
      <alignment vertical="center"/>
    </xf>
    <xf numFmtId="0" fontId="39" fillId="10" borderId="32" xfId="0" applyFont="1" applyFill="1" applyBorder="1" applyAlignment="1" applyProtection="1">
      <alignment vertical="center"/>
    </xf>
    <xf numFmtId="0" fontId="39" fillId="10" borderId="38" xfId="0" applyFont="1" applyFill="1" applyBorder="1" applyAlignment="1" applyProtection="1">
      <alignment vertical="center"/>
    </xf>
    <xf numFmtId="0" fontId="39" fillId="10" borderId="39" xfId="0" applyFont="1" applyFill="1" applyBorder="1" applyAlignment="1" applyProtection="1">
      <alignment vertical="center"/>
    </xf>
    <xf numFmtId="0" fontId="39" fillId="10" borderId="52" xfId="0" applyFont="1" applyFill="1" applyBorder="1" applyAlignment="1" applyProtection="1">
      <alignment vertical="center"/>
    </xf>
    <xf numFmtId="0" fontId="39" fillId="10" borderId="0" xfId="0" applyFont="1" applyFill="1" applyBorder="1" applyAlignment="1" applyProtection="1">
      <alignment vertical="center"/>
    </xf>
    <xf numFmtId="0" fontId="39" fillId="10" borderId="53" xfId="0" applyFont="1" applyFill="1" applyBorder="1" applyAlignment="1" applyProtection="1">
      <alignment vertical="center"/>
    </xf>
    <xf numFmtId="0" fontId="39" fillId="10" borderId="52" xfId="0" applyFont="1" applyFill="1" applyBorder="1" applyAlignment="1" applyProtection="1">
      <alignment horizontal="center" vertical="center"/>
    </xf>
    <xf numFmtId="0" fontId="39" fillId="10" borderId="0" xfId="0" applyFont="1" applyFill="1" applyBorder="1" applyAlignment="1" applyProtection="1">
      <alignment horizontal="center" vertical="center"/>
    </xf>
    <xf numFmtId="0" fontId="39" fillId="10" borderId="0" xfId="0" applyFont="1" applyFill="1" applyAlignment="1" applyProtection="1">
      <alignment vertical="center"/>
    </xf>
    <xf numFmtId="0" fontId="39" fillId="10" borderId="53" xfId="0" applyFont="1" applyFill="1" applyBorder="1" applyAlignment="1" applyProtection="1">
      <alignment horizontal="center" vertical="center"/>
    </xf>
    <xf numFmtId="0" fontId="44" fillId="0" borderId="0" xfId="2" applyFont="1" applyAlignment="1" applyProtection="1">
      <alignment horizontal="center" vertical="center"/>
    </xf>
    <xf numFmtId="0" fontId="44" fillId="0" borderId="0" xfId="2" applyFont="1" applyProtection="1"/>
    <xf numFmtId="0" fontId="8" fillId="0" borderId="0" xfId="1" applyFont="1" applyAlignment="1" applyProtection="1">
      <alignment vertical="top" wrapText="1"/>
    </xf>
    <xf numFmtId="0" fontId="8" fillId="0" borderId="0" xfId="1" applyFont="1" applyAlignment="1" applyProtection="1">
      <alignment vertical="center" wrapText="1"/>
    </xf>
    <xf numFmtId="0" fontId="39" fillId="10" borderId="0" xfId="0" applyFont="1" applyFill="1" applyBorder="1" applyAlignment="1" applyProtection="1">
      <alignment vertical="center" shrinkToFit="1"/>
    </xf>
    <xf numFmtId="0" fontId="39" fillId="10" borderId="0" xfId="0" applyFont="1" applyFill="1" applyBorder="1" applyAlignment="1" applyProtection="1">
      <alignment horizontal="center" vertical="center" wrapText="1"/>
    </xf>
    <xf numFmtId="0" fontId="38" fillId="0" borderId="0" xfId="0" applyFont="1" applyAlignment="1" applyProtection="1">
      <alignment vertical="center"/>
    </xf>
    <xf numFmtId="0" fontId="34" fillId="0" borderId="9" xfId="2" applyFont="1" applyBorder="1" applyAlignment="1" applyProtection="1">
      <alignment horizontal="center" vertical="center"/>
    </xf>
    <xf numFmtId="0" fontId="44" fillId="0" borderId="0" xfId="2" applyFont="1" applyAlignment="1" applyProtection="1">
      <alignment horizontal="left" vertical="center" wrapText="1"/>
    </xf>
    <xf numFmtId="0" fontId="9" fillId="7" borderId="22" xfId="0" applyFont="1" applyFill="1" applyBorder="1" applyAlignment="1" applyProtection="1">
      <alignment horizontal="center" vertical="center" shrinkToFit="1"/>
    </xf>
    <xf numFmtId="0" fontId="9" fillId="7" borderId="25" xfId="0" applyFont="1" applyFill="1" applyBorder="1" applyAlignment="1" applyProtection="1">
      <alignment horizontal="center" vertical="center" shrinkToFit="1"/>
    </xf>
    <xf numFmtId="0" fontId="9" fillId="7" borderId="23" xfId="0" applyFont="1" applyFill="1" applyBorder="1" applyAlignment="1" applyProtection="1">
      <alignment horizontal="center" vertical="center" shrinkToFit="1"/>
    </xf>
    <xf numFmtId="0" fontId="9" fillId="7" borderId="21" xfId="0" applyFont="1" applyFill="1" applyBorder="1" applyAlignment="1" applyProtection="1">
      <alignment horizontal="center" vertical="center" shrinkToFit="1"/>
    </xf>
    <xf numFmtId="49" fontId="9" fillId="7" borderId="25" xfId="0" applyNumberFormat="1" applyFont="1" applyFill="1" applyBorder="1" applyAlignment="1" applyProtection="1">
      <alignment horizontal="center" vertical="center" shrinkToFit="1"/>
    </xf>
    <xf numFmtId="49" fontId="9" fillId="7" borderId="22" xfId="0" applyNumberFormat="1" applyFont="1" applyFill="1" applyBorder="1" applyAlignment="1" applyProtection="1">
      <alignment horizontal="center" vertical="center" shrinkToFit="1"/>
    </xf>
    <xf numFmtId="0" fontId="9" fillId="0" borderId="0" xfId="0" applyFont="1" applyAlignment="1" applyProtection="1">
      <alignment vertical="center" shrinkToFit="1"/>
    </xf>
    <xf numFmtId="0" fontId="9" fillId="0" borderId="0" xfId="0" applyFont="1" applyAlignment="1" applyProtection="1">
      <alignment vertical="center"/>
    </xf>
    <xf numFmtId="0" fontId="9" fillId="0" borderId="0" xfId="0" applyFont="1" applyAlignment="1">
      <alignment vertical="center"/>
    </xf>
    <xf numFmtId="49" fontId="7" fillId="7" borderId="25" xfId="1" applyNumberFormat="1" applyFont="1" applyFill="1" applyBorder="1" applyAlignment="1" applyProtection="1">
      <alignment horizontal="center" vertical="center" shrinkToFit="1"/>
    </xf>
    <xf numFmtId="0" fontId="7" fillId="0" borderId="0" xfId="0" applyFont="1">
      <alignment vertical="center"/>
    </xf>
    <xf numFmtId="49" fontId="7" fillId="7" borderId="22" xfId="1" applyNumberFormat="1" applyFont="1" applyFill="1" applyBorder="1" applyAlignment="1" applyProtection="1">
      <alignment horizontal="center" vertical="center" shrinkToFit="1"/>
    </xf>
    <xf numFmtId="49" fontId="7" fillId="0" borderId="17" xfId="1" applyNumberFormat="1" applyFont="1" applyFill="1" applyBorder="1" applyAlignment="1" applyProtection="1">
      <alignment horizontal="center" vertical="center" shrinkToFit="1"/>
    </xf>
    <xf numFmtId="0" fontId="7" fillId="0" borderId="18" xfId="1" applyFont="1" applyFill="1" applyBorder="1" applyAlignment="1" applyProtection="1">
      <alignment horizontal="left" vertical="center" shrinkToFit="1"/>
    </xf>
    <xf numFmtId="0" fontId="9" fillId="0" borderId="18" xfId="0" applyFont="1" applyFill="1" applyBorder="1" applyAlignment="1" applyProtection="1">
      <alignment horizontal="center" vertical="center" shrinkToFit="1"/>
    </xf>
    <xf numFmtId="0" fontId="7" fillId="0" borderId="18" xfId="1" applyFont="1" applyFill="1" applyBorder="1" applyAlignment="1" applyProtection="1">
      <alignment vertical="center" shrinkToFit="1"/>
    </xf>
    <xf numFmtId="0" fontId="7" fillId="0" borderId="0" xfId="1" applyFont="1" applyFill="1" applyBorder="1" applyAlignment="1" applyProtection="1">
      <alignment vertical="center" shrinkToFit="1"/>
    </xf>
    <xf numFmtId="0" fontId="7" fillId="0" borderId="0" xfId="0" applyFont="1" applyFill="1">
      <alignment vertical="center"/>
    </xf>
    <xf numFmtId="0" fontId="9" fillId="0" borderId="0" xfId="1" applyFont="1" applyFill="1" applyAlignment="1">
      <alignment vertical="center" shrinkToFit="1"/>
    </xf>
    <xf numFmtId="0" fontId="9" fillId="0" borderId="0" xfId="1" applyFont="1" applyFill="1" applyAlignment="1">
      <alignment vertical="center"/>
    </xf>
    <xf numFmtId="0" fontId="32" fillId="0" borderId="0" xfId="0" applyFont="1" applyAlignment="1" applyProtection="1">
      <alignment horizontal="right" vertical="center"/>
    </xf>
    <xf numFmtId="49" fontId="16" fillId="11" borderId="0" xfId="2" applyNumberFormat="1" applyFont="1" applyFill="1" applyAlignment="1" applyProtection="1">
      <alignment horizontal="center" vertical="center"/>
      <protection locked="0"/>
    </xf>
    <xf numFmtId="49" fontId="16" fillId="0" borderId="0" xfId="2" applyNumberFormat="1" applyFont="1" applyFill="1" applyAlignment="1" applyProtection="1">
      <alignment horizontal="left" vertical="center"/>
    </xf>
    <xf numFmtId="0" fontId="16" fillId="11" borderId="0" xfId="2" applyFont="1" applyFill="1" applyAlignment="1" applyProtection="1">
      <alignment horizontal="center" vertical="center"/>
      <protection locked="0"/>
    </xf>
    <xf numFmtId="0" fontId="7" fillId="0" borderId="26" xfId="1" applyFont="1" applyFill="1" applyBorder="1" applyAlignment="1" applyProtection="1">
      <alignment horizontal="center" vertical="center"/>
    </xf>
    <xf numFmtId="176" fontId="31" fillId="2" borderId="1" xfId="0" applyNumberFormat="1" applyFont="1" applyFill="1" applyBorder="1" applyAlignment="1" applyProtection="1">
      <alignment vertical="center" shrinkToFit="1"/>
      <protection locked="0"/>
    </xf>
    <xf numFmtId="176" fontId="31" fillId="2" borderId="4" xfId="0" applyNumberFormat="1" applyFont="1" applyFill="1" applyBorder="1" applyAlignment="1" applyProtection="1">
      <alignment vertical="center" shrinkToFit="1"/>
      <protection locked="0"/>
    </xf>
    <xf numFmtId="176" fontId="31" fillId="2" borderId="2" xfId="0" applyNumberFormat="1" applyFont="1" applyFill="1" applyBorder="1" applyAlignment="1" applyProtection="1">
      <alignment vertical="center" shrinkToFit="1"/>
      <protection locked="0"/>
    </xf>
    <xf numFmtId="176" fontId="31" fillId="2" borderId="5" xfId="0" applyNumberFormat="1" applyFont="1" applyFill="1" applyBorder="1" applyAlignment="1" applyProtection="1">
      <alignment vertical="center" shrinkToFit="1"/>
      <protection locked="0"/>
    </xf>
    <xf numFmtId="176" fontId="31" fillId="0" borderId="3" xfId="0" applyNumberFormat="1" applyFont="1" applyBorder="1" applyAlignment="1" applyProtection="1">
      <alignment vertical="center" shrinkToFit="1"/>
    </xf>
    <xf numFmtId="176" fontId="31" fillId="0" borderId="1" xfId="0" applyNumberFormat="1" applyFont="1" applyBorder="1" applyAlignment="1" applyProtection="1">
      <alignment vertical="center" shrinkToFit="1"/>
    </xf>
    <xf numFmtId="176" fontId="31" fillId="0" borderId="8" xfId="0" applyNumberFormat="1" applyFont="1" applyBorder="1" applyAlignment="1" applyProtection="1">
      <alignment vertical="center" shrinkToFit="1"/>
    </xf>
    <xf numFmtId="176" fontId="31" fillId="0" borderId="7" xfId="0" applyNumberFormat="1" applyFont="1" applyBorder="1" applyAlignment="1" applyProtection="1">
      <alignment vertical="center" shrinkToFit="1"/>
    </xf>
    <xf numFmtId="0" fontId="10" fillId="0" borderId="0" xfId="1" applyFont="1" applyAlignment="1" applyProtection="1">
      <alignment vertical="center"/>
    </xf>
    <xf numFmtId="0" fontId="7" fillId="0" borderId="19" xfId="1" applyFont="1" applyBorder="1" applyAlignment="1" applyProtection="1">
      <alignment horizontal="left" vertical="center" shrinkToFit="1"/>
    </xf>
    <xf numFmtId="0" fontId="7" fillId="0" borderId="20" xfId="1" applyFont="1" applyBorder="1" applyAlignment="1" applyProtection="1">
      <alignment horizontal="left" vertical="center" shrinkToFit="1"/>
    </xf>
    <xf numFmtId="0" fontId="7" fillId="0" borderId="21" xfId="1" applyFont="1" applyBorder="1" applyAlignment="1" applyProtection="1">
      <alignment horizontal="left" vertical="center" shrinkToFit="1"/>
    </xf>
    <xf numFmtId="0" fontId="7" fillId="0" borderId="19" xfId="1" applyFont="1" applyBorder="1" applyAlignment="1" applyProtection="1">
      <alignment vertical="center" shrinkToFit="1"/>
    </xf>
    <xf numFmtId="0" fontId="7" fillId="0" borderId="20" xfId="1" applyFont="1" applyBorder="1" applyAlignment="1" applyProtection="1">
      <alignment vertical="center" shrinkToFit="1"/>
    </xf>
    <xf numFmtId="0" fontId="7" fillId="0" borderId="21" xfId="1" applyFont="1" applyBorder="1" applyAlignment="1" applyProtection="1">
      <alignment vertical="center" shrinkToFit="1"/>
    </xf>
    <xf numFmtId="0" fontId="5" fillId="0" borderId="0" xfId="1" applyFont="1" applyAlignment="1" applyProtection="1">
      <alignment horizontal="left" vertical="center"/>
    </xf>
    <xf numFmtId="0" fontId="8" fillId="4" borderId="0" xfId="1" applyFont="1" applyFill="1" applyBorder="1" applyAlignment="1" applyProtection="1">
      <alignment horizontal="left" vertical="center"/>
    </xf>
    <xf numFmtId="0" fontId="7" fillId="5" borderId="18" xfId="1" applyFont="1" applyFill="1" applyBorder="1" applyAlignment="1" applyProtection="1">
      <alignment horizontal="left" vertical="center" shrinkToFit="1"/>
    </xf>
    <xf numFmtId="0" fontId="7" fillId="6" borderId="19" xfId="1" applyFont="1" applyFill="1" applyBorder="1" applyAlignment="1" applyProtection="1">
      <alignment horizontal="center" vertical="center"/>
    </xf>
    <xf numFmtId="0" fontId="7" fillId="6" borderId="20" xfId="1" applyFont="1" applyFill="1" applyBorder="1" applyAlignment="1" applyProtection="1">
      <alignment horizontal="center" vertical="center"/>
    </xf>
    <xf numFmtId="0" fontId="7" fillId="6" borderId="21" xfId="1" applyFont="1" applyFill="1" applyBorder="1" applyAlignment="1" applyProtection="1">
      <alignment horizontal="center" vertical="center"/>
    </xf>
    <xf numFmtId="0" fontId="8" fillId="0" borderId="0" xfId="1" applyFont="1" applyAlignment="1" applyProtection="1">
      <alignment vertical="top" wrapText="1"/>
    </xf>
    <xf numFmtId="0" fontId="8" fillId="0" borderId="0" xfId="1" applyFont="1" applyAlignment="1" applyProtection="1">
      <alignment vertical="top"/>
    </xf>
    <xf numFmtId="0" fontId="8" fillId="0" borderId="0" xfId="1" applyFont="1" applyAlignment="1" applyProtection="1">
      <alignment vertical="center" wrapText="1"/>
    </xf>
    <xf numFmtId="0" fontId="7" fillId="0" borderId="17" xfId="1" applyFont="1" applyBorder="1" applyAlignment="1" applyProtection="1">
      <alignment horizontal="left" vertical="center" shrinkToFit="1"/>
    </xf>
    <xf numFmtId="0" fontId="7" fillId="0" borderId="18" xfId="1" applyFont="1" applyBorder="1" applyAlignment="1" applyProtection="1">
      <alignment horizontal="left" vertical="center" shrinkToFit="1"/>
    </xf>
    <xf numFmtId="0" fontId="7" fillId="0" borderId="24" xfId="1" applyFont="1" applyBorder="1" applyAlignment="1" applyProtection="1">
      <alignment horizontal="left" vertical="center" shrinkToFit="1"/>
    </xf>
    <xf numFmtId="0" fontId="9" fillId="0" borderId="19" xfId="1" applyFont="1" applyBorder="1" applyAlignment="1" applyProtection="1">
      <alignment horizontal="left" vertical="center" shrinkToFit="1"/>
    </xf>
    <xf numFmtId="0" fontId="9" fillId="0" borderId="20" xfId="1" applyFont="1" applyBorder="1" applyAlignment="1" applyProtection="1">
      <alignment horizontal="left" vertical="center" shrinkToFit="1"/>
    </xf>
    <xf numFmtId="0" fontId="9" fillId="0" borderId="21" xfId="1" applyFont="1" applyBorder="1" applyAlignment="1" applyProtection="1">
      <alignment horizontal="left" vertical="center" shrinkToFit="1"/>
    </xf>
    <xf numFmtId="0" fontId="7" fillId="6" borderId="19" xfId="1" applyFont="1" applyFill="1" applyBorder="1" applyAlignment="1" applyProtection="1">
      <alignment horizontal="center" vertical="center" shrinkToFit="1"/>
    </xf>
    <xf numFmtId="0" fontId="7" fillId="6" borderId="20" xfId="1" applyFont="1" applyFill="1" applyBorder="1" applyAlignment="1" applyProtection="1">
      <alignment horizontal="center" vertical="center" shrinkToFit="1"/>
    </xf>
    <xf numFmtId="0" fontId="7" fillId="6" borderId="21" xfId="1" applyFont="1" applyFill="1" applyBorder="1" applyAlignment="1" applyProtection="1">
      <alignment horizontal="center" vertical="center" shrinkToFit="1"/>
    </xf>
    <xf numFmtId="0" fontId="7" fillId="0" borderId="26" xfId="1" applyFont="1" applyBorder="1" applyAlignment="1" applyProtection="1">
      <alignment horizontal="left" vertical="center" shrinkToFit="1"/>
    </xf>
    <xf numFmtId="0" fontId="7" fillId="0" borderId="27" xfId="1" applyFont="1" applyBorder="1" applyAlignment="1" applyProtection="1">
      <alignment horizontal="left" vertical="center" shrinkToFit="1"/>
    </xf>
    <xf numFmtId="0" fontId="7" fillId="0" borderId="28" xfId="1" applyFont="1" applyBorder="1" applyAlignment="1" applyProtection="1">
      <alignment horizontal="left" vertical="center" shrinkToFit="1"/>
    </xf>
    <xf numFmtId="0" fontId="7" fillId="5" borderId="19" xfId="1" applyFont="1" applyFill="1" applyBorder="1" applyAlignment="1" applyProtection="1">
      <alignment horizontal="left" vertical="center" shrinkToFit="1"/>
    </xf>
    <xf numFmtId="0" fontId="7" fillId="5" borderId="20" xfId="1" applyFont="1" applyFill="1" applyBorder="1" applyAlignment="1" applyProtection="1">
      <alignment horizontal="left" vertical="center" shrinkToFit="1"/>
    </xf>
    <xf numFmtId="0" fontId="7" fillId="5" borderId="21" xfId="1" applyFont="1" applyFill="1" applyBorder="1" applyAlignment="1" applyProtection="1">
      <alignment horizontal="left" vertical="center" shrinkToFit="1"/>
    </xf>
    <xf numFmtId="0" fontId="7" fillId="0" borderId="22" xfId="1" applyFont="1" applyBorder="1" applyAlignment="1" applyProtection="1">
      <alignment horizontal="center" vertical="center" shrinkToFit="1"/>
    </xf>
    <xf numFmtId="0" fontId="7" fillId="6" borderId="22" xfId="1" applyFont="1" applyFill="1" applyBorder="1" applyAlignment="1" applyProtection="1">
      <alignment horizontal="center" vertical="center" shrinkToFit="1"/>
    </xf>
    <xf numFmtId="0" fontId="7" fillId="0" borderId="22" xfId="1" applyFont="1" applyFill="1" applyBorder="1" applyAlignment="1" applyProtection="1">
      <alignment horizontal="left" vertical="center" shrinkToFit="1"/>
    </xf>
    <xf numFmtId="0" fontId="7" fillId="0" borderId="27" xfId="1" applyFont="1" applyFill="1" applyBorder="1" applyAlignment="1" applyProtection="1">
      <alignment vertical="center"/>
    </xf>
    <xf numFmtId="0" fontId="7" fillId="0" borderId="28" xfId="1" applyFont="1" applyFill="1" applyBorder="1" applyAlignment="1" applyProtection="1">
      <alignment vertical="center"/>
    </xf>
    <xf numFmtId="0" fontId="7" fillId="0" borderId="19" xfId="1" applyFont="1" applyFill="1" applyBorder="1" applyAlignment="1" applyProtection="1">
      <alignment vertical="center"/>
    </xf>
    <xf numFmtId="0" fontId="7" fillId="0" borderId="20" xfId="1" applyFont="1" applyFill="1" applyBorder="1" applyAlignment="1" applyProtection="1">
      <alignment vertical="center"/>
    </xf>
    <xf numFmtId="0" fontId="7" fillId="0" borderId="21" xfId="1" applyFont="1" applyFill="1" applyBorder="1" applyAlignment="1" applyProtection="1">
      <alignment vertical="center"/>
    </xf>
    <xf numFmtId="0" fontId="7" fillId="0" borderId="22" xfId="1" applyFont="1" applyFill="1" applyBorder="1" applyAlignment="1" applyProtection="1">
      <alignment horizontal="left" vertical="center"/>
    </xf>
    <xf numFmtId="0" fontId="7" fillId="0" borderId="19" xfId="1" applyFont="1" applyBorder="1" applyAlignment="1" applyProtection="1">
      <alignment horizontal="left" vertical="center"/>
    </xf>
    <xf numFmtId="0" fontId="7" fillId="0" borderId="20" xfId="1" applyFont="1" applyBorder="1" applyAlignment="1" applyProtection="1">
      <alignment horizontal="left" vertical="center"/>
    </xf>
    <xf numFmtId="0" fontId="7" fillId="0" borderId="21" xfId="1" applyFont="1" applyBorder="1" applyAlignment="1" applyProtection="1">
      <alignment horizontal="left" vertical="center"/>
    </xf>
    <xf numFmtId="177" fontId="37" fillId="0" borderId="22" xfId="0" applyNumberFormat="1" applyFont="1" applyFill="1" applyBorder="1" applyAlignment="1" applyProtection="1">
      <alignment horizontal="left" vertical="center" shrinkToFit="1"/>
    </xf>
    <xf numFmtId="0" fontId="7" fillId="0" borderId="22" xfId="1" applyFont="1" applyBorder="1" applyAlignment="1" applyProtection="1">
      <alignment horizontal="left" vertical="center" shrinkToFit="1"/>
    </xf>
    <xf numFmtId="0" fontId="7" fillId="0" borderId="22" xfId="1" applyFont="1" applyBorder="1" applyAlignment="1" applyProtection="1">
      <alignment horizontal="left" vertical="center"/>
    </xf>
    <xf numFmtId="177" fontId="37" fillId="6" borderId="21" xfId="0" applyNumberFormat="1" applyFont="1" applyFill="1" applyBorder="1" applyAlignment="1" applyProtection="1">
      <alignment horizontal="center" vertical="center" shrinkToFit="1"/>
    </xf>
    <xf numFmtId="177" fontId="37" fillId="6" borderId="22" xfId="0" applyNumberFormat="1" applyFont="1" applyFill="1" applyBorder="1" applyAlignment="1" applyProtection="1">
      <alignment horizontal="center" vertical="center" shrinkToFit="1"/>
    </xf>
    <xf numFmtId="0" fontId="7" fillId="0" borderId="19" xfId="1" applyFont="1" applyFill="1" applyBorder="1" applyAlignment="1" applyProtection="1">
      <alignment horizontal="left" vertical="center"/>
    </xf>
    <xf numFmtId="0" fontId="7" fillId="0" borderId="20" xfId="1" applyFont="1" applyFill="1" applyBorder="1" applyAlignment="1" applyProtection="1">
      <alignment horizontal="left" vertical="center"/>
    </xf>
    <xf numFmtId="0" fontId="7" fillId="0" borderId="21" xfId="1" applyFont="1" applyFill="1" applyBorder="1" applyAlignment="1" applyProtection="1">
      <alignment horizontal="left" vertical="center"/>
    </xf>
    <xf numFmtId="0" fontId="7" fillId="9" borderId="19" xfId="1" applyFont="1" applyFill="1" applyBorder="1" applyAlignment="1" applyProtection="1">
      <alignment horizontal="left" vertical="center"/>
    </xf>
    <xf numFmtId="0" fontId="7" fillId="9" borderId="20" xfId="1" applyFont="1" applyFill="1" applyBorder="1" applyAlignment="1" applyProtection="1">
      <alignment horizontal="left" vertical="center"/>
    </xf>
    <xf numFmtId="0" fontId="7" fillId="9" borderId="21" xfId="1" applyFont="1" applyFill="1" applyBorder="1" applyAlignment="1" applyProtection="1">
      <alignment horizontal="left" vertical="center"/>
    </xf>
    <xf numFmtId="0" fontId="7" fillId="5" borderId="22" xfId="1" applyFont="1" applyFill="1" applyBorder="1" applyAlignment="1" applyProtection="1">
      <alignment horizontal="left" vertical="center" shrinkToFit="1"/>
    </xf>
    <xf numFmtId="38" fontId="34" fillId="0" borderId="9" xfId="6" applyFont="1" applyBorder="1" applyAlignment="1" applyProtection="1">
      <alignment horizontal="center" vertical="center"/>
    </xf>
    <xf numFmtId="0" fontId="44" fillId="0" borderId="0" xfId="2" applyFont="1" applyAlignment="1" applyProtection="1">
      <alignment horizontal="left" vertical="center" wrapText="1"/>
    </xf>
    <xf numFmtId="0" fontId="16" fillId="0" borderId="0" xfId="2" applyNumberFormat="1" applyFont="1" applyAlignment="1" applyProtection="1">
      <alignment horizontal="right" vertical="top"/>
    </xf>
    <xf numFmtId="0" fontId="16" fillId="11" borderId="0" xfId="2" applyNumberFormat="1" applyFont="1" applyFill="1" applyAlignment="1" applyProtection="1">
      <alignment horizontal="center" vertical="center" shrinkToFit="1"/>
      <protection locked="0"/>
    </xf>
    <xf numFmtId="0" fontId="16" fillId="0" borderId="0" xfId="1" applyFont="1" applyAlignment="1" applyProtection="1">
      <alignment horizontal="right" vertical="center" shrinkToFit="1"/>
    </xf>
    <xf numFmtId="0" fontId="16" fillId="11"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center" shrinkToFit="1"/>
    </xf>
    <xf numFmtId="0" fontId="16" fillId="11" borderId="0" xfId="1" applyNumberFormat="1" applyFont="1" applyFill="1" applyAlignment="1" applyProtection="1">
      <alignment horizontal="left" vertical="center"/>
      <protection locked="0"/>
    </xf>
    <xf numFmtId="0" fontId="17" fillId="0" borderId="0" xfId="1" applyFont="1" applyAlignment="1" applyProtection="1">
      <alignment horizontal="left" vertical="top" shrinkToFit="1"/>
    </xf>
    <xf numFmtId="0" fontId="16" fillId="0" borderId="0" xfId="2" applyFont="1" applyFill="1" applyAlignment="1" applyProtection="1">
      <alignment horizontal="right" vertical="center" shrinkToFit="1"/>
    </xf>
    <xf numFmtId="0" fontId="31" fillId="0" borderId="0" xfId="0" applyFont="1" applyAlignment="1" applyProtection="1">
      <alignment horizontal="center" vertical="center"/>
    </xf>
    <xf numFmtId="0" fontId="31" fillId="0" borderId="9" xfId="0" applyFont="1" applyBorder="1" applyAlignment="1" applyProtection="1">
      <alignment horizontal="center" vertical="center" shrinkToFit="1"/>
    </xf>
    <xf numFmtId="0" fontId="31" fillId="0" borderId="9" xfId="0" applyFont="1" applyBorder="1" applyAlignment="1" applyProtection="1">
      <alignment horizontal="center" vertical="center"/>
    </xf>
    <xf numFmtId="0" fontId="31" fillId="0" borderId="15" xfId="0" applyFont="1" applyBorder="1" applyAlignment="1" applyProtection="1">
      <alignment horizontal="center" vertical="center" shrinkToFit="1"/>
    </xf>
    <xf numFmtId="0" fontId="31" fillId="0" borderId="0" xfId="0" applyFont="1" applyAlignment="1" applyProtection="1">
      <alignment horizontal="right" vertical="center"/>
    </xf>
    <xf numFmtId="0" fontId="0" fillId="0" borderId="0" xfId="0" applyAlignment="1" applyProtection="1">
      <alignment horizontal="right" vertical="center"/>
    </xf>
    <xf numFmtId="0" fontId="31" fillId="0" borderId="10" xfId="0" applyFont="1" applyBorder="1" applyAlignment="1" applyProtection="1">
      <alignment horizontal="center" vertical="center" shrinkToFit="1"/>
    </xf>
    <xf numFmtId="0" fontId="31" fillId="0" borderId="11" xfId="0" applyFont="1" applyBorder="1" applyAlignment="1" applyProtection="1">
      <alignment horizontal="center" vertical="center" shrinkToFit="1"/>
    </xf>
    <xf numFmtId="0" fontId="31" fillId="0" borderId="12" xfId="0" applyFont="1" applyBorder="1" applyAlignment="1" applyProtection="1">
      <alignment horizontal="center" vertical="center" shrinkToFit="1"/>
    </xf>
    <xf numFmtId="178" fontId="32" fillId="0" borderId="42" xfId="0" applyNumberFormat="1" applyFont="1" applyBorder="1" applyAlignment="1" applyProtection="1">
      <alignment horizontal="right" vertical="center" shrinkToFit="1"/>
    </xf>
    <xf numFmtId="178" fontId="32" fillId="0" borderId="43" xfId="0" applyNumberFormat="1" applyFont="1" applyBorder="1" applyAlignment="1" applyProtection="1">
      <alignment horizontal="right" vertical="center" shrinkToFit="1"/>
    </xf>
    <xf numFmtId="178" fontId="32" fillId="0" borderId="44" xfId="0" applyNumberFormat="1" applyFont="1" applyBorder="1" applyAlignment="1" applyProtection="1">
      <alignment horizontal="right" vertical="center" shrinkToFit="1"/>
    </xf>
    <xf numFmtId="176" fontId="31" fillId="0" borderId="32" xfId="0" applyNumberFormat="1" applyFont="1" applyBorder="1" applyAlignment="1" applyProtection="1">
      <alignment horizontal="center" vertical="center"/>
    </xf>
    <xf numFmtId="176" fontId="31" fillId="0" borderId="6" xfId="0" applyNumberFormat="1" applyFont="1" applyBorder="1" applyAlignment="1" applyProtection="1">
      <alignment horizontal="center" vertical="center"/>
    </xf>
    <xf numFmtId="176" fontId="31" fillId="0" borderId="13" xfId="0" applyNumberFormat="1" applyFont="1" applyBorder="1" applyAlignment="1" applyProtection="1">
      <alignment horizontal="center" vertical="center"/>
    </xf>
    <xf numFmtId="176" fontId="31" fillId="0" borderId="8" xfId="0" applyNumberFormat="1" applyFont="1" applyBorder="1" applyAlignment="1" applyProtection="1">
      <alignment horizontal="center" vertical="center"/>
    </xf>
    <xf numFmtId="176" fontId="31" fillId="0" borderId="31" xfId="0" applyNumberFormat="1" applyFont="1" applyBorder="1" applyAlignment="1" applyProtection="1">
      <alignment horizontal="center" vertical="center"/>
    </xf>
    <xf numFmtId="176" fontId="31" fillId="0" borderId="3" xfId="0" applyNumberFormat="1" applyFont="1" applyBorder="1" applyAlignment="1" applyProtection="1">
      <alignment horizontal="center" vertical="center"/>
    </xf>
    <xf numFmtId="0" fontId="31" fillId="2" borderId="32" xfId="0" applyFont="1" applyFill="1" applyBorder="1" applyAlignment="1" applyProtection="1">
      <alignment horizontal="center" vertical="center" shrinkToFit="1"/>
      <protection locked="0"/>
    </xf>
    <xf numFmtId="0" fontId="31" fillId="2" borderId="38" xfId="0" applyFont="1" applyFill="1" applyBorder="1" applyAlignment="1" applyProtection="1">
      <alignment horizontal="center" vertical="center" shrinkToFit="1"/>
      <protection locked="0"/>
    </xf>
    <xf numFmtId="0" fontId="31" fillId="2" borderId="39" xfId="0" applyFont="1" applyFill="1" applyBorder="1" applyAlignment="1" applyProtection="1">
      <alignment horizontal="center" vertical="center" shrinkToFit="1"/>
      <protection locked="0"/>
    </xf>
    <xf numFmtId="0" fontId="31" fillId="0" borderId="49" xfId="0" applyFont="1" applyFill="1" applyBorder="1" applyAlignment="1" applyProtection="1">
      <alignment horizontal="center" vertical="center" shrinkToFit="1"/>
    </xf>
    <xf numFmtId="0" fontId="31" fillId="0" borderId="3" xfId="0" applyFont="1" applyFill="1" applyBorder="1" applyAlignment="1" applyProtection="1">
      <alignment horizontal="center" vertical="center" shrinkToFit="1"/>
    </xf>
    <xf numFmtId="0" fontId="31" fillId="2" borderId="50" xfId="0" applyFont="1" applyFill="1" applyBorder="1" applyAlignment="1" applyProtection="1">
      <alignment horizontal="center" vertical="center" shrinkToFit="1"/>
      <protection locked="0"/>
    </xf>
    <xf numFmtId="0" fontId="31" fillId="2" borderId="27" xfId="0" applyFont="1" applyFill="1" applyBorder="1" applyAlignment="1" applyProtection="1">
      <alignment horizontal="center" vertical="center" shrinkToFit="1"/>
      <protection locked="0"/>
    </xf>
    <xf numFmtId="0" fontId="31" fillId="2" borderId="51" xfId="0" applyFont="1" applyFill="1" applyBorder="1" applyAlignment="1" applyProtection="1">
      <alignment horizontal="center" vertical="center" shrinkToFit="1"/>
      <protection locked="0"/>
    </xf>
    <xf numFmtId="0" fontId="31" fillId="2" borderId="6" xfId="0" applyFont="1" applyFill="1" applyBorder="1" applyAlignment="1" applyProtection="1">
      <alignment horizontal="center" vertical="center" shrinkToFit="1"/>
      <protection locked="0"/>
    </xf>
    <xf numFmtId="0" fontId="31" fillId="2" borderId="40" xfId="0" applyFont="1" applyFill="1" applyBorder="1" applyAlignment="1" applyProtection="1">
      <alignment horizontal="center" vertical="center" shrinkToFit="1"/>
      <protection locked="0"/>
    </xf>
    <xf numFmtId="0" fontId="31" fillId="2" borderId="41" xfId="0" applyFont="1" applyFill="1" applyBorder="1" applyAlignment="1" applyProtection="1">
      <alignment horizontal="center" vertical="center" shrinkToFit="1"/>
      <protection locked="0"/>
    </xf>
    <xf numFmtId="0" fontId="31" fillId="0" borderId="32" xfId="0" applyFont="1" applyFill="1" applyBorder="1" applyAlignment="1" applyProtection="1">
      <alignment horizontal="center" vertical="center" shrinkToFit="1"/>
    </xf>
    <xf numFmtId="0" fontId="31" fillId="0" borderId="6" xfId="0" applyFont="1" applyFill="1" applyBorder="1" applyAlignment="1" applyProtection="1">
      <alignment horizontal="center" vertical="center" shrinkToFit="1"/>
    </xf>
    <xf numFmtId="57" fontId="31" fillId="2" borderId="32" xfId="0" applyNumberFormat="1" applyFont="1" applyFill="1" applyBorder="1" applyAlignment="1" applyProtection="1">
      <alignment horizontal="center" vertical="center" shrinkToFit="1"/>
      <protection locked="0"/>
    </xf>
    <xf numFmtId="57" fontId="31" fillId="2" borderId="38" xfId="0" applyNumberFormat="1" applyFont="1" applyFill="1" applyBorder="1" applyAlignment="1" applyProtection="1">
      <alignment horizontal="center" vertical="center" shrinkToFit="1"/>
      <protection locked="0"/>
    </xf>
    <xf numFmtId="57" fontId="31" fillId="2" borderId="39" xfId="0" applyNumberFormat="1" applyFont="1" applyFill="1" applyBorder="1" applyAlignment="1" applyProtection="1">
      <alignment horizontal="center" vertical="center" shrinkToFit="1"/>
      <protection locked="0"/>
    </xf>
    <xf numFmtId="57" fontId="31" fillId="2" borderId="6" xfId="0" applyNumberFormat="1" applyFont="1" applyFill="1" applyBorder="1" applyAlignment="1" applyProtection="1">
      <alignment horizontal="center" vertical="center" shrinkToFit="1"/>
      <protection locked="0"/>
    </xf>
    <xf numFmtId="57" fontId="31" fillId="2" borderId="40" xfId="0" applyNumberFormat="1" applyFont="1" applyFill="1" applyBorder="1" applyAlignment="1" applyProtection="1">
      <alignment horizontal="center" vertical="center" shrinkToFit="1"/>
      <protection locked="0"/>
    </xf>
    <xf numFmtId="57" fontId="31" fillId="2" borderId="41" xfId="0" applyNumberFormat="1" applyFont="1" applyFill="1" applyBorder="1" applyAlignment="1" applyProtection="1">
      <alignment horizontal="center" vertical="center" shrinkToFit="1"/>
      <protection locked="0"/>
    </xf>
    <xf numFmtId="0" fontId="31" fillId="0" borderId="13" xfId="0" applyFont="1" applyFill="1" applyBorder="1" applyAlignment="1" applyProtection="1">
      <alignment horizontal="center" vertical="center" shrinkToFit="1"/>
    </xf>
    <xf numFmtId="0" fontId="31" fillId="2" borderId="13" xfId="0" applyNumberFormat="1" applyFont="1" applyFill="1" applyBorder="1" applyAlignment="1" applyProtection="1">
      <alignment horizontal="center" vertical="center"/>
      <protection locked="0"/>
    </xf>
    <xf numFmtId="0" fontId="31" fillId="2" borderId="3" xfId="0" applyNumberFormat="1" applyFont="1" applyFill="1" applyBorder="1" applyAlignment="1" applyProtection="1">
      <alignment horizontal="center" vertical="center"/>
      <protection locked="0"/>
    </xf>
    <xf numFmtId="179" fontId="31" fillId="0" borderId="32" xfId="0" applyNumberFormat="1" applyFont="1" applyFill="1" applyBorder="1" applyAlignment="1" applyProtection="1">
      <alignment horizontal="center" vertical="center" shrinkToFit="1"/>
    </xf>
    <xf numFmtId="179" fontId="31" fillId="0" borderId="38" xfId="0" applyNumberFormat="1" applyFont="1" applyFill="1" applyBorder="1" applyAlignment="1" applyProtection="1">
      <alignment horizontal="center" vertical="center" shrinkToFit="1"/>
    </xf>
    <xf numFmtId="179" fontId="31" fillId="0" borderId="39" xfId="0" applyNumberFormat="1" applyFont="1" applyFill="1" applyBorder="1" applyAlignment="1" applyProtection="1">
      <alignment horizontal="center" vertical="center" shrinkToFit="1"/>
    </xf>
    <xf numFmtId="179" fontId="31" fillId="0" borderId="6" xfId="0" applyNumberFormat="1" applyFont="1" applyFill="1" applyBorder="1" applyAlignment="1" applyProtection="1">
      <alignment horizontal="center" vertical="center" shrinkToFit="1"/>
    </xf>
    <xf numFmtId="179" fontId="31" fillId="0" borderId="40" xfId="0" applyNumberFormat="1" applyFont="1" applyFill="1" applyBorder="1" applyAlignment="1" applyProtection="1">
      <alignment horizontal="center" vertical="center" shrinkToFit="1"/>
    </xf>
    <xf numFmtId="179" fontId="31" fillId="0" borderId="41" xfId="0" applyNumberFormat="1" applyFont="1" applyFill="1" applyBorder="1" applyAlignment="1" applyProtection="1">
      <alignment horizontal="center" vertical="center" shrinkToFit="1"/>
    </xf>
    <xf numFmtId="0" fontId="31" fillId="0" borderId="0" xfId="0" applyFont="1" applyProtection="1">
      <alignment vertical="center"/>
    </xf>
    <xf numFmtId="0" fontId="31" fillId="0" borderId="13" xfId="0" applyFont="1" applyBorder="1" applyAlignment="1" applyProtection="1">
      <alignment horizontal="center" vertical="center" shrinkToFit="1"/>
    </xf>
    <xf numFmtId="0" fontId="31" fillId="0" borderId="8" xfId="0" applyFont="1" applyBorder="1" applyAlignment="1" applyProtection="1">
      <alignment horizontal="center" vertical="center" shrinkToFit="1"/>
    </xf>
    <xf numFmtId="0" fontId="31" fillId="0" borderId="3" xfId="0" applyFont="1" applyBorder="1" applyAlignment="1" applyProtection="1">
      <alignment horizontal="center" vertical="center" shrinkToFit="1"/>
    </xf>
    <xf numFmtId="176" fontId="31" fillId="0" borderId="1" xfId="0" applyNumberFormat="1" applyFont="1" applyBorder="1" applyAlignment="1" applyProtection="1">
      <alignment horizontal="center" vertical="center"/>
    </xf>
    <xf numFmtId="176" fontId="31" fillId="0" borderId="4" xfId="0" applyNumberFormat="1" applyFont="1" applyBorder="1" applyAlignment="1" applyProtection="1">
      <alignment horizontal="center" vertical="center"/>
    </xf>
    <xf numFmtId="0" fontId="39" fillId="10" borderId="4" xfId="0" applyFont="1" applyFill="1" applyBorder="1" applyAlignment="1" applyProtection="1">
      <alignment horizontal="center" vertical="center" shrinkToFit="1"/>
    </xf>
    <xf numFmtId="0" fontId="39" fillId="10" borderId="14" xfId="0" applyFont="1" applyFill="1" applyBorder="1" applyAlignment="1" applyProtection="1">
      <alignment horizontal="center" vertical="center" shrinkToFit="1"/>
    </xf>
    <xf numFmtId="0" fontId="39" fillId="10" borderId="29" xfId="0" applyFont="1" applyFill="1" applyBorder="1" applyAlignment="1" applyProtection="1">
      <alignment horizontal="center" vertical="center" shrinkToFit="1"/>
    </xf>
    <xf numFmtId="0" fontId="39" fillId="10" borderId="32" xfId="0" applyFont="1" applyFill="1" applyBorder="1" applyAlignment="1" applyProtection="1">
      <alignment horizontal="center" vertical="center" wrapText="1" shrinkToFit="1"/>
    </xf>
    <xf numFmtId="0" fontId="39" fillId="10" borderId="38" xfId="0" applyFont="1" applyFill="1" applyBorder="1" applyAlignment="1" applyProtection="1">
      <alignment horizontal="center" vertical="center" wrapText="1" shrinkToFit="1"/>
    </xf>
    <xf numFmtId="0" fontId="39" fillId="10" borderId="39" xfId="0" applyFont="1" applyFill="1" applyBorder="1" applyAlignment="1" applyProtection="1">
      <alignment horizontal="center" vertical="center" wrapText="1" shrinkToFit="1"/>
    </xf>
    <xf numFmtId="0" fontId="39" fillId="10" borderId="52" xfId="0" applyFont="1" applyFill="1" applyBorder="1" applyAlignment="1" applyProtection="1">
      <alignment horizontal="center" vertical="center" wrapText="1" shrinkToFit="1"/>
    </xf>
    <xf numFmtId="0" fontId="39" fillId="10" borderId="0" xfId="0" applyFont="1" applyFill="1" applyBorder="1" applyAlignment="1" applyProtection="1">
      <alignment horizontal="center" vertical="center" wrapText="1" shrinkToFit="1"/>
    </xf>
    <xf numFmtId="0" fontId="39" fillId="10" borderId="53" xfId="0" applyFont="1" applyFill="1" applyBorder="1" applyAlignment="1" applyProtection="1">
      <alignment horizontal="center" vertical="center" wrapText="1" shrinkToFit="1"/>
    </xf>
    <xf numFmtId="3" fontId="39" fillId="10" borderId="50" xfId="0" applyNumberFormat="1" applyFont="1" applyFill="1" applyBorder="1" applyAlignment="1" applyProtection="1">
      <alignment horizontal="right" vertical="center"/>
    </xf>
    <xf numFmtId="3" fontId="39" fillId="10" borderId="27" xfId="0" applyNumberFormat="1" applyFont="1" applyFill="1" applyBorder="1" applyAlignment="1" applyProtection="1">
      <alignment horizontal="right" vertical="center"/>
    </xf>
    <xf numFmtId="3" fontId="39" fillId="10" borderId="51" xfId="0" applyNumberFormat="1" applyFont="1" applyFill="1" applyBorder="1" applyAlignment="1" applyProtection="1">
      <alignment horizontal="right" vertical="center"/>
    </xf>
    <xf numFmtId="3" fontId="39" fillId="10" borderId="65" xfId="0" applyNumberFormat="1" applyFont="1" applyFill="1" applyBorder="1" applyAlignment="1" applyProtection="1">
      <alignment horizontal="right" vertical="center"/>
    </xf>
    <xf numFmtId="3" fontId="39" fillId="10" borderId="66" xfId="0" applyNumberFormat="1" applyFont="1" applyFill="1" applyBorder="1" applyAlignment="1" applyProtection="1">
      <alignment horizontal="right" vertical="center"/>
    </xf>
    <xf numFmtId="3" fontId="39" fillId="10" borderId="67" xfId="0" applyNumberFormat="1" applyFont="1" applyFill="1" applyBorder="1" applyAlignment="1" applyProtection="1">
      <alignment horizontal="right" vertical="center"/>
    </xf>
    <xf numFmtId="3" fontId="39" fillId="10" borderId="58" xfId="0" applyNumberFormat="1" applyFont="1" applyFill="1" applyBorder="1" applyAlignment="1" applyProtection="1">
      <alignment horizontal="right" vertical="center"/>
    </xf>
    <xf numFmtId="3" fontId="39" fillId="10" borderId="59" xfId="0" applyNumberFormat="1" applyFont="1" applyFill="1" applyBorder="1" applyAlignment="1" applyProtection="1">
      <alignment horizontal="right" vertical="center"/>
    </xf>
    <xf numFmtId="3" fontId="39" fillId="10" borderId="63" xfId="0" applyNumberFormat="1" applyFont="1" applyFill="1" applyBorder="1" applyAlignment="1" applyProtection="1">
      <alignment horizontal="right" vertical="center"/>
    </xf>
    <xf numFmtId="3" fontId="39" fillId="10" borderId="20" xfId="0" applyNumberFormat="1" applyFont="1" applyFill="1" applyBorder="1" applyAlignment="1" applyProtection="1">
      <alignment horizontal="right" vertical="center"/>
    </xf>
    <xf numFmtId="3" fontId="39" fillId="10" borderId="64" xfId="0" applyNumberFormat="1" applyFont="1" applyFill="1" applyBorder="1" applyAlignment="1" applyProtection="1">
      <alignment horizontal="right" vertical="center"/>
    </xf>
    <xf numFmtId="0" fontId="39" fillId="10" borderId="52" xfId="0" applyFont="1" applyFill="1" applyBorder="1" applyAlignment="1" applyProtection="1">
      <alignment horizontal="center" vertical="center"/>
    </xf>
    <xf numFmtId="0" fontId="39" fillId="10" borderId="0" xfId="0" applyFont="1" applyFill="1" applyBorder="1" applyAlignment="1" applyProtection="1">
      <alignment horizontal="center" vertical="center"/>
    </xf>
    <xf numFmtId="0" fontId="39" fillId="10" borderId="53" xfId="0" applyFont="1" applyFill="1" applyBorder="1" applyAlignment="1" applyProtection="1">
      <alignment horizontal="center" vertical="center"/>
    </xf>
    <xf numFmtId="0" fontId="39" fillId="10" borderId="8" xfId="0" applyFont="1" applyFill="1" applyBorder="1" applyAlignment="1" applyProtection="1">
      <alignment horizontal="center" vertical="center" wrapText="1"/>
    </xf>
    <xf numFmtId="0" fontId="39" fillId="10" borderId="8" xfId="0" applyFont="1" applyFill="1" applyBorder="1" applyAlignment="1" applyProtection="1">
      <alignment horizontal="center" vertical="center"/>
    </xf>
    <xf numFmtId="0" fontId="39" fillId="10" borderId="3" xfId="0" applyFont="1" applyFill="1" applyBorder="1" applyAlignment="1" applyProtection="1">
      <alignment horizontal="center" vertical="center"/>
    </xf>
    <xf numFmtId="3" fontId="39" fillId="10" borderId="35" xfId="0" applyNumberFormat="1" applyFont="1" applyFill="1" applyBorder="1" applyAlignment="1" applyProtection="1">
      <alignment horizontal="center" vertical="center"/>
    </xf>
    <xf numFmtId="3" fontId="39" fillId="10" borderId="36" xfId="0" applyNumberFormat="1" applyFont="1" applyFill="1" applyBorder="1" applyAlignment="1" applyProtection="1">
      <alignment horizontal="center" vertical="center"/>
    </xf>
    <xf numFmtId="3" fontId="39" fillId="10" borderId="37" xfId="0" applyNumberFormat="1" applyFont="1" applyFill="1" applyBorder="1" applyAlignment="1" applyProtection="1">
      <alignment horizontal="center" vertical="center"/>
    </xf>
    <xf numFmtId="3" fontId="39" fillId="10" borderId="36" xfId="0" applyNumberFormat="1" applyFont="1" applyFill="1" applyBorder="1" applyAlignment="1" applyProtection="1">
      <alignment horizontal="right" vertical="center"/>
    </xf>
    <xf numFmtId="3" fontId="39" fillId="10" borderId="37" xfId="0" applyNumberFormat="1" applyFont="1" applyFill="1" applyBorder="1" applyAlignment="1" applyProtection="1">
      <alignment horizontal="right" vertical="center"/>
    </xf>
    <xf numFmtId="3" fontId="39" fillId="10" borderId="57" xfId="0" applyNumberFormat="1" applyFont="1" applyFill="1" applyBorder="1" applyAlignment="1" applyProtection="1">
      <alignment horizontal="right" vertical="center"/>
    </xf>
    <xf numFmtId="0" fontId="39" fillId="10" borderId="32" xfId="0" applyFont="1" applyFill="1" applyBorder="1" applyAlignment="1" applyProtection="1">
      <alignment horizontal="center" vertical="center"/>
    </xf>
    <xf numFmtId="0" fontId="39" fillId="10" borderId="38" xfId="0" applyFont="1" applyFill="1" applyBorder="1" applyAlignment="1" applyProtection="1">
      <alignment horizontal="center" vertical="center"/>
    </xf>
    <xf numFmtId="0" fontId="39" fillId="10" borderId="39" xfId="0" applyFont="1" applyFill="1" applyBorder="1" applyAlignment="1" applyProtection="1">
      <alignment horizontal="center" vertical="center"/>
    </xf>
    <xf numFmtId="0" fontId="39" fillId="10" borderId="6" xfId="0" applyFont="1" applyFill="1" applyBorder="1" applyAlignment="1" applyProtection="1">
      <alignment horizontal="center" vertical="center"/>
    </xf>
    <xf numFmtId="0" fontId="39" fillId="10" borderId="40" xfId="0" applyFont="1" applyFill="1" applyBorder="1" applyAlignment="1" applyProtection="1">
      <alignment horizontal="center" vertical="center"/>
    </xf>
    <xf numFmtId="0" fontId="39" fillId="10" borderId="41" xfId="0" applyFont="1" applyFill="1" applyBorder="1" applyAlignment="1" applyProtection="1">
      <alignment horizontal="center" vertical="center"/>
    </xf>
    <xf numFmtId="3" fontId="39" fillId="10" borderId="54" xfId="0" applyNumberFormat="1" applyFont="1" applyFill="1" applyBorder="1" applyAlignment="1" applyProtection="1">
      <alignment horizontal="center" vertical="center"/>
    </xf>
    <xf numFmtId="3" fontId="39" fillId="10" borderId="55" xfId="0" applyNumberFormat="1" applyFont="1" applyFill="1" applyBorder="1" applyAlignment="1" applyProtection="1">
      <alignment horizontal="center" vertical="center"/>
    </xf>
    <xf numFmtId="3" fontId="39" fillId="10" borderId="56" xfId="0" applyNumberFormat="1" applyFont="1" applyFill="1" applyBorder="1" applyAlignment="1" applyProtection="1">
      <alignment horizontal="center" vertical="center"/>
    </xf>
    <xf numFmtId="3" fontId="39" fillId="10" borderId="60" xfId="0" applyNumberFormat="1" applyFont="1" applyFill="1" applyBorder="1" applyAlignment="1" applyProtection="1">
      <alignment horizontal="center" vertical="center"/>
    </xf>
    <xf numFmtId="3" fontId="39" fillId="10" borderId="61" xfId="0" applyNumberFormat="1" applyFont="1" applyFill="1" applyBorder="1" applyAlignment="1" applyProtection="1">
      <alignment horizontal="center" vertical="center"/>
    </xf>
    <xf numFmtId="3" fontId="39" fillId="10" borderId="62" xfId="0" applyNumberFormat="1" applyFont="1" applyFill="1" applyBorder="1" applyAlignment="1" applyProtection="1">
      <alignment horizontal="center" vertical="center"/>
    </xf>
    <xf numFmtId="3" fontId="39" fillId="10" borderId="68" xfId="0" applyNumberFormat="1" applyFont="1" applyFill="1" applyBorder="1" applyAlignment="1" applyProtection="1">
      <alignment horizontal="center" vertical="center"/>
    </xf>
    <xf numFmtId="3" fontId="39" fillId="10" borderId="69" xfId="0" applyNumberFormat="1" applyFont="1" applyFill="1" applyBorder="1" applyAlignment="1" applyProtection="1">
      <alignment horizontal="center" vertical="center"/>
    </xf>
    <xf numFmtId="3" fontId="39" fillId="10" borderId="70" xfId="0" applyNumberFormat="1" applyFont="1" applyFill="1" applyBorder="1" applyAlignment="1" applyProtection="1">
      <alignment horizontal="center" vertical="center"/>
    </xf>
    <xf numFmtId="3" fontId="39" fillId="10" borderId="71" xfId="0" applyNumberFormat="1" applyFont="1" applyFill="1" applyBorder="1" applyAlignment="1" applyProtection="1">
      <alignment horizontal="right" vertical="center"/>
    </xf>
    <xf numFmtId="3" fontId="39" fillId="10" borderId="18" xfId="0" applyNumberFormat="1" applyFont="1" applyFill="1" applyBorder="1" applyAlignment="1" applyProtection="1">
      <alignment horizontal="right" vertical="center"/>
    </xf>
    <xf numFmtId="3" fontId="39" fillId="10" borderId="72" xfId="0" applyNumberFormat="1" applyFont="1" applyFill="1" applyBorder="1" applyAlignment="1" applyProtection="1">
      <alignment horizontal="right" vertical="center"/>
    </xf>
    <xf numFmtId="3" fontId="39" fillId="10" borderId="35" xfId="0" applyNumberFormat="1" applyFont="1" applyFill="1" applyBorder="1" applyAlignment="1" applyProtection="1">
      <alignment horizontal="right" vertical="center"/>
    </xf>
    <xf numFmtId="0" fontId="39" fillId="10" borderId="1" xfId="0" applyFont="1" applyFill="1" applyBorder="1" applyAlignment="1" applyProtection="1">
      <alignment horizontal="center" vertical="center"/>
    </xf>
    <xf numFmtId="3" fontId="39" fillId="10" borderId="1" xfId="0" applyNumberFormat="1" applyFont="1" applyFill="1" applyBorder="1" applyAlignment="1" applyProtection="1">
      <alignment vertical="center"/>
    </xf>
    <xf numFmtId="3" fontId="39" fillId="10" borderId="4" xfId="0" applyNumberFormat="1" applyFont="1" applyFill="1" applyBorder="1" applyAlignment="1" applyProtection="1">
      <alignment vertical="center"/>
    </xf>
    <xf numFmtId="3" fontId="39" fillId="10" borderId="14" xfId="0" applyNumberFormat="1" applyFont="1" applyFill="1" applyBorder="1" applyAlignment="1" applyProtection="1">
      <alignment vertical="center"/>
    </xf>
    <xf numFmtId="3" fontId="39" fillId="10" borderId="29" xfId="0" applyNumberFormat="1" applyFont="1" applyFill="1" applyBorder="1" applyAlignment="1" applyProtection="1">
      <alignment vertical="center"/>
    </xf>
    <xf numFmtId="180" fontId="39" fillId="10" borderId="1" xfId="0" applyNumberFormat="1" applyFont="1" applyFill="1" applyBorder="1" applyAlignment="1" applyProtection="1">
      <alignment vertical="center" shrinkToFit="1"/>
    </xf>
    <xf numFmtId="3" fontId="39" fillId="10" borderId="73" xfId="0" applyNumberFormat="1" applyFont="1" applyFill="1" applyBorder="1" applyAlignment="1" applyProtection="1">
      <alignment horizontal="center" vertical="center"/>
    </xf>
    <xf numFmtId="3" fontId="39" fillId="10" borderId="74" xfId="0" applyNumberFormat="1" applyFont="1" applyFill="1" applyBorder="1" applyAlignment="1" applyProtection="1">
      <alignment horizontal="center" vertical="center"/>
    </xf>
    <xf numFmtId="3" fontId="39" fillId="10" borderId="75" xfId="0" applyNumberFormat="1" applyFont="1" applyFill="1" applyBorder="1" applyAlignment="1" applyProtection="1">
      <alignment horizontal="center" vertical="center"/>
    </xf>
    <xf numFmtId="3" fontId="39" fillId="10" borderId="0" xfId="0" applyNumberFormat="1" applyFont="1" applyFill="1" applyBorder="1" applyAlignment="1" applyProtection="1">
      <alignment horizontal="right" vertical="center"/>
    </xf>
    <xf numFmtId="3" fontId="39" fillId="10" borderId="53" xfId="0" applyNumberFormat="1" applyFont="1" applyFill="1" applyBorder="1" applyAlignment="1" applyProtection="1">
      <alignment horizontal="right" vertical="center"/>
    </xf>
    <xf numFmtId="180" fontId="39" fillId="10" borderId="32" xfId="0" applyNumberFormat="1" applyFont="1" applyFill="1" applyBorder="1" applyAlignment="1" applyProtection="1">
      <alignment horizontal="center" vertical="center" shrinkToFit="1"/>
    </xf>
    <xf numFmtId="180" fontId="39" fillId="10" borderId="38" xfId="0" applyNumberFormat="1" applyFont="1" applyFill="1" applyBorder="1" applyAlignment="1" applyProtection="1">
      <alignment horizontal="center" vertical="center" shrinkToFit="1"/>
    </xf>
    <xf numFmtId="180" fontId="39" fillId="10" borderId="39" xfId="0" applyNumberFormat="1" applyFont="1" applyFill="1" applyBorder="1" applyAlignment="1" applyProtection="1">
      <alignment horizontal="center" vertical="center" shrinkToFit="1"/>
    </xf>
    <xf numFmtId="180" fontId="39" fillId="10" borderId="52" xfId="0" applyNumberFormat="1" applyFont="1" applyFill="1" applyBorder="1" applyAlignment="1" applyProtection="1">
      <alignment horizontal="center" vertical="center" shrinkToFit="1"/>
    </xf>
    <xf numFmtId="180" fontId="39" fillId="10" borderId="0" xfId="0" applyNumberFormat="1" applyFont="1" applyFill="1" applyBorder="1" applyAlignment="1" applyProtection="1">
      <alignment horizontal="center" vertical="center" shrinkToFit="1"/>
    </xf>
    <xf numFmtId="180" fontId="39" fillId="10" borderId="53" xfId="0" applyNumberFormat="1" applyFont="1" applyFill="1" applyBorder="1" applyAlignment="1" applyProtection="1">
      <alignment horizontal="center" vertical="center" shrinkToFit="1"/>
    </xf>
    <xf numFmtId="180" fontId="39" fillId="10" borderId="6" xfId="0" applyNumberFormat="1" applyFont="1" applyFill="1" applyBorder="1" applyAlignment="1" applyProtection="1">
      <alignment horizontal="center" vertical="center" shrinkToFit="1"/>
    </xf>
    <xf numFmtId="180" fontId="39" fillId="10" borderId="40" xfId="0" applyNumberFormat="1" applyFont="1" applyFill="1" applyBorder="1" applyAlignment="1" applyProtection="1">
      <alignment horizontal="center" vertical="center" shrinkToFit="1"/>
    </xf>
    <xf numFmtId="180" fontId="39" fillId="10" borderId="41" xfId="0" applyNumberFormat="1" applyFont="1" applyFill="1" applyBorder="1" applyAlignment="1" applyProtection="1">
      <alignment horizontal="center" vertical="center" shrinkToFit="1"/>
    </xf>
    <xf numFmtId="0" fontId="38" fillId="0" borderId="0" xfId="0" applyFont="1" applyAlignment="1" applyProtection="1">
      <alignment horizontal="center" vertical="center"/>
    </xf>
    <xf numFmtId="0" fontId="50" fillId="8" borderId="22" xfId="1" applyFont="1" applyFill="1" applyBorder="1">
      <alignment vertical="center"/>
    </xf>
    <xf numFmtId="0" fontId="50" fillId="8" borderId="22" xfId="1" applyFont="1" applyFill="1" applyBorder="1" applyAlignment="1">
      <alignment horizontal="left" vertical="center"/>
    </xf>
    <xf numFmtId="56" fontId="50" fillId="8" borderId="22" xfId="1" applyNumberFormat="1" applyFont="1" applyFill="1" applyBorder="1" applyAlignment="1">
      <alignment horizontal="center" vertical="center"/>
    </xf>
    <xf numFmtId="0" fontId="50" fillId="8" borderId="22" xfId="1" applyFont="1" applyFill="1" applyBorder="1" applyAlignment="1">
      <alignment vertical="center" wrapText="1"/>
    </xf>
    <xf numFmtId="0" fontId="50" fillId="8" borderId="0" xfId="1" applyFont="1" applyFill="1">
      <alignment vertical="center"/>
    </xf>
    <xf numFmtId="49" fontId="50" fillId="0" borderId="22" xfId="3" applyNumberFormat="1" applyFont="1" applyFill="1" applyBorder="1" applyAlignment="1">
      <alignment horizontal="center" vertical="center"/>
    </xf>
    <xf numFmtId="49" fontId="50" fillId="0" borderId="22" xfId="3" applyNumberFormat="1" applyFont="1" applyFill="1" applyBorder="1" applyAlignment="1">
      <alignment horizontal="left" vertical="center"/>
    </xf>
    <xf numFmtId="177" fontId="50" fillId="0" borderId="22" xfId="3" applyNumberFormat="1" applyFont="1" applyFill="1" applyBorder="1" applyAlignment="1">
      <alignment vertical="center" shrinkToFit="1"/>
    </xf>
    <xf numFmtId="0" fontId="50" fillId="0" borderId="22" xfId="4" applyFont="1" applyFill="1" applyBorder="1" applyAlignment="1">
      <alignment vertical="center"/>
    </xf>
    <xf numFmtId="0" fontId="50" fillId="0" borderId="22" xfId="3" applyNumberFormat="1" applyFont="1" applyFill="1" applyBorder="1" applyAlignment="1">
      <alignment vertical="center"/>
    </xf>
    <xf numFmtId="49" fontId="51" fillId="0" borderId="0" xfId="3" applyNumberFormat="1" applyFont="1" applyFill="1" applyAlignment="1">
      <alignment vertical="center"/>
    </xf>
    <xf numFmtId="0" fontId="50" fillId="0" borderId="22" xfId="3" applyFont="1" applyFill="1" applyBorder="1" applyAlignment="1">
      <alignment horizontal="center" vertical="center"/>
    </xf>
    <xf numFmtId="0" fontId="51" fillId="0" borderId="0" xfId="3" applyFont="1" applyFill="1" applyAlignment="1">
      <alignment vertical="center"/>
    </xf>
    <xf numFmtId="49" fontId="50" fillId="0" borderId="77" xfId="3" applyNumberFormat="1" applyFont="1" applyFill="1" applyBorder="1" applyAlignment="1">
      <alignment horizontal="center" vertical="center"/>
    </xf>
    <xf numFmtId="49" fontId="50" fillId="0" borderId="77" xfId="3" applyNumberFormat="1" applyFont="1" applyFill="1" applyBorder="1" applyAlignment="1">
      <alignment horizontal="left" vertical="center"/>
    </xf>
    <xf numFmtId="177" fontId="50" fillId="0" borderId="77" xfId="3" applyNumberFormat="1" applyFont="1" applyFill="1" applyBorder="1" applyAlignment="1">
      <alignment vertical="center" shrinkToFit="1"/>
    </xf>
    <xf numFmtId="0" fontId="50" fillId="0" borderId="77" xfId="4" applyFont="1" applyFill="1" applyBorder="1" applyAlignment="1">
      <alignment vertical="center"/>
    </xf>
    <xf numFmtId="0" fontId="50" fillId="0" borderId="77" xfId="3" applyNumberFormat="1" applyFont="1" applyFill="1" applyBorder="1" applyAlignment="1">
      <alignment vertical="center"/>
    </xf>
    <xf numFmtId="0" fontId="50" fillId="0" borderId="77" xfId="3" applyFont="1" applyFill="1" applyBorder="1" applyAlignment="1">
      <alignment horizontal="center" vertical="center"/>
    </xf>
    <xf numFmtId="0" fontId="51" fillId="0" borderId="0" xfId="3" applyFont="1" applyFill="1" applyBorder="1" applyAlignment="1">
      <alignment vertical="center"/>
    </xf>
    <xf numFmtId="49" fontId="50" fillId="0" borderId="45" xfId="3" applyNumberFormat="1" applyFont="1" applyFill="1" applyBorder="1" applyAlignment="1">
      <alignment horizontal="center" vertical="center"/>
    </xf>
    <xf numFmtId="49" fontId="50" fillId="0" borderId="76" xfId="3" applyNumberFormat="1" applyFont="1" applyFill="1" applyBorder="1" applyAlignment="1">
      <alignment horizontal="left" vertical="center"/>
    </xf>
    <xf numFmtId="177" fontId="50" fillId="0" borderId="45" xfId="3" applyNumberFormat="1" applyFont="1" applyFill="1" applyBorder="1" applyAlignment="1">
      <alignment vertical="center" shrinkToFit="1"/>
    </xf>
    <xf numFmtId="177" fontId="50" fillId="0" borderId="46" xfId="3" applyNumberFormat="1" applyFont="1" applyFill="1" applyBorder="1" applyAlignment="1">
      <alignment vertical="center" shrinkToFit="1"/>
    </xf>
    <xf numFmtId="0" fontId="50" fillId="0" borderId="45" xfId="4" applyFont="1" applyFill="1" applyBorder="1" applyAlignment="1">
      <alignment vertical="center"/>
    </xf>
    <xf numFmtId="0" fontId="50" fillId="0" borderId="45" xfId="3" applyNumberFormat="1" applyFont="1" applyFill="1" applyBorder="1" applyAlignment="1">
      <alignment vertical="center"/>
    </xf>
    <xf numFmtId="0" fontId="50" fillId="0" borderId="45" xfId="3" applyFont="1" applyFill="1" applyBorder="1" applyAlignment="1">
      <alignment horizontal="center" vertical="center"/>
    </xf>
    <xf numFmtId="177" fontId="50" fillId="0" borderId="47" xfId="3" applyNumberFormat="1" applyFont="1" applyFill="1" applyBorder="1" applyAlignment="1">
      <alignment vertical="center" shrinkToFit="1"/>
    </xf>
    <xf numFmtId="49" fontId="50" fillId="0" borderId="33" xfId="3" applyNumberFormat="1" applyFont="1" applyFill="1" applyBorder="1" applyAlignment="1">
      <alignment horizontal="center" vertical="center"/>
    </xf>
    <xf numFmtId="49" fontId="50" fillId="0" borderId="23" xfId="3" applyNumberFormat="1" applyFont="1" applyFill="1" applyBorder="1" applyAlignment="1">
      <alignment horizontal="left" vertical="center"/>
    </xf>
    <xf numFmtId="177" fontId="50" fillId="0" borderId="33" xfId="3" applyNumberFormat="1" applyFont="1" applyFill="1" applyBorder="1" applyAlignment="1">
      <alignment vertical="center" shrinkToFit="1"/>
    </xf>
    <xf numFmtId="177" fontId="50" fillId="0" borderId="48" xfId="3" applyNumberFormat="1" applyFont="1" applyFill="1" applyBorder="1" applyAlignment="1">
      <alignment vertical="center" shrinkToFit="1"/>
    </xf>
    <xf numFmtId="0" fontId="50" fillId="0" borderId="33" xfId="4" applyFont="1" applyFill="1" applyBorder="1" applyAlignment="1">
      <alignment vertical="center"/>
    </xf>
    <xf numFmtId="0" fontId="50" fillId="0" borderId="33" xfId="3" applyNumberFormat="1" applyFont="1" applyFill="1" applyBorder="1" applyAlignment="1">
      <alignment vertical="center"/>
    </xf>
    <xf numFmtId="0" fontId="50" fillId="0" borderId="33" xfId="3" applyFont="1" applyFill="1" applyBorder="1" applyAlignment="1">
      <alignment horizontal="center" vertical="center"/>
    </xf>
    <xf numFmtId="49" fontId="50" fillId="0" borderId="45" xfId="3" applyNumberFormat="1" applyFont="1" applyFill="1" applyBorder="1" applyAlignment="1">
      <alignment horizontal="left" vertical="center"/>
    </xf>
    <xf numFmtId="49" fontId="50" fillId="0" borderId="33" xfId="3" applyNumberFormat="1" applyFont="1" applyFill="1" applyBorder="1" applyAlignment="1">
      <alignment horizontal="left" vertical="center"/>
    </xf>
    <xf numFmtId="49" fontId="50" fillId="0" borderId="45" xfId="1" applyNumberFormat="1" applyFont="1" applyBorder="1" applyAlignment="1">
      <alignment horizontal="center" vertical="center" shrinkToFit="1"/>
    </xf>
    <xf numFmtId="49" fontId="50" fillId="0" borderId="45" xfId="1" applyNumberFormat="1" applyFont="1" applyBorder="1" applyAlignment="1">
      <alignment horizontal="left" vertical="center" shrinkToFit="1"/>
    </xf>
    <xf numFmtId="49" fontId="50" fillId="0" borderId="45" xfId="1" applyNumberFormat="1" applyFont="1" applyBorder="1" applyAlignment="1">
      <alignment vertical="center" shrinkToFit="1"/>
    </xf>
    <xf numFmtId="0" fontId="50" fillId="0" borderId="45" xfId="1" applyFont="1" applyBorder="1" applyAlignment="1">
      <alignment vertical="center" shrinkToFit="1"/>
    </xf>
    <xf numFmtId="0" fontId="50" fillId="0" borderId="45" xfId="1" applyFont="1" applyBorder="1" applyAlignment="1">
      <alignment horizontal="center" vertical="center" shrinkToFit="1"/>
    </xf>
    <xf numFmtId="0" fontId="50" fillId="0" borderId="38" xfId="1" applyFont="1" applyBorder="1" applyAlignment="1">
      <alignment vertical="center" shrinkToFit="1"/>
    </xf>
    <xf numFmtId="49" fontId="50" fillId="0" borderId="22" xfId="1" applyNumberFormat="1" applyFont="1" applyBorder="1" applyAlignment="1">
      <alignment horizontal="center" vertical="center" shrinkToFit="1"/>
    </xf>
    <xf numFmtId="49" fontId="50" fillId="0" borderId="22" xfId="1" applyNumberFormat="1" applyFont="1" applyBorder="1" applyAlignment="1">
      <alignment horizontal="left" vertical="center" shrinkToFit="1"/>
    </xf>
    <xf numFmtId="49" fontId="50" fillId="0" borderId="22" xfId="1" applyNumberFormat="1" applyFont="1" applyBorder="1" applyAlignment="1">
      <alignment vertical="center" shrinkToFit="1"/>
    </xf>
    <xf numFmtId="0" fontId="50" fillId="0" borderId="22" xfId="1" applyFont="1" applyBorder="1" applyAlignment="1">
      <alignment vertical="center" shrinkToFit="1"/>
    </xf>
    <xf numFmtId="0" fontId="50" fillId="0" borderId="22" xfId="1" applyFont="1" applyBorder="1" applyAlignment="1">
      <alignment horizontal="center" vertical="center" shrinkToFit="1"/>
    </xf>
    <xf numFmtId="0" fontId="50" fillId="0" borderId="0" xfId="1" applyFont="1" applyAlignment="1">
      <alignment vertical="center" shrinkToFit="1"/>
    </xf>
    <xf numFmtId="0" fontId="50" fillId="0" borderId="22" xfId="1" applyFont="1" applyFill="1" applyBorder="1" applyAlignment="1">
      <alignment vertical="center" shrinkToFit="1"/>
    </xf>
    <xf numFmtId="0" fontId="50" fillId="0" borderId="22" xfId="1" applyFont="1" applyFill="1" applyBorder="1" applyAlignment="1">
      <alignment horizontal="center" vertical="center" shrinkToFit="1"/>
    </xf>
    <xf numFmtId="0" fontId="50" fillId="0" borderId="0" xfId="1" applyFont="1" applyFill="1" applyAlignment="1">
      <alignment vertical="center" shrinkToFit="1"/>
    </xf>
    <xf numFmtId="49" fontId="50" fillId="0" borderId="22" xfId="1" applyNumberFormat="1" applyFont="1" applyFill="1" applyBorder="1" applyAlignment="1">
      <alignment horizontal="center" vertical="center" shrinkToFit="1"/>
    </xf>
    <xf numFmtId="49" fontId="50" fillId="0" borderId="22" xfId="1" applyNumberFormat="1" applyFont="1" applyFill="1" applyBorder="1" applyAlignment="1">
      <alignment vertical="center" shrinkToFit="1"/>
    </xf>
    <xf numFmtId="49" fontId="50" fillId="0" borderId="22" xfId="1" applyNumberFormat="1" applyFont="1" applyFill="1" applyBorder="1" applyAlignment="1">
      <alignment horizontal="left" vertical="center" shrinkToFit="1"/>
    </xf>
    <xf numFmtId="0" fontId="50" fillId="0" borderId="22" xfId="1" applyFont="1" applyBorder="1">
      <alignment vertical="center"/>
    </xf>
    <xf numFmtId="0" fontId="54" fillId="0" borderId="22" xfId="1" applyFont="1" applyBorder="1" applyAlignment="1">
      <alignment horizontal="center" vertical="center"/>
    </xf>
    <xf numFmtId="0" fontId="50" fillId="0" borderId="0" xfId="1" applyFont="1">
      <alignment vertical="center"/>
    </xf>
    <xf numFmtId="0" fontId="50" fillId="0" borderId="19" xfId="1" applyFont="1" applyFill="1" applyBorder="1" applyAlignment="1">
      <alignment vertical="center" shrinkToFit="1"/>
    </xf>
    <xf numFmtId="0" fontId="50" fillId="0" borderId="22" xfId="1" applyFont="1" applyBorder="1" applyAlignment="1">
      <alignment horizontal="left" vertical="center"/>
    </xf>
    <xf numFmtId="0" fontId="50" fillId="0" borderId="0" xfId="1" applyFont="1" applyAlignment="1">
      <alignment horizontal="left" vertical="center"/>
    </xf>
    <xf numFmtId="0" fontId="54" fillId="0" borderId="0" xfId="1" applyFont="1" applyAlignment="1">
      <alignment horizontal="center" vertical="center"/>
    </xf>
  </cellXfs>
  <cellStyles count="7">
    <cellStyle name="桁区切り" xfId="6" builtinId="6"/>
    <cellStyle name="標準" xfId="0" builtinId="0"/>
    <cellStyle name="標準 2" xfId="1"/>
    <cellStyle name="標準 3" xfId="3"/>
    <cellStyle name="標準 5" xfId="5"/>
    <cellStyle name="標準_Sheet1 2" xfId="4"/>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92"/>
  <sheetViews>
    <sheetView view="pageBreakPreview" topLeftCell="A22" zoomScale="98" zoomScaleNormal="98" zoomScaleSheetLayoutView="98" workbookViewId="0">
      <selection activeCell="J32" sqref="J32:L32"/>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150" t="s">
        <v>1014</v>
      </c>
      <c r="B1" s="150"/>
      <c r="C1" s="150"/>
      <c r="D1" s="150"/>
      <c r="E1" s="150"/>
      <c r="F1" s="150"/>
      <c r="G1" s="150"/>
      <c r="H1" s="150"/>
      <c r="I1" s="150"/>
      <c r="J1" s="150"/>
      <c r="K1" s="22"/>
      <c r="L1" s="22"/>
      <c r="M1" s="22"/>
      <c r="N1" s="22"/>
      <c r="O1" s="22"/>
      <c r="P1" s="22"/>
    </row>
    <row r="2" spans="1:16">
      <c r="A2" s="69"/>
      <c r="B2" s="22"/>
      <c r="C2" s="22"/>
      <c r="D2" s="22"/>
      <c r="E2" s="22"/>
      <c r="F2" s="22"/>
      <c r="G2" s="22"/>
      <c r="H2" s="22"/>
      <c r="I2" s="22"/>
      <c r="J2" s="22"/>
      <c r="K2" s="22"/>
      <c r="L2" s="22"/>
      <c r="M2" s="22"/>
      <c r="N2" s="22"/>
      <c r="O2" s="22"/>
      <c r="P2" s="22"/>
    </row>
    <row r="3" spans="1:16" ht="14.25">
      <c r="A3" s="23" t="s">
        <v>19</v>
      </c>
      <c r="B3" s="21"/>
      <c r="C3" s="21"/>
      <c r="D3" s="21"/>
      <c r="E3" s="21"/>
      <c r="F3" s="21"/>
      <c r="G3" s="21"/>
      <c r="H3" s="21"/>
      <c r="I3" s="21"/>
      <c r="J3" s="21"/>
      <c r="K3" s="21"/>
      <c r="L3" s="22"/>
      <c r="M3" s="22"/>
      <c r="N3" s="22"/>
      <c r="O3" s="22"/>
      <c r="P3" s="22"/>
    </row>
    <row r="4" spans="1:16" ht="14.25">
      <c r="A4" s="21"/>
      <c r="B4" s="21"/>
      <c r="C4" s="21"/>
      <c r="D4" s="21"/>
      <c r="E4" s="21"/>
      <c r="F4" s="21"/>
      <c r="G4" s="21"/>
      <c r="H4" s="21"/>
      <c r="I4" s="21"/>
      <c r="J4" s="21"/>
      <c r="K4" s="21"/>
      <c r="L4" s="22"/>
      <c r="M4" s="22"/>
      <c r="N4" s="22"/>
      <c r="O4" s="22"/>
      <c r="P4" s="22"/>
    </row>
    <row r="5" spans="1:16" ht="14.25">
      <c r="A5" s="70" t="s">
        <v>20</v>
      </c>
      <c r="B5" s="21" t="s">
        <v>21</v>
      </c>
      <c r="C5" s="21"/>
      <c r="D5" s="21"/>
      <c r="E5" s="21"/>
      <c r="F5" s="21"/>
      <c r="G5" s="21"/>
      <c r="H5" s="21"/>
      <c r="I5" s="21"/>
      <c r="J5" s="21"/>
      <c r="K5" s="21"/>
      <c r="L5" s="22"/>
      <c r="M5" s="22"/>
      <c r="N5" s="22"/>
      <c r="O5" s="22"/>
      <c r="P5" s="22"/>
    </row>
    <row r="6" spans="1:16" ht="15" thickBot="1">
      <c r="A6" s="70"/>
      <c r="B6" s="21"/>
      <c r="C6" s="21"/>
      <c r="D6" s="21"/>
      <c r="E6" s="21"/>
      <c r="F6" s="21"/>
      <c r="G6" s="21"/>
      <c r="H6" s="21"/>
      <c r="I6" s="21"/>
      <c r="J6" s="21"/>
      <c r="K6" s="21"/>
      <c r="L6" s="22"/>
      <c r="M6" s="22"/>
      <c r="N6" s="22"/>
      <c r="O6" s="22"/>
      <c r="P6" s="22"/>
    </row>
    <row r="7" spans="1:16" ht="30" customHeight="1" thickTop="1" thickBot="1">
      <c r="A7" s="70"/>
      <c r="B7" s="21"/>
      <c r="C7" s="20"/>
      <c r="D7" s="21"/>
      <c r="E7" s="21"/>
      <c r="F7" s="21"/>
      <c r="G7" s="21"/>
      <c r="H7" s="21"/>
      <c r="I7" s="21"/>
      <c r="J7" s="21"/>
      <c r="K7" s="21"/>
      <c r="L7" s="22"/>
      <c r="M7" s="22"/>
      <c r="N7" s="22"/>
      <c r="O7" s="22"/>
      <c r="P7" s="22"/>
    </row>
    <row r="8" spans="1:16" ht="15" thickTop="1">
      <c r="A8" s="70"/>
      <c r="B8" s="21"/>
      <c r="C8" s="21"/>
      <c r="D8" s="21"/>
      <c r="E8" s="21"/>
      <c r="F8" s="21"/>
      <c r="G8" s="21"/>
      <c r="H8" s="21"/>
      <c r="I8" s="21"/>
      <c r="J8" s="21"/>
      <c r="K8" s="21"/>
      <c r="L8" s="22"/>
      <c r="M8" s="22"/>
      <c r="N8" s="22"/>
      <c r="O8" s="22"/>
      <c r="P8" s="22"/>
    </row>
    <row r="9" spans="1:16" ht="14.25" customHeight="1">
      <c r="A9" s="70" t="s">
        <v>22</v>
      </c>
      <c r="B9" s="71" t="s">
        <v>1023</v>
      </c>
      <c r="C9" s="21"/>
      <c r="D9" s="21"/>
      <c r="E9" s="21"/>
      <c r="F9" s="21"/>
      <c r="G9" s="21"/>
      <c r="H9" s="21"/>
      <c r="I9" s="21"/>
      <c r="J9" s="21"/>
      <c r="K9" s="21"/>
      <c r="L9" s="22"/>
      <c r="M9" s="22"/>
      <c r="N9" s="22"/>
      <c r="O9" s="22"/>
      <c r="P9" s="22"/>
    </row>
    <row r="10" spans="1:16" ht="15" thickBot="1">
      <c r="A10" s="70"/>
      <c r="B10" s="21"/>
      <c r="C10" s="21"/>
      <c r="D10" s="21"/>
      <c r="E10" s="21"/>
      <c r="F10" s="21"/>
      <c r="G10" s="21"/>
      <c r="H10" s="21"/>
      <c r="I10" s="21"/>
      <c r="J10" s="21"/>
      <c r="K10" s="21"/>
      <c r="L10" s="22"/>
      <c r="M10" s="22"/>
      <c r="N10" s="22"/>
      <c r="O10" s="22"/>
      <c r="P10" s="22"/>
    </row>
    <row r="11" spans="1:16" ht="30" customHeight="1" thickTop="1" thickBot="1">
      <c r="A11" s="70"/>
      <c r="B11" s="21"/>
      <c r="C11" s="2"/>
      <c r="D11" s="21"/>
      <c r="E11" s="21"/>
      <c r="F11" s="21"/>
      <c r="G11" s="21"/>
      <c r="H11" s="21"/>
      <c r="I11" s="21"/>
      <c r="J11" s="21"/>
      <c r="K11" s="21"/>
      <c r="L11" s="72"/>
      <c r="M11" s="22"/>
      <c r="N11" s="22"/>
      <c r="O11" s="22"/>
      <c r="P11" s="22"/>
    </row>
    <row r="12" spans="1:16" ht="15" thickTop="1">
      <c r="A12" s="70"/>
      <c r="B12" s="21"/>
      <c r="C12" s="21"/>
      <c r="D12" s="21"/>
      <c r="E12" s="21"/>
      <c r="F12" s="21"/>
      <c r="G12" s="21"/>
      <c r="H12" s="21"/>
      <c r="I12" s="21"/>
      <c r="J12" s="21"/>
      <c r="K12" s="21"/>
      <c r="L12" s="72"/>
      <c r="M12" s="22"/>
      <c r="N12" s="22"/>
      <c r="O12" s="22"/>
      <c r="P12" s="22"/>
    </row>
    <row r="13" spans="1:16" ht="36.75" customHeight="1">
      <c r="A13" s="70"/>
      <c r="B13" s="158" t="s">
        <v>1026</v>
      </c>
      <c r="C13" s="158"/>
      <c r="D13" s="158"/>
      <c r="E13" s="158"/>
      <c r="F13" s="158"/>
      <c r="G13" s="158"/>
      <c r="H13" s="158"/>
      <c r="I13" s="158"/>
      <c r="J13" s="158"/>
      <c r="K13" s="158"/>
      <c r="L13" s="158"/>
      <c r="M13" s="158"/>
      <c r="N13" s="158"/>
      <c r="O13" s="158"/>
      <c r="P13" s="22"/>
    </row>
    <row r="14" spans="1:16" ht="36.75" customHeight="1">
      <c r="A14" s="70"/>
      <c r="B14" s="158"/>
      <c r="C14" s="158"/>
      <c r="D14" s="158"/>
      <c r="E14" s="158"/>
      <c r="F14" s="158"/>
      <c r="G14" s="158"/>
      <c r="H14" s="158"/>
      <c r="I14" s="158"/>
      <c r="J14" s="158"/>
      <c r="K14" s="158"/>
      <c r="L14" s="158"/>
      <c r="M14" s="158"/>
      <c r="N14" s="158"/>
      <c r="O14" s="158"/>
      <c r="P14" s="22"/>
    </row>
    <row r="15" spans="1:16" ht="14.25">
      <c r="A15" s="70"/>
      <c r="B15" s="21"/>
      <c r="C15" s="21"/>
      <c r="D15" s="21"/>
      <c r="E15" s="21"/>
      <c r="F15" s="21"/>
      <c r="G15" s="21"/>
      <c r="H15" s="21"/>
      <c r="I15" s="21"/>
      <c r="J15" s="21"/>
      <c r="K15" s="21"/>
      <c r="L15" s="72"/>
      <c r="M15" s="22"/>
      <c r="N15" s="22"/>
      <c r="O15" s="22"/>
      <c r="P15" s="22"/>
    </row>
    <row r="16" spans="1:16" ht="20.25" customHeight="1">
      <c r="A16" s="70" t="s">
        <v>23</v>
      </c>
      <c r="B16" s="73" t="s">
        <v>1024</v>
      </c>
      <c r="C16" s="103"/>
      <c r="D16" s="104"/>
      <c r="E16" s="104"/>
      <c r="F16" s="104"/>
      <c r="G16" s="104"/>
      <c r="H16" s="104"/>
      <c r="I16" s="104"/>
      <c r="J16" s="104"/>
      <c r="K16" s="104"/>
      <c r="L16" s="104"/>
      <c r="M16" s="104"/>
      <c r="N16" s="104"/>
      <c r="O16" s="104"/>
      <c r="P16" s="22"/>
    </row>
    <row r="17" spans="1:17" ht="20.25" customHeight="1">
      <c r="A17" s="70"/>
      <c r="B17" s="21"/>
      <c r="C17" s="21"/>
      <c r="D17" s="21"/>
      <c r="E17" s="21"/>
      <c r="F17" s="21"/>
      <c r="G17" s="21"/>
      <c r="H17" s="21"/>
      <c r="I17" s="21"/>
      <c r="J17" s="21"/>
      <c r="K17" s="21"/>
      <c r="L17" s="72"/>
      <c r="M17" s="22"/>
      <c r="N17" s="22"/>
      <c r="O17" s="22"/>
      <c r="P17" s="22"/>
    </row>
    <row r="18" spans="1:17" ht="20.25" customHeight="1">
      <c r="A18" s="70" t="s">
        <v>24</v>
      </c>
      <c r="B18" s="143" t="s">
        <v>1025</v>
      </c>
      <c r="C18" s="74"/>
      <c r="D18" s="74"/>
      <c r="E18" s="74"/>
      <c r="F18" s="74"/>
      <c r="G18" s="74"/>
      <c r="H18" s="74"/>
      <c r="I18" s="74"/>
      <c r="J18" s="74"/>
      <c r="K18" s="74"/>
      <c r="L18" s="72"/>
      <c r="M18" s="22"/>
      <c r="N18" s="22"/>
      <c r="O18" s="22"/>
      <c r="P18" s="22"/>
    </row>
    <row r="19" spans="1:17" ht="54" customHeight="1">
      <c r="A19" s="70"/>
      <c r="B19" s="156" t="s">
        <v>1027</v>
      </c>
      <c r="C19" s="157"/>
      <c r="D19" s="157"/>
      <c r="E19" s="157"/>
      <c r="F19" s="157"/>
      <c r="G19" s="157"/>
      <c r="H19" s="157"/>
      <c r="I19" s="157"/>
      <c r="J19" s="157"/>
      <c r="K19" s="157"/>
      <c r="L19" s="157"/>
      <c r="M19" s="157"/>
      <c r="N19" s="22"/>
      <c r="O19" s="22"/>
      <c r="P19" s="22"/>
    </row>
    <row r="20" spans="1:17">
      <c r="A20" s="75"/>
      <c r="B20" s="22"/>
      <c r="C20" s="22"/>
      <c r="D20" s="22"/>
      <c r="E20" s="22"/>
      <c r="F20" s="22"/>
      <c r="G20" s="22"/>
      <c r="H20" s="22"/>
      <c r="I20" s="22"/>
      <c r="J20" s="22"/>
      <c r="K20" s="22"/>
      <c r="L20" s="22"/>
      <c r="M20" s="22"/>
      <c r="N20" s="22"/>
      <c r="O20" s="22"/>
      <c r="P20" s="22"/>
    </row>
    <row r="21" spans="1:17" s="3" customFormat="1" ht="14.25">
      <c r="A21" s="151" t="s">
        <v>25</v>
      </c>
      <c r="B21" s="151"/>
      <c r="C21" s="151"/>
      <c r="D21" s="151"/>
      <c r="E21" s="151"/>
      <c r="F21" s="151"/>
      <c r="G21" s="151"/>
      <c r="H21" s="151"/>
      <c r="I21" s="151"/>
      <c r="J21" s="151"/>
      <c r="K21" s="151"/>
      <c r="L21" s="151"/>
      <c r="M21" s="151"/>
      <c r="N21" s="151"/>
      <c r="O21" s="151"/>
      <c r="P21" s="151"/>
    </row>
    <row r="22" spans="1:17" s="3" customFormat="1">
      <c r="A22" s="152" t="s">
        <v>26</v>
      </c>
      <c r="B22" s="152"/>
      <c r="C22" s="152"/>
      <c r="D22" s="152"/>
      <c r="E22" s="152"/>
      <c r="F22" s="152"/>
      <c r="G22" s="152"/>
      <c r="H22" s="152"/>
      <c r="I22" s="152"/>
      <c r="J22" s="152"/>
      <c r="K22" s="152"/>
      <c r="L22" s="152"/>
      <c r="M22" s="152"/>
      <c r="N22" s="152"/>
      <c r="O22" s="152"/>
      <c r="P22" s="152"/>
      <c r="Q22" s="4"/>
    </row>
    <row r="23" spans="1:17" s="3" customFormat="1">
      <c r="A23" s="153" t="s">
        <v>27</v>
      </c>
      <c r="B23" s="154"/>
      <c r="C23" s="154"/>
      <c r="D23" s="155"/>
      <c r="E23" s="153" t="s">
        <v>28</v>
      </c>
      <c r="F23" s="154"/>
      <c r="G23" s="154"/>
      <c r="H23" s="155"/>
      <c r="I23" s="110" t="s">
        <v>57</v>
      </c>
      <c r="J23" s="147" t="s">
        <v>58</v>
      </c>
      <c r="K23" s="148"/>
      <c r="L23" s="149"/>
      <c r="M23" s="110" t="s">
        <v>87</v>
      </c>
      <c r="N23" s="144" t="s">
        <v>88</v>
      </c>
      <c r="O23" s="145"/>
      <c r="P23" s="146"/>
    </row>
    <row r="24" spans="1:17" s="3" customFormat="1">
      <c r="A24" s="76" t="s">
        <v>33</v>
      </c>
      <c r="B24" s="159" t="s">
        <v>34</v>
      </c>
      <c r="C24" s="160"/>
      <c r="D24" s="161"/>
      <c r="E24" s="76" t="s">
        <v>35</v>
      </c>
      <c r="F24" s="159" t="s">
        <v>36</v>
      </c>
      <c r="G24" s="160"/>
      <c r="H24" s="161"/>
      <c r="I24" s="110" t="s">
        <v>63</v>
      </c>
      <c r="J24" s="147" t="s">
        <v>64</v>
      </c>
      <c r="K24" s="148"/>
      <c r="L24" s="149"/>
      <c r="M24" s="110" t="s">
        <v>93</v>
      </c>
      <c r="N24" s="144" t="s">
        <v>94</v>
      </c>
      <c r="O24" s="145"/>
      <c r="P24" s="146"/>
      <c r="Q24" s="4"/>
    </row>
    <row r="25" spans="1:17" s="3" customFormat="1">
      <c r="A25" s="77" t="s">
        <v>39</v>
      </c>
      <c r="B25" s="144" t="s">
        <v>40</v>
      </c>
      <c r="C25" s="145"/>
      <c r="D25" s="146"/>
      <c r="E25" s="77" t="s">
        <v>41</v>
      </c>
      <c r="F25" s="144" t="s">
        <v>42</v>
      </c>
      <c r="G25" s="145"/>
      <c r="H25" s="146"/>
      <c r="I25" s="110" t="s">
        <v>77</v>
      </c>
      <c r="J25" s="147" t="s">
        <v>78</v>
      </c>
      <c r="K25" s="148"/>
      <c r="L25" s="149"/>
      <c r="M25" s="110" t="s">
        <v>101</v>
      </c>
      <c r="N25" s="144" t="s">
        <v>102</v>
      </c>
      <c r="O25" s="145"/>
      <c r="P25" s="146"/>
      <c r="Q25" s="4"/>
    </row>
    <row r="26" spans="1:17" s="3" customFormat="1">
      <c r="A26" s="77" t="s">
        <v>45</v>
      </c>
      <c r="B26" s="144" t="s">
        <v>46</v>
      </c>
      <c r="C26" s="145"/>
      <c r="D26" s="146"/>
      <c r="E26" s="77" t="s">
        <v>47</v>
      </c>
      <c r="F26" s="144" t="s">
        <v>48</v>
      </c>
      <c r="G26" s="145"/>
      <c r="H26" s="146"/>
      <c r="I26" s="110" t="s">
        <v>85</v>
      </c>
      <c r="J26" s="147" t="s">
        <v>86</v>
      </c>
      <c r="K26" s="148"/>
      <c r="L26" s="149"/>
      <c r="M26" s="110" t="s">
        <v>109</v>
      </c>
      <c r="N26" s="144" t="s">
        <v>110</v>
      </c>
      <c r="O26" s="145"/>
      <c r="P26" s="146"/>
      <c r="Q26" s="4"/>
    </row>
    <row r="27" spans="1:17" s="3" customFormat="1">
      <c r="A27" s="77" t="s">
        <v>53</v>
      </c>
      <c r="B27" s="144" t="s">
        <v>54</v>
      </c>
      <c r="C27" s="145"/>
      <c r="D27" s="146"/>
      <c r="E27" s="77" t="s">
        <v>55</v>
      </c>
      <c r="F27" s="144" t="s">
        <v>56</v>
      </c>
      <c r="G27" s="145"/>
      <c r="H27" s="146"/>
      <c r="I27" s="110" t="s">
        <v>99</v>
      </c>
      <c r="J27" s="147" t="s">
        <v>100</v>
      </c>
      <c r="K27" s="148"/>
      <c r="L27" s="149"/>
      <c r="M27" s="110" t="s">
        <v>115</v>
      </c>
      <c r="N27" s="144" t="s">
        <v>116</v>
      </c>
      <c r="O27" s="145"/>
      <c r="P27" s="146"/>
      <c r="Q27" s="4"/>
    </row>
    <row r="28" spans="1:17" s="3" customFormat="1">
      <c r="A28" s="77" t="s">
        <v>59</v>
      </c>
      <c r="B28" s="144" t="s">
        <v>60</v>
      </c>
      <c r="C28" s="145"/>
      <c r="D28" s="146"/>
      <c r="E28" s="77" t="s">
        <v>61</v>
      </c>
      <c r="F28" s="144" t="s">
        <v>62</v>
      </c>
      <c r="G28" s="145"/>
      <c r="H28" s="146"/>
      <c r="I28" s="110" t="s">
        <v>107</v>
      </c>
      <c r="J28" s="147" t="s">
        <v>1060</v>
      </c>
      <c r="K28" s="148"/>
      <c r="L28" s="149"/>
      <c r="M28" s="111" t="s">
        <v>123</v>
      </c>
      <c r="N28" s="162" t="s">
        <v>124</v>
      </c>
      <c r="O28" s="163"/>
      <c r="P28" s="164"/>
      <c r="Q28" s="4"/>
    </row>
    <row r="29" spans="1:17" s="3" customFormat="1">
      <c r="A29" s="77" t="s">
        <v>67</v>
      </c>
      <c r="B29" s="144" t="s">
        <v>68</v>
      </c>
      <c r="C29" s="145"/>
      <c r="D29" s="146"/>
      <c r="E29" s="77" t="s">
        <v>69</v>
      </c>
      <c r="F29" s="144" t="s">
        <v>70</v>
      </c>
      <c r="G29" s="145"/>
      <c r="H29" s="146"/>
      <c r="I29" s="110" t="s">
        <v>113</v>
      </c>
      <c r="J29" s="147" t="s">
        <v>1061</v>
      </c>
      <c r="K29" s="148"/>
      <c r="L29" s="149"/>
      <c r="M29" s="165" t="s">
        <v>129</v>
      </c>
      <c r="N29" s="166"/>
      <c r="O29" s="166"/>
      <c r="P29" s="167"/>
      <c r="Q29" s="4"/>
    </row>
    <row r="30" spans="1:17" s="3" customFormat="1">
      <c r="A30" s="77" t="s">
        <v>73</v>
      </c>
      <c r="B30" s="144" t="s">
        <v>74</v>
      </c>
      <c r="C30" s="145"/>
      <c r="D30" s="146"/>
      <c r="E30" s="77" t="s">
        <v>75</v>
      </c>
      <c r="F30" s="144" t="s">
        <v>76</v>
      </c>
      <c r="G30" s="145"/>
      <c r="H30" s="146"/>
      <c r="I30" s="110" t="s">
        <v>121</v>
      </c>
      <c r="J30" s="147" t="s">
        <v>1062</v>
      </c>
      <c r="K30" s="148"/>
      <c r="L30" s="149"/>
      <c r="M30" s="112" t="s">
        <v>136</v>
      </c>
      <c r="N30" s="144" t="s">
        <v>137</v>
      </c>
      <c r="O30" s="145"/>
      <c r="P30" s="146"/>
      <c r="Q30" s="4"/>
    </row>
    <row r="31" spans="1:17" s="3" customFormat="1">
      <c r="A31" s="77" t="s">
        <v>81</v>
      </c>
      <c r="B31" s="144" t="s">
        <v>82</v>
      </c>
      <c r="C31" s="145"/>
      <c r="D31" s="146"/>
      <c r="E31" s="77" t="s">
        <v>83</v>
      </c>
      <c r="F31" s="144" t="s">
        <v>84</v>
      </c>
      <c r="G31" s="145"/>
      <c r="H31" s="146"/>
      <c r="I31" s="110" t="s">
        <v>127</v>
      </c>
      <c r="J31" s="147" t="s">
        <v>1031</v>
      </c>
      <c r="K31" s="148"/>
      <c r="L31" s="149"/>
      <c r="M31" s="110" t="s">
        <v>149</v>
      </c>
      <c r="N31" s="144" t="s">
        <v>150</v>
      </c>
      <c r="O31" s="145"/>
      <c r="P31" s="146"/>
      <c r="Q31" s="4"/>
    </row>
    <row r="32" spans="1:17" s="3" customFormat="1">
      <c r="A32" s="77" t="s">
        <v>89</v>
      </c>
      <c r="B32" s="144" t="s">
        <v>90</v>
      </c>
      <c r="C32" s="145"/>
      <c r="D32" s="146"/>
      <c r="E32" s="77" t="s">
        <v>91</v>
      </c>
      <c r="F32" s="144" t="s">
        <v>92</v>
      </c>
      <c r="G32" s="145"/>
      <c r="H32" s="146"/>
      <c r="I32" s="110" t="s">
        <v>134</v>
      </c>
      <c r="J32" s="147" t="s">
        <v>1032</v>
      </c>
      <c r="K32" s="148"/>
      <c r="L32" s="149"/>
      <c r="M32" s="110" t="s">
        <v>157</v>
      </c>
      <c r="N32" s="144" t="s">
        <v>158</v>
      </c>
      <c r="O32" s="145"/>
      <c r="P32" s="146"/>
      <c r="Q32" s="4"/>
    </row>
    <row r="33" spans="1:17" s="3" customFormat="1">
      <c r="A33" s="77" t="s">
        <v>95</v>
      </c>
      <c r="B33" s="144" t="s">
        <v>96</v>
      </c>
      <c r="C33" s="145"/>
      <c r="D33" s="146"/>
      <c r="E33" s="77" t="s">
        <v>97</v>
      </c>
      <c r="F33" s="144" t="s">
        <v>98</v>
      </c>
      <c r="G33" s="145"/>
      <c r="H33" s="146"/>
      <c r="I33" s="110" t="s">
        <v>142</v>
      </c>
      <c r="J33" s="147" t="s">
        <v>1033</v>
      </c>
      <c r="K33" s="148"/>
      <c r="L33" s="149"/>
      <c r="M33" s="110" t="s">
        <v>165</v>
      </c>
      <c r="N33" s="144" t="s">
        <v>166</v>
      </c>
      <c r="O33" s="145"/>
      <c r="P33" s="146"/>
      <c r="Q33" s="4"/>
    </row>
    <row r="34" spans="1:17" s="3" customFormat="1">
      <c r="A34" s="77" t="s">
        <v>103</v>
      </c>
      <c r="B34" s="144" t="s">
        <v>104</v>
      </c>
      <c r="C34" s="145"/>
      <c r="D34" s="146"/>
      <c r="E34" s="77" t="s">
        <v>105</v>
      </c>
      <c r="F34" s="144" t="s">
        <v>106</v>
      </c>
      <c r="G34" s="145"/>
      <c r="H34" s="146"/>
      <c r="I34" s="110" t="s">
        <v>148</v>
      </c>
      <c r="J34" s="147" t="s">
        <v>1034</v>
      </c>
      <c r="K34" s="148"/>
      <c r="L34" s="149"/>
      <c r="M34" s="110" t="s">
        <v>172</v>
      </c>
      <c r="N34" s="144" t="s">
        <v>173</v>
      </c>
      <c r="O34" s="145"/>
      <c r="P34" s="146"/>
      <c r="Q34" s="4"/>
    </row>
    <row r="35" spans="1:17" s="3" customFormat="1">
      <c r="A35" s="77" t="s">
        <v>111</v>
      </c>
      <c r="B35" s="144" t="s">
        <v>112</v>
      </c>
      <c r="C35" s="145"/>
      <c r="D35" s="146"/>
      <c r="E35" s="77" t="s">
        <v>119</v>
      </c>
      <c r="F35" s="144" t="s">
        <v>120</v>
      </c>
      <c r="G35" s="145"/>
      <c r="H35" s="146"/>
      <c r="I35" s="110" t="s">
        <v>155</v>
      </c>
      <c r="J35" s="147" t="s">
        <v>156</v>
      </c>
      <c r="K35" s="148"/>
      <c r="L35" s="149"/>
      <c r="M35" s="110" t="s">
        <v>180</v>
      </c>
      <c r="N35" s="144" t="s">
        <v>181</v>
      </c>
      <c r="O35" s="145"/>
      <c r="P35" s="146"/>
      <c r="Q35" s="4"/>
    </row>
    <row r="36" spans="1:17" s="3" customFormat="1">
      <c r="A36" s="77" t="s">
        <v>117</v>
      </c>
      <c r="B36" s="144" t="s">
        <v>118</v>
      </c>
      <c r="C36" s="145"/>
      <c r="D36" s="146"/>
      <c r="E36" s="77" t="s">
        <v>132</v>
      </c>
      <c r="F36" s="144" t="s">
        <v>133</v>
      </c>
      <c r="G36" s="145"/>
      <c r="H36" s="146"/>
      <c r="I36" s="110" t="s">
        <v>163</v>
      </c>
      <c r="J36" s="147" t="s">
        <v>164</v>
      </c>
      <c r="K36" s="148"/>
      <c r="L36" s="149"/>
      <c r="M36" s="110" t="s">
        <v>188</v>
      </c>
      <c r="N36" s="144" t="s">
        <v>189</v>
      </c>
      <c r="O36" s="145"/>
      <c r="P36" s="146"/>
      <c r="Q36" s="4"/>
    </row>
    <row r="37" spans="1:17" s="3" customFormat="1">
      <c r="A37" s="77" t="s">
        <v>125</v>
      </c>
      <c r="B37" s="144" t="s">
        <v>126</v>
      </c>
      <c r="C37" s="145"/>
      <c r="D37" s="146"/>
      <c r="E37" s="77" t="s">
        <v>140</v>
      </c>
      <c r="F37" s="144" t="s">
        <v>141</v>
      </c>
      <c r="G37" s="145"/>
      <c r="H37" s="146"/>
      <c r="I37" s="110" t="s">
        <v>171</v>
      </c>
      <c r="J37" s="147" t="s">
        <v>1035</v>
      </c>
      <c r="K37" s="148"/>
      <c r="L37" s="149"/>
      <c r="M37" s="110" t="s">
        <v>194</v>
      </c>
      <c r="N37" s="144" t="s">
        <v>195</v>
      </c>
      <c r="O37" s="145"/>
      <c r="P37" s="146"/>
      <c r="Q37" s="4"/>
    </row>
    <row r="38" spans="1:17" s="3" customFormat="1">
      <c r="A38" s="77" t="s">
        <v>130</v>
      </c>
      <c r="B38" s="144" t="s">
        <v>131</v>
      </c>
      <c r="C38" s="145"/>
      <c r="D38" s="146"/>
      <c r="E38" s="77" t="s">
        <v>146</v>
      </c>
      <c r="F38" s="144" t="s">
        <v>147</v>
      </c>
      <c r="G38" s="145"/>
      <c r="H38" s="146"/>
      <c r="I38" s="110" t="s">
        <v>1036</v>
      </c>
      <c r="J38" s="147" t="s">
        <v>1037</v>
      </c>
      <c r="K38" s="148"/>
      <c r="L38" s="149"/>
      <c r="M38" s="110" t="s">
        <v>202</v>
      </c>
      <c r="N38" s="144" t="s">
        <v>203</v>
      </c>
      <c r="O38" s="145"/>
      <c r="P38" s="146"/>
      <c r="Q38" s="4"/>
    </row>
    <row r="39" spans="1:17" s="3" customFormat="1">
      <c r="A39" s="77" t="s">
        <v>138</v>
      </c>
      <c r="B39" s="144" t="s">
        <v>139</v>
      </c>
      <c r="C39" s="145"/>
      <c r="D39" s="146"/>
      <c r="E39" s="77" t="s">
        <v>153</v>
      </c>
      <c r="F39" s="144" t="s">
        <v>154</v>
      </c>
      <c r="G39" s="145"/>
      <c r="H39" s="146"/>
      <c r="I39" s="110" t="s">
        <v>1038</v>
      </c>
      <c r="J39" s="147" t="s">
        <v>1063</v>
      </c>
      <c r="K39" s="148"/>
      <c r="L39" s="149"/>
      <c r="M39" s="110" t="s">
        <v>210</v>
      </c>
      <c r="N39" s="144" t="s">
        <v>211</v>
      </c>
      <c r="O39" s="145"/>
      <c r="P39" s="146"/>
      <c r="Q39" s="4"/>
    </row>
    <row r="40" spans="1:17" s="3" customFormat="1">
      <c r="A40" s="77" t="s">
        <v>144</v>
      </c>
      <c r="B40" s="144" t="s">
        <v>145</v>
      </c>
      <c r="C40" s="145"/>
      <c r="D40" s="146"/>
      <c r="E40" s="77" t="s">
        <v>161</v>
      </c>
      <c r="F40" s="144" t="s">
        <v>162</v>
      </c>
      <c r="G40" s="145"/>
      <c r="H40" s="146"/>
      <c r="I40" s="110" t="s">
        <v>1039</v>
      </c>
      <c r="J40" s="147" t="s">
        <v>1040</v>
      </c>
      <c r="K40" s="148"/>
      <c r="L40" s="149"/>
      <c r="M40" s="110" t="s">
        <v>218</v>
      </c>
      <c r="N40" s="144" t="s">
        <v>219</v>
      </c>
      <c r="O40" s="145"/>
      <c r="P40" s="146"/>
      <c r="Q40" s="4"/>
    </row>
    <row r="41" spans="1:17" s="3" customFormat="1">
      <c r="A41" s="77" t="s">
        <v>151</v>
      </c>
      <c r="B41" s="144" t="s">
        <v>152</v>
      </c>
      <c r="C41" s="145"/>
      <c r="D41" s="146"/>
      <c r="E41" s="77" t="s">
        <v>169</v>
      </c>
      <c r="F41" s="144" t="s">
        <v>170</v>
      </c>
      <c r="G41" s="145"/>
      <c r="H41" s="146"/>
      <c r="I41" s="110" t="s">
        <v>1064</v>
      </c>
      <c r="J41" s="147" t="s">
        <v>1065</v>
      </c>
      <c r="K41" s="148"/>
      <c r="L41" s="149"/>
      <c r="M41" s="113" t="s">
        <v>225</v>
      </c>
      <c r="N41" s="144" t="s">
        <v>226</v>
      </c>
      <c r="O41" s="145"/>
      <c r="P41" s="146"/>
      <c r="Q41" s="4"/>
    </row>
    <row r="42" spans="1:17" s="3" customFormat="1">
      <c r="A42" s="77" t="s">
        <v>159</v>
      </c>
      <c r="B42" s="144" t="s">
        <v>160</v>
      </c>
      <c r="C42" s="145"/>
      <c r="D42" s="146"/>
      <c r="E42" s="77" t="s">
        <v>176</v>
      </c>
      <c r="F42" s="144" t="s">
        <v>177</v>
      </c>
      <c r="G42" s="145"/>
      <c r="H42" s="146"/>
      <c r="I42" s="111" t="s">
        <v>1066</v>
      </c>
      <c r="J42" s="147" t="s">
        <v>217</v>
      </c>
      <c r="K42" s="148"/>
      <c r="L42" s="149"/>
      <c r="M42" s="110" t="s">
        <v>233</v>
      </c>
      <c r="N42" s="144" t="s">
        <v>234</v>
      </c>
      <c r="O42" s="145"/>
      <c r="P42" s="146"/>
      <c r="Q42" s="4"/>
    </row>
    <row r="43" spans="1:17" s="3" customFormat="1">
      <c r="A43" s="77" t="s">
        <v>167</v>
      </c>
      <c r="B43" s="144" t="s">
        <v>168</v>
      </c>
      <c r="C43" s="145"/>
      <c r="D43" s="146"/>
      <c r="E43" s="77" t="s">
        <v>184</v>
      </c>
      <c r="F43" s="144" t="s">
        <v>185</v>
      </c>
      <c r="G43" s="145"/>
      <c r="H43" s="146"/>
      <c r="I43" s="114" t="s">
        <v>1041</v>
      </c>
      <c r="J43" s="147" t="s">
        <v>1042</v>
      </c>
      <c r="K43" s="148"/>
      <c r="L43" s="149"/>
      <c r="M43" s="110" t="s">
        <v>241</v>
      </c>
      <c r="N43" s="144" t="s">
        <v>242</v>
      </c>
      <c r="O43" s="145"/>
      <c r="P43" s="146"/>
      <c r="Q43" s="4"/>
    </row>
    <row r="44" spans="1:17" s="3" customFormat="1">
      <c r="A44" s="77" t="s">
        <v>174</v>
      </c>
      <c r="B44" s="144" t="s">
        <v>175</v>
      </c>
      <c r="C44" s="145"/>
      <c r="D44" s="146"/>
      <c r="E44" s="77" t="s">
        <v>192</v>
      </c>
      <c r="F44" s="144" t="s">
        <v>193</v>
      </c>
      <c r="G44" s="145"/>
      <c r="H44" s="146"/>
      <c r="I44" s="114" t="s">
        <v>1067</v>
      </c>
      <c r="J44" s="147" t="s">
        <v>1043</v>
      </c>
      <c r="K44" s="148"/>
      <c r="L44" s="149"/>
      <c r="M44" s="110" t="s">
        <v>249</v>
      </c>
      <c r="N44" s="144" t="s">
        <v>250</v>
      </c>
      <c r="O44" s="145"/>
      <c r="P44" s="146"/>
      <c r="Q44" s="4"/>
    </row>
    <row r="45" spans="1:17" s="3" customFormat="1">
      <c r="A45" s="77" t="s">
        <v>182</v>
      </c>
      <c r="B45" s="144" t="s">
        <v>183</v>
      </c>
      <c r="C45" s="145"/>
      <c r="D45" s="146"/>
      <c r="E45" s="77" t="s">
        <v>198</v>
      </c>
      <c r="F45" s="144" t="s">
        <v>199</v>
      </c>
      <c r="G45" s="145"/>
      <c r="H45" s="146"/>
      <c r="I45" s="165" t="s">
        <v>224</v>
      </c>
      <c r="J45" s="166"/>
      <c r="K45" s="166"/>
      <c r="L45" s="167"/>
      <c r="M45" s="110" t="s">
        <v>255</v>
      </c>
      <c r="N45" s="144" t="s">
        <v>256</v>
      </c>
      <c r="O45" s="145"/>
      <c r="P45" s="146"/>
      <c r="Q45" s="4"/>
    </row>
    <row r="46" spans="1:17" s="3" customFormat="1">
      <c r="A46" s="77" t="s">
        <v>190</v>
      </c>
      <c r="B46" s="144" t="s">
        <v>191</v>
      </c>
      <c r="C46" s="145"/>
      <c r="D46" s="146"/>
      <c r="E46" s="77" t="s">
        <v>206</v>
      </c>
      <c r="F46" s="144" t="s">
        <v>207</v>
      </c>
      <c r="G46" s="145"/>
      <c r="H46" s="146"/>
      <c r="I46" s="112" t="s">
        <v>231</v>
      </c>
      <c r="J46" s="147" t="s">
        <v>232</v>
      </c>
      <c r="K46" s="148"/>
      <c r="L46" s="149"/>
      <c r="M46" s="110" t="s">
        <v>263</v>
      </c>
      <c r="N46" s="144" t="s">
        <v>264</v>
      </c>
      <c r="O46" s="145"/>
      <c r="P46" s="146"/>
      <c r="Q46" s="4"/>
    </row>
    <row r="47" spans="1:17" s="3" customFormat="1">
      <c r="A47" s="77" t="s">
        <v>196</v>
      </c>
      <c r="B47" s="144" t="s">
        <v>197</v>
      </c>
      <c r="C47" s="145"/>
      <c r="D47" s="146"/>
      <c r="E47" s="77" t="s">
        <v>214</v>
      </c>
      <c r="F47" s="144" t="s">
        <v>215</v>
      </c>
      <c r="G47" s="145"/>
      <c r="H47" s="146"/>
      <c r="I47" s="110" t="s">
        <v>239</v>
      </c>
      <c r="J47" s="147" t="s">
        <v>240</v>
      </c>
      <c r="K47" s="148"/>
      <c r="L47" s="149"/>
      <c r="M47" s="110" t="s">
        <v>271</v>
      </c>
      <c r="N47" s="144" t="s">
        <v>272</v>
      </c>
      <c r="O47" s="145"/>
      <c r="P47" s="146"/>
      <c r="Q47" s="4"/>
    </row>
    <row r="48" spans="1:17" s="3" customFormat="1">
      <c r="A48" s="77" t="s">
        <v>204</v>
      </c>
      <c r="B48" s="144" t="s">
        <v>205</v>
      </c>
      <c r="C48" s="145"/>
      <c r="D48" s="146"/>
      <c r="E48" s="77" t="s">
        <v>222</v>
      </c>
      <c r="F48" s="144" t="s">
        <v>223</v>
      </c>
      <c r="G48" s="145"/>
      <c r="H48" s="145"/>
      <c r="I48" s="110" t="s">
        <v>247</v>
      </c>
      <c r="J48" s="147" t="s">
        <v>248</v>
      </c>
      <c r="K48" s="148"/>
      <c r="L48" s="149"/>
      <c r="M48" s="110" t="s">
        <v>279</v>
      </c>
      <c r="N48" s="144" t="s">
        <v>280</v>
      </c>
      <c r="O48" s="145"/>
      <c r="P48" s="146"/>
      <c r="Q48" s="4"/>
    </row>
    <row r="49" spans="1:17" s="3" customFormat="1">
      <c r="A49" s="77" t="s">
        <v>212</v>
      </c>
      <c r="B49" s="144" t="s">
        <v>213</v>
      </c>
      <c r="C49" s="145"/>
      <c r="D49" s="146"/>
      <c r="E49" s="77" t="s">
        <v>229</v>
      </c>
      <c r="F49" s="144" t="s">
        <v>230</v>
      </c>
      <c r="G49" s="145"/>
      <c r="H49" s="146"/>
      <c r="I49" s="110" t="s">
        <v>253</v>
      </c>
      <c r="J49" s="147" t="s">
        <v>254</v>
      </c>
      <c r="K49" s="148"/>
      <c r="L49" s="149"/>
      <c r="M49" s="110" t="s">
        <v>287</v>
      </c>
      <c r="N49" s="144" t="s">
        <v>288</v>
      </c>
      <c r="O49" s="145"/>
      <c r="P49" s="146"/>
      <c r="Q49" s="4"/>
    </row>
    <row r="50" spans="1:17" s="3" customFormat="1">
      <c r="A50" s="77" t="s">
        <v>220</v>
      </c>
      <c r="B50" s="144" t="s">
        <v>221</v>
      </c>
      <c r="C50" s="145"/>
      <c r="D50" s="146"/>
      <c r="E50" s="77" t="s">
        <v>237</v>
      </c>
      <c r="F50" s="144" t="s">
        <v>238</v>
      </c>
      <c r="G50" s="145"/>
      <c r="H50" s="146"/>
      <c r="I50" s="110" t="s">
        <v>261</v>
      </c>
      <c r="J50" s="147" t="s">
        <v>262</v>
      </c>
      <c r="K50" s="148"/>
      <c r="L50" s="149"/>
      <c r="M50" s="110" t="s">
        <v>294</v>
      </c>
      <c r="N50" s="144" t="s">
        <v>295</v>
      </c>
      <c r="O50" s="145"/>
      <c r="P50" s="146"/>
      <c r="Q50" s="4"/>
    </row>
    <row r="51" spans="1:17" s="3" customFormat="1">
      <c r="A51" s="77" t="s">
        <v>227</v>
      </c>
      <c r="B51" s="144" t="s">
        <v>228</v>
      </c>
      <c r="C51" s="145"/>
      <c r="D51" s="146"/>
      <c r="E51" s="77" t="s">
        <v>245</v>
      </c>
      <c r="F51" s="144" t="s">
        <v>246</v>
      </c>
      <c r="G51" s="145"/>
      <c r="H51" s="146"/>
      <c r="I51" s="110" t="s">
        <v>269</v>
      </c>
      <c r="J51" s="147" t="s">
        <v>270</v>
      </c>
      <c r="K51" s="148"/>
      <c r="L51" s="149"/>
      <c r="M51" s="110" t="s">
        <v>302</v>
      </c>
      <c r="N51" s="144" t="s">
        <v>303</v>
      </c>
      <c r="O51" s="145"/>
      <c r="P51" s="146"/>
      <c r="Q51" s="4"/>
    </row>
    <row r="52" spans="1:17" s="3" customFormat="1">
      <c r="A52" s="77" t="s">
        <v>235</v>
      </c>
      <c r="B52" s="144" t="s">
        <v>236</v>
      </c>
      <c r="C52" s="145"/>
      <c r="D52" s="146"/>
      <c r="E52" s="79" t="s">
        <v>251</v>
      </c>
      <c r="F52" s="144" t="s">
        <v>252</v>
      </c>
      <c r="G52" s="145"/>
      <c r="H52" s="146"/>
      <c r="I52" s="110" t="s">
        <v>277</v>
      </c>
      <c r="J52" s="147" t="s">
        <v>278</v>
      </c>
      <c r="K52" s="148"/>
      <c r="L52" s="149"/>
      <c r="M52" s="110" t="s">
        <v>310</v>
      </c>
      <c r="N52" s="144" t="s">
        <v>311</v>
      </c>
      <c r="O52" s="145"/>
      <c r="P52" s="146"/>
      <c r="Q52" s="4"/>
    </row>
    <row r="53" spans="1:17" s="3" customFormat="1">
      <c r="A53" s="78" t="s">
        <v>243</v>
      </c>
      <c r="B53" s="168" t="s">
        <v>244</v>
      </c>
      <c r="C53" s="169"/>
      <c r="D53" s="170"/>
      <c r="E53" s="77" t="s">
        <v>259</v>
      </c>
      <c r="F53" s="144" t="s">
        <v>260</v>
      </c>
      <c r="G53" s="145"/>
      <c r="H53" s="146"/>
      <c r="I53" s="110" t="s">
        <v>285</v>
      </c>
      <c r="J53" s="147" t="s">
        <v>286</v>
      </c>
      <c r="K53" s="148"/>
      <c r="L53" s="149"/>
      <c r="M53" s="110" t="s">
        <v>318</v>
      </c>
      <c r="N53" s="144" t="s">
        <v>319</v>
      </c>
      <c r="O53" s="145"/>
      <c r="P53" s="146"/>
      <c r="Q53" s="4"/>
    </row>
    <row r="54" spans="1:17" s="3" customFormat="1">
      <c r="A54" s="165" t="s">
        <v>1048</v>
      </c>
      <c r="B54" s="166"/>
      <c r="C54" s="166"/>
      <c r="D54" s="167"/>
      <c r="E54" s="77" t="s">
        <v>267</v>
      </c>
      <c r="F54" s="144" t="s">
        <v>268</v>
      </c>
      <c r="G54" s="145"/>
      <c r="H54" s="146"/>
      <c r="I54" s="113" t="s">
        <v>292</v>
      </c>
      <c r="J54" s="147" t="s">
        <v>293</v>
      </c>
      <c r="K54" s="148"/>
      <c r="L54" s="149"/>
      <c r="M54" s="115" t="s">
        <v>1050</v>
      </c>
      <c r="N54" s="144" t="s">
        <v>1052</v>
      </c>
      <c r="O54" s="145"/>
      <c r="P54" s="146"/>
      <c r="Q54" s="4"/>
    </row>
    <row r="55" spans="1:17" s="3" customFormat="1">
      <c r="A55" s="76" t="s">
        <v>257</v>
      </c>
      <c r="B55" s="159" t="s">
        <v>258</v>
      </c>
      <c r="C55" s="160"/>
      <c r="D55" s="161"/>
      <c r="E55" s="77" t="s">
        <v>275</v>
      </c>
      <c r="F55" s="144" t="s">
        <v>276</v>
      </c>
      <c r="G55" s="145"/>
      <c r="H55" s="146"/>
      <c r="I55" s="110" t="s">
        <v>300</v>
      </c>
      <c r="J55" s="147" t="s">
        <v>301</v>
      </c>
      <c r="K55" s="148"/>
      <c r="L55" s="149"/>
      <c r="M55" s="115" t="s">
        <v>1068</v>
      </c>
      <c r="N55" s="144" t="s">
        <v>1054</v>
      </c>
      <c r="O55" s="145"/>
      <c r="P55" s="146"/>
      <c r="Q55" s="4"/>
    </row>
    <row r="56" spans="1:17" s="3" customFormat="1">
      <c r="A56" s="77" t="s">
        <v>265</v>
      </c>
      <c r="B56" s="144" t="s">
        <v>266</v>
      </c>
      <c r="C56" s="145"/>
      <c r="D56" s="146"/>
      <c r="E56" s="78" t="s">
        <v>283</v>
      </c>
      <c r="F56" s="168" t="s">
        <v>284</v>
      </c>
      <c r="G56" s="169"/>
      <c r="H56" s="170"/>
      <c r="I56" s="110" t="s">
        <v>308</v>
      </c>
      <c r="J56" s="147" t="s">
        <v>309</v>
      </c>
      <c r="K56" s="148"/>
      <c r="L56" s="149"/>
      <c r="M56" s="116"/>
      <c r="N56" s="117"/>
      <c r="O56" s="117"/>
      <c r="P56" s="118"/>
      <c r="Q56" s="4"/>
    </row>
    <row r="57" spans="1:17" s="3" customFormat="1">
      <c r="A57" s="77" t="s">
        <v>273</v>
      </c>
      <c r="B57" s="144" t="s">
        <v>274</v>
      </c>
      <c r="C57" s="145"/>
      <c r="D57" s="146"/>
      <c r="E57" s="119" t="s">
        <v>1055</v>
      </c>
      <c r="F57" s="168" t="s">
        <v>1056</v>
      </c>
      <c r="G57" s="169"/>
      <c r="H57" s="170"/>
      <c r="I57" s="110" t="s">
        <v>316</v>
      </c>
      <c r="J57" s="147" t="s">
        <v>317</v>
      </c>
      <c r="K57" s="148"/>
      <c r="L57" s="149"/>
      <c r="M57" s="120"/>
      <c r="N57" s="120"/>
      <c r="O57" s="120"/>
      <c r="P57" s="120"/>
      <c r="Q57" s="4"/>
    </row>
    <row r="58" spans="1:17" s="3" customFormat="1">
      <c r="A58" s="77" t="s">
        <v>281</v>
      </c>
      <c r="B58" s="144" t="s">
        <v>282</v>
      </c>
      <c r="C58" s="145"/>
      <c r="D58" s="146"/>
      <c r="E58" s="165" t="s">
        <v>291</v>
      </c>
      <c r="F58" s="166"/>
      <c r="G58" s="166"/>
      <c r="H58" s="167"/>
      <c r="I58" s="110" t="s">
        <v>322</v>
      </c>
      <c r="J58" s="147" t="s">
        <v>323</v>
      </c>
      <c r="K58" s="148"/>
      <c r="L58" s="149"/>
      <c r="M58" s="120"/>
      <c r="N58" s="120"/>
      <c r="O58" s="120"/>
      <c r="P58" s="120"/>
      <c r="Q58" s="4"/>
    </row>
    <row r="59" spans="1:17" s="3" customFormat="1">
      <c r="A59" s="77" t="s">
        <v>289</v>
      </c>
      <c r="B59" s="144" t="s">
        <v>290</v>
      </c>
      <c r="C59" s="145"/>
      <c r="D59" s="145"/>
      <c r="E59" s="112" t="s">
        <v>298</v>
      </c>
      <c r="F59" s="159" t="s">
        <v>299</v>
      </c>
      <c r="G59" s="160"/>
      <c r="H59" s="161"/>
      <c r="I59" s="110" t="s">
        <v>31</v>
      </c>
      <c r="J59" s="147" t="s">
        <v>32</v>
      </c>
      <c r="K59" s="148"/>
      <c r="L59" s="149"/>
      <c r="M59" s="120"/>
      <c r="N59" s="120"/>
      <c r="O59" s="120"/>
      <c r="P59" s="120"/>
      <c r="Q59" s="4"/>
    </row>
    <row r="60" spans="1:17" s="3" customFormat="1">
      <c r="A60" s="77" t="s">
        <v>296</v>
      </c>
      <c r="B60" s="144" t="s">
        <v>297</v>
      </c>
      <c r="C60" s="145"/>
      <c r="D60" s="146"/>
      <c r="E60" s="110" t="s">
        <v>306</v>
      </c>
      <c r="F60" s="144" t="s">
        <v>307</v>
      </c>
      <c r="G60" s="145"/>
      <c r="H60" s="146"/>
      <c r="I60" s="110" t="s">
        <v>37</v>
      </c>
      <c r="J60" s="147" t="s">
        <v>38</v>
      </c>
      <c r="K60" s="148"/>
      <c r="L60" s="149"/>
      <c r="M60" s="120"/>
      <c r="N60" s="120"/>
      <c r="O60" s="120"/>
      <c r="P60" s="120"/>
      <c r="Q60" s="4"/>
    </row>
    <row r="61" spans="1:17" s="3" customFormat="1">
      <c r="A61" s="77" t="s">
        <v>304</v>
      </c>
      <c r="B61" s="144" t="s">
        <v>305</v>
      </c>
      <c r="C61" s="145"/>
      <c r="D61" s="146"/>
      <c r="E61" s="110" t="s">
        <v>314</v>
      </c>
      <c r="F61" s="144" t="s">
        <v>315</v>
      </c>
      <c r="G61" s="145"/>
      <c r="H61" s="146"/>
      <c r="I61" s="110" t="s">
        <v>51</v>
      </c>
      <c r="J61" s="147" t="s">
        <v>52</v>
      </c>
      <c r="K61" s="148"/>
      <c r="L61" s="149"/>
      <c r="M61" s="120"/>
      <c r="N61" s="120"/>
      <c r="O61" s="120"/>
      <c r="P61" s="120"/>
      <c r="Q61" s="4"/>
    </row>
    <row r="62" spans="1:17" s="3" customFormat="1">
      <c r="A62" s="77" t="s">
        <v>312</v>
      </c>
      <c r="B62" s="144" t="s">
        <v>313</v>
      </c>
      <c r="C62" s="145"/>
      <c r="D62" s="146"/>
      <c r="E62" s="113" t="s">
        <v>29</v>
      </c>
      <c r="F62" s="144" t="s">
        <v>30</v>
      </c>
      <c r="G62" s="145"/>
      <c r="H62" s="146"/>
      <c r="I62" s="110" t="s">
        <v>65</v>
      </c>
      <c r="J62" s="147" t="s">
        <v>66</v>
      </c>
      <c r="K62" s="148"/>
      <c r="L62" s="149"/>
      <c r="M62" s="120"/>
      <c r="N62" s="120"/>
      <c r="O62" s="120"/>
      <c r="P62" s="120"/>
      <c r="Q62" s="4"/>
    </row>
    <row r="63" spans="1:17" s="3" customFormat="1">
      <c r="A63" s="77" t="s">
        <v>320</v>
      </c>
      <c r="B63" s="144" t="s">
        <v>321</v>
      </c>
      <c r="C63" s="145"/>
      <c r="D63" s="146"/>
      <c r="E63" s="110" t="s">
        <v>43</v>
      </c>
      <c r="F63" s="144" t="s">
        <v>44</v>
      </c>
      <c r="G63" s="145"/>
      <c r="H63" s="146"/>
      <c r="I63" s="110" t="s">
        <v>71</v>
      </c>
      <c r="J63" s="147" t="s">
        <v>72</v>
      </c>
      <c r="K63" s="148"/>
      <c r="L63" s="149"/>
      <c r="M63" s="120"/>
      <c r="N63" s="120"/>
      <c r="O63" s="120"/>
      <c r="P63" s="120"/>
      <c r="Q63" s="4"/>
    </row>
    <row r="64" spans="1:17" s="3" customFormat="1">
      <c r="A64" s="121" t="s">
        <v>1057</v>
      </c>
      <c r="B64" s="144" t="s">
        <v>1059</v>
      </c>
      <c r="C64" s="145"/>
      <c r="D64" s="146"/>
      <c r="E64" s="110" t="s">
        <v>49</v>
      </c>
      <c r="F64" s="144" t="s">
        <v>50</v>
      </c>
      <c r="G64" s="145"/>
      <c r="H64" s="146"/>
      <c r="I64" s="110" t="s">
        <v>79</v>
      </c>
      <c r="J64" s="147" t="s">
        <v>80</v>
      </c>
      <c r="K64" s="148"/>
      <c r="L64" s="149"/>
      <c r="M64" s="120"/>
      <c r="N64" s="120"/>
      <c r="O64" s="120"/>
      <c r="P64" s="120"/>
      <c r="Q64" s="4"/>
    </row>
    <row r="65" spans="1:17" s="129" customFormat="1">
      <c r="A65" s="122"/>
      <c r="B65" s="123"/>
      <c r="C65" s="123"/>
      <c r="D65" s="123"/>
      <c r="E65" s="124"/>
      <c r="F65" s="123"/>
      <c r="G65" s="123"/>
      <c r="H65" s="123"/>
      <c r="I65" s="124"/>
      <c r="J65" s="125"/>
      <c r="K65" s="126"/>
      <c r="L65" s="126"/>
      <c r="M65" s="127"/>
      <c r="N65" s="127"/>
      <c r="O65" s="127"/>
      <c r="P65" s="127"/>
      <c r="Q65" s="128"/>
    </row>
    <row r="66" spans="1:17" s="3" customFormat="1">
      <c r="A66" s="171" t="s">
        <v>653</v>
      </c>
      <c r="B66" s="172"/>
      <c r="C66" s="172"/>
      <c r="D66" s="172"/>
      <c r="E66" s="172"/>
      <c r="F66" s="172"/>
      <c r="G66" s="172"/>
      <c r="H66" s="172"/>
      <c r="I66" s="172"/>
      <c r="J66" s="173"/>
      <c r="K66" s="80"/>
      <c r="L66" s="80"/>
      <c r="M66" s="80"/>
      <c r="N66" s="80"/>
      <c r="O66" s="80"/>
      <c r="P66" s="80"/>
      <c r="Q66" s="4"/>
    </row>
    <row r="67" spans="1:17" s="3" customFormat="1">
      <c r="A67" s="174" t="s">
        <v>1685</v>
      </c>
      <c r="B67" s="174"/>
      <c r="C67" s="174"/>
      <c r="D67" s="77" t="s">
        <v>324</v>
      </c>
      <c r="E67" s="147" t="s">
        <v>1700</v>
      </c>
      <c r="F67" s="148"/>
      <c r="G67" s="148"/>
      <c r="H67" s="148"/>
      <c r="I67" s="148"/>
      <c r="J67" s="149"/>
      <c r="K67" s="80"/>
      <c r="L67" s="80"/>
      <c r="M67" s="80"/>
      <c r="N67" s="80"/>
      <c r="O67" s="81"/>
      <c r="P67" s="81"/>
    </row>
    <row r="68" spans="1:17" s="3" customFormat="1">
      <c r="A68" s="174" t="s">
        <v>1685</v>
      </c>
      <c r="B68" s="174"/>
      <c r="C68" s="174"/>
      <c r="D68" s="77" t="s">
        <v>325</v>
      </c>
      <c r="E68" s="147" t="s">
        <v>1701</v>
      </c>
      <c r="F68" s="148"/>
      <c r="G68" s="148"/>
      <c r="H68" s="148"/>
      <c r="I68" s="148"/>
      <c r="J68" s="149"/>
      <c r="K68" s="80"/>
      <c r="L68" s="80"/>
      <c r="M68" s="80"/>
      <c r="N68" s="80"/>
      <c r="O68" s="81"/>
      <c r="P68" s="81"/>
    </row>
    <row r="69" spans="1:17" s="3" customFormat="1">
      <c r="A69" s="174" t="s">
        <v>1685</v>
      </c>
      <c r="B69" s="174"/>
      <c r="C69" s="174"/>
      <c r="D69" s="77" t="s">
        <v>326</v>
      </c>
      <c r="E69" s="147" t="s">
        <v>1702</v>
      </c>
      <c r="F69" s="148"/>
      <c r="G69" s="148"/>
      <c r="H69" s="148"/>
      <c r="I69" s="148"/>
      <c r="J69" s="149"/>
      <c r="K69" s="80"/>
      <c r="L69" s="80"/>
      <c r="M69" s="80"/>
      <c r="N69" s="80"/>
      <c r="O69" s="81"/>
      <c r="P69" s="81"/>
    </row>
    <row r="70" spans="1:17" s="3" customFormat="1">
      <c r="A70" s="174" t="s">
        <v>1685</v>
      </c>
      <c r="B70" s="174"/>
      <c r="C70" s="174"/>
      <c r="D70" s="77" t="s">
        <v>327</v>
      </c>
      <c r="E70" s="147" t="s">
        <v>1703</v>
      </c>
      <c r="F70" s="148"/>
      <c r="G70" s="148"/>
      <c r="H70" s="148"/>
      <c r="I70" s="148"/>
      <c r="J70" s="149"/>
      <c r="K70" s="80"/>
      <c r="L70" s="80"/>
      <c r="M70" s="80"/>
      <c r="N70" s="80"/>
      <c r="O70" s="81"/>
      <c r="P70" s="81"/>
    </row>
    <row r="71" spans="1:17" s="3" customFormat="1">
      <c r="A71" s="174" t="s">
        <v>1685</v>
      </c>
      <c r="B71" s="174"/>
      <c r="C71" s="174"/>
      <c r="D71" s="77" t="s">
        <v>328</v>
      </c>
      <c r="E71" s="147" t="s">
        <v>1720</v>
      </c>
      <c r="F71" s="148"/>
      <c r="G71" s="148"/>
      <c r="H71" s="148"/>
      <c r="I71" s="148"/>
      <c r="J71" s="149"/>
      <c r="K71" s="80"/>
      <c r="L71" s="80"/>
      <c r="M71" s="80"/>
      <c r="N71" s="80"/>
      <c r="O71" s="81"/>
      <c r="P71" s="81"/>
    </row>
    <row r="72" spans="1:17" s="3" customFormat="1">
      <c r="A72" s="174" t="s">
        <v>1685</v>
      </c>
      <c r="B72" s="174"/>
      <c r="C72" s="174"/>
      <c r="D72" s="77" t="s">
        <v>329</v>
      </c>
      <c r="E72" s="147" t="s">
        <v>1704</v>
      </c>
      <c r="F72" s="148"/>
      <c r="G72" s="148"/>
      <c r="H72" s="148"/>
      <c r="I72" s="148"/>
      <c r="J72" s="149"/>
      <c r="K72" s="80"/>
      <c r="L72" s="80"/>
      <c r="M72" s="80"/>
      <c r="N72" s="80"/>
      <c r="O72" s="81"/>
      <c r="P72" s="81"/>
    </row>
    <row r="73" spans="1:17" s="3" customFormat="1">
      <c r="A73" s="174" t="s">
        <v>1685</v>
      </c>
      <c r="B73" s="174"/>
      <c r="C73" s="174"/>
      <c r="D73" s="77" t="s">
        <v>330</v>
      </c>
      <c r="E73" s="147" t="s">
        <v>1705</v>
      </c>
      <c r="F73" s="148"/>
      <c r="G73" s="148"/>
      <c r="H73" s="148"/>
      <c r="I73" s="148"/>
      <c r="J73" s="149"/>
      <c r="K73" s="80"/>
      <c r="L73" s="80"/>
      <c r="M73" s="80"/>
      <c r="N73" s="80"/>
      <c r="O73" s="81"/>
      <c r="P73" s="81"/>
    </row>
    <row r="74" spans="1:17" s="3" customFormat="1">
      <c r="A74" s="174" t="s">
        <v>1685</v>
      </c>
      <c r="B74" s="174"/>
      <c r="C74" s="174"/>
      <c r="D74" s="77" t="s">
        <v>331</v>
      </c>
      <c r="E74" s="147" t="s">
        <v>1706</v>
      </c>
      <c r="F74" s="148"/>
      <c r="G74" s="148"/>
      <c r="H74" s="148"/>
      <c r="I74" s="148"/>
      <c r="J74" s="149"/>
      <c r="K74" s="80"/>
      <c r="L74" s="80"/>
      <c r="M74" s="80"/>
      <c r="N74" s="80"/>
      <c r="O74" s="81"/>
      <c r="P74" s="81"/>
    </row>
    <row r="75" spans="1:17" s="3" customFormat="1">
      <c r="A75" s="174" t="s">
        <v>1685</v>
      </c>
      <c r="B75" s="174"/>
      <c r="C75" s="174"/>
      <c r="D75" s="77" t="s">
        <v>332</v>
      </c>
      <c r="E75" s="147" t="s">
        <v>1707</v>
      </c>
      <c r="F75" s="148"/>
      <c r="G75" s="148"/>
      <c r="H75" s="148"/>
      <c r="I75" s="148"/>
      <c r="J75" s="149"/>
      <c r="K75" s="80"/>
      <c r="L75" s="80"/>
      <c r="M75" s="80"/>
      <c r="N75" s="80"/>
      <c r="O75" s="81"/>
      <c r="P75" s="81"/>
    </row>
    <row r="76" spans="1:17" s="3" customFormat="1">
      <c r="A76" s="174" t="s">
        <v>1685</v>
      </c>
      <c r="B76" s="174"/>
      <c r="C76" s="174"/>
      <c r="D76" s="77" t="s">
        <v>1688</v>
      </c>
      <c r="E76" s="147" t="s">
        <v>1721</v>
      </c>
      <c r="F76" s="148"/>
      <c r="G76" s="148"/>
      <c r="H76" s="148"/>
      <c r="I76" s="148"/>
      <c r="J76" s="149"/>
      <c r="K76" s="80"/>
      <c r="L76" s="80"/>
      <c r="M76" s="80"/>
      <c r="N76" s="80"/>
      <c r="O76" s="81"/>
      <c r="P76" s="81"/>
    </row>
    <row r="77" spans="1:17" s="3" customFormat="1">
      <c r="A77" s="174" t="s">
        <v>1685</v>
      </c>
      <c r="B77" s="174"/>
      <c r="C77" s="174"/>
      <c r="D77" s="77" t="s">
        <v>1689</v>
      </c>
      <c r="E77" s="147" t="s">
        <v>1722</v>
      </c>
      <c r="F77" s="148"/>
      <c r="G77" s="148"/>
      <c r="H77" s="148"/>
      <c r="I77" s="148"/>
      <c r="J77" s="149"/>
      <c r="K77" s="80"/>
      <c r="L77" s="80"/>
      <c r="M77" s="80"/>
      <c r="N77" s="80"/>
      <c r="O77" s="81"/>
      <c r="P77" s="81"/>
    </row>
    <row r="78" spans="1:17" s="3" customFormat="1">
      <c r="A78" s="174" t="s">
        <v>1685</v>
      </c>
      <c r="B78" s="174"/>
      <c r="C78" s="174"/>
      <c r="D78" s="77" t="s">
        <v>1690</v>
      </c>
      <c r="E78" s="147" t="s">
        <v>1723</v>
      </c>
      <c r="F78" s="148"/>
      <c r="G78" s="148"/>
      <c r="H78" s="148"/>
      <c r="I78" s="148"/>
      <c r="J78" s="149"/>
      <c r="K78" s="80"/>
      <c r="L78" s="80"/>
      <c r="M78" s="80"/>
      <c r="N78" s="80"/>
      <c r="O78" s="81"/>
      <c r="P78" s="81"/>
    </row>
    <row r="79" spans="1:17" s="3" customFormat="1">
      <c r="A79" s="174" t="s">
        <v>1685</v>
      </c>
      <c r="B79" s="174"/>
      <c r="C79" s="174"/>
      <c r="D79" s="77" t="s">
        <v>1691</v>
      </c>
      <c r="E79" s="147" t="s">
        <v>1724</v>
      </c>
      <c r="F79" s="148"/>
      <c r="G79" s="148"/>
      <c r="H79" s="148"/>
      <c r="I79" s="148"/>
      <c r="J79" s="149"/>
      <c r="K79" s="80"/>
      <c r="L79" s="80"/>
      <c r="M79" s="80"/>
      <c r="N79" s="80"/>
      <c r="O79" s="81"/>
      <c r="P79" s="81"/>
    </row>
    <row r="80" spans="1:17" s="3" customFormat="1">
      <c r="A80" s="174" t="s">
        <v>1685</v>
      </c>
      <c r="B80" s="174"/>
      <c r="C80" s="174"/>
      <c r="D80" s="77" t="s">
        <v>333</v>
      </c>
      <c r="E80" s="147" t="s">
        <v>1708</v>
      </c>
      <c r="F80" s="148"/>
      <c r="G80" s="148"/>
      <c r="H80" s="148"/>
      <c r="I80" s="148"/>
      <c r="J80" s="149"/>
      <c r="K80" s="80"/>
      <c r="L80" s="80"/>
      <c r="M80" s="80"/>
      <c r="N80" s="80"/>
      <c r="O80" s="81"/>
      <c r="P80" s="81"/>
    </row>
    <row r="81" spans="1:16" s="3" customFormat="1">
      <c r="A81" s="174" t="s">
        <v>1685</v>
      </c>
      <c r="B81" s="174"/>
      <c r="C81" s="174"/>
      <c r="D81" s="77" t="s">
        <v>334</v>
      </c>
      <c r="E81" s="147" t="s">
        <v>1709</v>
      </c>
      <c r="F81" s="148"/>
      <c r="G81" s="148"/>
      <c r="H81" s="148"/>
      <c r="I81" s="148"/>
      <c r="J81" s="149"/>
      <c r="K81" s="80"/>
      <c r="L81" s="80"/>
      <c r="M81" s="80"/>
      <c r="N81" s="80"/>
      <c r="O81" s="81"/>
      <c r="P81" s="81"/>
    </row>
    <row r="82" spans="1:16" s="3" customFormat="1">
      <c r="A82" s="174" t="s">
        <v>1685</v>
      </c>
      <c r="B82" s="174"/>
      <c r="C82" s="174"/>
      <c r="D82" s="77" t="s">
        <v>1692</v>
      </c>
      <c r="E82" s="147" t="s">
        <v>1725</v>
      </c>
      <c r="F82" s="148"/>
      <c r="G82" s="148"/>
      <c r="H82" s="148"/>
      <c r="I82" s="148"/>
      <c r="J82" s="149"/>
      <c r="K82" s="80"/>
      <c r="L82" s="80"/>
      <c r="M82" s="80"/>
      <c r="N82" s="80"/>
      <c r="O82" s="81"/>
      <c r="P82" s="81"/>
    </row>
    <row r="83" spans="1:16" s="3" customFormat="1">
      <c r="A83" s="174" t="s">
        <v>1685</v>
      </c>
      <c r="B83" s="174"/>
      <c r="C83" s="174"/>
      <c r="D83" s="77" t="s">
        <v>335</v>
      </c>
      <c r="E83" s="147" t="s">
        <v>1710</v>
      </c>
      <c r="F83" s="148"/>
      <c r="G83" s="148"/>
      <c r="H83" s="148"/>
      <c r="I83" s="148"/>
      <c r="J83" s="149"/>
      <c r="K83" s="80"/>
      <c r="L83" s="80"/>
      <c r="M83" s="80"/>
      <c r="N83" s="80"/>
      <c r="O83" s="81"/>
      <c r="P83" s="81"/>
    </row>
    <row r="84" spans="1:16" s="3" customFormat="1">
      <c r="A84" s="174" t="s">
        <v>1685</v>
      </c>
      <c r="B84" s="174"/>
      <c r="C84" s="174"/>
      <c r="D84" s="77" t="s">
        <v>336</v>
      </c>
      <c r="E84" s="147" t="s">
        <v>1711</v>
      </c>
      <c r="F84" s="148"/>
      <c r="G84" s="148"/>
      <c r="H84" s="148"/>
      <c r="I84" s="148"/>
      <c r="J84" s="149"/>
      <c r="K84" s="80"/>
      <c r="L84" s="80"/>
      <c r="M84" s="80"/>
      <c r="N84" s="80"/>
      <c r="O84" s="81"/>
      <c r="P84" s="81"/>
    </row>
    <row r="85" spans="1:16" s="3" customFormat="1">
      <c r="A85" s="174" t="s">
        <v>1685</v>
      </c>
      <c r="B85" s="174"/>
      <c r="C85" s="174"/>
      <c r="D85" s="77" t="s">
        <v>337</v>
      </c>
      <c r="E85" s="147" t="s">
        <v>1712</v>
      </c>
      <c r="F85" s="148"/>
      <c r="G85" s="148"/>
      <c r="H85" s="148"/>
      <c r="I85" s="148"/>
      <c r="J85" s="149"/>
      <c r="K85" s="80"/>
      <c r="L85" s="80"/>
      <c r="M85" s="80"/>
      <c r="N85" s="80"/>
      <c r="O85" s="81"/>
      <c r="P85" s="81"/>
    </row>
    <row r="86" spans="1:16" s="3" customFormat="1">
      <c r="A86" s="174" t="s">
        <v>1685</v>
      </c>
      <c r="B86" s="174"/>
      <c r="C86" s="174"/>
      <c r="D86" s="77" t="s">
        <v>338</v>
      </c>
      <c r="E86" s="147" t="s">
        <v>1713</v>
      </c>
      <c r="F86" s="148"/>
      <c r="G86" s="148"/>
      <c r="H86" s="148"/>
      <c r="I86" s="148"/>
      <c r="J86" s="149"/>
      <c r="K86" s="80"/>
      <c r="L86" s="80"/>
      <c r="M86" s="80"/>
      <c r="N86" s="80"/>
      <c r="O86" s="81"/>
      <c r="P86" s="81"/>
    </row>
    <row r="87" spans="1:16" s="3" customFormat="1">
      <c r="A87" s="174" t="s">
        <v>1685</v>
      </c>
      <c r="B87" s="174"/>
      <c r="C87" s="174"/>
      <c r="D87" s="77" t="s">
        <v>339</v>
      </c>
      <c r="E87" s="147" t="s">
        <v>1714</v>
      </c>
      <c r="F87" s="148"/>
      <c r="G87" s="148"/>
      <c r="H87" s="148"/>
      <c r="I87" s="148"/>
      <c r="J87" s="149"/>
      <c r="K87" s="80"/>
      <c r="L87" s="80"/>
      <c r="M87" s="80"/>
      <c r="N87" s="80"/>
      <c r="O87" s="81"/>
      <c r="P87" s="81"/>
    </row>
    <row r="88" spans="1:16" s="3" customFormat="1">
      <c r="A88" s="174" t="s">
        <v>1685</v>
      </c>
      <c r="B88" s="174"/>
      <c r="C88" s="174"/>
      <c r="D88" s="77" t="s">
        <v>1693</v>
      </c>
      <c r="E88" s="147" t="s">
        <v>1726</v>
      </c>
      <c r="F88" s="148"/>
      <c r="G88" s="148"/>
      <c r="H88" s="148"/>
      <c r="I88" s="148"/>
      <c r="J88" s="149"/>
      <c r="K88" s="80"/>
      <c r="L88" s="80"/>
      <c r="M88" s="80"/>
      <c r="N88" s="80"/>
      <c r="O88" s="81"/>
      <c r="P88" s="81"/>
    </row>
    <row r="89" spans="1:16" s="3" customFormat="1">
      <c r="A89" s="174" t="s">
        <v>1685</v>
      </c>
      <c r="B89" s="174"/>
      <c r="C89" s="174"/>
      <c r="D89" s="77" t="s">
        <v>1694</v>
      </c>
      <c r="E89" s="147" t="s">
        <v>1727</v>
      </c>
      <c r="F89" s="148"/>
      <c r="G89" s="148"/>
      <c r="H89" s="148"/>
      <c r="I89" s="148"/>
      <c r="J89" s="149"/>
      <c r="K89" s="80"/>
      <c r="L89" s="80"/>
      <c r="M89" s="80"/>
      <c r="N89" s="80"/>
      <c r="O89" s="81"/>
      <c r="P89" s="81"/>
    </row>
    <row r="90" spans="1:16" s="3" customFormat="1">
      <c r="A90" s="174" t="s">
        <v>1685</v>
      </c>
      <c r="B90" s="174"/>
      <c r="C90" s="174"/>
      <c r="D90" s="77" t="s">
        <v>340</v>
      </c>
      <c r="E90" s="147" t="s">
        <v>1715</v>
      </c>
      <c r="F90" s="148"/>
      <c r="G90" s="148"/>
      <c r="H90" s="148"/>
      <c r="I90" s="148"/>
      <c r="J90" s="149"/>
      <c r="K90" s="80"/>
      <c r="L90" s="80"/>
      <c r="M90" s="80"/>
      <c r="N90" s="80"/>
      <c r="O90" s="81"/>
      <c r="P90" s="81"/>
    </row>
    <row r="91" spans="1:16" s="3" customFormat="1">
      <c r="A91" s="174" t="s">
        <v>1685</v>
      </c>
      <c r="B91" s="174"/>
      <c r="C91" s="174"/>
      <c r="D91" s="77" t="s">
        <v>341</v>
      </c>
      <c r="E91" s="147" t="s">
        <v>1716</v>
      </c>
      <c r="F91" s="148"/>
      <c r="G91" s="148"/>
      <c r="H91" s="148"/>
      <c r="I91" s="148"/>
      <c r="J91" s="149"/>
      <c r="K91" s="80"/>
      <c r="L91" s="80"/>
      <c r="M91" s="80"/>
      <c r="N91" s="80"/>
      <c r="O91" s="81"/>
      <c r="P91" s="81"/>
    </row>
    <row r="92" spans="1:16" s="3" customFormat="1">
      <c r="A92" s="174" t="s">
        <v>1685</v>
      </c>
      <c r="B92" s="174"/>
      <c r="C92" s="174"/>
      <c r="D92" s="77" t="s">
        <v>342</v>
      </c>
      <c r="E92" s="147" t="s">
        <v>1717</v>
      </c>
      <c r="F92" s="148"/>
      <c r="G92" s="148"/>
      <c r="H92" s="148"/>
      <c r="I92" s="148"/>
      <c r="J92" s="149"/>
      <c r="K92" s="80"/>
      <c r="L92" s="80"/>
      <c r="M92" s="80"/>
      <c r="N92" s="80"/>
      <c r="O92" s="81"/>
      <c r="P92" s="81"/>
    </row>
    <row r="93" spans="1:16" s="3" customFormat="1">
      <c r="A93" s="174" t="s">
        <v>1685</v>
      </c>
      <c r="B93" s="174"/>
      <c r="C93" s="174"/>
      <c r="D93" s="77" t="s">
        <v>343</v>
      </c>
      <c r="E93" s="147" t="s">
        <v>1718</v>
      </c>
      <c r="F93" s="148"/>
      <c r="G93" s="148"/>
      <c r="H93" s="148"/>
      <c r="I93" s="148"/>
      <c r="J93" s="149"/>
      <c r="K93" s="80"/>
      <c r="L93" s="80"/>
      <c r="M93" s="80"/>
      <c r="N93" s="80"/>
      <c r="O93" s="81"/>
      <c r="P93" s="81"/>
    </row>
    <row r="94" spans="1:16" s="3" customFormat="1">
      <c r="A94" s="174" t="s">
        <v>1685</v>
      </c>
      <c r="B94" s="174"/>
      <c r="C94" s="174"/>
      <c r="D94" s="77" t="s">
        <v>1695</v>
      </c>
      <c r="E94" s="147" t="s">
        <v>1728</v>
      </c>
      <c r="F94" s="148"/>
      <c r="G94" s="148"/>
      <c r="H94" s="148"/>
      <c r="I94" s="148"/>
      <c r="J94" s="149"/>
      <c r="K94" s="80"/>
      <c r="L94" s="80"/>
      <c r="M94" s="80"/>
      <c r="N94" s="80"/>
      <c r="O94" s="81"/>
      <c r="P94" s="81"/>
    </row>
    <row r="95" spans="1:16" s="3" customFormat="1">
      <c r="A95" s="174" t="s">
        <v>1685</v>
      </c>
      <c r="B95" s="174"/>
      <c r="C95" s="174"/>
      <c r="D95" s="77" t="s">
        <v>1696</v>
      </c>
      <c r="E95" s="147" t="s">
        <v>1729</v>
      </c>
      <c r="F95" s="148"/>
      <c r="G95" s="148"/>
      <c r="H95" s="148"/>
      <c r="I95" s="148"/>
      <c r="J95" s="149"/>
      <c r="K95" s="80"/>
      <c r="L95" s="80"/>
      <c r="M95" s="80"/>
      <c r="N95" s="80"/>
      <c r="O95" s="81"/>
      <c r="P95" s="81"/>
    </row>
    <row r="96" spans="1:16" s="3" customFormat="1">
      <c r="A96" s="174" t="s">
        <v>1686</v>
      </c>
      <c r="B96" s="174"/>
      <c r="C96" s="174"/>
      <c r="D96" s="77" t="s">
        <v>648</v>
      </c>
      <c r="E96" s="147" t="s">
        <v>1730</v>
      </c>
      <c r="F96" s="148"/>
      <c r="G96" s="148"/>
      <c r="H96" s="148"/>
      <c r="I96" s="148"/>
      <c r="J96" s="149"/>
      <c r="K96" s="80"/>
      <c r="L96" s="80"/>
      <c r="M96" s="80"/>
      <c r="N96" s="80"/>
      <c r="O96" s="81"/>
      <c r="P96" s="81"/>
    </row>
    <row r="97" spans="1:16" s="3" customFormat="1">
      <c r="A97" s="174" t="s">
        <v>1686</v>
      </c>
      <c r="B97" s="174"/>
      <c r="C97" s="174"/>
      <c r="D97" s="77" t="s">
        <v>649</v>
      </c>
      <c r="E97" s="147" t="s">
        <v>1731</v>
      </c>
      <c r="F97" s="148"/>
      <c r="G97" s="148"/>
      <c r="H97" s="148"/>
      <c r="I97" s="148"/>
      <c r="J97" s="149"/>
      <c r="K97" s="80"/>
      <c r="L97" s="80"/>
      <c r="M97" s="80"/>
      <c r="N97" s="80"/>
      <c r="O97" s="81"/>
      <c r="P97" s="81"/>
    </row>
    <row r="98" spans="1:16" s="3" customFormat="1">
      <c r="A98" s="174" t="s">
        <v>1686</v>
      </c>
      <c r="B98" s="174"/>
      <c r="C98" s="174"/>
      <c r="D98" s="77" t="s">
        <v>1697</v>
      </c>
      <c r="E98" s="147" t="s">
        <v>1732</v>
      </c>
      <c r="F98" s="148"/>
      <c r="G98" s="148"/>
      <c r="H98" s="148"/>
      <c r="I98" s="148"/>
      <c r="J98" s="149"/>
      <c r="K98" s="80"/>
      <c r="L98" s="80"/>
      <c r="M98" s="80"/>
      <c r="N98" s="80"/>
      <c r="O98" s="81"/>
      <c r="P98" s="81"/>
    </row>
    <row r="99" spans="1:16" s="3" customFormat="1">
      <c r="A99" s="174" t="s">
        <v>1686</v>
      </c>
      <c r="B99" s="174"/>
      <c r="C99" s="174"/>
      <c r="D99" s="77" t="s">
        <v>1698</v>
      </c>
      <c r="E99" s="147" t="s">
        <v>1733</v>
      </c>
      <c r="F99" s="148"/>
      <c r="G99" s="148"/>
      <c r="H99" s="148"/>
      <c r="I99" s="148"/>
      <c r="J99" s="149"/>
      <c r="K99" s="80"/>
      <c r="L99" s="80"/>
      <c r="M99" s="80"/>
      <c r="N99" s="80"/>
      <c r="O99" s="81"/>
      <c r="P99" s="81"/>
    </row>
    <row r="100" spans="1:16" s="3" customFormat="1">
      <c r="A100" s="174" t="s">
        <v>1686</v>
      </c>
      <c r="B100" s="174"/>
      <c r="C100" s="174"/>
      <c r="D100" s="77" t="s">
        <v>650</v>
      </c>
      <c r="E100" s="147" t="s">
        <v>1734</v>
      </c>
      <c r="F100" s="148"/>
      <c r="G100" s="148"/>
      <c r="H100" s="148"/>
      <c r="I100" s="148"/>
      <c r="J100" s="149"/>
      <c r="K100" s="80"/>
      <c r="L100" s="80"/>
      <c r="M100" s="80"/>
      <c r="N100" s="80"/>
      <c r="O100" s="81"/>
      <c r="P100" s="81"/>
    </row>
    <row r="101" spans="1:16" s="3" customFormat="1">
      <c r="A101" s="174" t="s">
        <v>1686</v>
      </c>
      <c r="B101" s="174"/>
      <c r="C101" s="174"/>
      <c r="D101" s="77" t="s">
        <v>651</v>
      </c>
      <c r="E101" s="147" t="s">
        <v>1735</v>
      </c>
      <c r="F101" s="148"/>
      <c r="G101" s="148"/>
      <c r="H101" s="148"/>
      <c r="I101" s="148"/>
      <c r="J101" s="149"/>
      <c r="K101" s="80"/>
      <c r="L101" s="80"/>
      <c r="M101" s="80"/>
      <c r="N101" s="80"/>
      <c r="O101" s="81"/>
      <c r="P101" s="81"/>
    </row>
    <row r="102" spans="1:16" s="3" customFormat="1">
      <c r="A102" s="174" t="s">
        <v>1687</v>
      </c>
      <c r="B102" s="174"/>
      <c r="C102" s="174"/>
      <c r="D102" s="77" t="s">
        <v>344</v>
      </c>
      <c r="E102" s="147" t="s">
        <v>1719</v>
      </c>
      <c r="F102" s="148"/>
      <c r="G102" s="148"/>
      <c r="H102" s="148"/>
      <c r="I102" s="148"/>
      <c r="J102" s="149"/>
      <c r="K102" s="80"/>
      <c r="L102" s="80"/>
      <c r="M102" s="80"/>
      <c r="N102" s="80"/>
      <c r="O102" s="81"/>
      <c r="P102" s="81"/>
    </row>
    <row r="103" spans="1:16" s="3" customFormat="1">
      <c r="A103" s="174" t="s">
        <v>1687</v>
      </c>
      <c r="B103" s="174"/>
      <c r="C103" s="174"/>
      <c r="D103" s="77" t="s">
        <v>1699</v>
      </c>
      <c r="E103" s="147" t="s">
        <v>1736</v>
      </c>
      <c r="F103" s="148"/>
      <c r="G103" s="148"/>
      <c r="H103" s="148"/>
      <c r="I103" s="148"/>
      <c r="J103" s="149"/>
      <c r="K103" s="80"/>
      <c r="L103" s="80"/>
      <c r="M103" s="80"/>
      <c r="N103" s="80"/>
      <c r="O103" s="81"/>
      <c r="P103" s="81"/>
    </row>
    <row r="104" spans="1:16" s="3" customFormat="1">
      <c r="A104" s="174" t="s">
        <v>1687</v>
      </c>
      <c r="B104" s="174"/>
      <c r="C104" s="174"/>
      <c r="D104" s="77" t="s">
        <v>344</v>
      </c>
      <c r="E104" s="147" t="s">
        <v>1737</v>
      </c>
      <c r="F104" s="148"/>
      <c r="G104" s="148"/>
      <c r="H104" s="148"/>
      <c r="I104" s="148"/>
      <c r="J104" s="149"/>
      <c r="K104" s="80"/>
      <c r="L104" s="80"/>
      <c r="M104" s="80"/>
      <c r="N104" s="80"/>
      <c r="O104" s="81"/>
      <c r="P104" s="81"/>
    </row>
    <row r="105" spans="1:16">
      <c r="A105" s="22"/>
      <c r="B105" s="22"/>
      <c r="C105" s="22"/>
      <c r="D105" s="22"/>
      <c r="E105" s="22"/>
      <c r="F105" s="22"/>
      <c r="G105" s="22"/>
      <c r="H105" s="22"/>
      <c r="I105" s="22"/>
      <c r="J105" s="22"/>
      <c r="K105" s="22"/>
      <c r="L105" s="22"/>
      <c r="M105" s="22"/>
      <c r="N105" s="22"/>
      <c r="O105" s="22"/>
      <c r="P105" s="22"/>
    </row>
    <row r="106" spans="1:16">
      <c r="A106" s="171" t="s">
        <v>828</v>
      </c>
      <c r="B106" s="172"/>
      <c r="C106" s="172"/>
      <c r="D106" s="172"/>
      <c r="E106" s="172"/>
      <c r="F106" s="172"/>
      <c r="G106" s="172"/>
      <c r="H106" s="172"/>
      <c r="I106" s="172"/>
      <c r="J106" s="172"/>
      <c r="K106" s="172"/>
      <c r="L106" s="172"/>
      <c r="M106" s="172"/>
      <c r="N106" s="172"/>
      <c r="O106" s="172"/>
      <c r="P106" s="82"/>
    </row>
    <row r="107" spans="1:16" s="52" customFormat="1">
      <c r="A107" s="175" t="s">
        <v>830</v>
      </c>
      <c r="B107" s="175"/>
      <c r="C107" s="175"/>
      <c r="D107" s="175"/>
      <c r="E107" s="175" t="s">
        <v>831</v>
      </c>
      <c r="F107" s="175"/>
      <c r="G107" s="175"/>
      <c r="H107" s="175"/>
      <c r="I107" s="175" t="s">
        <v>834</v>
      </c>
      <c r="J107" s="175"/>
      <c r="K107" s="175"/>
      <c r="L107" s="175"/>
      <c r="M107" s="189" t="s">
        <v>835</v>
      </c>
      <c r="N107" s="190"/>
      <c r="O107" s="190"/>
      <c r="P107" s="190"/>
    </row>
    <row r="108" spans="1:16">
      <c r="A108" s="83">
        <v>41102</v>
      </c>
      <c r="B108" s="182" t="s">
        <v>775</v>
      </c>
      <c r="C108" s="182"/>
      <c r="D108" s="182"/>
      <c r="E108" s="83">
        <v>41201</v>
      </c>
      <c r="F108" s="179" t="s">
        <v>783</v>
      </c>
      <c r="G108" s="180"/>
      <c r="H108" s="181"/>
      <c r="I108" s="84">
        <v>41403</v>
      </c>
      <c r="J108" s="186" t="s">
        <v>789</v>
      </c>
      <c r="K108" s="186"/>
      <c r="L108" s="186"/>
      <c r="M108" s="85">
        <v>41502</v>
      </c>
      <c r="N108" s="186" t="s">
        <v>793</v>
      </c>
      <c r="O108" s="186"/>
      <c r="P108" s="186"/>
    </row>
    <row r="109" spans="1:16">
      <c r="A109" s="83">
        <v>41103</v>
      </c>
      <c r="B109" s="182" t="s">
        <v>776</v>
      </c>
      <c r="C109" s="182"/>
      <c r="D109" s="182"/>
      <c r="E109" s="83">
        <v>41203</v>
      </c>
      <c r="F109" s="179" t="s">
        <v>784</v>
      </c>
      <c r="G109" s="180"/>
      <c r="H109" s="181"/>
      <c r="I109" s="84">
        <v>41405</v>
      </c>
      <c r="J109" s="186" t="s">
        <v>790</v>
      </c>
      <c r="K109" s="186"/>
      <c r="L109" s="186"/>
      <c r="M109" s="85">
        <v>41503</v>
      </c>
      <c r="N109" s="186" t="s">
        <v>794</v>
      </c>
      <c r="O109" s="186"/>
      <c r="P109" s="186"/>
    </row>
    <row r="110" spans="1:16">
      <c r="A110" s="83">
        <v>41106</v>
      </c>
      <c r="B110" s="182" t="s">
        <v>777</v>
      </c>
      <c r="C110" s="182"/>
      <c r="D110" s="182"/>
      <c r="E110" s="83">
        <v>41204</v>
      </c>
      <c r="F110" s="179" t="s">
        <v>785</v>
      </c>
      <c r="G110" s="180"/>
      <c r="H110" s="181"/>
      <c r="I110" s="84">
        <v>41407</v>
      </c>
      <c r="J110" s="186" t="s">
        <v>791</v>
      </c>
      <c r="K110" s="186"/>
      <c r="L110" s="186"/>
      <c r="M110" s="85">
        <v>41505</v>
      </c>
      <c r="N110" s="186" t="s">
        <v>795</v>
      </c>
      <c r="O110" s="186"/>
      <c r="P110" s="186"/>
    </row>
    <row r="111" spans="1:16">
      <c r="A111" s="83">
        <v>41107</v>
      </c>
      <c r="B111" s="182" t="s">
        <v>778</v>
      </c>
      <c r="C111" s="182"/>
      <c r="D111" s="182"/>
      <c r="E111" s="83">
        <v>41205</v>
      </c>
      <c r="F111" s="179" t="s">
        <v>786</v>
      </c>
      <c r="G111" s="180"/>
      <c r="H111" s="181"/>
      <c r="I111" s="84">
        <v>41408</v>
      </c>
      <c r="J111" s="186" t="s">
        <v>814</v>
      </c>
      <c r="K111" s="186"/>
      <c r="L111" s="186"/>
      <c r="M111" s="85">
        <v>41506</v>
      </c>
      <c r="N111" s="186" t="s">
        <v>796</v>
      </c>
      <c r="O111" s="186"/>
      <c r="P111" s="186"/>
    </row>
    <row r="112" spans="1:16">
      <c r="A112" s="83">
        <v>41108</v>
      </c>
      <c r="B112" s="182" t="s">
        <v>779</v>
      </c>
      <c r="C112" s="182"/>
      <c r="D112" s="182"/>
      <c r="E112" s="175" t="s">
        <v>832</v>
      </c>
      <c r="F112" s="175"/>
      <c r="G112" s="175"/>
      <c r="H112" s="175"/>
      <c r="I112" s="84">
        <v>41409</v>
      </c>
      <c r="J112" s="186" t="s">
        <v>792</v>
      </c>
      <c r="K112" s="186"/>
      <c r="L112" s="186"/>
      <c r="M112" s="85">
        <v>41507</v>
      </c>
      <c r="N112" s="186" t="s">
        <v>797</v>
      </c>
      <c r="O112" s="186"/>
      <c r="P112" s="186"/>
    </row>
    <row r="113" spans="1:16">
      <c r="A113" s="83">
        <v>41109</v>
      </c>
      <c r="B113" s="182" t="s">
        <v>780</v>
      </c>
      <c r="C113" s="182"/>
      <c r="D113" s="182"/>
      <c r="E113" s="83">
        <v>41302</v>
      </c>
      <c r="F113" s="191" t="s">
        <v>787</v>
      </c>
      <c r="G113" s="192"/>
      <c r="H113" s="193"/>
      <c r="I113" s="84">
        <v>41410</v>
      </c>
      <c r="J113" s="186" t="s">
        <v>815</v>
      </c>
      <c r="K113" s="186"/>
      <c r="L113" s="186"/>
      <c r="M113" s="85">
        <v>41512</v>
      </c>
      <c r="N113" s="186" t="s">
        <v>798</v>
      </c>
      <c r="O113" s="186"/>
      <c r="P113" s="186"/>
    </row>
    <row r="114" spans="1:16">
      <c r="A114" s="83">
        <v>41110</v>
      </c>
      <c r="B114" s="182" t="s">
        <v>811</v>
      </c>
      <c r="C114" s="182"/>
      <c r="D114" s="182"/>
      <c r="E114" s="83">
        <v>41303</v>
      </c>
      <c r="F114" s="191" t="s">
        <v>788</v>
      </c>
      <c r="G114" s="192"/>
      <c r="H114" s="193"/>
      <c r="I114" s="84">
        <v>41411</v>
      </c>
      <c r="J114" s="186" t="s">
        <v>816</v>
      </c>
      <c r="K114" s="186"/>
      <c r="L114" s="186"/>
      <c r="M114" s="85">
        <v>41513</v>
      </c>
      <c r="N114" s="186" t="s">
        <v>820</v>
      </c>
      <c r="O114" s="186"/>
      <c r="P114" s="186"/>
    </row>
    <row r="115" spans="1:16">
      <c r="A115" s="83">
        <v>41112</v>
      </c>
      <c r="B115" s="182" t="s">
        <v>781</v>
      </c>
      <c r="C115" s="182"/>
      <c r="D115" s="182"/>
      <c r="E115" s="83">
        <v>41304</v>
      </c>
      <c r="F115" s="191" t="s">
        <v>812</v>
      </c>
      <c r="G115" s="192"/>
      <c r="H115" s="193"/>
      <c r="I115" s="84">
        <v>41412</v>
      </c>
      <c r="J115" s="186" t="s">
        <v>817</v>
      </c>
      <c r="K115" s="186"/>
      <c r="L115" s="186"/>
      <c r="M115" s="85">
        <v>41514</v>
      </c>
      <c r="N115" s="186" t="s">
        <v>799</v>
      </c>
      <c r="O115" s="186"/>
      <c r="P115" s="186"/>
    </row>
    <row r="116" spans="1:16">
      <c r="A116" s="83" t="s">
        <v>768</v>
      </c>
      <c r="B116" s="182" t="s">
        <v>782</v>
      </c>
      <c r="C116" s="182"/>
      <c r="D116" s="182"/>
      <c r="E116" s="83">
        <v>41307</v>
      </c>
      <c r="F116" s="182" t="s">
        <v>813</v>
      </c>
      <c r="G116" s="182"/>
      <c r="H116" s="182"/>
      <c r="I116" s="84">
        <v>41413</v>
      </c>
      <c r="J116" s="186" t="s">
        <v>818</v>
      </c>
      <c r="K116" s="186"/>
      <c r="L116" s="186"/>
      <c r="M116" s="85">
        <v>41516</v>
      </c>
      <c r="N116" s="186" t="s">
        <v>800</v>
      </c>
      <c r="O116" s="186"/>
      <c r="P116" s="186"/>
    </row>
    <row r="117" spans="1:16" s="52" customFormat="1">
      <c r="A117" s="175" t="s">
        <v>833</v>
      </c>
      <c r="B117" s="175"/>
      <c r="C117" s="175"/>
      <c r="D117" s="165"/>
      <c r="E117" s="134"/>
      <c r="F117" s="177"/>
      <c r="G117" s="177"/>
      <c r="H117" s="178"/>
      <c r="I117" s="85">
        <v>41414</v>
      </c>
      <c r="J117" s="186" t="s">
        <v>819</v>
      </c>
      <c r="K117" s="186"/>
      <c r="L117" s="186"/>
      <c r="M117" s="85">
        <v>41517</v>
      </c>
      <c r="N117" s="186" t="s">
        <v>821</v>
      </c>
      <c r="O117" s="186"/>
      <c r="P117" s="186"/>
    </row>
    <row r="118" spans="1:16" s="52" customFormat="1">
      <c r="A118" s="77" t="s">
        <v>769</v>
      </c>
      <c r="B118" s="176" t="s">
        <v>801</v>
      </c>
      <c r="C118" s="176"/>
      <c r="D118" s="176"/>
      <c r="E118" s="22"/>
      <c r="F118" s="22"/>
      <c r="G118" s="22"/>
      <c r="H118" s="22"/>
      <c r="I118" s="86"/>
      <c r="J118" s="86"/>
      <c r="K118" s="86"/>
      <c r="L118" s="86"/>
      <c r="M118" s="84">
        <v>41518</v>
      </c>
      <c r="N118" s="186" t="s">
        <v>822</v>
      </c>
      <c r="O118" s="186"/>
      <c r="P118" s="186"/>
    </row>
    <row r="119" spans="1:16" s="52" customFormat="1">
      <c r="A119" s="77" t="s">
        <v>770</v>
      </c>
      <c r="B119" s="176" t="s">
        <v>802</v>
      </c>
      <c r="C119" s="176"/>
      <c r="D119" s="176"/>
      <c r="E119" s="22"/>
      <c r="F119" s="22"/>
      <c r="G119" s="22"/>
      <c r="H119" s="22"/>
      <c r="I119" s="87"/>
      <c r="J119" s="87"/>
      <c r="K119" s="87"/>
      <c r="L119" s="87"/>
      <c r="M119" s="84">
        <v>41519</v>
      </c>
      <c r="N119" s="186" t="s">
        <v>823</v>
      </c>
      <c r="O119" s="186"/>
      <c r="P119" s="186"/>
    </row>
    <row r="120" spans="1:16" s="52" customFormat="1">
      <c r="A120" s="77" t="s">
        <v>771</v>
      </c>
      <c r="B120" s="176" t="s">
        <v>803</v>
      </c>
      <c r="C120" s="176"/>
      <c r="D120" s="176"/>
      <c r="E120" s="22"/>
      <c r="F120" s="22"/>
      <c r="G120" s="22"/>
      <c r="H120" s="22"/>
      <c r="I120" s="87"/>
      <c r="J120" s="87"/>
      <c r="K120" s="87"/>
      <c r="L120" s="87"/>
      <c r="M120" s="84">
        <v>41520</v>
      </c>
      <c r="N120" s="186" t="s">
        <v>824</v>
      </c>
      <c r="O120" s="186"/>
      <c r="P120" s="186"/>
    </row>
    <row r="121" spans="1:16" s="52" customFormat="1">
      <c r="A121" s="77" t="s">
        <v>772</v>
      </c>
      <c r="B121" s="176" t="s">
        <v>804</v>
      </c>
      <c r="C121" s="176"/>
      <c r="D121" s="176"/>
      <c r="E121" s="22"/>
      <c r="F121" s="22"/>
      <c r="G121" s="22"/>
      <c r="H121" s="22"/>
      <c r="I121" s="87"/>
      <c r="J121" s="87"/>
      <c r="K121" s="87"/>
      <c r="L121" s="87"/>
      <c r="M121" s="22"/>
      <c r="N121" s="22"/>
      <c r="O121" s="22"/>
      <c r="P121" s="22"/>
    </row>
    <row r="122" spans="1:16" s="52" customFormat="1">
      <c r="A122" s="77" t="s">
        <v>773</v>
      </c>
      <c r="B122" s="176" t="s">
        <v>825</v>
      </c>
      <c r="C122" s="176"/>
      <c r="D122" s="176"/>
      <c r="E122" s="22"/>
      <c r="F122" s="22"/>
      <c r="G122" s="22"/>
      <c r="H122" s="22"/>
      <c r="I122" s="87"/>
      <c r="J122" s="87"/>
      <c r="K122" s="87"/>
      <c r="L122" s="87"/>
      <c r="M122" s="22"/>
      <c r="N122" s="22"/>
      <c r="O122" s="22"/>
      <c r="P122" s="22"/>
    </row>
    <row r="123" spans="1:16" s="52" customFormat="1">
      <c r="A123" s="77" t="s">
        <v>774</v>
      </c>
      <c r="B123" s="176" t="s">
        <v>826</v>
      </c>
      <c r="C123" s="176"/>
      <c r="D123" s="176"/>
      <c r="E123" s="22"/>
      <c r="F123" s="22"/>
      <c r="G123" s="22"/>
      <c r="H123" s="22"/>
      <c r="I123" s="87"/>
      <c r="J123" s="87"/>
      <c r="K123" s="87"/>
      <c r="L123" s="87"/>
      <c r="M123" s="22"/>
      <c r="N123" s="22"/>
      <c r="O123" s="22"/>
      <c r="P123" s="22"/>
    </row>
    <row r="124" spans="1:16" s="52" customFormat="1">
      <c r="A124" s="22"/>
      <c r="B124" s="22"/>
      <c r="C124" s="22"/>
      <c r="D124" s="22"/>
      <c r="E124" s="22"/>
      <c r="F124" s="22"/>
      <c r="G124" s="22"/>
      <c r="H124" s="22"/>
      <c r="I124" s="87"/>
      <c r="J124" s="87"/>
      <c r="K124" s="87"/>
      <c r="L124" s="87"/>
      <c r="M124" s="22"/>
      <c r="N124" s="22"/>
      <c r="O124" s="22"/>
      <c r="P124" s="22"/>
    </row>
    <row r="125" spans="1:16">
      <c r="A125" s="22"/>
      <c r="B125" s="22"/>
      <c r="C125" s="22"/>
      <c r="D125" s="22"/>
      <c r="E125" s="87"/>
      <c r="F125" s="87"/>
      <c r="G125" s="87"/>
      <c r="H125" s="22"/>
      <c r="I125" s="87"/>
      <c r="J125" s="87"/>
      <c r="K125" s="87"/>
      <c r="L125" s="87"/>
      <c r="M125" s="22"/>
      <c r="N125" s="22"/>
      <c r="O125" s="22"/>
      <c r="P125" s="22"/>
    </row>
    <row r="126" spans="1:16">
      <c r="A126" s="194" t="s">
        <v>836</v>
      </c>
      <c r="B126" s="195"/>
      <c r="C126" s="195"/>
      <c r="D126" s="195"/>
      <c r="E126" s="195"/>
      <c r="F126" s="195"/>
      <c r="G126" s="195"/>
      <c r="H126" s="195"/>
      <c r="I126" s="195"/>
      <c r="J126" s="195"/>
      <c r="K126" s="195"/>
      <c r="L126" s="195"/>
      <c r="M126" s="195"/>
      <c r="N126" s="195"/>
      <c r="O126" s="195"/>
      <c r="P126" s="196"/>
    </row>
    <row r="127" spans="1:16" s="52" customFormat="1">
      <c r="A127" s="165" t="s">
        <v>837</v>
      </c>
      <c r="B127" s="166"/>
      <c r="C127" s="166"/>
      <c r="D127" s="166"/>
      <c r="E127" s="166"/>
      <c r="F127" s="166"/>
      <c r="G127" s="166"/>
      <c r="H127" s="166"/>
      <c r="I127" s="166"/>
      <c r="J127" s="166"/>
      <c r="K127" s="166"/>
      <c r="L127" s="167"/>
      <c r="M127" s="175" t="s">
        <v>838</v>
      </c>
      <c r="N127" s="175"/>
      <c r="O127" s="175"/>
      <c r="P127" s="175"/>
    </row>
    <row r="128" spans="1:16">
      <c r="A128" s="175" t="s">
        <v>830</v>
      </c>
      <c r="B128" s="175"/>
      <c r="C128" s="175"/>
      <c r="D128" s="175"/>
      <c r="E128" s="175" t="s">
        <v>840</v>
      </c>
      <c r="F128" s="175"/>
      <c r="G128" s="175"/>
      <c r="H128" s="175"/>
      <c r="I128" s="175" t="s">
        <v>834</v>
      </c>
      <c r="J128" s="175"/>
      <c r="K128" s="175"/>
      <c r="L128" s="175"/>
      <c r="M128" s="175" t="s">
        <v>830</v>
      </c>
      <c r="N128" s="175"/>
      <c r="O128" s="175"/>
      <c r="P128" s="175"/>
    </row>
    <row r="129" spans="1:16">
      <c r="A129" s="83">
        <v>31102</v>
      </c>
      <c r="B129" s="187" t="s">
        <v>654</v>
      </c>
      <c r="C129" s="187"/>
      <c r="D129" s="187"/>
      <c r="E129" s="83">
        <v>31201</v>
      </c>
      <c r="F129" s="187" t="s">
        <v>681</v>
      </c>
      <c r="G129" s="187"/>
      <c r="H129" s="187"/>
      <c r="I129" s="83">
        <v>31401</v>
      </c>
      <c r="J129" s="188" t="s">
        <v>709</v>
      </c>
      <c r="K129" s="188"/>
      <c r="L129" s="188"/>
      <c r="M129" s="83">
        <v>32103</v>
      </c>
      <c r="N129" s="187" t="s">
        <v>735</v>
      </c>
      <c r="O129" s="187"/>
      <c r="P129" s="187"/>
    </row>
    <row r="130" spans="1:16">
      <c r="A130" s="83">
        <v>31103</v>
      </c>
      <c r="B130" s="187" t="s">
        <v>655</v>
      </c>
      <c r="C130" s="187"/>
      <c r="D130" s="187"/>
      <c r="E130" s="83">
        <v>31202</v>
      </c>
      <c r="F130" s="187" t="s">
        <v>682</v>
      </c>
      <c r="G130" s="187"/>
      <c r="H130" s="187"/>
      <c r="I130" s="83">
        <v>31402</v>
      </c>
      <c r="J130" s="188" t="s">
        <v>710</v>
      </c>
      <c r="K130" s="188"/>
      <c r="L130" s="188"/>
      <c r="M130" s="83">
        <v>32105</v>
      </c>
      <c r="N130" s="187" t="s">
        <v>736</v>
      </c>
      <c r="O130" s="187"/>
      <c r="P130" s="187"/>
    </row>
    <row r="131" spans="1:16">
      <c r="A131" s="83">
        <v>31104</v>
      </c>
      <c r="B131" s="187" t="s">
        <v>656</v>
      </c>
      <c r="C131" s="187"/>
      <c r="D131" s="187"/>
      <c r="E131" s="83">
        <v>31203</v>
      </c>
      <c r="F131" s="187" t="s">
        <v>683</v>
      </c>
      <c r="G131" s="187"/>
      <c r="H131" s="187"/>
      <c r="I131" s="83">
        <v>31403</v>
      </c>
      <c r="J131" s="187" t="s">
        <v>711</v>
      </c>
      <c r="K131" s="187"/>
      <c r="L131" s="187"/>
      <c r="M131" s="83">
        <v>32109</v>
      </c>
      <c r="N131" s="187" t="s">
        <v>737</v>
      </c>
      <c r="O131" s="187"/>
      <c r="P131" s="187"/>
    </row>
    <row r="132" spans="1:16">
      <c r="A132" s="83">
        <v>31105</v>
      </c>
      <c r="B132" s="187" t="s">
        <v>657</v>
      </c>
      <c r="C132" s="187"/>
      <c r="D132" s="187"/>
      <c r="E132" s="83">
        <v>31204</v>
      </c>
      <c r="F132" s="187" t="s">
        <v>684</v>
      </c>
      <c r="G132" s="187"/>
      <c r="H132" s="187"/>
      <c r="I132" s="83">
        <v>31404</v>
      </c>
      <c r="J132" s="187" t="s">
        <v>712</v>
      </c>
      <c r="K132" s="187"/>
      <c r="L132" s="187"/>
      <c r="M132" s="83">
        <v>32112</v>
      </c>
      <c r="N132" s="187" t="s">
        <v>738</v>
      </c>
      <c r="O132" s="187"/>
      <c r="P132" s="187"/>
    </row>
    <row r="133" spans="1:16">
      <c r="A133" s="83">
        <v>31106</v>
      </c>
      <c r="B133" s="187" t="s">
        <v>658</v>
      </c>
      <c r="C133" s="187"/>
      <c r="D133" s="187"/>
      <c r="E133" s="83">
        <v>31205</v>
      </c>
      <c r="F133" s="187" t="s">
        <v>685</v>
      </c>
      <c r="G133" s="187"/>
      <c r="H133" s="187"/>
      <c r="I133" s="83">
        <v>31405</v>
      </c>
      <c r="J133" s="187" t="s">
        <v>713</v>
      </c>
      <c r="K133" s="187"/>
      <c r="L133" s="187"/>
      <c r="M133" s="175" t="s">
        <v>840</v>
      </c>
      <c r="N133" s="175"/>
      <c r="O133" s="175"/>
      <c r="P133" s="175"/>
    </row>
    <row r="134" spans="1:16">
      <c r="A134" s="83">
        <v>31107</v>
      </c>
      <c r="B134" s="187" t="s">
        <v>659</v>
      </c>
      <c r="C134" s="187"/>
      <c r="D134" s="187"/>
      <c r="E134" s="83">
        <v>31206</v>
      </c>
      <c r="F134" s="187" t="s">
        <v>686</v>
      </c>
      <c r="G134" s="187"/>
      <c r="H134" s="187"/>
      <c r="I134" s="83">
        <v>31407</v>
      </c>
      <c r="J134" s="187" t="s">
        <v>714</v>
      </c>
      <c r="K134" s="187"/>
      <c r="L134" s="187"/>
      <c r="M134" s="83">
        <v>32203</v>
      </c>
      <c r="N134" s="187" t="s">
        <v>739</v>
      </c>
      <c r="O134" s="187"/>
      <c r="P134" s="187"/>
    </row>
    <row r="135" spans="1:16">
      <c r="A135" s="83">
        <v>31108</v>
      </c>
      <c r="B135" s="187" t="s">
        <v>660</v>
      </c>
      <c r="C135" s="187"/>
      <c r="D135" s="187"/>
      <c r="E135" s="83">
        <v>31207</v>
      </c>
      <c r="F135" s="187" t="s">
        <v>687</v>
      </c>
      <c r="G135" s="187"/>
      <c r="H135" s="187"/>
      <c r="I135" s="83">
        <v>31408</v>
      </c>
      <c r="J135" s="187" t="s">
        <v>715</v>
      </c>
      <c r="K135" s="187"/>
      <c r="L135" s="187"/>
      <c r="M135" s="83">
        <v>32205</v>
      </c>
      <c r="N135" s="187" t="s">
        <v>740</v>
      </c>
      <c r="O135" s="187"/>
      <c r="P135" s="187"/>
    </row>
    <row r="136" spans="1:16">
      <c r="A136" s="83">
        <v>31109</v>
      </c>
      <c r="B136" s="187" t="s">
        <v>661</v>
      </c>
      <c r="C136" s="187"/>
      <c r="D136" s="187"/>
      <c r="E136" s="83">
        <v>31208</v>
      </c>
      <c r="F136" s="187" t="s">
        <v>688</v>
      </c>
      <c r="G136" s="187"/>
      <c r="H136" s="187"/>
      <c r="I136" s="83">
        <v>31409</v>
      </c>
      <c r="J136" s="187" t="s">
        <v>716</v>
      </c>
      <c r="K136" s="187"/>
      <c r="L136" s="187"/>
      <c r="M136" s="83">
        <v>32206</v>
      </c>
      <c r="N136" s="187" t="s">
        <v>741</v>
      </c>
      <c r="O136" s="187"/>
      <c r="P136" s="187"/>
    </row>
    <row r="137" spans="1:16">
      <c r="A137" s="83">
        <v>31110</v>
      </c>
      <c r="B137" s="187" t="s">
        <v>662</v>
      </c>
      <c r="C137" s="187"/>
      <c r="D137" s="187"/>
      <c r="E137" s="83">
        <v>31209</v>
      </c>
      <c r="F137" s="187" t="s">
        <v>689</v>
      </c>
      <c r="G137" s="187"/>
      <c r="H137" s="187"/>
      <c r="I137" s="83">
        <v>31410</v>
      </c>
      <c r="J137" s="187" t="s">
        <v>717</v>
      </c>
      <c r="K137" s="187"/>
      <c r="L137" s="187"/>
      <c r="M137" s="83">
        <v>32208</v>
      </c>
      <c r="N137" s="187" t="s">
        <v>742</v>
      </c>
      <c r="O137" s="187"/>
      <c r="P137" s="187"/>
    </row>
    <row r="138" spans="1:16">
      <c r="A138" s="83">
        <v>31111</v>
      </c>
      <c r="B138" s="187" t="s">
        <v>663</v>
      </c>
      <c r="C138" s="187"/>
      <c r="D138" s="187"/>
      <c r="E138" s="83">
        <v>31210</v>
      </c>
      <c r="F138" s="187" t="s">
        <v>690</v>
      </c>
      <c r="G138" s="187"/>
      <c r="H138" s="187"/>
      <c r="I138" s="83">
        <v>31411</v>
      </c>
      <c r="J138" s="187" t="s">
        <v>718</v>
      </c>
      <c r="K138" s="187"/>
      <c r="L138" s="187"/>
      <c r="M138" s="175" t="s">
        <v>834</v>
      </c>
      <c r="N138" s="175"/>
      <c r="O138" s="175"/>
      <c r="P138" s="175"/>
    </row>
    <row r="139" spans="1:16">
      <c r="A139" s="83">
        <v>31112</v>
      </c>
      <c r="B139" s="187" t="s">
        <v>664</v>
      </c>
      <c r="C139" s="187"/>
      <c r="D139" s="187"/>
      <c r="E139" s="83">
        <v>31211</v>
      </c>
      <c r="F139" s="187" t="s">
        <v>691</v>
      </c>
      <c r="G139" s="187"/>
      <c r="H139" s="187"/>
      <c r="I139" s="83">
        <v>31412</v>
      </c>
      <c r="J139" s="187" t="s">
        <v>719</v>
      </c>
      <c r="K139" s="187"/>
      <c r="L139" s="187"/>
      <c r="M139" s="83">
        <v>32305</v>
      </c>
      <c r="N139" s="144" t="s">
        <v>1398</v>
      </c>
      <c r="O139" s="145"/>
      <c r="P139" s="146"/>
    </row>
    <row r="140" spans="1:16">
      <c r="A140" s="83">
        <v>31113</v>
      </c>
      <c r="B140" s="187" t="s">
        <v>665</v>
      </c>
      <c r="C140" s="187"/>
      <c r="D140" s="187"/>
      <c r="E140" s="83">
        <v>31212</v>
      </c>
      <c r="F140" s="187" t="s">
        <v>692</v>
      </c>
      <c r="G140" s="187"/>
      <c r="H140" s="187"/>
      <c r="I140" s="83">
        <v>31413</v>
      </c>
      <c r="J140" s="187" t="s">
        <v>1395</v>
      </c>
      <c r="K140" s="187"/>
      <c r="L140" s="187"/>
      <c r="M140" s="175" t="s">
        <v>832</v>
      </c>
      <c r="N140" s="175"/>
      <c r="O140" s="175"/>
      <c r="P140" s="175"/>
    </row>
    <row r="141" spans="1:16">
      <c r="A141" s="83">
        <v>31114</v>
      </c>
      <c r="B141" s="187" t="s">
        <v>666</v>
      </c>
      <c r="C141" s="187"/>
      <c r="D141" s="187"/>
      <c r="E141" s="83">
        <v>31214</v>
      </c>
      <c r="F141" s="187" t="s">
        <v>693</v>
      </c>
      <c r="G141" s="187"/>
      <c r="H141" s="187"/>
      <c r="I141" s="83">
        <v>31414</v>
      </c>
      <c r="J141" s="187" t="s">
        <v>1396</v>
      </c>
      <c r="K141" s="187"/>
      <c r="L141" s="187"/>
      <c r="M141" s="83">
        <v>32402</v>
      </c>
      <c r="N141" s="187" t="s">
        <v>743</v>
      </c>
      <c r="O141" s="187"/>
      <c r="P141" s="187"/>
    </row>
    <row r="142" spans="1:16">
      <c r="A142" s="83">
        <v>31115</v>
      </c>
      <c r="B142" s="187" t="s">
        <v>667</v>
      </c>
      <c r="C142" s="187"/>
      <c r="D142" s="187"/>
      <c r="E142" s="83">
        <v>31215</v>
      </c>
      <c r="F142" s="187" t="s">
        <v>694</v>
      </c>
      <c r="G142" s="187"/>
      <c r="H142" s="187"/>
      <c r="I142" s="83">
        <v>31415</v>
      </c>
      <c r="J142" s="187" t="s">
        <v>1397</v>
      </c>
      <c r="K142" s="187"/>
      <c r="L142" s="187"/>
      <c r="M142" s="175" t="s">
        <v>841</v>
      </c>
      <c r="N142" s="175"/>
      <c r="O142" s="175"/>
      <c r="P142" s="175"/>
    </row>
    <row r="143" spans="1:16">
      <c r="A143" s="83">
        <v>31116</v>
      </c>
      <c r="B143" s="187" t="s">
        <v>668</v>
      </c>
      <c r="C143" s="187"/>
      <c r="D143" s="187"/>
      <c r="E143" s="83">
        <v>31216</v>
      </c>
      <c r="F143" s="187" t="s">
        <v>1393</v>
      </c>
      <c r="G143" s="187"/>
      <c r="H143" s="187"/>
      <c r="I143" s="175" t="s">
        <v>841</v>
      </c>
      <c r="J143" s="175"/>
      <c r="K143" s="175"/>
      <c r="L143" s="175"/>
      <c r="M143" s="83">
        <v>32502</v>
      </c>
      <c r="N143" s="187" t="s">
        <v>744</v>
      </c>
      <c r="O143" s="187"/>
      <c r="P143" s="187"/>
    </row>
    <row r="144" spans="1:16">
      <c r="A144" s="83">
        <v>31117</v>
      </c>
      <c r="B144" s="187" t="s">
        <v>669</v>
      </c>
      <c r="C144" s="187"/>
      <c r="D144" s="187"/>
      <c r="E144" s="83">
        <v>31218</v>
      </c>
      <c r="F144" s="187" t="s">
        <v>1394</v>
      </c>
      <c r="G144" s="187"/>
      <c r="H144" s="187"/>
      <c r="I144" s="83">
        <v>31501</v>
      </c>
      <c r="J144" s="187" t="s">
        <v>720</v>
      </c>
      <c r="K144" s="187"/>
      <c r="L144" s="187"/>
      <c r="M144" s="83">
        <v>32504</v>
      </c>
      <c r="N144" s="187" t="s">
        <v>745</v>
      </c>
      <c r="O144" s="187"/>
      <c r="P144" s="187"/>
    </row>
    <row r="145" spans="1:16">
      <c r="A145" s="83">
        <v>31118</v>
      </c>
      <c r="B145" s="187" t="s">
        <v>670</v>
      </c>
      <c r="C145" s="187"/>
      <c r="D145" s="187"/>
      <c r="E145" s="175" t="s">
        <v>832</v>
      </c>
      <c r="F145" s="175"/>
      <c r="G145" s="175"/>
      <c r="H145" s="175"/>
      <c r="I145" s="83">
        <v>31503</v>
      </c>
      <c r="J145" s="187" t="s">
        <v>721</v>
      </c>
      <c r="K145" s="187"/>
      <c r="L145" s="187"/>
      <c r="M145" s="83">
        <v>32505</v>
      </c>
      <c r="N145" s="187" t="s">
        <v>746</v>
      </c>
      <c r="O145" s="187"/>
      <c r="P145" s="187"/>
    </row>
    <row r="146" spans="1:16">
      <c r="A146" s="83">
        <v>31119</v>
      </c>
      <c r="B146" s="187" t="s">
        <v>671</v>
      </c>
      <c r="C146" s="187"/>
      <c r="D146" s="187"/>
      <c r="E146" s="83">
        <v>31301</v>
      </c>
      <c r="F146" s="187" t="s">
        <v>695</v>
      </c>
      <c r="G146" s="187"/>
      <c r="H146" s="187"/>
      <c r="I146" s="83">
        <v>31504</v>
      </c>
      <c r="J146" s="187" t="s">
        <v>722</v>
      </c>
      <c r="K146" s="187"/>
      <c r="L146" s="187"/>
      <c r="M146" s="83">
        <v>32506</v>
      </c>
      <c r="N146" s="187" t="s">
        <v>747</v>
      </c>
      <c r="O146" s="187"/>
      <c r="P146" s="187"/>
    </row>
    <row r="147" spans="1:16">
      <c r="A147" s="83">
        <v>31120</v>
      </c>
      <c r="B147" s="187" t="s">
        <v>672</v>
      </c>
      <c r="C147" s="187"/>
      <c r="D147" s="187"/>
      <c r="E147" s="83">
        <v>31302</v>
      </c>
      <c r="F147" s="187" t="s">
        <v>696</v>
      </c>
      <c r="G147" s="187"/>
      <c r="H147" s="187"/>
      <c r="I147" s="83">
        <v>31505</v>
      </c>
      <c r="J147" s="187" t="s">
        <v>723</v>
      </c>
      <c r="K147" s="187"/>
      <c r="L147" s="187"/>
      <c r="M147" s="83">
        <v>32507</v>
      </c>
      <c r="N147" s="187" t="s">
        <v>748</v>
      </c>
      <c r="O147" s="187"/>
      <c r="P147" s="187"/>
    </row>
    <row r="148" spans="1:16">
      <c r="A148" s="83">
        <v>31121</v>
      </c>
      <c r="B148" s="187" t="s">
        <v>673</v>
      </c>
      <c r="C148" s="187"/>
      <c r="D148" s="187"/>
      <c r="E148" s="83">
        <v>31303</v>
      </c>
      <c r="F148" s="187" t="s">
        <v>697</v>
      </c>
      <c r="G148" s="187"/>
      <c r="H148" s="187"/>
      <c r="I148" s="83">
        <v>31506</v>
      </c>
      <c r="J148" s="187" t="s">
        <v>724</v>
      </c>
      <c r="K148" s="187"/>
      <c r="L148" s="187"/>
      <c r="M148" s="175" t="s">
        <v>839</v>
      </c>
      <c r="N148" s="175"/>
      <c r="O148" s="175"/>
      <c r="P148" s="175"/>
    </row>
    <row r="149" spans="1:16">
      <c r="A149" s="83">
        <v>31122</v>
      </c>
      <c r="B149" s="187" t="s">
        <v>674</v>
      </c>
      <c r="C149" s="187"/>
      <c r="D149" s="187"/>
      <c r="E149" s="83">
        <v>31304</v>
      </c>
      <c r="F149" s="187" t="s">
        <v>698</v>
      </c>
      <c r="G149" s="187"/>
      <c r="H149" s="187"/>
      <c r="I149" s="83">
        <v>31507</v>
      </c>
      <c r="J149" s="187" t="s">
        <v>725</v>
      </c>
      <c r="K149" s="187"/>
      <c r="L149" s="187"/>
      <c r="M149" s="83">
        <v>32603</v>
      </c>
      <c r="N149" s="187" t="s">
        <v>750</v>
      </c>
      <c r="O149" s="187"/>
      <c r="P149" s="187"/>
    </row>
    <row r="150" spans="1:16">
      <c r="A150" s="83">
        <v>31123</v>
      </c>
      <c r="B150" s="187" t="s">
        <v>675</v>
      </c>
      <c r="C150" s="187"/>
      <c r="D150" s="187"/>
      <c r="E150" s="83">
        <v>31305</v>
      </c>
      <c r="F150" s="187" t="s">
        <v>699</v>
      </c>
      <c r="G150" s="187"/>
      <c r="H150" s="187"/>
      <c r="I150" s="83">
        <v>31508</v>
      </c>
      <c r="J150" s="187" t="s">
        <v>726</v>
      </c>
      <c r="K150" s="187"/>
      <c r="L150" s="187"/>
      <c r="M150" s="22"/>
      <c r="N150" s="22"/>
      <c r="O150" s="22"/>
      <c r="P150" s="22"/>
    </row>
    <row r="151" spans="1:16">
      <c r="A151" s="83">
        <v>31124</v>
      </c>
      <c r="B151" s="187" t="s">
        <v>676</v>
      </c>
      <c r="C151" s="187"/>
      <c r="D151" s="187"/>
      <c r="E151" s="83">
        <v>31306</v>
      </c>
      <c r="F151" s="187" t="s">
        <v>700</v>
      </c>
      <c r="G151" s="187"/>
      <c r="H151" s="187"/>
      <c r="I151" s="83">
        <v>31510</v>
      </c>
      <c r="J151" s="187" t="s">
        <v>727</v>
      </c>
      <c r="K151" s="187"/>
      <c r="L151" s="187"/>
      <c r="M151" s="22"/>
      <c r="N151" s="22"/>
      <c r="O151" s="22"/>
      <c r="P151" s="22"/>
    </row>
    <row r="152" spans="1:16">
      <c r="A152" s="83">
        <v>31125</v>
      </c>
      <c r="B152" s="187" t="s">
        <v>677</v>
      </c>
      <c r="C152" s="187"/>
      <c r="D152" s="187"/>
      <c r="E152" s="83">
        <v>31307</v>
      </c>
      <c r="F152" s="187" t="s">
        <v>701</v>
      </c>
      <c r="G152" s="187"/>
      <c r="H152" s="187"/>
      <c r="I152" s="83">
        <v>31511</v>
      </c>
      <c r="J152" s="187" t="s">
        <v>728</v>
      </c>
      <c r="K152" s="187"/>
      <c r="L152" s="187"/>
      <c r="M152" s="22"/>
      <c r="N152" s="22"/>
      <c r="O152" s="22"/>
      <c r="P152" s="22"/>
    </row>
    <row r="153" spans="1:16">
      <c r="A153" s="83">
        <v>31126</v>
      </c>
      <c r="B153" s="187" t="s">
        <v>678</v>
      </c>
      <c r="C153" s="187"/>
      <c r="D153" s="187"/>
      <c r="E153" s="83">
        <v>31308</v>
      </c>
      <c r="F153" s="187" t="s">
        <v>702</v>
      </c>
      <c r="G153" s="187"/>
      <c r="H153" s="187"/>
      <c r="I153" s="83">
        <v>31512</v>
      </c>
      <c r="J153" s="187" t="s">
        <v>729</v>
      </c>
      <c r="K153" s="187"/>
      <c r="L153" s="187"/>
      <c r="M153" s="22"/>
      <c r="N153" s="22"/>
      <c r="O153" s="22"/>
      <c r="P153" s="22"/>
    </row>
    <row r="154" spans="1:16">
      <c r="A154" s="83">
        <v>31127</v>
      </c>
      <c r="B154" s="187" t="s">
        <v>679</v>
      </c>
      <c r="C154" s="187"/>
      <c r="D154" s="187"/>
      <c r="E154" s="83">
        <v>31309</v>
      </c>
      <c r="F154" s="187" t="s">
        <v>703</v>
      </c>
      <c r="G154" s="187"/>
      <c r="H154" s="187"/>
      <c r="I154" s="83">
        <v>31513</v>
      </c>
      <c r="J154" s="187" t="s">
        <v>730</v>
      </c>
      <c r="K154" s="187"/>
      <c r="L154" s="187"/>
      <c r="M154" s="22"/>
      <c r="N154" s="22"/>
      <c r="O154" s="22"/>
      <c r="P154" s="22"/>
    </row>
    <row r="155" spans="1:16">
      <c r="A155" s="83">
        <v>31128</v>
      </c>
      <c r="B155" s="187" t="s">
        <v>680</v>
      </c>
      <c r="C155" s="187"/>
      <c r="D155" s="187"/>
      <c r="E155" s="83">
        <v>31310</v>
      </c>
      <c r="F155" s="187" t="s">
        <v>704</v>
      </c>
      <c r="G155" s="187"/>
      <c r="H155" s="187"/>
      <c r="I155" s="83">
        <v>31514</v>
      </c>
      <c r="J155" s="187" t="s">
        <v>731</v>
      </c>
      <c r="K155" s="187"/>
      <c r="L155" s="187"/>
      <c r="M155" s="22"/>
      <c r="N155" s="22"/>
      <c r="O155" s="22"/>
      <c r="P155" s="22"/>
    </row>
    <row r="156" spans="1:16">
      <c r="A156" s="175" t="s">
        <v>839</v>
      </c>
      <c r="B156" s="175"/>
      <c r="C156" s="175"/>
      <c r="D156" s="175"/>
      <c r="E156" s="83">
        <v>31311</v>
      </c>
      <c r="F156" s="187" t="s">
        <v>705</v>
      </c>
      <c r="G156" s="187"/>
      <c r="H156" s="187"/>
      <c r="I156" s="83">
        <v>31515</v>
      </c>
      <c r="J156" s="187" t="s">
        <v>749</v>
      </c>
      <c r="K156" s="187"/>
      <c r="L156" s="187"/>
      <c r="M156" s="22"/>
      <c r="N156" s="22"/>
      <c r="O156" s="22"/>
      <c r="P156" s="22"/>
    </row>
    <row r="157" spans="1:16" s="52" customFormat="1">
      <c r="A157" s="83">
        <v>31602</v>
      </c>
      <c r="B157" s="187" t="s">
        <v>732</v>
      </c>
      <c r="C157" s="187"/>
      <c r="D157" s="187"/>
      <c r="E157" s="83">
        <v>31312</v>
      </c>
      <c r="F157" s="187" t="s">
        <v>706</v>
      </c>
      <c r="G157" s="187"/>
      <c r="H157" s="187"/>
      <c r="I157" s="22"/>
      <c r="J157" s="22"/>
      <c r="K157" s="22"/>
      <c r="L157" s="22"/>
      <c r="M157" s="22"/>
      <c r="N157" s="22"/>
      <c r="O157" s="22"/>
      <c r="P157" s="22"/>
    </row>
    <row r="158" spans="1:16" s="52" customFormat="1">
      <c r="A158" s="83">
        <v>31603</v>
      </c>
      <c r="B158" s="187" t="s">
        <v>733</v>
      </c>
      <c r="C158" s="187"/>
      <c r="D158" s="187"/>
      <c r="E158" s="83">
        <v>31313</v>
      </c>
      <c r="F158" s="187" t="s">
        <v>707</v>
      </c>
      <c r="G158" s="187"/>
      <c r="H158" s="187"/>
      <c r="I158" s="22"/>
      <c r="J158" s="22"/>
      <c r="K158" s="22"/>
      <c r="L158" s="22"/>
      <c r="M158" s="22"/>
      <c r="N158" s="22"/>
      <c r="O158" s="22"/>
      <c r="P158" s="22"/>
    </row>
    <row r="159" spans="1:16" s="52" customFormat="1">
      <c r="A159" s="83">
        <v>31604</v>
      </c>
      <c r="B159" s="187" t="s">
        <v>734</v>
      </c>
      <c r="C159" s="187"/>
      <c r="D159" s="187"/>
      <c r="E159" s="83">
        <v>31314</v>
      </c>
      <c r="F159" s="187" t="s">
        <v>708</v>
      </c>
      <c r="G159" s="187"/>
      <c r="H159" s="187"/>
      <c r="I159" s="22"/>
      <c r="J159" s="22"/>
      <c r="K159" s="22"/>
      <c r="L159" s="22"/>
      <c r="M159" s="22"/>
      <c r="N159" s="22"/>
      <c r="O159" s="22"/>
      <c r="P159" s="22"/>
    </row>
    <row r="160" spans="1:16" s="52" customFormat="1">
      <c r="A160" s="22"/>
      <c r="B160" s="22"/>
      <c r="C160" s="22"/>
      <c r="D160" s="22"/>
      <c r="E160" s="22"/>
      <c r="F160" s="22"/>
      <c r="G160" s="22"/>
      <c r="H160" s="22"/>
      <c r="I160" s="22"/>
      <c r="J160" s="22"/>
      <c r="K160" s="22"/>
      <c r="L160" s="22"/>
      <c r="M160" s="22"/>
      <c r="N160" s="22"/>
      <c r="O160" s="22"/>
      <c r="P160" s="22"/>
    </row>
    <row r="161" spans="1:16" s="52" customFormat="1">
      <c r="A161" s="197" t="s">
        <v>829</v>
      </c>
      <c r="B161" s="197"/>
      <c r="C161" s="197"/>
      <c r="D161" s="197"/>
      <c r="E161" s="22"/>
      <c r="F161" s="22"/>
      <c r="G161" s="22"/>
      <c r="H161" s="22"/>
      <c r="I161" s="22"/>
      <c r="J161" s="22"/>
      <c r="K161" s="22"/>
      <c r="L161" s="22"/>
      <c r="M161" s="22"/>
      <c r="N161" s="22"/>
      <c r="O161" s="22"/>
      <c r="P161" s="22"/>
    </row>
    <row r="162" spans="1:16">
      <c r="A162" s="83">
        <v>33101</v>
      </c>
      <c r="B162" s="186" t="s">
        <v>805</v>
      </c>
      <c r="C162" s="186"/>
      <c r="D162" s="186"/>
      <c r="E162" s="22"/>
      <c r="F162" s="22"/>
      <c r="G162" s="22"/>
      <c r="H162" s="22"/>
      <c r="I162" s="22"/>
      <c r="J162" s="22"/>
      <c r="K162" s="22"/>
      <c r="L162" s="22"/>
      <c r="M162" s="22"/>
      <c r="N162" s="22"/>
      <c r="O162" s="22"/>
      <c r="P162" s="22"/>
    </row>
    <row r="163" spans="1:16">
      <c r="A163" s="83">
        <v>33102</v>
      </c>
      <c r="B163" s="186" t="s">
        <v>806</v>
      </c>
      <c r="C163" s="186"/>
      <c r="D163" s="186"/>
      <c r="E163" s="22"/>
      <c r="F163" s="22"/>
      <c r="G163" s="22"/>
      <c r="H163" s="22"/>
      <c r="I163" s="22"/>
      <c r="J163" s="22"/>
      <c r="K163" s="22"/>
      <c r="L163" s="22"/>
      <c r="M163" s="22"/>
      <c r="N163" s="22"/>
      <c r="O163" s="22"/>
      <c r="P163" s="22"/>
    </row>
    <row r="164" spans="1:16">
      <c r="A164" s="83">
        <v>33103</v>
      </c>
      <c r="B164" s="186" t="s">
        <v>807</v>
      </c>
      <c r="C164" s="186"/>
      <c r="D164" s="186"/>
      <c r="E164" s="22"/>
      <c r="F164" s="22"/>
      <c r="G164" s="22"/>
      <c r="H164" s="22"/>
      <c r="I164" s="22"/>
      <c r="J164" s="22"/>
      <c r="K164" s="22"/>
      <c r="L164" s="22"/>
      <c r="M164" s="22"/>
      <c r="N164" s="22"/>
      <c r="O164" s="22"/>
      <c r="P164" s="22"/>
    </row>
    <row r="165" spans="1:16">
      <c r="A165" s="83">
        <v>33202</v>
      </c>
      <c r="B165" s="186" t="s">
        <v>808</v>
      </c>
      <c r="C165" s="186"/>
      <c r="D165" s="186"/>
      <c r="E165" s="22"/>
      <c r="F165" s="22"/>
      <c r="G165" s="22"/>
      <c r="H165" s="22"/>
      <c r="I165" s="22"/>
      <c r="J165" s="22"/>
      <c r="K165" s="22"/>
      <c r="L165" s="22"/>
      <c r="M165" s="22"/>
      <c r="N165" s="22"/>
      <c r="O165" s="22"/>
      <c r="P165" s="22"/>
    </row>
    <row r="166" spans="1:16">
      <c r="A166" s="83">
        <v>33301</v>
      </c>
      <c r="B166" s="186" t="s">
        <v>809</v>
      </c>
      <c r="C166" s="186"/>
      <c r="D166" s="186"/>
      <c r="E166" s="22"/>
      <c r="F166" s="22"/>
      <c r="G166" s="22"/>
      <c r="H166" s="22"/>
      <c r="I166" s="22"/>
      <c r="J166" s="22"/>
      <c r="K166" s="22"/>
      <c r="L166" s="22"/>
      <c r="M166" s="22"/>
      <c r="N166" s="22"/>
      <c r="O166" s="22"/>
      <c r="P166" s="22"/>
    </row>
    <row r="167" spans="1:16">
      <c r="A167" s="83">
        <v>33302</v>
      </c>
      <c r="B167" s="186" t="s">
        <v>810</v>
      </c>
      <c r="C167" s="186"/>
      <c r="D167" s="186"/>
      <c r="E167" s="22"/>
      <c r="F167" s="22"/>
      <c r="G167" s="22"/>
      <c r="H167" s="22"/>
      <c r="I167" s="22"/>
      <c r="J167" s="22"/>
      <c r="K167" s="22"/>
      <c r="L167" s="22"/>
      <c r="M167" s="22"/>
      <c r="N167" s="22"/>
      <c r="O167" s="22"/>
      <c r="P167" s="22"/>
    </row>
    <row r="168" spans="1:16">
      <c r="A168" s="88">
        <v>33501</v>
      </c>
      <c r="B168" s="186" t="s">
        <v>827</v>
      </c>
      <c r="C168" s="186"/>
      <c r="D168" s="186"/>
      <c r="E168" s="22"/>
      <c r="F168" s="22"/>
      <c r="G168" s="22"/>
      <c r="H168" s="22"/>
      <c r="I168" s="22"/>
      <c r="J168" s="22"/>
      <c r="K168" s="22"/>
      <c r="L168" s="22"/>
      <c r="M168" s="22"/>
      <c r="N168" s="22"/>
      <c r="O168" s="22"/>
      <c r="P168" s="22"/>
    </row>
    <row r="169" spans="1:16">
      <c r="A169" s="22"/>
      <c r="B169" s="22"/>
      <c r="C169" s="22"/>
      <c r="D169" s="22"/>
      <c r="E169" s="22"/>
      <c r="F169" s="22"/>
      <c r="G169" s="22"/>
      <c r="H169" s="22"/>
      <c r="I169" s="22"/>
      <c r="J169" s="22"/>
      <c r="K169" s="22"/>
      <c r="L169" s="22"/>
      <c r="M169" s="22"/>
      <c r="N169" s="22"/>
      <c r="O169" s="22"/>
      <c r="P169" s="22"/>
    </row>
    <row r="170" spans="1:16">
      <c r="A170" s="197" t="s">
        <v>842</v>
      </c>
      <c r="B170" s="197"/>
      <c r="C170" s="197"/>
      <c r="D170" s="197"/>
      <c r="E170" s="22"/>
      <c r="F170" s="22"/>
      <c r="G170" s="22"/>
      <c r="H170" s="22"/>
      <c r="I170" s="22"/>
      <c r="J170" s="22"/>
      <c r="K170" s="22"/>
      <c r="L170" s="22"/>
      <c r="M170" s="22"/>
      <c r="N170" s="22"/>
      <c r="O170" s="22"/>
      <c r="P170" s="22"/>
    </row>
    <row r="171" spans="1:16" s="52" customFormat="1">
      <c r="A171" s="175" t="s">
        <v>843</v>
      </c>
      <c r="B171" s="175"/>
      <c r="C171" s="175"/>
      <c r="D171" s="175"/>
      <c r="E171" s="22"/>
      <c r="F171" s="22"/>
      <c r="G171" s="22"/>
      <c r="H171" s="22"/>
      <c r="I171" s="22"/>
      <c r="J171" s="22"/>
      <c r="K171" s="22"/>
      <c r="L171" s="22"/>
      <c r="M171" s="22"/>
      <c r="N171" s="22"/>
      <c r="O171" s="22"/>
      <c r="P171" s="22"/>
    </row>
    <row r="172" spans="1:16">
      <c r="A172" s="83">
        <v>61101</v>
      </c>
      <c r="B172" s="183" t="s">
        <v>754</v>
      </c>
      <c r="C172" s="184"/>
      <c r="D172" s="185"/>
      <c r="E172" s="22"/>
      <c r="F172" s="22"/>
      <c r="G172" s="22"/>
      <c r="H172" s="22"/>
      <c r="I172" s="22"/>
      <c r="J172" s="22"/>
      <c r="K172" s="22"/>
      <c r="L172" s="22"/>
      <c r="M172" s="22"/>
      <c r="N172" s="22"/>
      <c r="O172" s="22"/>
      <c r="P172" s="22"/>
    </row>
    <row r="173" spans="1:16">
      <c r="A173" s="83">
        <v>61103</v>
      </c>
      <c r="B173" s="183" t="s">
        <v>846</v>
      </c>
      <c r="C173" s="184"/>
      <c r="D173" s="185"/>
      <c r="E173" s="22"/>
      <c r="F173" s="22"/>
      <c r="G173" s="22"/>
      <c r="H173" s="22"/>
      <c r="I173" s="22"/>
      <c r="J173" s="22"/>
      <c r="K173" s="22"/>
      <c r="L173" s="22"/>
      <c r="M173" s="22"/>
      <c r="N173" s="22"/>
      <c r="O173" s="22"/>
      <c r="P173" s="22"/>
    </row>
    <row r="174" spans="1:16">
      <c r="A174" s="83">
        <v>61104</v>
      </c>
      <c r="B174" s="183" t="s">
        <v>847</v>
      </c>
      <c r="C174" s="184"/>
      <c r="D174" s="185"/>
      <c r="E174" s="22"/>
      <c r="F174" s="22"/>
      <c r="G174" s="22"/>
      <c r="H174" s="22"/>
      <c r="I174" s="22"/>
      <c r="J174" s="22"/>
      <c r="K174" s="22"/>
      <c r="L174" s="22"/>
      <c r="M174" s="22"/>
      <c r="N174" s="22"/>
      <c r="O174" s="22"/>
      <c r="P174" s="22"/>
    </row>
    <row r="175" spans="1:16">
      <c r="A175" s="83">
        <v>61105</v>
      </c>
      <c r="B175" s="183" t="s">
        <v>755</v>
      </c>
      <c r="C175" s="184"/>
      <c r="D175" s="185"/>
      <c r="E175" s="22"/>
      <c r="F175" s="22"/>
      <c r="G175" s="22"/>
      <c r="H175" s="22"/>
      <c r="I175" s="22"/>
      <c r="J175" s="22"/>
      <c r="K175" s="22"/>
      <c r="L175" s="22"/>
      <c r="M175" s="22"/>
      <c r="N175" s="22"/>
      <c r="O175" s="22"/>
      <c r="P175" s="22"/>
    </row>
    <row r="176" spans="1:16">
      <c r="A176" s="83">
        <v>61106</v>
      </c>
      <c r="B176" s="183" t="s">
        <v>751</v>
      </c>
      <c r="C176" s="184"/>
      <c r="D176" s="185"/>
      <c r="E176" s="22"/>
      <c r="F176" s="22"/>
      <c r="G176" s="22"/>
      <c r="H176" s="22"/>
      <c r="I176" s="22"/>
      <c r="J176" s="22"/>
      <c r="K176" s="22"/>
      <c r="L176" s="22"/>
      <c r="M176" s="22"/>
      <c r="N176" s="22"/>
      <c r="O176" s="22"/>
      <c r="P176" s="22"/>
    </row>
    <row r="177" spans="1:16">
      <c r="A177" s="83">
        <v>61401</v>
      </c>
      <c r="B177" s="183" t="s">
        <v>848</v>
      </c>
      <c r="C177" s="184"/>
      <c r="D177" s="185"/>
      <c r="E177" s="22"/>
      <c r="F177" s="22"/>
      <c r="G177" s="22"/>
      <c r="H177" s="22"/>
      <c r="I177" s="22"/>
      <c r="J177" s="22"/>
      <c r="K177" s="22"/>
      <c r="L177" s="22"/>
      <c r="M177" s="22"/>
      <c r="N177" s="22"/>
      <c r="O177" s="22"/>
      <c r="P177" s="22"/>
    </row>
    <row r="178" spans="1:16">
      <c r="A178" s="83">
        <v>61402</v>
      </c>
      <c r="B178" s="183" t="s">
        <v>752</v>
      </c>
      <c r="C178" s="184"/>
      <c r="D178" s="185"/>
      <c r="E178" s="22"/>
      <c r="F178" s="22"/>
      <c r="G178" s="22"/>
      <c r="H178" s="22"/>
      <c r="I178" s="22"/>
      <c r="J178" s="22"/>
      <c r="K178" s="22"/>
      <c r="L178" s="22"/>
      <c r="M178" s="22"/>
      <c r="N178" s="22"/>
      <c r="O178" s="22"/>
      <c r="P178" s="22"/>
    </row>
    <row r="179" spans="1:16">
      <c r="A179" s="83">
        <v>61501</v>
      </c>
      <c r="B179" s="183" t="s">
        <v>849</v>
      </c>
      <c r="C179" s="184"/>
      <c r="D179" s="185"/>
      <c r="E179" s="22"/>
      <c r="F179" s="22"/>
      <c r="G179" s="22"/>
      <c r="H179" s="22"/>
      <c r="I179" s="22"/>
      <c r="J179" s="22"/>
      <c r="K179" s="22"/>
      <c r="L179" s="22"/>
      <c r="M179" s="22"/>
      <c r="N179" s="22"/>
      <c r="O179" s="22"/>
      <c r="P179" s="22"/>
    </row>
    <row r="180" spans="1:16">
      <c r="A180" s="175" t="s">
        <v>844</v>
      </c>
      <c r="B180" s="175"/>
      <c r="C180" s="175"/>
      <c r="D180" s="175"/>
      <c r="E180" s="22"/>
      <c r="F180" s="22"/>
      <c r="G180" s="22"/>
      <c r="H180" s="22"/>
      <c r="I180" s="22"/>
      <c r="J180" s="22"/>
      <c r="K180" s="22"/>
      <c r="L180" s="22"/>
      <c r="M180" s="22"/>
      <c r="N180" s="22"/>
      <c r="O180" s="22"/>
      <c r="P180" s="22"/>
    </row>
    <row r="181" spans="1:16">
      <c r="A181" s="83">
        <v>62101</v>
      </c>
      <c r="B181" s="183" t="s">
        <v>756</v>
      </c>
      <c r="C181" s="184"/>
      <c r="D181" s="185"/>
      <c r="E181" s="22"/>
      <c r="F181" s="22"/>
      <c r="G181" s="22"/>
      <c r="H181" s="22"/>
      <c r="I181" s="22"/>
      <c r="J181" s="22"/>
      <c r="K181" s="22"/>
      <c r="L181" s="22"/>
      <c r="M181" s="22"/>
      <c r="N181" s="22"/>
      <c r="O181" s="22"/>
      <c r="P181" s="22"/>
    </row>
    <row r="182" spans="1:16">
      <c r="A182" s="83">
        <v>62501</v>
      </c>
      <c r="B182" s="183" t="s">
        <v>757</v>
      </c>
      <c r="C182" s="184"/>
      <c r="D182" s="185"/>
      <c r="E182" s="22"/>
      <c r="F182" s="22"/>
      <c r="G182" s="22"/>
      <c r="H182" s="22"/>
      <c r="I182" s="22"/>
      <c r="J182" s="22"/>
      <c r="K182" s="22"/>
      <c r="L182" s="22"/>
      <c r="M182" s="22"/>
      <c r="N182" s="22"/>
      <c r="O182" s="22"/>
      <c r="P182" s="22"/>
    </row>
    <row r="183" spans="1:16">
      <c r="A183" s="83">
        <v>62601</v>
      </c>
      <c r="B183" s="183" t="s">
        <v>753</v>
      </c>
      <c r="C183" s="184"/>
      <c r="D183" s="185"/>
      <c r="E183" s="22"/>
      <c r="F183" s="22"/>
      <c r="G183" s="22"/>
      <c r="H183" s="22"/>
      <c r="I183" s="22"/>
      <c r="J183" s="22"/>
      <c r="K183" s="22"/>
      <c r="L183" s="22"/>
      <c r="M183" s="22"/>
      <c r="N183" s="22"/>
      <c r="O183" s="22"/>
      <c r="P183" s="22"/>
    </row>
    <row r="184" spans="1:16" s="52" customFormat="1">
      <c r="A184" s="175" t="s">
        <v>845</v>
      </c>
      <c r="B184" s="175"/>
      <c r="C184" s="175"/>
      <c r="D184" s="175"/>
      <c r="E184" s="22"/>
      <c r="F184" s="22"/>
      <c r="G184" s="22"/>
      <c r="H184" s="22"/>
      <c r="I184" s="22"/>
      <c r="J184" s="22"/>
      <c r="K184" s="22"/>
      <c r="L184" s="22"/>
      <c r="M184" s="22"/>
      <c r="N184" s="22"/>
      <c r="O184" s="22"/>
      <c r="P184" s="22"/>
    </row>
    <row r="185" spans="1:16">
      <c r="A185" s="83">
        <v>63102</v>
      </c>
      <c r="B185" s="183" t="s">
        <v>758</v>
      </c>
      <c r="C185" s="184"/>
      <c r="D185" s="185"/>
      <c r="E185" s="22"/>
      <c r="F185" s="22"/>
      <c r="G185" s="22"/>
      <c r="H185" s="22"/>
      <c r="I185" s="22"/>
      <c r="J185" s="22"/>
      <c r="K185" s="22"/>
      <c r="L185" s="22"/>
      <c r="M185" s="22"/>
      <c r="N185" s="22"/>
      <c r="O185" s="22"/>
      <c r="P185" s="22"/>
    </row>
    <row r="186" spans="1:16">
      <c r="A186" s="83">
        <v>63201</v>
      </c>
      <c r="B186" s="183" t="s">
        <v>850</v>
      </c>
      <c r="C186" s="184"/>
      <c r="D186" s="185"/>
      <c r="E186" s="22"/>
      <c r="F186" s="22"/>
      <c r="G186" s="22"/>
      <c r="H186" s="22"/>
      <c r="I186" s="22"/>
      <c r="J186" s="22"/>
      <c r="K186" s="22"/>
      <c r="L186" s="22"/>
      <c r="M186" s="22"/>
      <c r="N186" s="22"/>
      <c r="O186" s="22"/>
      <c r="P186" s="22"/>
    </row>
    <row r="187" spans="1:16">
      <c r="A187" s="83">
        <v>63501</v>
      </c>
      <c r="B187" s="183" t="s">
        <v>851</v>
      </c>
      <c r="C187" s="184"/>
      <c r="D187" s="185"/>
      <c r="E187" s="22"/>
      <c r="F187" s="22"/>
      <c r="G187" s="22"/>
      <c r="H187" s="22"/>
      <c r="I187" s="22"/>
      <c r="J187" s="22"/>
      <c r="K187" s="22"/>
      <c r="L187" s="22"/>
      <c r="M187" s="22"/>
      <c r="N187" s="22"/>
      <c r="O187" s="22"/>
      <c r="P187" s="22"/>
    </row>
    <row r="188" spans="1:16" s="52" customFormat="1">
      <c r="A188" s="83">
        <v>63502</v>
      </c>
      <c r="B188" s="183" t="s">
        <v>1399</v>
      </c>
      <c r="C188" s="184"/>
      <c r="D188" s="185"/>
      <c r="E188" s="22"/>
      <c r="F188" s="22"/>
      <c r="G188" s="22"/>
      <c r="H188" s="22"/>
      <c r="I188" s="22"/>
      <c r="J188" s="22"/>
      <c r="K188" s="22"/>
      <c r="L188" s="22"/>
      <c r="M188" s="22"/>
      <c r="N188" s="22"/>
      <c r="O188" s="22"/>
      <c r="P188" s="22"/>
    </row>
    <row r="189" spans="1:16">
      <c r="A189" s="83">
        <v>63603</v>
      </c>
      <c r="B189" s="183" t="s">
        <v>759</v>
      </c>
      <c r="C189" s="184"/>
      <c r="D189" s="185"/>
      <c r="E189" s="22"/>
      <c r="F189" s="22"/>
      <c r="G189" s="22"/>
      <c r="H189" s="22"/>
      <c r="I189" s="22"/>
      <c r="J189" s="22"/>
      <c r="K189" s="22"/>
      <c r="L189" s="22"/>
      <c r="M189" s="22"/>
      <c r="N189" s="22"/>
      <c r="O189" s="22"/>
      <c r="P189" s="22"/>
    </row>
    <row r="190" spans="1:16">
      <c r="E190" s="22"/>
      <c r="F190" s="22"/>
      <c r="G190" s="22"/>
      <c r="H190" s="22"/>
      <c r="I190" s="22"/>
      <c r="J190" s="22"/>
      <c r="K190" s="22"/>
      <c r="L190" s="22"/>
    </row>
    <row r="191" spans="1:16">
      <c r="E191" s="22"/>
      <c r="F191" s="22"/>
      <c r="G191" s="22"/>
      <c r="H191" s="22"/>
      <c r="I191" s="22"/>
      <c r="J191" s="22"/>
      <c r="K191" s="22"/>
      <c r="L191" s="22"/>
    </row>
    <row r="192" spans="1:16">
      <c r="I192" s="22"/>
      <c r="J192" s="22"/>
      <c r="K192" s="22"/>
      <c r="L192" s="22"/>
    </row>
  </sheetData>
  <sortState ref="A155:D169">
    <sortCondition ref="A155"/>
  </sortState>
  <mergeCells count="441">
    <mergeCell ref="E100:J100"/>
    <mergeCell ref="E103:J103"/>
    <mergeCell ref="E104:J104"/>
    <mergeCell ref="E91:J91"/>
    <mergeCell ref="E92:J92"/>
    <mergeCell ref="E93:J93"/>
    <mergeCell ref="E94:J94"/>
    <mergeCell ref="E95:J95"/>
    <mergeCell ref="E96:J96"/>
    <mergeCell ref="E97:J97"/>
    <mergeCell ref="E98:J98"/>
    <mergeCell ref="E99:J99"/>
    <mergeCell ref="A79:C79"/>
    <mergeCell ref="E76:J76"/>
    <mergeCell ref="A80:C80"/>
    <mergeCell ref="E77:J77"/>
    <mergeCell ref="A81:C81"/>
    <mergeCell ref="E78:J78"/>
    <mergeCell ref="A82:C82"/>
    <mergeCell ref="E79:J79"/>
    <mergeCell ref="A83:C83"/>
    <mergeCell ref="E80:J80"/>
    <mergeCell ref="A85:C85"/>
    <mergeCell ref="E82:J82"/>
    <mergeCell ref="A86:C86"/>
    <mergeCell ref="E83:J83"/>
    <mergeCell ref="A87:C87"/>
    <mergeCell ref="E84:J84"/>
    <mergeCell ref="A88:C88"/>
    <mergeCell ref="E85:J85"/>
    <mergeCell ref="E88:J88"/>
    <mergeCell ref="N129:P129"/>
    <mergeCell ref="B188:D188"/>
    <mergeCell ref="N149:P149"/>
    <mergeCell ref="M148:P148"/>
    <mergeCell ref="N145:P145"/>
    <mergeCell ref="N146:P146"/>
    <mergeCell ref="N147:P147"/>
    <mergeCell ref="J145:L145"/>
    <mergeCell ref="J146:L146"/>
    <mergeCell ref="J147:L147"/>
    <mergeCell ref="J148:L148"/>
    <mergeCell ref="J149:L149"/>
    <mergeCell ref="A161:D161"/>
    <mergeCell ref="A170:D170"/>
    <mergeCell ref="A156:D156"/>
    <mergeCell ref="A184:D184"/>
    <mergeCell ref="B172:D172"/>
    <mergeCell ref="B173:D173"/>
    <mergeCell ref="B174:D174"/>
    <mergeCell ref="B163:D163"/>
    <mergeCell ref="B164:D164"/>
    <mergeCell ref="B165:D165"/>
    <mergeCell ref="B166:D166"/>
    <mergeCell ref="B167:D167"/>
    <mergeCell ref="N131:P131"/>
    <mergeCell ref="J131:L131"/>
    <mergeCell ref="J132:L132"/>
    <mergeCell ref="J133:L133"/>
    <mergeCell ref="J140:L140"/>
    <mergeCell ref="J141:L141"/>
    <mergeCell ref="J142:L142"/>
    <mergeCell ref="M138:P138"/>
    <mergeCell ref="N139:P139"/>
    <mergeCell ref="N111:P111"/>
    <mergeCell ref="N132:P132"/>
    <mergeCell ref="N134:P134"/>
    <mergeCell ref="N135:P135"/>
    <mergeCell ref="N136:P136"/>
    <mergeCell ref="N137:P137"/>
    <mergeCell ref="N141:P141"/>
    <mergeCell ref="N143:P143"/>
    <mergeCell ref="N144:P144"/>
    <mergeCell ref="N112:P112"/>
    <mergeCell ref="A126:P126"/>
    <mergeCell ref="I128:L128"/>
    <mergeCell ref="I143:L143"/>
    <mergeCell ref="M128:P128"/>
    <mergeCell ref="M133:P133"/>
    <mergeCell ref="M140:P140"/>
    <mergeCell ref="M142:P142"/>
    <mergeCell ref="J137:L137"/>
    <mergeCell ref="J138:L138"/>
    <mergeCell ref="J139:L139"/>
    <mergeCell ref="J134:L134"/>
    <mergeCell ref="J135:L135"/>
    <mergeCell ref="J136:L136"/>
    <mergeCell ref="N130:P130"/>
    <mergeCell ref="F116:H116"/>
    <mergeCell ref="A106:O106"/>
    <mergeCell ref="M127:P127"/>
    <mergeCell ref="A67:C67"/>
    <mergeCell ref="A68:C68"/>
    <mergeCell ref="A69:C69"/>
    <mergeCell ref="A70:C70"/>
    <mergeCell ref="A74:C74"/>
    <mergeCell ref="A90:C90"/>
    <mergeCell ref="A91:C91"/>
    <mergeCell ref="A92:C92"/>
    <mergeCell ref="A93:C93"/>
    <mergeCell ref="A94:C94"/>
    <mergeCell ref="A95:C95"/>
    <mergeCell ref="A96:C96"/>
    <mergeCell ref="A97:C97"/>
    <mergeCell ref="A98:C98"/>
    <mergeCell ref="A99:C99"/>
    <mergeCell ref="A100:C100"/>
    <mergeCell ref="N120:P120"/>
    <mergeCell ref="B121:D121"/>
    <mergeCell ref="N108:P108"/>
    <mergeCell ref="N109:P109"/>
    <mergeCell ref="N110:P110"/>
    <mergeCell ref="M107:P107"/>
    <mergeCell ref="E128:H128"/>
    <mergeCell ref="E145:H145"/>
    <mergeCell ref="F113:H113"/>
    <mergeCell ref="B122:D122"/>
    <mergeCell ref="B123:D123"/>
    <mergeCell ref="I107:L107"/>
    <mergeCell ref="J108:L108"/>
    <mergeCell ref="J109:L109"/>
    <mergeCell ref="J110:L110"/>
    <mergeCell ref="J111:L111"/>
    <mergeCell ref="J112:L112"/>
    <mergeCell ref="J113:L113"/>
    <mergeCell ref="J114:L114"/>
    <mergeCell ref="J115:L115"/>
    <mergeCell ref="J116:L116"/>
    <mergeCell ref="J117:L117"/>
    <mergeCell ref="A117:D117"/>
    <mergeCell ref="B114:D114"/>
    <mergeCell ref="B115:D115"/>
    <mergeCell ref="B116:D116"/>
    <mergeCell ref="B118:D118"/>
    <mergeCell ref="F114:H114"/>
    <mergeCell ref="F115:H115"/>
    <mergeCell ref="B141:D141"/>
    <mergeCell ref="B138:D138"/>
    <mergeCell ref="B139:D139"/>
    <mergeCell ref="B140:D140"/>
    <mergeCell ref="F129:H129"/>
    <mergeCell ref="F130:H130"/>
    <mergeCell ref="F131:H131"/>
    <mergeCell ref="F132:H132"/>
    <mergeCell ref="F133:H133"/>
    <mergeCell ref="F134:H134"/>
    <mergeCell ref="F135:H135"/>
    <mergeCell ref="F136:H136"/>
    <mergeCell ref="F137:H137"/>
    <mergeCell ref="B129:D129"/>
    <mergeCell ref="B130:D130"/>
    <mergeCell ref="B131:D131"/>
    <mergeCell ref="B132:D132"/>
    <mergeCell ref="B133:D133"/>
    <mergeCell ref="B134:D134"/>
    <mergeCell ref="B135:D135"/>
    <mergeCell ref="B136:D136"/>
    <mergeCell ref="B137:D137"/>
    <mergeCell ref="A171:D171"/>
    <mergeCell ref="J150:L150"/>
    <mergeCell ref="J151:L151"/>
    <mergeCell ref="J152:L152"/>
    <mergeCell ref="B162:D162"/>
    <mergeCell ref="J153:L153"/>
    <mergeCell ref="J154:L154"/>
    <mergeCell ref="J155:L155"/>
    <mergeCell ref="F142:H142"/>
    <mergeCell ref="F146:H146"/>
    <mergeCell ref="F147:H147"/>
    <mergeCell ref="F148:H148"/>
    <mergeCell ref="F149:H149"/>
    <mergeCell ref="B142:D142"/>
    <mergeCell ref="B143:D143"/>
    <mergeCell ref="B144:D144"/>
    <mergeCell ref="B145:D145"/>
    <mergeCell ref="B146:D146"/>
    <mergeCell ref="F143:H143"/>
    <mergeCell ref="F144:H144"/>
    <mergeCell ref="J156:L156"/>
    <mergeCell ref="J144:L144"/>
    <mergeCell ref="B168:D168"/>
    <mergeCell ref="B186:D186"/>
    <mergeCell ref="B187:D187"/>
    <mergeCell ref="B147:D147"/>
    <mergeCell ref="B148:D148"/>
    <mergeCell ref="B149:D149"/>
    <mergeCell ref="B150:D150"/>
    <mergeCell ref="B151:D151"/>
    <mergeCell ref="B152:D152"/>
    <mergeCell ref="B153:D153"/>
    <mergeCell ref="B154:D154"/>
    <mergeCell ref="B155:D155"/>
    <mergeCell ref="B157:D157"/>
    <mergeCell ref="B158:D158"/>
    <mergeCell ref="B159:D159"/>
    <mergeCell ref="B185:D185"/>
    <mergeCell ref="B175:D175"/>
    <mergeCell ref="B176:D176"/>
    <mergeCell ref="B177:D177"/>
    <mergeCell ref="B178:D178"/>
    <mergeCell ref="B179:D179"/>
    <mergeCell ref="B181:D181"/>
    <mergeCell ref="B182:D182"/>
    <mergeCell ref="B183:D183"/>
    <mergeCell ref="A180:D180"/>
    <mergeCell ref="B189:D189"/>
    <mergeCell ref="N113:P113"/>
    <mergeCell ref="N114:P114"/>
    <mergeCell ref="N115:P115"/>
    <mergeCell ref="N116:P116"/>
    <mergeCell ref="N117:P117"/>
    <mergeCell ref="N118:P118"/>
    <mergeCell ref="N119:P119"/>
    <mergeCell ref="F159:H159"/>
    <mergeCell ref="J129:L129"/>
    <mergeCell ref="J130:L130"/>
    <mergeCell ref="F150:H150"/>
    <mergeCell ref="F151:H151"/>
    <mergeCell ref="F152:H152"/>
    <mergeCell ref="F153:H153"/>
    <mergeCell ref="F154:H154"/>
    <mergeCell ref="F155:H155"/>
    <mergeCell ref="F156:H156"/>
    <mergeCell ref="F157:H157"/>
    <mergeCell ref="F158:H158"/>
    <mergeCell ref="F138:H138"/>
    <mergeCell ref="F139:H139"/>
    <mergeCell ref="F140:H140"/>
    <mergeCell ref="F141:H141"/>
    <mergeCell ref="A127:L127"/>
    <mergeCell ref="A128:D128"/>
    <mergeCell ref="E101:J101"/>
    <mergeCell ref="E102:J102"/>
    <mergeCell ref="A101:C101"/>
    <mergeCell ref="A102:C102"/>
    <mergeCell ref="A103:C103"/>
    <mergeCell ref="A104:C104"/>
    <mergeCell ref="B119:D119"/>
    <mergeCell ref="B120:D120"/>
    <mergeCell ref="A107:D107"/>
    <mergeCell ref="F117:H117"/>
    <mergeCell ref="F109:H109"/>
    <mergeCell ref="F110:H110"/>
    <mergeCell ref="F111:H111"/>
    <mergeCell ref="E107:H107"/>
    <mergeCell ref="E112:H112"/>
    <mergeCell ref="B108:D108"/>
    <mergeCell ref="B109:D109"/>
    <mergeCell ref="B110:D110"/>
    <mergeCell ref="B111:D111"/>
    <mergeCell ref="B112:D112"/>
    <mergeCell ref="B113:D113"/>
    <mergeCell ref="F108:H108"/>
    <mergeCell ref="E89:J89"/>
    <mergeCell ref="E90:J90"/>
    <mergeCell ref="E70:J70"/>
    <mergeCell ref="E71:J71"/>
    <mergeCell ref="E87:J87"/>
    <mergeCell ref="A66:J66"/>
    <mergeCell ref="E67:J67"/>
    <mergeCell ref="E68:J68"/>
    <mergeCell ref="E69:J69"/>
    <mergeCell ref="E72:J72"/>
    <mergeCell ref="A76:C76"/>
    <mergeCell ref="E73:J73"/>
    <mergeCell ref="A77:C77"/>
    <mergeCell ref="E74:J74"/>
    <mergeCell ref="A78:C78"/>
    <mergeCell ref="E75:J75"/>
    <mergeCell ref="A71:C71"/>
    <mergeCell ref="A72:C72"/>
    <mergeCell ref="A73:C73"/>
    <mergeCell ref="A89:C89"/>
    <mergeCell ref="E86:J86"/>
    <mergeCell ref="A75:C75"/>
    <mergeCell ref="A84:C84"/>
    <mergeCell ref="E81:J81"/>
    <mergeCell ref="B62:D62"/>
    <mergeCell ref="F62:H62"/>
    <mergeCell ref="J62:L62"/>
    <mergeCell ref="B63:D63"/>
    <mergeCell ref="F63:H63"/>
    <mergeCell ref="J63:L63"/>
    <mergeCell ref="B60:D60"/>
    <mergeCell ref="F60:H60"/>
    <mergeCell ref="J60:L60"/>
    <mergeCell ref="B61:D61"/>
    <mergeCell ref="F61:H61"/>
    <mergeCell ref="J61:L61"/>
    <mergeCell ref="B58:D58"/>
    <mergeCell ref="J58:L58"/>
    <mergeCell ref="B59:D59"/>
    <mergeCell ref="J59:L59"/>
    <mergeCell ref="B56:D56"/>
    <mergeCell ref="F56:H56"/>
    <mergeCell ref="J56:L56"/>
    <mergeCell ref="B57:D57"/>
    <mergeCell ref="F57:H57"/>
    <mergeCell ref="J57:L57"/>
    <mergeCell ref="E58:H58"/>
    <mergeCell ref="F59:H59"/>
    <mergeCell ref="A54:D54"/>
    <mergeCell ref="F54:H54"/>
    <mergeCell ref="J54:L54"/>
    <mergeCell ref="N54:P54"/>
    <mergeCell ref="B55:D55"/>
    <mergeCell ref="F55:H55"/>
    <mergeCell ref="J55:L55"/>
    <mergeCell ref="N55:P55"/>
    <mergeCell ref="B52:D52"/>
    <mergeCell ref="F52:H52"/>
    <mergeCell ref="J52:L52"/>
    <mergeCell ref="N52:P52"/>
    <mergeCell ref="B53:D53"/>
    <mergeCell ref="F53:H53"/>
    <mergeCell ref="J53:L53"/>
    <mergeCell ref="N53:P53"/>
    <mergeCell ref="B50:D50"/>
    <mergeCell ref="F50:H50"/>
    <mergeCell ref="N50:P50"/>
    <mergeCell ref="B51:D51"/>
    <mergeCell ref="F51:H51"/>
    <mergeCell ref="J51:L51"/>
    <mergeCell ref="N51:P51"/>
    <mergeCell ref="B48:D48"/>
    <mergeCell ref="F48:H48"/>
    <mergeCell ref="J48:L48"/>
    <mergeCell ref="N48:P48"/>
    <mergeCell ref="B49:D49"/>
    <mergeCell ref="F49:H49"/>
    <mergeCell ref="J49:L49"/>
    <mergeCell ref="N49:P49"/>
    <mergeCell ref="J50:L50"/>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N45:P45"/>
    <mergeCell ref="I45:L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34:D34"/>
    <mergeCell ref="F34:H34"/>
    <mergeCell ref="J34:L34"/>
    <mergeCell ref="N34:P34"/>
    <mergeCell ref="B35:D35"/>
    <mergeCell ref="F35:H35"/>
    <mergeCell ref="J35:L35"/>
    <mergeCell ref="N35:P35"/>
    <mergeCell ref="B32:D32"/>
    <mergeCell ref="F32:H32"/>
    <mergeCell ref="J32:L32"/>
    <mergeCell ref="N32:P32"/>
    <mergeCell ref="B33:D33"/>
    <mergeCell ref="F33:H33"/>
    <mergeCell ref="J33:L33"/>
    <mergeCell ref="N33:P33"/>
    <mergeCell ref="B25:D25"/>
    <mergeCell ref="F25:H25"/>
    <mergeCell ref="J25:L25"/>
    <mergeCell ref="N25:P25"/>
    <mergeCell ref="B30:D30"/>
    <mergeCell ref="F30:H30"/>
    <mergeCell ref="J30:L30"/>
    <mergeCell ref="N30:P30"/>
    <mergeCell ref="B31:D31"/>
    <mergeCell ref="F31:H31"/>
    <mergeCell ref="J31:L31"/>
    <mergeCell ref="N31:P31"/>
    <mergeCell ref="B28:D28"/>
    <mergeCell ref="F28:H28"/>
    <mergeCell ref="J28:L28"/>
    <mergeCell ref="N28:P28"/>
    <mergeCell ref="B29:D29"/>
    <mergeCell ref="F29:H29"/>
    <mergeCell ref="J29:L29"/>
    <mergeCell ref="M29:P29"/>
    <mergeCell ref="B64:D64"/>
    <mergeCell ref="F64:H64"/>
    <mergeCell ref="J64:L64"/>
    <mergeCell ref="A1:J1"/>
    <mergeCell ref="A21:P21"/>
    <mergeCell ref="A22:P22"/>
    <mergeCell ref="A23:D23"/>
    <mergeCell ref="E23:H23"/>
    <mergeCell ref="J23:L23"/>
    <mergeCell ref="N23:P23"/>
    <mergeCell ref="B26:D26"/>
    <mergeCell ref="F26:H26"/>
    <mergeCell ref="J26:L26"/>
    <mergeCell ref="N26:P26"/>
    <mergeCell ref="B19:M19"/>
    <mergeCell ref="B13:O14"/>
    <mergeCell ref="B27:D27"/>
    <mergeCell ref="F27:H27"/>
    <mergeCell ref="J27:L27"/>
    <mergeCell ref="N27:P27"/>
    <mergeCell ref="B24:D24"/>
    <mergeCell ref="F24:H24"/>
    <mergeCell ref="J24:L24"/>
    <mergeCell ref="N24:P24"/>
  </mergeCells>
  <phoneticPr fontId="1"/>
  <pageMargins left="0.7" right="0.7" top="0.75" bottom="0.75" header="0.3" footer="0.3"/>
  <pageSetup paperSize="9" scale="50" fitToHeight="0" orientation="portrait" r:id="rId1"/>
  <rowBreaks count="2" manualBreakCount="2">
    <brk id="64" max="16" man="1"/>
    <brk id="105" max="1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tabSelected="1" view="pageBreakPreview" topLeftCell="A7" zoomScaleNormal="85" zoomScaleSheetLayoutView="100" workbookViewId="0">
      <selection activeCell="A7" sqref="A7"/>
    </sheetView>
  </sheetViews>
  <sheetFormatPr defaultRowHeight="13.5"/>
  <cols>
    <col min="1" max="1" width="6.25" style="26" customWidth="1"/>
    <col min="2" max="2" width="6.25" style="27" customWidth="1"/>
    <col min="3" max="3" width="5.625" style="27" customWidth="1"/>
    <col min="4" max="4" width="6.25" style="27" customWidth="1"/>
    <col min="5" max="5" width="5.625" style="27" customWidth="1"/>
    <col min="6" max="6" width="6.25" style="27" customWidth="1"/>
    <col min="7" max="7" width="5.625" style="27" customWidth="1"/>
    <col min="8" max="12" width="6.25" style="27" customWidth="1"/>
    <col min="13" max="18" width="6.625" style="27" customWidth="1"/>
    <col min="19" max="19" width="6.25" style="27" customWidth="1"/>
    <col min="20" max="16384" width="9" style="27"/>
  </cols>
  <sheetData>
    <row r="1" spans="1:19" s="12" customFormat="1" ht="29.25" customHeight="1">
      <c r="A1" s="24"/>
      <c r="J1" s="25" t="s">
        <v>345</v>
      </c>
      <c r="R1" s="200" t="str">
        <f>一番最初に入力!$C$7&amp;""</f>
        <v/>
      </c>
      <c r="S1" s="200"/>
    </row>
    <row r="2" spans="1:19" s="12" customFormat="1" ht="24.75" customHeight="1">
      <c r="A2" s="7" t="s">
        <v>1015</v>
      </c>
      <c r="B2" s="7"/>
    </row>
    <row r="3" spans="1:19" ht="24.75" customHeight="1"/>
    <row r="4" spans="1:19" s="12" customFormat="1" ht="24.75" customHeight="1">
      <c r="A4" s="24"/>
      <c r="M4" s="8" t="s">
        <v>1684</v>
      </c>
      <c r="N4" s="133"/>
      <c r="O4" s="132" t="s">
        <v>1683</v>
      </c>
      <c r="P4" s="131"/>
      <c r="Q4" s="132" t="s">
        <v>1682</v>
      </c>
      <c r="R4" s="131"/>
      <c r="S4" s="132" t="s">
        <v>1681</v>
      </c>
    </row>
    <row r="5" spans="1:19" s="12" customFormat="1" ht="24.75" customHeight="1">
      <c r="A5" s="24"/>
      <c r="B5" s="12" t="s">
        <v>346</v>
      </c>
    </row>
    <row r="6" spans="1:19" s="12" customFormat="1" ht="24.75" customHeight="1">
      <c r="A6" s="28"/>
      <c r="B6" s="29"/>
      <c r="C6" s="29"/>
      <c r="D6" s="29"/>
      <c r="E6" s="5"/>
      <c r="F6" s="5"/>
      <c r="G6" s="5"/>
      <c r="H6" s="5"/>
      <c r="I6" s="5"/>
      <c r="J6" s="6"/>
      <c r="K6" s="6"/>
      <c r="L6" s="6"/>
      <c r="M6" s="6"/>
      <c r="N6" s="6"/>
      <c r="O6" s="6"/>
      <c r="P6" s="6"/>
      <c r="Q6" s="6"/>
      <c r="R6" s="6"/>
      <c r="S6" s="5"/>
    </row>
    <row r="7" spans="1:19" s="12" customFormat="1" ht="24.75" customHeight="1">
      <c r="A7" s="30"/>
      <c r="B7" s="31"/>
      <c r="C7" s="31"/>
      <c r="D7" s="31"/>
      <c r="E7" s="14"/>
      <c r="F7" s="14"/>
      <c r="G7" s="14"/>
      <c r="H7" s="14"/>
      <c r="I7" s="14"/>
      <c r="J7" s="14"/>
      <c r="K7" s="15"/>
      <c r="L7" s="15"/>
      <c r="M7" s="14"/>
      <c r="N7" s="14"/>
      <c r="O7" s="14"/>
      <c r="P7" s="14"/>
      <c r="Q7" s="14"/>
      <c r="R7" s="14"/>
      <c r="S7" s="14"/>
    </row>
    <row r="8" spans="1:19" s="12" customFormat="1" ht="24.75" customHeight="1">
      <c r="A8" s="26"/>
      <c r="B8" s="27"/>
      <c r="C8" s="27"/>
      <c r="D8" s="27"/>
      <c r="E8" s="27"/>
      <c r="F8" s="27"/>
      <c r="G8" s="27"/>
      <c r="H8" s="27"/>
      <c r="I8" s="27"/>
      <c r="J8" s="27"/>
      <c r="K8" s="27"/>
      <c r="L8" s="27"/>
      <c r="M8" s="27"/>
      <c r="N8" s="27"/>
      <c r="O8" s="27"/>
      <c r="P8" s="27"/>
      <c r="Q8" s="27"/>
      <c r="R8" s="27"/>
      <c r="S8" s="27"/>
    </row>
    <row r="9" spans="1:19" s="12" customFormat="1" ht="24.75" customHeight="1">
      <c r="A9" s="32"/>
      <c r="B9" s="32"/>
      <c r="C9" s="33"/>
      <c r="D9" s="40" t="s">
        <v>347</v>
      </c>
      <c r="E9" s="34" t="str">
        <f>一番最初に入力!$C$11&amp;""</f>
        <v/>
      </c>
      <c r="F9" s="16" t="s">
        <v>1028</v>
      </c>
      <c r="G9" s="35"/>
      <c r="H9" s="35"/>
      <c r="I9" s="16"/>
      <c r="J9" s="16"/>
      <c r="K9" s="16"/>
      <c r="L9" s="16"/>
      <c r="M9" s="16"/>
      <c r="N9" s="16"/>
      <c r="O9" s="16"/>
      <c r="P9" s="17"/>
      <c r="Q9" s="17"/>
      <c r="R9" s="17"/>
      <c r="S9" s="17"/>
    </row>
    <row r="10" spans="1:19" s="12" customFormat="1" ht="24.75" customHeight="1">
      <c r="A10" s="26"/>
      <c r="B10" s="27"/>
      <c r="C10" s="27"/>
      <c r="D10" s="27"/>
      <c r="E10" s="27"/>
      <c r="F10" s="27"/>
      <c r="G10" s="27"/>
      <c r="H10" s="27"/>
      <c r="I10" s="27"/>
      <c r="J10" s="27"/>
      <c r="K10" s="27"/>
      <c r="L10" s="27"/>
      <c r="M10" s="27"/>
      <c r="N10" s="27"/>
      <c r="O10" s="27"/>
      <c r="P10" s="27"/>
      <c r="Q10" s="27"/>
      <c r="R10" s="27"/>
      <c r="S10" s="27"/>
    </row>
    <row r="11" spans="1:19" ht="25.5" customHeight="1">
      <c r="A11" s="36"/>
      <c r="B11" s="12"/>
      <c r="C11" s="12"/>
      <c r="D11" s="12"/>
      <c r="E11" s="7"/>
      <c r="F11" s="7"/>
      <c r="G11" s="7"/>
      <c r="H11" s="207" t="s">
        <v>355</v>
      </c>
      <c r="I11" s="207"/>
      <c r="J11" s="207"/>
      <c r="K11" s="201" t="str">
        <f>IFERROR(VLOOKUP(一番最初に入力!$C$7,【何も入力しないでください】法人情報!$A$2:$K$773,2,0)," ")</f>
        <v xml:space="preserve"> </v>
      </c>
      <c r="L11" s="201"/>
      <c r="M11" s="201"/>
      <c r="N11" s="201"/>
      <c r="O11" s="201"/>
      <c r="P11" s="201"/>
      <c r="Q11" s="201"/>
      <c r="R11" s="201"/>
      <c r="S11" s="7" t="s">
        <v>349</v>
      </c>
    </row>
    <row r="12" spans="1:19" ht="25.5" customHeight="1">
      <c r="A12" s="36"/>
      <c r="B12" s="12"/>
      <c r="C12" s="12"/>
      <c r="D12" s="12"/>
      <c r="E12" s="7"/>
      <c r="F12" s="7"/>
      <c r="G12" s="7"/>
      <c r="H12" s="7"/>
      <c r="I12" s="7"/>
      <c r="J12" s="8" t="s">
        <v>348</v>
      </c>
      <c r="K12" s="201" t="str">
        <f>IFERROR(VLOOKUP(一番最初に入力!$C$7,【何も入力しないでください】法人情報!$A$2:$K$773,3,0),"")</f>
        <v/>
      </c>
      <c r="L12" s="201"/>
      <c r="M12" s="201"/>
      <c r="N12" s="201"/>
      <c r="O12" s="201"/>
      <c r="P12" s="201"/>
      <c r="Q12" s="201"/>
      <c r="R12" s="201"/>
      <c r="S12" s="7" t="s">
        <v>349</v>
      </c>
    </row>
    <row r="13" spans="1:19" s="35" customFormat="1" ht="24.95" customHeight="1">
      <c r="A13" s="36"/>
      <c r="B13" s="12"/>
      <c r="C13" s="12"/>
      <c r="D13" s="12"/>
      <c r="E13" s="202" t="s">
        <v>350</v>
      </c>
      <c r="F13" s="202"/>
      <c r="G13" s="202"/>
      <c r="H13" s="202"/>
      <c r="I13" s="202"/>
      <c r="J13" s="202"/>
      <c r="K13" s="202"/>
      <c r="L13" s="202"/>
      <c r="M13" s="203" t="str">
        <f>IFERROR(VLOOKUP(一番最初に入力!$C$7,【何も入力しないでください】法人情報!$A$2:$K$773,4,""),"")</f>
        <v/>
      </c>
      <c r="N13" s="203"/>
      <c r="O13" s="203"/>
      <c r="P13" s="203"/>
      <c r="Q13" s="203"/>
      <c r="R13" s="203"/>
      <c r="S13" s="203"/>
    </row>
    <row r="14" spans="1:19" ht="24.95" customHeight="1">
      <c r="A14" s="36"/>
      <c r="B14" s="12"/>
      <c r="C14" s="12"/>
      <c r="D14" s="12"/>
      <c r="E14" s="11"/>
      <c r="F14" s="11"/>
      <c r="G14" s="11"/>
      <c r="H14" s="11"/>
      <c r="I14" s="11"/>
      <c r="J14" s="202" t="s">
        <v>351</v>
      </c>
      <c r="K14" s="202"/>
      <c r="L14" s="202"/>
      <c r="M14" s="203" t="str">
        <f>IFERROR(VLOOKUP(一番最初に入力!$C$7,【何も入力しないでください】法人情報!$A$2:$K$773,5,0),"")</f>
        <v/>
      </c>
      <c r="N14" s="203"/>
      <c r="O14" s="203"/>
      <c r="P14" s="203"/>
      <c r="Q14" s="203"/>
      <c r="R14" s="203"/>
      <c r="S14" s="203"/>
    </row>
    <row r="15" spans="1:19" ht="24.95" customHeight="1">
      <c r="A15" s="36"/>
      <c r="B15" s="12"/>
      <c r="C15" s="12"/>
      <c r="D15" s="12"/>
      <c r="E15" s="11"/>
      <c r="F15" s="11"/>
      <c r="G15" s="11"/>
      <c r="H15" s="11"/>
      <c r="I15" s="11"/>
      <c r="J15" s="11"/>
      <c r="K15" s="204" t="s">
        <v>352</v>
      </c>
      <c r="L15" s="204"/>
      <c r="M15" s="205"/>
      <c r="N15" s="205"/>
      <c r="O15" s="205"/>
      <c r="P15" s="205"/>
      <c r="Q15" s="205"/>
      <c r="R15" s="9" t="s">
        <v>353</v>
      </c>
      <c r="S15" s="10"/>
    </row>
    <row r="16" spans="1:19" s="12" customFormat="1" ht="24.95" customHeight="1">
      <c r="A16" s="37"/>
      <c r="B16" s="27"/>
      <c r="C16" s="27"/>
      <c r="D16" s="27"/>
      <c r="E16" s="11"/>
      <c r="F16" s="11"/>
      <c r="G16" s="11"/>
      <c r="H16" s="11"/>
      <c r="I16" s="11"/>
      <c r="J16" s="11"/>
      <c r="K16" s="206" t="s">
        <v>354</v>
      </c>
      <c r="L16" s="206"/>
      <c r="M16" s="11"/>
      <c r="N16" s="11"/>
      <c r="O16" s="11"/>
      <c r="P16" s="11"/>
      <c r="Q16" s="11"/>
      <c r="R16" s="11"/>
      <c r="S16" s="11"/>
    </row>
    <row r="17" spans="1:19" s="12" customFormat="1" ht="24.95" customHeight="1">
      <c r="A17" s="26"/>
      <c r="B17" s="27"/>
      <c r="C17" s="27"/>
      <c r="D17" s="27"/>
      <c r="E17" s="27"/>
      <c r="F17" s="27"/>
      <c r="G17" s="27"/>
      <c r="H17" s="27"/>
      <c r="I17" s="27"/>
      <c r="J17" s="27"/>
      <c r="K17" s="27"/>
      <c r="L17" s="27"/>
      <c r="M17" s="27"/>
      <c r="N17" s="27"/>
      <c r="O17" s="27"/>
      <c r="P17" s="27"/>
      <c r="Q17" s="27"/>
      <c r="R17" s="27"/>
      <c r="S17" s="27"/>
    </row>
    <row r="18" spans="1:19" s="12" customFormat="1" ht="24.95" customHeight="1">
      <c r="A18" s="26"/>
      <c r="B18" s="199" t="s">
        <v>1105</v>
      </c>
      <c r="C18" s="199"/>
      <c r="D18" s="199"/>
      <c r="E18" s="199"/>
      <c r="F18" s="199"/>
      <c r="G18" s="199"/>
      <c r="H18" s="199"/>
      <c r="I18" s="199"/>
      <c r="J18" s="199"/>
      <c r="K18" s="199"/>
      <c r="L18" s="199"/>
      <c r="M18" s="199"/>
      <c r="N18" s="199"/>
      <c r="O18" s="199"/>
      <c r="P18" s="199"/>
      <c r="Q18" s="199"/>
      <c r="R18" s="199"/>
      <c r="S18" s="27"/>
    </row>
    <row r="19" spans="1:19" s="12" customFormat="1" ht="24.95" customHeight="1">
      <c r="A19" s="24"/>
      <c r="B19" s="199"/>
      <c r="C19" s="199"/>
      <c r="D19" s="199"/>
      <c r="E19" s="199"/>
      <c r="F19" s="199"/>
      <c r="G19" s="199"/>
      <c r="H19" s="199"/>
      <c r="I19" s="199"/>
      <c r="J19" s="199"/>
      <c r="K19" s="199"/>
      <c r="L19" s="199"/>
      <c r="M19" s="199"/>
      <c r="N19" s="199"/>
      <c r="O19" s="199"/>
      <c r="P19" s="199"/>
      <c r="Q19" s="199"/>
      <c r="R19" s="199"/>
    </row>
    <row r="20" spans="1:19" s="12" customFormat="1" ht="24.95" customHeight="1">
      <c r="A20" s="24"/>
      <c r="B20" s="109"/>
      <c r="C20" s="109"/>
      <c r="D20" s="109"/>
      <c r="E20" s="109"/>
      <c r="F20" s="109"/>
      <c r="G20" s="109"/>
      <c r="H20" s="109"/>
      <c r="I20" s="109"/>
      <c r="J20" s="109"/>
      <c r="K20" s="109"/>
      <c r="L20" s="109"/>
      <c r="M20" s="109"/>
      <c r="N20" s="109"/>
      <c r="O20" s="109"/>
      <c r="P20" s="109"/>
      <c r="Q20" s="109"/>
      <c r="R20" s="109"/>
    </row>
    <row r="21" spans="1:19" s="12" customFormat="1" ht="24.95" customHeight="1">
      <c r="A21" s="24"/>
      <c r="B21" s="11"/>
    </row>
    <row r="22" spans="1:19" s="12" customFormat="1" ht="24.95" customHeight="1" thickBot="1">
      <c r="A22" s="24"/>
      <c r="B22" s="11"/>
      <c r="C22" s="102"/>
      <c r="D22" s="101" t="s">
        <v>1016</v>
      </c>
      <c r="E22" s="101"/>
      <c r="F22" s="101"/>
      <c r="G22" s="101"/>
      <c r="H22" s="108" t="s">
        <v>1017</v>
      </c>
      <c r="I22" s="198" t="str">
        <f>IFERROR(別表1_教材費・行事費等!O61," ")</f>
        <v/>
      </c>
      <c r="J22" s="198"/>
      <c r="K22" s="198"/>
      <c r="L22" s="198"/>
      <c r="M22" s="108" t="s">
        <v>1018</v>
      </c>
      <c r="N22" s="102"/>
    </row>
    <row r="23" spans="1:19" s="12" customFormat="1" ht="24.95" customHeight="1">
      <c r="A23" s="24"/>
      <c r="B23" s="11"/>
    </row>
    <row r="24" spans="1:19" s="12" customFormat="1" ht="24.75" customHeight="1">
      <c r="A24" s="24"/>
      <c r="C24" s="7"/>
      <c r="D24" s="18"/>
      <c r="E24" s="8"/>
      <c r="F24" s="19"/>
      <c r="G24" s="7"/>
      <c r="H24" s="7"/>
      <c r="I24" s="7"/>
      <c r="J24" s="7"/>
      <c r="K24" s="7"/>
      <c r="L24" s="7"/>
      <c r="M24" s="7"/>
      <c r="N24" s="7"/>
    </row>
    <row r="25" spans="1:19" s="12" customFormat="1" ht="24.75" customHeight="1">
      <c r="A25" s="24"/>
      <c r="C25" s="7" t="s">
        <v>1019</v>
      </c>
      <c r="D25" s="7"/>
      <c r="E25" s="18"/>
      <c r="F25" s="7"/>
    </row>
    <row r="26" spans="1:19" s="12" customFormat="1" ht="24.75" customHeight="1">
      <c r="A26" s="24"/>
    </row>
    <row r="27" spans="1:19" ht="24.75" customHeight="1">
      <c r="A27" s="24"/>
      <c r="B27" s="12"/>
      <c r="C27" s="12"/>
      <c r="D27" s="7" t="s">
        <v>1020</v>
      </c>
      <c r="E27" s="12"/>
      <c r="F27" s="12"/>
      <c r="G27" s="12"/>
      <c r="H27" s="12"/>
      <c r="I27" s="12"/>
      <c r="J27" s="12"/>
      <c r="K27" s="12"/>
      <c r="L27" s="12"/>
      <c r="M27" s="12"/>
      <c r="N27" s="12"/>
      <c r="O27" s="12"/>
      <c r="P27" s="12"/>
      <c r="Q27" s="12"/>
      <c r="R27" s="12"/>
      <c r="S27" s="12"/>
    </row>
    <row r="28" spans="1:19" ht="24.75" customHeight="1">
      <c r="A28" s="24"/>
      <c r="B28" s="12"/>
      <c r="C28" s="13"/>
      <c r="D28" s="12"/>
      <c r="E28" s="12"/>
      <c r="F28" s="12"/>
      <c r="G28" s="12"/>
      <c r="H28" s="12"/>
      <c r="I28" s="12"/>
      <c r="J28" s="12"/>
      <c r="K28" s="12"/>
      <c r="L28" s="12"/>
      <c r="M28" s="12"/>
      <c r="N28" s="12"/>
      <c r="O28" s="12"/>
      <c r="P28" s="12"/>
      <c r="Q28" s="12"/>
      <c r="R28" s="12"/>
      <c r="S28" s="12"/>
    </row>
    <row r="29" spans="1:19" ht="24.75" customHeight="1">
      <c r="A29" s="24"/>
      <c r="B29" s="12"/>
      <c r="C29" s="13"/>
      <c r="D29" s="12"/>
      <c r="E29" s="12"/>
      <c r="F29" s="12"/>
      <c r="G29" s="12"/>
      <c r="H29" s="12"/>
      <c r="I29" s="12"/>
      <c r="J29" s="12"/>
      <c r="K29" s="12"/>
      <c r="L29" s="12"/>
      <c r="M29" s="12"/>
      <c r="N29" s="12"/>
      <c r="O29" s="12"/>
      <c r="P29" s="12"/>
      <c r="Q29" s="12"/>
      <c r="R29" s="12"/>
      <c r="S29" s="12"/>
    </row>
    <row r="30" spans="1:19" ht="14.25">
      <c r="B30" s="12"/>
      <c r="C30" s="13"/>
      <c r="D30" s="12"/>
      <c r="E30" s="12"/>
      <c r="F30" s="12"/>
      <c r="G30" s="12"/>
      <c r="H30" s="12"/>
      <c r="I30" s="12"/>
      <c r="J30" s="12"/>
      <c r="K30" s="12"/>
      <c r="L30" s="12"/>
      <c r="M30" s="12"/>
      <c r="N30" s="12"/>
      <c r="O30" s="12"/>
      <c r="P30" s="12"/>
      <c r="Q30" s="12"/>
      <c r="R30" s="12"/>
    </row>
  </sheetData>
  <sheetProtection algorithmName="SHA-512" hashValue="YYfj6MZsHD6jc5NK7lrKPjlAHmlFzgZY7ZR3vMrxRmLRwnlCOpArXH7OhMRqFKnh68cKkQHLSN4cS9WEdg0yXQ==" saltValue="46Xokdo79BuH/AhzLKUWvg==" spinCount="100000" sheet="1" objects="1" scenarios="1"/>
  <mergeCells count="13">
    <mergeCell ref="I22:L22"/>
    <mergeCell ref="B18:R19"/>
    <mergeCell ref="R1:S1"/>
    <mergeCell ref="K11:R11"/>
    <mergeCell ref="K12:R12"/>
    <mergeCell ref="E13:L13"/>
    <mergeCell ref="M13:S13"/>
    <mergeCell ref="J14:L14"/>
    <mergeCell ref="M14:S14"/>
    <mergeCell ref="K15:L15"/>
    <mergeCell ref="M15:Q15"/>
    <mergeCell ref="K16:L16"/>
    <mergeCell ref="H11:J11"/>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63"/>
  <sheetViews>
    <sheetView view="pageBreakPreview" zoomScaleNormal="100" zoomScaleSheetLayoutView="100" workbookViewId="0"/>
  </sheetViews>
  <sheetFormatPr defaultRowHeight="13.5"/>
  <cols>
    <col min="1" max="1" width="13.5" style="38" customWidth="1"/>
    <col min="2" max="2" width="9" style="38"/>
    <col min="3" max="3" width="5.875" style="38" customWidth="1"/>
    <col min="4" max="4" width="4.75" style="38" customWidth="1"/>
    <col min="5" max="5" width="15.625" style="38" customWidth="1"/>
    <col min="6" max="17" width="6.625" style="38" customWidth="1"/>
    <col min="18" max="18" width="13.75" style="38" customWidth="1"/>
    <col min="19" max="19" width="6.25" style="38" customWidth="1"/>
    <col min="20" max="20" width="3.875" style="38" customWidth="1"/>
    <col min="21" max="28" width="9" style="54"/>
    <col min="29" max="16384" width="9" style="38"/>
  </cols>
  <sheetData>
    <row r="1" spans="1:28" ht="32.25" customHeight="1">
      <c r="A1" s="68"/>
      <c r="B1" s="68"/>
      <c r="C1" s="68"/>
      <c r="D1" s="68"/>
      <c r="E1" s="68"/>
      <c r="F1" s="68"/>
      <c r="G1" s="68"/>
      <c r="H1" s="68"/>
      <c r="I1" s="68"/>
      <c r="J1" s="68"/>
      <c r="K1" s="68"/>
      <c r="L1" s="68"/>
      <c r="M1" s="68"/>
      <c r="N1" s="68"/>
      <c r="O1" s="68"/>
      <c r="P1" s="68"/>
      <c r="Q1" s="68"/>
      <c r="R1" s="212" t="s">
        <v>16</v>
      </c>
      <c r="S1" s="212"/>
      <c r="U1" s="54">
        <v>2020</v>
      </c>
      <c r="V1" s="59" t="s">
        <v>923</v>
      </c>
      <c r="W1" s="59"/>
    </row>
    <row r="2" spans="1:28" s="53" customFormat="1" ht="24.95" customHeight="1">
      <c r="A2" s="68"/>
      <c r="B2" s="68"/>
      <c r="C2" s="68"/>
      <c r="D2" s="68"/>
      <c r="E2" s="68"/>
      <c r="F2" s="68"/>
      <c r="G2" s="68"/>
      <c r="H2" s="68"/>
      <c r="I2" s="68"/>
      <c r="J2" s="68"/>
      <c r="K2" s="68"/>
      <c r="L2" s="68"/>
      <c r="M2" s="68"/>
      <c r="N2" s="68"/>
      <c r="O2" s="68"/>
      <c r="P2" s="68"/>
      <c r="Q2" s="68"/>
      <c r="R2" s="67"/>
      <c r="S2" s="68"/>
      <c r="U2" s="54"/>
      <c r="V2" s="54"/>
      <c r="W2" s="54"/>
      <c r="X2" s="54"/>
      <c r="Y2" s="54"/>
      <c r="Z2" s="54"/>
      <c r="AA2" s="54"/>
      <c r="AB2" s="54"/>
    </row>
    <row r="3" spans="1:28" s="53" customFormat="1" ht="24.95" customHeight="1" thickBot="1">
      <c r="A3" s="68"/>
      <c r="B3" s="68"/>
      <c r="C3" s="68"/>
      <c r="D3" s="68"/>
      <c r="E3" s="68"/>
      <c r="F3" s="68"/>
      <c r="G3" s="68"/>
      <c r="H3" s="68"/>
      <c r="I3" s="68"/>
      <c r="J3" s="68"/>
      <c r="K3" s="68"/>
      <c r="L3" s="68"/>
      <c r="M3" s="210" t="s">
        <v>919</v>
      </c>
      <c r="N3" s="210"/>
      <c r="O3" s="209" t="str">
        <f>IFERROR(VLOOKUP(一番最初に入力!$C$7,【何も入力しないでください】法人情報!$A$2:$K$773,3),"")</f>
        <v/>
      </c>
      <c r="P3" s="209"/>
      <c r="Q3" s="209"/>
      <c r="R3" s="209"/>
      <c r="S3" s="209"/>
      <c r="U3" s="54"/>
      <c r="V3" s="54"/>
      <c r="W3" s="54"/>
      <c r="X3" s="54"/>
      <c r="Y3" s="54"/>
      <c r="Z3" s="54"/>
      <c r="AA3" s="54"/>
      <c r="AB3" s="54"/>
    </row>
    <row r="4" spans="1:28" s="53" customFormat="1" ht="24.95" customHeight="1">
      <c r="A4" s="68"/>
      <c r="B4" s="68"/>
      <c r="C4" s="68"/>
      <c r="D4" s="68"/>
      <c r="E4" s="68"/>
      <c r="F4" s="68"/>
      <c r="G4" s="68"/>
      <c r="H4" s="68"/>
      <c r="I4" s="68"/>
      <c r="J4" s="68"/>
      <c r="K4" s="68"/>
      <c r="L4" s="68"/>
      <c r="M4" s="68"/>
      <c r="N4" s="68"/>
      <c r="O4" s="68"/>
      <c r="P4" s="68"/>
      <c r="Q4" s="68"/>
      <c r="R4" s="67"/>
      <c r="S4" s="68"/>
      <c r="U4" s="54"/>
      <c r="V4" s="54"/>
      <c r="W4" s="54"/>
      <c r="X4" s="54"/>
      <c r="Y4" s="54"/>
      <c r="Z4" s="54"/>
      <c r="AA4" s="54"/>
      <c r="AB4" s="54"/>
    </row>
    <row r="5" spans="1:28" ht="21" customHeight="1">
      <c r="A5" s="68"/>
      <c r="B5" s="68"/>
      <c r="C5" s="68"/>
      <c r="D5" s="68"/>
      <c r="E5" s="130" t="s">
        <v>347</v>
      </c>
      <c r="F5" s="49" t="str">
        <f>一番最初に入力!$C$11&amp;""</f>
        <v/>
      </c>
      <c r="G5" s="50" t="s">
        <v>1021</v>
      </c>
      <c r="H5" s="50"/>
      <c r="I5" s="51"/>
      <c r="J5" s="50"/>
      <c r="K5" s="41"/>
      <c r="L5" s="41"/>
      <c r="M5" s="41"/>
      <c r="N5" s="41"/>
      <c r="O5" s="41"/>
      <c r="P5" s="68"/>
      <c r="Q5" s="68"/>
      <c r="R5" s="68"/>
      <c r="S5" s="68"/>
      <c r="T5" s="42"/>
      <c r="U5" s="60" t="s">
        <v>760</v>
      </c>
      <c r="V5" s="58"/>
      <c r="W5" s="58"/>
    </row>
    <row r="6" spans="1:28" ht="22.5" customHeight="1">
      <c r="A6" s="68"/>
      <c r="B6" s="68"/>
      <c r="C6" s="68"/>
      <c r="D6" s="68"/>
      <c r="E6" s="68"/>
      <c r="F6" s="68"/>
      <c r="G6" s="68"/>
      <c r="H6" s="68"/>
      <c r="I6" s="68"/>
      <c r="J6" s="68"/>
      <c r="K6" s="68"/>
      <c r="L6" s="68"/>
      <c r="M6" s="68"/>
      <c r="N6" s="68"/>
      <c r="O6" s="68"/>
      <c r="P6" s="68"/>
      <c r="Q6" s="68"/>
      <c r="R6" s="68"/>
      <c r="S6" s="68"/>
    </row>
    <row r="7" spans="1:28" ht="20.25" customHeight="1">
      <c r="A7" s="254" t="s">
        <v>1680</v>
      </c>
      <c r="B7" s="254"/>
      <c r="C7" s="254"/>
      <c r="D7" s="254"/>
      <c r="E7" s="254"/>
      <c r="F7" s="68"/>
      <c r="G7" s="68"/>
      <c r="H7" s="68"/>
      <c r="I7" s="68"/>
      <c r="J7" s="68"/>
      <c r="K7" s="68"/>
      <c r="L7" s="68"/>
      <c r="M7" s="68"/>
      <c r="N7" s="68"/>
      <c r="O7" s="68"/>
      <c r="P7" s="68"/>
      <c r="Q7" s="68"/>
      <c r="R7" s="68"/>
      <c r="S7" s="68"/>
    </row>
    <row r="8" spans="1:28" ht="20.25" customHeight="1">
      <c r="A8" s="254" t="s">
        <v>767</v>
      </c>
      <c r="B8" s="254"/>
      <c r="C8" s="254"/>
      <c r="D8" s="254"/>
      <c r="E8" s="254"/>
      <c r="F8" s="254"/>
      <c r="G8" s="254"/>
      <c r="H8" s="254"/>
      <c r="I8" s="254"/>
      <c r="J8" s="68"/>
      <c r="K8" s="68"/>
      <c r="L8" s="68"/>
      <c r="M8" s="68"/>
      <c r="N8" s="68"/>
      <c r="O8" s="68"/>
      <c r="P8" s="68"/>
      <c r="Q8" s="68"/>
      <c r="R8" s="67" t="s">
        <v>762</v>
      </c>
      <c r="S8" s="68"/>
    </row>
    <row r="9" spans="1:28" ht="11.25" customHeight="1">
      <c r="A9" s="68"/>
      <c r="B9" s="68"/>
      <c r="C9" s="68"/>
      <c r="D9" s="68"/>
      <c r="E9" s="68"/>
      <c r="F9" s="68"/>
      <c r="G9" s="68"/>
      <c r="H9" s="68"/>
      <c r="I9" s="68"/>
      <c r="J9" s="68"/>
      <c r="K9" s="68"/>
      <c r="L9" s="68"/>
      <c r="M9" s="68"/>
      <c r="N9" s="68"/>
      <c r="O9" s="68"/>
      <c r="P9" s="68"/>
      <c r="Q9" s="68"/>
      <c r="R9" s="68"/>
      <c r="S9" s="68"/>
    </row>
    <row r="10" spans="1:28" ht="4.5" customHeight="1">
      <c r="A10" s="68"/>
      <c r="B10" s="68"/>
      <c r="C10" s="68"/>
      <c r="D10" s="68"/>
      <c r="E10" s="68"/>
      <c r="F10" s="68"/>
      <c r="G10" s="68"/>
      <c r="H10" s="68"/>
      <c r="I10" s="68"/>
      <c r="J10" s="68"/>
      <c r="K10" s="68"/>
      <c r="L10" s="68"/>
      <c r="M10" s="68"/>
      <c r="N10" s="68"/>
      <c r="O10" s="68"/>
      <c r="P10" s="68"/>
      <c r="Q10" s="68"/>
      <c r="R10" s="68"/>
      <c r="S10" s="68"/>
    </row>
    <row r="11" spans="1:28" ht="21" customHeight="1">
      <c r="A11" s="66" t="s">
        <v>922</v>
      </c>
      <c r="B11" s="226"/>
      <c r="C11" s="227"/>
      <c r="D11" s="228"/>
      <c r="E11" s="255" t="s">
        <v>0</v>
      </c>
      <c r="F11" s="258" t="s">
        <v>1</v>
      </c>
      <c r="G11" s="258"/>
      <c r="H11" s="258"/>
      <c r="I11" s="258"/>
      <c r="J11" s="258"/>
      <c r="K11" s="258"/>
      <c r="L11" s="258"/>
      <c r="M11" s="258"/>
      <c r="N11" s="258"/>
      <c r="O11" s="258"/>
      <c r="P11" s="258"/>
      <c r="Q11" s="259"/>
      <c r="R11" s="222" t="s">
        <v>14</v>
      </c>
      <c r="S11" s="68"/>
    </row>
    <row r="12" spans="1:28" ht="21" customHeight="1">
      <c r="A12" s="229" t="s">
        <v>357</v>
      </c>
      <c r="B12" s="231"/>
      <c r="C12" s="232"/>
      <c r="D12" s="233"/>
      <c r="E12" s="256"/>
      <c r="F12" s="222" t="s">
        <v>2</v>
      </c>
      <c r="G12" s="222" t="s">
        <v>3</v>
      </c>
      <c r="H12" s="222" t="s">
        <v>4</v>
      </c>
      <c r="I12" s="222" t="s">
        <v>5</v>
      </c>
      <c r="J12" s="222" t="s">
        <v>6</v>
      </c>
      <c r="K12" s="222" t="s">
        <v>7</v>
      </c>
      <c r="L12" s="222" t="s">
        <v>8</v>
      </c>
      <c r="M12" s="222" t="s">
        <v>9</v>
      </c>
      <c r="N12" s="222" t="s">
        <v>10</v>
      </c>
      <c r="O12" s="222" t="s">
        <v>11</v>
      </c>
      <c r="P12" s="222" t="s">
        <v>12</v>
      </c>
      <c r="Q12" s="220" t="s">
        <v>13</v>
      </c>
      <c r="R12" s="223"/>
      <c r="S12" s="68"/>
    </row>
    <row r="13" spans="1:28" ht="21" customHeight="1">
      <c r="A13" s="230"/>
      <c r="B13" s="234"/>
      <c r="C13" s="235"/>
      <c r="D13" s="236"/>
      <c r="E13" s="257"/>
      <c r="F13" s="225"/>
      <c r="G13" s="225"/>
      <c r="H13" s="225"/>
      <c r="I13" s="225"/>
      <c r="J13" s="225"/>
      <c r="K13" s="225"/>
      <c r="L13" s="225"/>
      <c r="M13" s="225"/>
      <c r="N13" s="225"/>
      <c r="O13" s="225"/>
      <c r="P13" s="225"/>
      <c r="Q13" s="221"/>
      <c r="R13" s="223"/>
      <c r="S13" s="68"/>
    </row>
    <row r="14" spans="1:28" ht="21" customHeight="1">
      <c r="A14" s="237" t="s">
        <v>356</v>
      </c>
      <c r="B14" s="239"/>
      <c r="C14" s="240"/>
      <c r="D14" s="241"/>
      <c r="E14" s="55"/>
      <c r="F14" s="135"/>
      <c r="G14" s="135"/>
      <c r="H14" s="135"/>
      <c r="I14" s="135"/>
      <c r="J14" s="135"/>
      <c r="K14" s="135"/>
      <c r="L14" s="135"/>
      <c r="M14" s="135"/>
      <c r="N14" s="135"/>
      <c r="O14" s="135"/>
      <c r="P14" s="135"/>
      <c r="Q14" s="136"/>
      <c r="R14" s="223"/>
      <c r="S14" s="68"/>
    </row>
    <row r="15" spans="1:28" ht="21" customHeight="1">
      <c r="A15" s="238"/>
      <c r="B15" s="242"/>
      <c r="C15" s="243"/>
      <c r="D15" s="244"/>
      <c r="E15" s="55"/>
      <c r="F15" s="135"/>
      <c r="G15" s="135"/>
      <c r="H15" s="135"/>
      <c r="I15" s="135"/>
      <c r="J15" s="135"/>
      <c r="K15" s="135"/>
      <c r="L15" s="135"/>
      <c r="M15" s="135"/>
      <c r="N15" s="135"/>
      <c r="O15" s="135"/>
      <c r="P15" s="135"/>
      <c r="Q15" s="136"/>
      <c r="R15" s="223"/>
      <c r="S15" s="68"/>
    </row>
    <row r="16" spans="1:28" ht="21" customHeight="1">
      <c r="A16" s="237" t="s">
        <v>921</v>
      </c>
      <c r="B16" s="248" t="str">
        <f>IF(B14="","",IF(B14&gt;DATE($U$1,4,1),0,
DATEDIF(B14,DATE($U$1,4,1),"y")))</f>
        <v/>
      </c>
      <c r="C16" s="249"/>
      <c r="D16" s="250"/>
      <c r="E16" s="55"/>
      <c r="F16" s="135"/>
      <c r="G16" s="135"/>
      <c r="H16" s="135"/>
      <c r="I16" s="135"/>
      <c r="J16" s="135"/>
      <c r="K16" s="135"/>
      <c r="L16" s="135"/>
      <c r="M16" s="135"/>
      <c r="N16" s="135"/>
      <c r="O16" s="135"/>
      <c r="P16" s="135"/>
      <c r="Q16" s="136"/>
      <c r="R16" s="223"/>
      <c r="S16" s="68"/>
    </row>
    <row r="17" spans="1:29" ht="21" customHeight="1">
      <c r="A17" s="238"/>
      <c r="B17" s="251"/>
      <c r="C17" s="252"/>
      <c r="D17" s="253"/>
      <c r="E17" s="55"/>
      <c r="F17" s="135"/>
      <c r="G17" s="135"/>
      <c r="H17" s="135"/>
      <c r="I17" s="135"/>
      <c r="J17" s="135"/>
      <c r="K17" s="135"/>
      <c r="L17" s="135"/>
      <c r="M17" s="135"/>
      <c r="N17" s="135"/>
      <c r="O17" s="135"/>
      <c r="P17" s="135"/>
      <c r="Q17" s="136"/>
      <c r="R17" s="223"/>
      <c r="S17" s="68"/>
    </row>
    <row r="18" spans="1:29" ht="21" customHeight="1">
      <c r="A18" s="245" t="s">
        <v>920</v>
      </c>
      <c r="B18" s="246"/>
      <c r="C18" s="246"/>
      <c r="D18" s="246"/>
      <c r="E18" s="55"/>
      <c r="F18" s="135"/>
      <c r="G18" s="135"/>
      <c r="H18" s="135"/>
      <c r="I18" s="135"/>
      <c r="J18" s="135"/>
      <c r="K18" s="135"/>
      <c r="L18" s="135"/>
      <c r="M18" s="135"/>
      <c r="N18" s="135"/>
      <c r="O18" s="135"/>
      <c r="P18" s="135"/>
      <c r="Q18" s="136"/>
      <c r="R18" s="223"/>
      <c r="S18" s="68"/>
    </row>
    <row r="19" spans="1:29" ht="21" customHeight="1" thickBot="1">
      <c r="A19" s="230"/>
      <c r="B19" s="247"/>
      <c r="C19" s="247"/>
      <c r="D19" s="247"/>
      <c r="E19" s="56"/>
      <c r="F19" s="137"/>
      <c r="G19" s="137"/>
      <c r="H19" s="137"/>
      <c r="I19" s="137"/>
      <c r="J19" s="137"/>
      <c r="K19" s="137"/>
      <c r="L19" s="137"/>
      <c r="M19" s="137"/>
      <c r="N19" s="137"/>
      <c r="O19" s="137"/>
      <c r="P19" s="137"/>
      <c r="Q19" s="138"/>
      <c r="R19" s="224"/>
      <c r="S19" s="68"/>
    </row>
    <row r="20" spans="1:29" ht="21" customHeight="1" thickTop="1" thickBot="1">
      <c r="A20" s="68"/>
      <c r="B20" s="68"/>
      <c r="C20" s="68"/>
      <c r="D20" s="43"/>
      <c r="E20" s="47" t="s">
        <v>14</v>
      </c>
      <c r="F20" s="139" t="str">
        <f>IF(一番最初に入力!$C$7="","",SUM(F14:F19))</f>
        <v/>
      </c>
      <c r="G20" s="139" t="str">
        <f>IF(一番最初に入力!$C$7="","",SUM(G14:G19))</f>
        <v/>
      </c>
      <c r="H20" s="139" t="str">
        <f>IF(一番最初に入力!$C$7="","",SUM(H14:H19))</f>
        <v/>
      </c>
      <c r="I20" s="139" t="str">
        <f>IF(一番最初に入力!$C$7="","",SUM(I14:I19))</f>
        <v/>
      </c>
      <c r="J20" s="139" t="str">
        <f>IF(一番最初に入力!$C$7="","",SUM(J14:J19))</f>
        <v/>
      </c>
      <c r="K20" s="139" t="str">
        <f>IF(一番最初に入力!$C$7="","",SUM(K14:K19))</f>
        <v/>
      </c>
      <c r="L20" s="139" t="str">
        <f>IF(一番最初に入力!$C$7="","",SUM(L14:L19))</f>
        <v/>
      </c>
      <c r="M20" s="139" t="str">
        <f>IF(一番最初に入力!$C$7="","",SUM(M14:M19))</f>
        <v/>
      </c>
      <c r="N20" s="139" t="str">
        <f>IF(一番最初に入力!$C$7="","",SUM(N14:N19))</f>
        <v/>
      </c>
      <c r="O20" s="139" t="str">
        <f>IF(一番最初に入力!$C$7="","",SUM(O14:O19))</f>
        <v/>
      </c>
      <c r="P20" s="139" t="str">
        <f>IF(一番最初に入力!$C$7="","",SUM(P14:P19))</f>
        <v/>
      </c>
      <c r="Q20" s="139" t="str">
        <f>IF(一番最初に入力!$C$7="","",SUM(Q14:Q19))</f>
        <v/>
      </c>
      <c r="R20" s="141" t="str">
        <f>IF(一番最初に入力!$C$7="","",SUM(F20:Q20))</f>
        <v/>
      </c>
      <c r="S20" s="68"/>
    </row>
    <row r="21" spans="1:29" ht="21" customHeight="1" thickBot="1">
      <c r="A21" s="68"/>
      <c r="B21" s="68"/>
      <c r="C21" s="68"/>
      <c r="D21" s="43"/>
      <c r="E21" s="48" t="s">
        <v>15</v>
      </c>
      <c r="F21" s="140" t="str">
        <f>IF(一番最初に入力!$C$7="","",IF(F20&lt;2500,F20,2500))</f>
        <v/>
      </c>
      <c r="G21" s="140" t="str">
        <f>IF(一番最初に入力!$C$7="","",IF(G20&lt;2500,G20,2500))</f>
        <v/>
      </c>
      <c r="H21" s="140" t="str">
        <f>IF(一番最初に入力!$C$7="","",IF(H20&lt;2500,H20,2500))</f>
        <v/>
      </c>
      <c r="I21" s="140" t="str">
        <f>IF(一番最初に入力!$C$7="","",IF(I20&lt;2500,I20,2500))</f>
        <v/>
      </c>
      <c r="J21" s="140" t="str">
        <f>IF(一番最初に入力!$C$7="","",IF(J20&lt;2500,J20,2500))</f>
        <v/>
      </c>
      <c r="K21" s="140" t="str">
        <f>IF(一番最初に入力!$C$7="","",IF(K20&lt;2500,K20,2500))</f>
        <v/>
      </c>
      <c r="L21" s="140" t="str">
        <f>IF(一番最初に入力!$C$7="","",IF(L20&lt;2500,L20,2500))</f>
        <v/>
      </c>
      <c r="M21" s="140" t="str">
        <f>IF(一番最初に入力!$C$7="","",IF(M20&lt;2500,M20,2500))</f>
        <v/>
      </c>
      <c r="N21" s="140" t="str">
        <f>IF(一番最初に入力!$C$7="","",IF(N20&lt;2500,N20,2500))</f>
        <v/>
      </c>
      <c r="O21" s="140" t="str">
        <f>IF(一番最初に入力!$C$7="","",IF(O20&lt;2500,O20,2500))</f>
        <v/>
      </c>
      <c r="P21" s="140" t="str">
        <f>IF(一番最初に入力!$C$7="","",IF(P20&lt;2500,P20,2500))</f>
        <v/>
      </c>
      <c r="Q21" s="140" t="str">
        <f>IF(一番最初に入力!$C$7="","",IF(Q20&lt;2500,Q20,2500))</f>
        <v/>
      </c>
      <c r="R21" s="142" t="str">
        <f>IF(一番最初に入力!$C$7="","",SUM(F21:Q21))</f>
        <v/>
      </c>
      <c r="S21" s="68" t="s">
        <v>764</v>
      </c>
      <c r="U21" s="61" t="s">
        <v>940</v>
      </c>
      <c r="V21" s="62" t="str">
        <f>IF(B18="１号",COUNTIF(F21:Q21,"&gt;0"),"")</f>
        <v/>
      </c>
      <c r="W21" s="63" t="str">
        <f>IF(B18="１号",SUM(F21:Q21),"")</f>
        <v/>
      </c>
      <c r="X21" s="61" t="s">
        <v>941</v>
      </c>
      <c r="Y21" s="62" t="str">
        <f>IF(B18="２号",COUNTIF(F21:Q21,"&gt;0"),"")</f>
        <v/>
      </c>
      <c r="Z21" s="63" t="str">
        <f>IF(B18="２号",SUM(F21:Q21),"")</f>
        <v/>
      </c>
      <c r="AA21" s="61" t="s">
        <v>942</v>
      </c>
      <c r="AB21" s="62" t="str">
        <f>IF(B18="３号",COUNTIF(F21:Q21,"&gt;0"),"")</f>
        <v/>
      </c>
      <c r="AC21" s="63" t="str">
        <f>IF(B18="３号",SUM(F21:Q21),"")</f>
        <v/>
      </c>
    </row>
    <row r="22" spans="1:29" ht="21" customHeight="1">
      <c r="A22" s="68"/>
      <c r="B22" s="68"/>
      <c r="C22" s="68"/>
      <c r="D22" s="68"/>
      <c r="E22" s="39"/>
      <c r="F22" s="68"/>
      <c r="G22" s="68"/>
      <c r="H22" s="68"/>
      <c r="I22" s="68"/>
      <c r="J22" s="68"/>
      <c r="K22" s="68"/>
      <c r="L22" s="68"/>
      <c r="M22" s="68"/>
      <c r="N22" s="68"/>
      <c r="O22" s="68"/>
      <c r="P22" s="68"/>
      <c r="Q22" s="68"/>
      <c r="R22" s="44"/>
      <c r="S22" s="68"/>
    </row>
    <row r="23" spans="1:29" ht="21" customHeight="1">
      <c r="A23" s="66" t="s">
        <v>922</v>
      </c>
      <c r="B23" s="226"/>
      <c r="C23" s="227"/>
      <c r="D23" s="228"/>
      <c r="E23" s="255" t="s">
        <v>0</v>
      </c>
      <c r="F23" s="258" t="s">
        <v>1</v>
      </c>
      <c r="G23" s="258"/>
      <c r="H23" s="258"/>
      <c r="I23" s="258"/>
      <c r="J23" s="258"/>
      <c r="K23" s="258"/>
      <c r="L23" s="258"/>
      <c r="M23" s="258"/>
      <c r="N23" s="258"/>
      <c r="O23" s="258"/>
      <c r="P23" s="258"/>
      <c r="Q23" s="259"/>
      <c r="R23" s="222" t="s">
        <v>14</v>
      </c>
      <c r="S23" s="68"/>
    </row>
    <row r="24" spans="1:29" ht="21" customHeight="1">
      <c r="A24" s="229" t="s">
        <v>357</v>
      </c>
      <c r="B24" s="231"/>
      <c r="C24" s="232"/>
      <c r="D24" s="233"/>
      <c r="E24" s="256"/>
      <c r="F24" s="222" t="s">
        <v>2</v>
      </c>
      <c r="G24" s="222" t="s">
        <v>3</v>
      </c>
      <c r="H24" s="222" t="s">
        <v>4</v>
      </c>
      <c r="I24" s="222" t="s">
        <v>5</v>
      </c>
      <c r="J24" s="222" t="s">
        <v>6</v>
      </c>
      <c r="K24" s="222" t="s">
        <v>7</v>
      </c>
      <c r="L24" s="222" t="s">
        <v>8</v>
      </c>
      <c r="M24" s="222" t="s">
        <v>9</v>
      </c>
      <c r="N24" s="222" t="s">
        <v>10</v>
      </c>
      <c r="O24" s="222" t="s">
        <v>11</v>
      </c>
      <c r="P24" s="222" t="s">
        <v>12</v>
      </c>
      <c r="Q24" s="220" t="s">
        <v>13</v>
      </c>
      <c r="R24" s="223"/>
      <c r="S24" s="68"/>
    </row>
    <row r="25" spans="1:29" ht="21" customHeight="1">
      <c r="A25" s="230"/>
      <c r="B25" s="234"/>
      <c r="C25" s="235"/>
      <c r="D25" s="236"/>
      <c r="E25" s="257"/>
      <c r="F25" s="225"/>
      <c r="G25" s="225"/>
      <c r="H25" s="225"/>
      <c r="I25" s="225"/>
      <c r="J25" s="225"/>
      <c r="K25" s="225"/>
      <c r="L25" s="225"/>
      <c r="M25" s="225"/>
      <c r="N25" s="225"/>
      <c r="O25" s="225"/>
      <c r="P25" s="225"/>
      <c r="Q25" s="221"/>
      <c r="R25" s="223"/>
      <c r="S25" s="68"/>
    </row>
    <row r="26" spans="1:29" ht="21" customHeight="1">
      <c r="A26" s="237" t="s">
        <v>356</v>
      </c>
      <c r="B26" s="239"/>
      <c r="C26" s="240"/>
      <c r="D26" s="241"/>
      <c r="E26" s="55"/>
      <c r="F26" s="135"/>
      <c r="G26" s="135"/>
      <c r="H26" s="135"/>
      <c r="I26" s="135"/>
      <c r="J26" s="135"/>
      <c r="K26" s="135"/>
      <c r="L26" s="135"/>
      <c r="M26" s="135"/>
      <c r="N26" s="135"/>
      <c r="O26" s="135"/>
      <c r="P26" s="135"/>
      <c r="Q26" s="136"/>
      <c r="R26" s="223"/>
      <c r="S26" s="68"/>
    </row>
    <row r="27" spans="1:29" ht="21" customHeight="1">
      <c r="A27" s="238"/>
      <c r="B27" s="242"/>
      <c r="C27" s="243"/>
      <c r="D27" s="244"/>
      <c r="E27" s="55"/>
      <c r="F27" s="135"/>
      <c r="G27" s="135"/>
      <c r="H27" s="135"/>
      <c r="I27" s="135"/>
      <c r="J27" s="135"/>
      <c r="K27" s="135"/>
      <c r="L27" s="135"/>
      <c r="M27" s="135"/>
      <c r="N27" s="135"/>
      <c r="O27" s="135"/>
      <c r="P27" s="135"/>
      <c r="Q27" s="136"/>
      <c r="R27" s="223"/>
      <c r="S27" s="68"/>
    </row>
    <row r="28" spans="1:29" ht="21" customHeight="1">
      <c r="A28" s="237" t="s">
        <v>921</v>
      </c>
      <c r="B28" s="248" t="str">
        <f>IF(B26="","",IF(B26&gt;DATE($U$1,4,1),0,
DATEDIF(B26,DATE($U$1,4,1),"y")))</f>
        <v/>
      </c>
      <c r="C28" s="249"/>
      <c r="D28" s="250"/>
      <c r="E28" s="55"/>
      <c r="F28" s="135"/>
      <c r="G28" s="135"/>
      <c r="H28" s="135"/>
      <c r="I28" s="135"/>
      <c r="J28" s="135"/>
      <c r="K28" s="135"/>
      <c r="L28" s="135"/>
      <c r="M28" s="135"/>
      <c r="N28" s="135"/>
      <c r="O28" s="135"/>
      <c r="P28" s="135"/>
      <c r="Q28" s="135"/>
      <c r="R28" s="223"/>
      <c r="S28" s="68"/>
    </row>
    <row r="29" spans="1:29" ht="21" customHeight="1">
      <c r="A29" s="238"/>
      <c r="B29" s="251"/>
      <c r="C29" s="252"/>
      <c r="D29" s="253"/>
      <c r="E29" s="55"/>
      <c r="F29" s="135"/>
      <c r="G29" s="135"/>
      <c r="H29" s="135"/>
      <c r="I29" s="135"/>
      <c r="J29" s="135"/>
      <c r="K29" s="135"/>
      <c r="L29" s="135"/>
      <c r="M29" s="135"/>
      <c r="N29" s="135"/>
      <c r="O29" s="135"/>
      <c r="P29" s="135"/>
      <c r="Q29" s="136"/>
      <c r="R29" s="223"/>
      <c r="S29" s="68"/>
    </row>
    <row r="30" spans="1:29" ht="21" customHeight="1">
      <c r="A30" s="245" t="s">
        <v>920</v>
      </c>
      <c r="B30" s="246"/>
      <c r="C30" s="246"/>
      <c r="D30" s="246"/>
      <c r="E30" s="55"/>
      <c r="F30" s="135"/>
      <c r="G30" s="135"/>
      <c r="H30" s="135"/>
      <c r="I30" s="135"/>
      <c r="J30" s="135"/>
      <c r="K30" s="135"/>
      <c r="L30" s="135"/>
      <c r="M30" s="135"/>
      <c r="N30" s="135"/>
      <c r="O30" s="135"/>
      <c r="P30" s="135"/>
      <c r="Q30" s="136"/>
      <c r="R30" s="223"/>
      <c r="S30" s="68"/>
    </row>
    <row r="31" spans="1:29" ht="21" customHeight="1" thickBot="1">
      <c r="A31" s="230"/>
      <c r="B31" s="247"/>
      <c r="C31" s="247"/>
      <c r="D31" s="247"/>
      <c r="E31" s="56"/>
      <c r="F31" s="137"/>
      <c r="G31" s="137"/>
      <c r="H31" s="137"/>
      <c r="I31" s="137"/>
      <c r="J31" s="137"/>
      <c r="K31" s="137"/>
      <c r="L31" s="137"/>
      <c r="M31" s="137"/>
      <c r="N31" s="137"/>
      <c r="O31" s="137"/>
      <c r="P31" s="137"/>
      <c r="Q31" s="138"/>
      <c r="R31" s="224"/>
      <c r="S31" s="68"/>
    </row>
    <row r="32" spans="1:29" ht="21" customHeight="1" thickTop="1" thickBot="1">
      <c r="A32" s="68"/>
      <c r="B32" s="68"/>
      <c r="C32" s="68"/>
      <c r="D32" s="43"/>
      <c r="E32" s="47" t="s">
        <v>14</v>
      </c>
      <c r="F32" s="139" t="str">
        <f>IF(一番最初に入力!$C$7="","",SUM(F26:F31))</f>
        <v/>
      </c>
      <c r="G32" s="139" t="str">
        <f>IF(一番最初に入力!$C$7="","",SUM(G26:G31))</f>
        <v/>
      </c>
      <c r="H32" s="139" t="str">
        <f>IF(一番最初に入力!$C$7="","",SUM(H26:H31))</f>
        <v/>
      </c>
      <c r="I32" s="139" t="str">
        <f>IF(一番最初に入力!$C$7="","",SUM(I26:I31))</f>
        <v/>
      </c>
      <c r="J32" s="139" t="str">
        <f>IF(一番最初に入力!$C$7="","",SUM(J26:J31))</f>
        <v/>
      </c>
      <c r="K32" s="139" t="str">
        <f>IF(一番最初に入力!$C$7="","",SUM(K26:K31))</f>
        <v/>
      </c>
      <c r="L32" s="139" t="str">
        <f>IF(一番最初に入力!$C$7="","",SUM(L26:L31))</f>
        <v/>
      </c>
      <c r="M32" s="139" t="str">
        <f>IF(一番最初に入力!$C$7="","",SUM(M26:M31))</f>
        <v/>
      </c>
      <c r="N32" s="139" t="str">
        <f>IF(一番最初に入力!$C$7="","",SUM(N26:N31))</f>
        <v/>
      </c>
      <c r="O32" s="139" t="str">
        <f>IF(一番最初に入力!$C$7="","",SUM(O26:O31))</f>
        <v/>
      </c>
      <c r="P32" s="139" t="str">
        <f>IF(一番最初に入力!$C$7="","",SUM(P26:P31))</f>
        <v/>
      </c>
      <c r="Q32" s="139" t="str">
        <f>IF(一番最初に入力!$C$7="","",SUM(Q26:Q31))</f>
        <v/>
      </c>
      <c r="R32" s="141" t="str">
        <f>IF(一番最初に入力!$C$7="","",SUM(F32:Q32))</f>
        <v/>
      </c>
      <c r="S32" s="68"/>
    </row>
    <row r="33" spans="1:29" ht="21" customHeight="1" thickBot="1">
      <c r="A33" s="68"/>
      <c r="B33" s="68"/>
      <c r="C33" s="68"/>
      <c r="D33" s="43"/>
      <c r="E33" s="48" t="s">
        <v>15</v>
      </c>
      <c r="F33" s="140" t="str">
        <f>IF(一番最初に入力!$C$7="","",IF(F32&lt;2500,F32,2500))</f>
        <v/>
      </c>
      <c r="G33" s="140" t="str">
        <f>IF(一番最初に入力!$C$7="","",IF(G32&lt;2500,G32,2500))</f>
        <v/>
      </c>
      <c r="H33" s="140" t="str">
        <f>IF(一番最初に入力!$C$7="","",IF(H32&lt;2500,H32,2500))</f>
        <v/>
      </c>
      <c r="I33" s="140" t="str">
        <f>IF(一番最初に入力!$C$7="","",IF(I32&lt;2500,I32,2500))</f>
        <v/>
      </c>
      <c r="J33" s="140" t="str">
        <f>IF(一番最初に入力!$C$7="","",IF(J32&lt;2500,J32,2500))</f>
        <v/>
      </c>
      <c r="K33" s="140" t="str">
        <f>IF(一番最初に入力!$C$7="","",IF(K32&lt;2500,K32,2500))</f>
        <v/>
      </c>
      <c r="L33" s="140" t="str">
        <f>IF(一番最初に入力!$C$7="","",IF(L32&lt;2500,L32,2500))</f>
        <v/>
      </c>
      <c r="M33" s="140" t="str">
        <f>IF(一番最初に入力!$C$7="","",IF(M32&lt;2500,M32,2500))</f>
        <v/>
      </c>
      <c r="N33" s="140" t="str">
        <f>IF(一番最初に入力!$C$7="","",IF(N32&lt;2500,N32,2500))</f>
        <v/>
      </c>
      <c r="O33" s="140" t="str">
        <f>IF(一番最初に入力!$C$7="","",IF(O32&lt;2500,O32,2500))</f>
        <v/>
      </c>
      <c r="P33" s="140" t="str">
        <f>IF(一番最初に入力!$C$7="","",IF(P32&lt;2500,P32,2500))</f>
        <v/>
      </c>
      <c r="Q33" s="140" t="str">
        <f>IF(一番最初に入力!$C$7="","",IF(Q32&lt;2500,Q32,2500))</f>
        <v/>
      </c>
      <c r="R33" s="142" t="str">
        <f>IF(一番最初に入力!$C$7="","",SUM(F33:Q33))</f>
        <v/>
      </c>
      <c r="S33" s="68" t="s">
        <v>763</v>
      </c>
      <c r="U33" s="61" t="s">
        <v>940</v>
      </c>
      <c r="V33" s="62" t="str">
        <f>IF(B30="１号",COUNTIF(F33:Q33,"&gt;0"),"")</f>
        <v/>
      </c>
      <c r="W33" s="63" t="str">
        <f>IF(B30="１号",SUM(F33:Q33),"")</f>
        <v/>
      </c>
      <c r="X33" s="61" t="s">
        <v>941</v>
      </c>
      <c r="Y33" s="62" t="str">
        <f>IF(B30="２号",COUNTIF(F33:Q33,"&gt;0"),"")</f>
        <v/>
      </c>
      <c r="Z33" s="63" t="str">
        <f>IF(B30="２号",SUM(F33:Q33),"")</f>
        <v/>
      </c>
      <c r="AA33" s="61" t="s">
        <v>942</v>
      </c>
      <c r="AB33" s="62" t="str">
        <f>IF(B30="３号",COUNTIF(F33:Q33,"&gt;0"),"")</f>
        <v/>
      </c>
      <c r="AC33" s="63" t="str">
        <f>IF(B30="３号",SUM(F33:Q33),"")</f>
        <v/>
      </c>
    </row>
    <row r="34" spans="1:29" ht="21" customHeight="1">
      <c r="A34" s="68"/>
      <c r="B34" s="68"/>
      <c r="C34" s="68"/>
      <c r="D34" s="68"/>
      <c r="E34" s="39"/>
      <c r="F34" s="68"/>
      <c r="G34" s="68"/>
      <c r="H34" s="68"/>
      <c r="I34" s="68"/>
      <c r="J34" s="68"/>
      <c r="K34" s="68"/>
      <c r="L34" s="68"/>
      <c r="M34" s="68"/>
      <c r="N34" s="68"/>
      <c r="O34" s="68"/>
      <c r="P34" s="68"/>
      <c r="Q34" s="68"/>
      <c r="R34" s="68"/>
      <c r="S34" s="68"/>
    </row>
    <row r="35" spans="1:29" ht="21" customHeight="1">
      <c r="A35" s="66" t="s">
        <v>922</v>
      </c>
      <c r="B35" s="226"/>
      <c r="C35" s="227"/>
      <c r="D35" s="228"/>
      <c r="E35" s="255" t="s">
        <v>0</v>
      </c>
      <c r="F35" s="258" t="s">
        <v>1</v>
      </c>
      <c r="G35" s="258"/>
      <c r="H35" s="258"/>
      <c r="I35" s="258"/>
      <c r="J35" s="258"/>
      <c r="K35" s="258"/>
      <c r="L35" s="258"/>
      <c r="M35" s="258"/>
      <c r="N35" s="258"/>
      <c r="O35" s="258"/>
      <c r="P35" s="258"/>
      <c r="Q35" s="259"/>
      <c r="R35" s="222" t="s">
        <v>14</v>
      </c>
      <c r="S35" s="68"/>
    </row>
    <row r="36" spans="1:29" ht="21" customHeight="1">
      <c r="A36" s="229" t="s">
        <v>357</v>
      </c>
      <c r="B36" s="231"/>
      <c r="C36" s="232"/>
      <c r="D36" s="233"/>
      <c r="E36" s="256"/>
      <c r="F36" s="222" t="s">
        <v>2</v>
      </c>
      <c r="G36" s="222" t="s">
        <v>3</v>
      </c>
      <c r="H36" s="222" t="s">
        <v>4</v>
      </c>
      <c r="I36" s="222" t="s">
        <v>5</v>
      </c>
      <c r="J36" s="222" t="s">
        <v>6</v>
      </c>
      <c r="K36" s="222" t="s">
        <v>7</v>
      </c>
      <c r="L36" s="222" t="s">
        <v>8</v>
      </c>
      <c r="M36" s="222" t="s">
        <v>9</v>
      </c>
      <c r="N36" s="222" t="s">
        <v>10</v>
      </c>
      <c r="O36" s="222" t="s">
        <v>11</v>
      </c>
      <c r="P36" s="222" t="s">
        <v>12</v>
      </c>
      <c r="Q36" s="220" t="s">
        <v>13</v>
      </c>
      <c r="R36" s="223"/>
      <c r="S36" s="68"/>
    </row>
    <row r="37" spans="1:29" ht="21" customHeight="1">
      <c r="A37" s="230"/>
      <c r="B37" s="234"/>
      <c r="C37" s="235"/>
      <c r="D37" s="236"/>
      <c r="E37" s="257"/>
      <c r="F37" s="225"/>
      <c r="G37" s="225"/>
      <c r="H37" s="225"/>
      <c r="I37" s="225"/>
      <c r="J37" s="225"/>
      <c r="K37" s="225"/>
      <c r="L37" s="225"/>
      <c r="M37" s="225"/>
      <c r="N37" s="225"/>
      <c r="O37" s="225"/>
      <c r="P37" s="225"/>
      <c r="Q37" s="221"/>
      <c r="R37" s="223"/>
      <c r="S37" s="68"/>
    </row>
    <row r="38" spans="1:29" ht="21" customHeight="1">
      <c r="A38" s="237" t="s">
        <v>356</v>
      </c>
      <c r="B38" s="239"/>
      <c r="C38" s="240"/>
      <c r="D38" s="241"/>
      <c r="E38" s="55"/>
      <c r="F38" s="135"/>
      <c r="G38" s="135"/>
      <c r="H38" s="135"/>
      <c r="I38" s="135"/>
      <c r="J38" s="135"/>
      <c r="K38" s="135"/>
      <c r="L38" s="135"/>
      <c r="M38" s="135"/>
      <c r="N38" s="135"/>
      <c r="O38" s="135"/>
      <c r="P38" s="135"/>
      <c r="Q38" s="136"/>
      <c r="R38" s="223"/>
      <c r="S38" s="68"/>
    </row>
    <row r="39" spans="1:29" ht="21" customHeight="1">
      <c r="A39" s="238"/>
      <c r="B39" s="242"/>
      <c r="C39" s="243"/>
      <c r="D39" s="244"/>
      <c r="E39" s="55"/>
      <c r="F39" s="135"/>
      <c r="G39" s="135"/>
      <c r="H39" s="135"/>
      <c r="I39" s="135"/>
      <c r="J39" s="135"/>
      <c r="K39" s="135"/>
      <c r="L39" s="135"/>
      <c r="M39" s="135"/>
      <c r="N39" s="135"/>
      <c r="O39" s="135"/>
      <c r="P39" s="135"/>
      <c r="Q39" s="136"/>
      <c r="R39" s="223"/>
      <c r="S39" s="68"/>
    </row>
    <row r="40" spans="1:29" ht="21" customHeight="1">
      <c r="A40" s="237" t="s">
        <v>921</v>
      </c>
      <c r="B40" s="248" t="str">
        <f>IF(B38="","",IF(B38&gt;DATE($U$1,4,1),0,
DATEDIF(B38,DATE($U$1,4,1),"y")))</f>
        <v/>
      </c>
      <c r="C40" s="249"/>
      <c r="D40" s="250"/>
      <c r="E40" s="55"/>
      <c r="F40" s="135"/>
      <c r="G40" s="135"/>
      <c r="H40" s="135"/>
      <c r="I40" s="135"/>
      <c r="J40" s="135"/>
      <c r="K40" s="135"/>
      <c r="L40" s="135"/>
      <c r="M40" s="135"/>
      <c r="N40" s="135"/>
      <c r="O40" s="135"/>
      <c r="P40" s="135"/>
      <c r="Q40" s="136"/>
      <c r="R40" s="223"/>
      <c r="S40" s="68"/>
    </row>
    <row r="41" spans="1:29" ht="21" customHeight="1">
      <c r="A41" s="238"/>
      <c r="B41" s="251"/>
      <c r="C41" s="252"/>
      <c r="D41" s="253"/>
      <c r="E41" s="55"/>
      <c r="F41" s="135"/>
      <c r="G41" s="135"/>
      <c r="H41" s="135"/>
      <c r="I41" s="135"/>
      <c r="J41" s="135"/>
      <c r="K41" s="135"/>
      <c r="L41" s="135"/>
      <c r="M41" s="135"/>
      <c r="N41" s="135"/>
      <c r="O41" s="135"/>
      <c r="P41" s="135"/>
      <c r="Q41" s="136"/>
      <c r="R41" s="223"/>
      <c r="S41" s="68"/>
    </row>
    <row r="42" spans="1:29" ht="21" customHeight="1">
      <c r="A42" s="245" t="s">
        <v>920</v>
      </c>
      <c r="B42" s="246"/>
      <c r="C42" s="246"/>
      <c r="D42" s="246"/>
      <c r="E42" s="55"/>
      <c r="F42" s="135"/>
      <c r="G42" s="135"/>
      <c r="H42" s="135"/>
      <c r="I42" s="135"/>
      <c r="J42" s="135"/>
      <c r="K42" s="135"/>
      <c r="L42" s="135"/>
      <c r="M42" s="135"/>
      <c r="N42" s="135"/>
      <c r="O42" s="135"/>
      <c r="P42" s="135"/>
      <c r="Q42" s="136"/>
      <c r="R42" s="223"/>
      <c r="S42" s="68"/>
    </row>
    <row r="43" spans="1:29" ht="21" customHeight="1" thickBot="1">
      <c r="A43" s="230"/>
      <c r="B43" s="247"/>
      <c r="C43" s="247"/>
      <c r="D43" s="247"/>
      <c r="E43" s="56"/>
      <c r="F43" s="137"/>
      <c r="G43" s="137"/>
      <c r="H43" s="137"/>
      <c r="I43" s="137"/>
      <c r="J43" s="137"/>
      <c r="K43" s="137"/>
      <c r="L43" s="137"/>
      <c r="M43" s="137"/>
      <c r="N43" s="137"/>
      <c r="O43" s="137"/>
      <c r="P43" s="137"/>
      <c r="Q43" s="138"/>
      <c r="R43" s="224"/>
      <c r="S43" s="68"/>
    </row>
    <row r="44" spans="1:29" ht="21" customHeight="1" thickTop="1" thickBot="1">
      <c r="A44" s="68"/>
      <c r="B44" s="68"/>
      <c r="C44" s="68"/>
      <c r="D44" s="43"/>
      <c r="E44" s="47" t="s">
        <v>14</v>
      </c>
      <c r="F44" s="139" t="str">
        <f>IF(一番最初に入力!$C$7="","",SUM(F38:F43))</f>
        <v/>
      </c>
      <c r="G44" s="139" t="str">
        <f>IF(一番最初に入力!$C$7="","",SUM(G38:G43))</f>
        <v/>
      </c>
      <c r="H44" s="139" t="str">
        <f>IF(一番最初に入力!$C$7="","",SUM(H38:H43))</f>
        <v/>
      </c>
      <c r="I44" s="139" t="str">
        <f>IF(一番最初に入力!$C$7="","",SUM(I38:I43))</f>
        <v/>
      </c>
      <c r="J44" s="139" t="str">
        <f>IF(一番最初に入力!$C$7="","",SUM(J38:J43))</f>
        <v/>
      </c>
      <c r="K44" s="139" t="str">
        <f>IF(一番最初に入力!$C$7="","",SUM(K38:K43))</f>
        <v/>
      </c>
      <c r="L44" s="139" t="str">
        <f>IF(一番最初に入力!$C$7="","",SUM(L38:L43))</f>
        <v/>
      </c>
      <c r="M44" s="139" t="str">
        <f>IF(一番最初に入力!$C$7="","",SUM(M38:M43))</f>
        <v/>
      </c>
      <c r="N44" s="139" t="str">
        <f>IF(一番最初に入力!$C$7="","",SUM(N38:N43))</f>
        <v/>
      </c>
      <c r="O44" s="139" t="str">
        <f>IF(一番最初に入力!$C$7="","",SUM(O38:O43))</f>
        <v/>
      </c>
      <c r="P44" s="139" t="str">
        <f>IF(一番最初に入力!$C$7="","",SUM(P38:P43))</f>
        <v/>
      </c>
      <c r="Q44" s="139" t="str">
        <f>IF(一番最初に入力!$C$7="","",SUM(Q38:Q43))</f>
        <v/>
      </c>
      <c r="R44" s="141" t="str">
        <f>IF(一番最初に入力!$C$7="","",SUM(F44:Q44))</f>
        <v/>
      </c>
      <c r="S44" s="68"/>
    </row>
    <row r="45" spans="1:29" ht="21" customHeight="1" thickBot="1">
      <c r="A45" s="68"/>
      <c r="B45" s="68"/>
      <c r="C45" s="68"/>
      <c r="D45" s="43"/>
      <c r="E45" s="48" t="s">
        <v>15</v>
      </c>
      <c r="F45" s="140" t="str">
        <f>IF(一番最初に入力!$C$7="","",IF(F44&lt;2500,F44,2500))</f>
        <v/>
      </c>
      <c r="G45" s="140" t="str">
        <f>IF(一番最初に入力!$C$7="","",IF(G44&lt;2500,G44,2500))</f>
        <v/>
      </c>
      <c r="H45" s="140" t="str">
        <f>IF(一番最初に入力!$C$7="","",IF(H44&lt;2500,H44,2500))</f>
        <v/>
      </c>
      <c r="I45" s="140" t="str">
        <f>IF(一番最初に入力!$C$7="","",IF(I44&lt;2500,I44,2500))</f>
        <v/>
      </c>
      <c r="J45" s="140" t="str">
        <f>IF(一番最初に入力!$C$7="","",IF(J44&lt;2500,J44,2500))</f>
        <v/>
      </c>
      <c r="K45" s="140" t="str">
        <f>IF(一番最初に入力!$C$7="","",IF(K44&lt;2500,K44,2500))</f>
        <v/>
      </c>
      <c r="L45" s="140" t="str">
        <f>IF(一番最初に入力!$C$7="","",IF(L44&lt;2500,L44,2500))</f>
        <v/>
      </c>
      <c r="M45" s="140" t="str">
        <f>IF(一番最初に入力!$C$7="","",IF(M44&lt;2500,M44,2500))</f>
        <v/>
      </c>
      <c r="N45" s="140" t="str">
        <f>IF(一番最初に入力!$C$7="","",IF(N44&lt;2500,N44,2500))</f>
        <v/>
      </c>
      <c r="O45" s="140" t="str">
        <f>IF(一番最初に入力!$C$7="","",IF(O44&lt;2500,O44,2500))</f>
        <v/>
      </c>
      <c r="P45" s="140" t="str">
        <f>IF(一番最初に入力!$C$7="","",IF(P44&lt;2500,P44,2500))</f>
        <v/>
      </c>
      <c r="Q45" s="140" t="str">
        <f>IF(一番最初に入力!$C$7="","",IF(Q44&lt;2500,Q44,2500))</f>
        <v/>
      </c>
      <c r="R45" s="142" t="str">
        <f>IF(一番最初に入力!$C$7="","",SUM(F45:Q45))</f>
        <v/>
      </c>
      <c r="S45" s="68" t="s">
        <v>765</v>
      </c>
      <c r="U45" s="61" t="s">
        <v>940</v>
      </c>
      <c r="V45" s="62" t="str">
        <f>IF(B42="１号",COUNTIF(F45:Q45,"&gt;0"),"")</f>
        <v/>
      </c>
      <c r="W45" s="63" t="str">
        <f>IF(B42="１号",SUM(F45:Q45),"")</f>
        <v/>
      </c>
      <c r="X45" s="61" t="s">
        <v>941</v>
      </c>
      <c r="Y45" s="62" t="str">
        <f>IF(B42="２号",COUNTIF(F45:Q45,"&gt;0"),"")</f>
        <v/>
      </c>
      <c r="Z45" s="63" t="str">
        <f>IF(B42="２号",SUM(F45:Q45),"")</f>
        <v/>
      </c>
      <c r="AA45" s="61" t="s">
        <v>942</v>
      </c>
      <c r="AB45" s="62" t="str">
        <f>IF(B42="３号",COUNTIF(F45:Q45,"&gt;0"),"")</f>
        <v/>
      </c>
      <c r="AC45" s="63" t="str">
        <f>IF(B42="３号",SUM(F45:Q45),"")</f>
        <v/>
      </c>
    </row>
    <row r="46" spans="1:29" ht="21" customHeight="1">
      <c r="A46" s="68"/>
      <c r="B46" s="68"/>
      <c r="C46" s="68"/>
      <c r="D46" s="68"/>
      <c r="E46" s="39"/>
      <c r="F46" s="68"/>
      <c r="G46" s="68"/>
      <c r="H46" s="68"/>
      <c r="I46" s="68"/>
      <c r="J46" s="68"/>
      <c r="K46" s="68"/>
      <c r="L46" s="68"/>
      <c r="M46" s="68"/>
      <c r="N46" s="68"/>
      <c r="O46" s="68"/>
      <c r="P46" s="68"/>
      <c r="Q46" s="68"/>
      <c r="R46" s="68"/>
      <c r="S46" s="68"/>
    </row>
    <row r="47" spans="1:29" ht="21" customHeight="1">
      <c r="A47" s="66" t="s">
        <v>922</v>
      </c>
      <c r="B47" s="226"/>
      <c r="C47" s="227"/>
      <c r="D47" s="228"/>
      <c r="E47" s="255" t="s">
        <v>0</v>
      </c>
      <c r="F47" s="258" t="s">
        <v>1</v>
      </c>
      <c r="G47" s="258"/>
      <c r="H47" s="258"/>
      <c r="I47" s="258"/>
      <c r="J47" s="258"/>
      <c r="K47" s="258"/>
      <c r="L47" s="258"/>
      <c r="M47" s="258"/>
      <c r="N47" s="258"/>
      <c r="O47" s="258"/>
      <c r="P47" s="258"/>
      <c r="Q47" s="259"/>
      <c r="R47" s="222" t="s">
        <v>14</v>
      </c>
      <c r="S47" s="68"/>
    </row>
    <row r="48" spans="1:29" ht="21" customHeight="1">
      <c r="A48" s="229" t="s">
        <v>357</v>
      </c>
      <c r="B48" s="231"/>
      <c r="C48" s="232"/>
      <c r="D48" s="233"/>
      <c r="E48" s="256"/>
      <c r="F48" s="222" t="s">
        <v>2</v>
      </c>
      <c r="G48" s="222" t="s">
        <v>3</v>
      </c>
      <c r="H48" s="222" t="s">
        <v>4</v>
      </c>
      <c r="I48" s="222" t="s">
        <v>5</v>
      </c>
      <c r="J48" s="222" t="s">
        <v>6</v>
      </c>
      <c r="K48" s="222" t="s">
        <v>7</v>
      </c>
      <c r="L48" s="222" t="s">
        <v>8</v>
      </c>
      <c r="M48" s="222" t="s">
        <v>9</v>
      </c>
      <c r="N48" s="222" t="s">
        <v>10</v>
      </c>
      <c r="O48" s="222" t="s">
        <v>11</v>
      </c>
      <c r="P48" s="222" t="s">
        <v>12</v>
      </c>
      <c r="Q48" s="220" t="s">
        <v>13</v>
      </c>
      <c r="R48" s="223"/>
      <c r="S48" s="68"/>
    </row>
    <row r="49" spans="1:29" ht="21" customHeight="1">
      <c r="A49" s="230"/>
      <c r="B49" s="234"/>
      <c r="C49" s="235"/>
      <c r="D49" s="236"/>
      <c r="E49" s="257"/>
      <c r="F49" s="225"/>
      <c r="G49" s="225"/>
      <c r="H49" s="225"/>
      <c r="I49" s="225"/>
      <c r="J49" s="225"/>
      <c r="K49" s="225"/>
      <c r="L49" s="225"/>
      <c r="M49" s="225"/>
      <c r="N49" s="225"/>
      <c r="O49" s="225"/>
      <c r="P49" s="225"/>
      <c r="Q49" s="221"/>
      <c r="R49" s="223"/>
      <c r="S49" s="68"/>
    </row>
    <row r="50" spans="1:29" ht="21" customHeight="1">
      <c r="A50" s="237" t="s">
        <v>356</v>
      </c>
      <c r="B50" s="239"/>
      <c r="C50" s="240"/>
      <c r="D50" s="241"/>
      <c r="E50" s="55"/>
      <c r="F50" s="135"/>
      <c r="G50" s="135"/>
      <c r="H50" s="135"/>
      <c r="I50" s="135"/>
      <c r="J50" s="135"/>
      <c r="K50" s="135"/>
      <c r="L50" s="135"/>
      <c r="M50" s="135"/>
      <c r="N50" s="135"/>
      <c r="O50" s="135"/>
      <c r="P50" s="135"/>
      <c r="Q50" s="136"/>
      <c r="R50" s="223"/>
      <c r="S50" s="68"/>
    </row>
    <row r="51" spans="1:29" ht="21" customHeight="1">
      <c r="A51" s="238"/>
      <c r="B51" s="242"/>
      <c r="C51" s="243"/>
      <c r="D51" s="244"/>
      <c r="E51" s="55"/>
      <c r="F51" s="135"/>
      <c r="G51" s="135"/>
      <c r="H51" s="135"/>
      <c r="I51" s="135"/>
      <c r="J51" s="135"/>
      <c r="K51" s="135"/>
      <c r="L51" s="135"/>
      <c r="M51" s="135"/>
      <c r="N51" s="135"/>
      <c r="O51" s="135"/>
      <c r="P51" s="135"/>
      <c r="Q51" s="136"/>
      <c r="R51" s="223"/>
      <c r="S51" s="68"/>
    </row>
    <row r="52" spans="1:29" ht="21" customHeight="1">
      <c r="A52" s="237" t="s">
        <v>921</v>
      </c>
      <c r="B52" s="248" t="str">
        <f>IF(B50="","",IF(B50&gt;DATE($U$1,4,1),0,
DATEDIF(B50,DATE($U$1,4,1),"y")))</f>
        <v/>
      </c>
      <c r="C52" s="249"/>
      <c r="D52" s="250"/>
      <c r="E52" s="55"/>
      <c r="F52" s="135"/>
      <c r="G52" s="135"/>
      <c r="H52" s="135"/>
      <c r="I52" s="135"/>
      <c r="J52" s="135"/>
      <c r="K52" s="135"/>
      <c r="L52" s="135"/>
      <c r="M52" s="135"/>
      <c r="N52" s="135"/>
      <c r="O52" s="135"/>
      <c r="P52" s="135"/>
      <c r="Q52" s="136"/>
      <c r="R52" s="223"/>
      <c r="S52" s="68"/>
    </row>
    <row r="53" spans="1:29" ht="21" customHeight="1">
      <c r="A53" s="238"/>
      <c r="B53" s="251"/>
      <c r="C53" s="252"/>
      <c r="D53" s="253"/>
      <c r="E53" s="55"/>
      <c r="F53" s="135"/>
      <c r="G53" s="135"/>
      <c r="H53" s="135"/>
      <c r="I53" s="135"/>
      <c r="J53" s="135"/>
      <c r="K53" s="135"/>
      <c r="L53" s="135"/>
      <c r="M53" s="135"/>
      <c r="N53" s="135"/>
      <c r="O53" s="135"/>
      <c r="P53" s="135"/>
      <c r="Q53" s="136"/>
      <c r="R53" s="223"/>
      <c r="S53" s="68"/>
    </row>
    <row r="54" spans="1:29" ht="21" customHeight="1">
      <c r="A54" s="245" t="s">
        <v>920</v>
      </c>
      <c r="B54" s="246"/>
      <c r="C54" s="246"/>
      <c r="D54" s="246"/>
      <c r="E54" s="55"/>
      <c r="F54" s="135"/>
      <c r="G54" s="135"/>
      <c r="H54" s="135"/>
      <c r="I54" s="135"/>
      <c r="J54" s="135"/>
      <c r="K54" s="135"/>
      <c r="L54" s="135"/>
      <c r="M54" s="135"/>
      <c r="N54" s="135"/>
      <c r="O54" s="135"/>
      <c r="P54" s="135"/>
      <c r="Q54" s="136"/>
      <c r="R54" s="223"/>
      <c r="S54" s="68"/>
    </row>
    <row r="55" spans="1:29" ht="21" customHeight="1" thickBot="1">
      <c r="A55" s="230"/>
      <c r="B55" s="247"/>
      <c r="C55" s="247"/>
      <c r="D55" s="247"/>
      <c r="E55" s="56"/>
      <c r="F55" s="137"/>
      <c r="G55" s="137"/>
      <c r="H55" s="137"/>
      <c r="I55" s="137"/>
      <c r="J55" s="137"/>
      <c r="K55" s="137"/>
      <c r="L55" s="137"/>
      <c r="M55" s="137"/>
      <c r="N55" s="137"/>
      <c r="O55" s="137"/>
      <c r="P55" s="137"/>
      <c r="Q55" s="138"/>
      <c r="R55" s="224"/>
      <c r="S55" s="68"/>
    </row>
    <row r="56" spans="1:29" ht="21" customHeight="1" thickTop="1" thickBot="1">
      <c r="A56" s="68"/>
      <c r="B56" s="68"/>
      <c r="C56" s="68"/>
      <c r="D56" s="43"/>
      <c r="E56" s="47" t="s">
        <v>14</v>
      </c>
      <c r="F56" s="139" t="str">
        <f>IF(一番最初に入力!$C$7="","",SUM(F50:F55))</f>
        <v/>
      </c>
      <c r="G56" s="139" t="str">
        <f>IF(一番最初に入力!$C$7="","",SUM(G50:G55))</f>
        <v/>
      </c>
      <c r="H56" s="139" t="str">
        <f>IF(一番最初に入力!$C$7="","",SUM(H50:H55))</f>
        <v/>
      </c>
      <c r="I56" s="139" t="str">
        <f>IF(一番最初に入力!$C$7="","",SUM(I50:I55))</f>
        <v/>
      </c>
      <c r="J56" s="139" t="str">
        <f>IF(一番最初に入力!$C$7="","",SUM(J50:J55))</f>
        <v/>
      </c>
      <c r="K56" s="139" t="str">
        <f>IF(一番最初に入力!$C$7="","",SUM(K50:K55))</f>
        <v/>
      </c>
      <c r="L56" s="139" t="str">
        <f>IF(一番最初に入力!$C$7="","",SUM(L50:L55))</f>
        <v/>
      </c>
      <c r="M56" s="139" t="str">
        <f>IF(一番最初に入力!$C$7="","",SUM(M50:M55))</f>
        <v/>
      </c>
      <c r="N56" s="139" t="str">
        <f>IF(一番最初に入力!$C$7="","",SUM(N50:N55))</f>
        <v/>
      </c>
      <c r="O56" s="139" t="str">
        <f>IF(一番最初に入力!$C$7="","",SUM(O50:O55))</f>
        <v/>
      </c>
      <c r="P56" s="139" t="str">
        <f>IF(一番最初に入力!$C$7="","",SUM(P50:P55))</f>
        <v/>
      </c>
      <c r="Q56" s="139" t="str">
        <f>IF(一番最初に入力!$C$7="","",SUM(Q50:Q55))</f>
        <v/>
      </c>
      <c r="R56" s="141" t="str">
        <f>IF(一番最初に入力!$C$7="","",SUM(F56:Q56))</f>
        <v/>
      </c>
      <c r="S56" s="68"/>
    </row>
    <row r="57" spans="1:29" ht="21" customHeight="1" thickBot="1">
      <c r="A57" s="68"/>
      <c r="B57" s="68"/>
      <c r="C57" s="68"/>
      <c r="D57" s="43"/>
      <c r="E57" s="48" t="s">
        <v>15</v>
      </c>
      <c r="F57" s="140" t="str">
        <f>IF(一番最初に入力!$C$7="","",IF(F56&lt;2500,F56,2500))</f>
        <v/>
      </c>
      <c r="G57" s="140" t="str">
        <f>IF(一番最初に入力!$C$7="","",IF(G56&lt;2500,G56,2500))</f>
        <v/>
      </c>
      <c r="H57" s="140" t="str">
        <f>IF(一番最初に入力!$C$7="","",IF(H56&lt;2500,H56,2500))</f>
        <v/>
      </c>
      <c r="I57" s="140" t="str">
        <f>IF(一番最初に入力!$C$7="","",IF(I56&lt;2500,I56,2500))</f>
        <v/>
      </c>
      <c r="J57" s="140" t="str">
        <f>IF(一番最初に入力!$C$7="","",IF(J56&lt;2500,J56,2500))</f>
        <v/>
      </c>
      <c r="K57" s="140" t="str">
        <f>IF(一番最初に入力!$C$7="","",IF(K56&lt;2500,K56,2500))</f>
        <v/>
      </c>
      <c r="L57" s="140" t="str">
        <f>IF(一番最初に入力!$C$7="","",IF(L56&lt;2500,L56,2500))</f>
        <v/>
      </c>
      <c r="M57" s="140" t="str">
        <f>IF(一番最初に入力!$C$7="","",IF(M56&lt;2500,M56,2500))</f>
        <v/>
      </c>
      <c r="N57" s="140" t="str">
        <f>IF(一番最初に入力!$C$7="","",IF(N56&lt;2500,N56,2500))</f>
        <v/>
      </c>
      <c r="O57" s="140" t="str">
        <f>IF(一番最初に入力!$C$7="","",IF(O56&lt;2500,O56,2500))</f>
        <v/>
      </c>
      <c r="P57" s="140" t="str">
        <f>IF(一番最初に入力!$C$7="","",IF(P56&lt;2500,P56,2500))</f>
        <v/>
      </c>
      <c r="Q57" s="140" t="str">
        <f>IF(一番最初に入力!$C$7="","",IF(Q56&lt;2500,Q56,2500))</f>
        <v/>
      </c>
      <c r="R57" s="142" t="str">
        <f>IF(一番最初に入力!$C$7="","",SUM(F57:Q57))</f>
        <v/>
      </c>
      <c r="S57" s="68" t="s">
        <v>766</v>
      </c>
      <c r="U57" s="61" t="s">
        <v>940</v>
      </c>
      <c r="V57" s="62" t="str">
        <f>IF(B54="１号",COUNTIF(F57:Q57,"&gt;0"),"")</f>
        <v/>
      </c>
      <c r="W57" s="63" t="str">
        <f>IF(B54="１号",SUM(F57:Q57),"")</f>
        <v/>
      </c>
      <c r="X57" s="61" t="s">
        <v>941</v>
      </c>
      <c r="Y57" s="62" t="str">
        <f>IF(B54="２号",COUNTIF(F57:Q57,"&gt;0"),"")</f>
        <v/>
      </c>
      <c r="Z57" s="63" t="str">
        <f>IF(B54="２号",SUM(F57:Q57),"")</f>
        <v/>
      </c>
      <c r="AA57" s="61" t="s">
        <v>942</v>
      </c>
      <c r="AB57" s="62" t="str">
        <f>IF(B54="３号",COUNTIF(F57:Q57,"&gt;0"),"")</f>
        <v/>
      </c>
      <c r="AC57" s="63" t="str">
        <f>IF(B54="３号",SUM(F57:Q57),"")</f>
        <v/>
      </c>
    </row>
    <row r="58" spans="1:29" ht="24.95" customHeight="1">
      <c r="A58" s="68"/>
      <c r="B58" s="68"/>
      <c r="C58" s="68"/>
      <c r="D58" s="68"/>
      <c r="E58" s="68"/>
      <c r="F58" s="68"/>
      <c r="G58" s="68"/>
      <c r="H58" s="68"/>
      <c r="I58" s="68"/>
      <c r="J58" s="68"/>
      <c r="K58" s="68"/>
      <c r="L58" s="68"/>
      <c r="M58" s="68"/>
      <c r="N58" s="68"/>
      <c r="O58" s="68"/>
      <c r="P58" s="68"/>
      <c r="Q58" s="68"/>
      <c r="R58" s="68"/>
      <c r="S58" s="68"/>
    </row>
    <row r="59" spans="1:29" ht="24.95" customHeight="1" thickBot="1">
      <c r="A59" s="212" t="s">
        <v>761</v>
      </c>
      <c r="B59" s="213"/>
      <c r="C59" s="208" t="s">
        <v>1022</v>
      </c>
      <c r="D59" s="208"/>
      <c r="E59" s="208"/>
      <c r="F59" s="208"/>
      <c r="G59" s="208"/>
      <c r="H59" s="208"/>
      <c r="I59" s="208"/>
      <c r="J59" s="208"/>
      <c r="K59" s="208"/>
      <c r="L59" s="68"/>
      <c r="M59" s="68"/>
      <c r="N59" s="68"/>
      <c r="O59" s="68"/>
      <c r="P59" s="68"/>
      <c r="Q59" s="68"/>
      <c r="R59" s="68"/>
      <c r="S59" s="68"/>
    </row>
    <row r="60" spans="1:29" ht="24.95" customHeight="1">
      <c r="A60" s="68"/>
      <c r="B60" s="45"/>
      <c r="C60" s="46"/>
      <c r="D60" s="46"/>
      <c r="E60" s="46"/>
      <c r="F60" s="46"/>
      <c r="G60" s="46"/>
      <c r="H60" s="46"/>
      <c r="I60" s="46"/>
      <c r="J60" s="68"/>
      <c r="K60" s="68"/>
      <c r="L60" s="68"/>
      <c r="M60" s="68"/>
      <c r="N60" s="68"/>
      <c r="O60" s="214" t="s">
        <v>17</v>
      </c>
      <c r="P60" s="215"/>
      <c r="Q60" s="215"/>
      <c r="R60" s="216"/>
      <c r="S60" s="68"/>
    </row>
    <row r="61" spans="1:29" ht="30" customHeight="1" thickBot="1">
      <c r="A61" s="68"/>
      <c r="B61" s="68"/>
      <c r="C61" s="68"/>
      <c r="D61" s="68"/>
      <c r="E61" s="68"/>
      <c r="F61" s="68"/>
      <c r="G61" s="68"/>
      <c r="H61" s="68"/>
      <c r="I61" s="68"/>
      <c r="J61" s="68"/>
      <c r="K61" s="68"/>
      <c r="L61" s="68"/>
      <c r="M61" s="68"/>
      <c r="N61" s="68"/>
      <c r="O61" s="217" t="str">
        <f>IFERROR(ROUNDDOWN(R21+R33+R45+R57,-2),"")</f>
        <v/>
      </c>
      <c r="P61" s="218"/>
      <c r="Q61" s="218"/>
      <c r="R61" s="219"/>
      <c r="S61" s="68"/>
    </row>
    <row r="62" spans="1:29">
      <c r="A62" s="68"/>
      <c r="B62" s="68"/>
      <c r="C62" s="68"/>
      <c r="D62" s="68"/>
      <c r="E62" s="68"/>
      <c r="F62" s="68"/>
      <c r="G62" s="68"/>
      <c r="H62" s="68"/>
      <c r="I62" s="68"/>
      <c r="J62" s="68"/>
      <c r="K62" s="68"/>
      <c r="L62" s="68"/>
      <c r="M62" s="68"/>
      <c r="N62" s="68"/>
      <c r="O62" s="211" t="s">
        <v>18</v>
      </c>
      <c r="P62" s="211"/>
      <c r="Q62" s="211"/>
      <c r="R62" s="211"/>
      <c r="S62" s="68"/>
    </row>
    <row r="63" spans="1:29">
      <c r="D63" s="42"/>
      <c r="E63" s="42"/>
      <c r="F63" s="42"/>
      <c r="G63" s="42"/>
      <c r="H63" s="42"/>
      <c r="I63" s="42"/>
      <c r="J63" s="42"/>
      <c r="K63" s="42"/>
      <c r="L63" s="42"/>
      <c r="M63" s="42"/>
      <c r="S63" s="42"/>
    </row>
  </sheetData>
  <sheetProtection algorithmName="SHA-512" hashValue="iCGwZY9xN1TWvjzPiRsEWFvqkCIaI6EnFpF/rezPGlpFVnFCxI0ehsrBwSKSeRVIvPva934/sIZLPBecVOkUnQ==" saltValue="jN7/eHweeQs9BEJH/e2lsg==" spinCount="100000" sheet="1" objects="1" scenarios="1"/>
  <mergeCells count="106">
    <mergeCell ref="A54:A55"/>
    <mergeCell ref="B54:D55"/>
    <mergeCell ref="R1:S1"/>
    <mergeCell ref="A48:A49"/>
    <mergeCell ref="B48:D49"/>
    <mergeCell ref="A50:A51"/>
    <mergeCell ref="B50:D51"/>
    <mergeCell ref="A52:A53"/>
    <mergeCell ref="B52:D53"/>
    <mergeCell ref="A40:A41"/>
    <mergeCell ref="B40:D41"/>
    <mergeCell ref="A42:A43"/>
    <mergeCell ref="B42:D43"/>
    <mergeCell ref="B47:D47"/>
    <mergeCell ref="B35:D35"/>
    <mergeCell ref="A36:A37"/>
    <mergeCell ref="B36:D37"/>
    <mergeCell ref="A38:A39"/>
    <mergeCell ref="B38:D39"/>
    <mergeCell ref="B16:D17"/>
    <mergeCell ref="A18:A19"/>
    <mergeCell ref="B18:D19"/>
    <mergeCell ref="B23:D23"/>
    <mergeCell ref="A7:E7"/>
    <mergeCell ref="A8:I8"/>
    <mergeCell ref="E11:E13"/>
    <mergeCell ref="E35:E37"/>
    <mergeCell ref="E47:E49"/>
    <mergeCell ref="F11:Q11"/>
    <mergeCell ref="F12:F13"/>
    <mergeCell ref="G12:G13"/>
    <mergeCell ref="H12:H13"/>
    <mergeCell ref="I12:I13"/>
    <mergeCell ref="J12:J13"/>
    <mergeCell ref="F23:Q23"/>
    <mergeCell ref="P24:P25"/>
    <mergeCell ref="Q24:Q25"/>
    <mergeCell ref="P12:P13"/>
    <mergeCell ref="K12:K13"/>
    <mergeCell ref="P36:P37"/>
    <mergeCell ref="Q36:Q37"/>
    <mergeCell ref="L12:L13"/>
    <mergeCell ref="M12:M13"/>
    <mergeCell ref="N12:N13"/>
    <mergeCell ref="O12:O13"/>
    <mergeCell ref="F35:Q35"/>
    <mergeCell ref="F47:Q47"/>
    <mergeCell ref="E23:E25"/>
    <mergeCell ref="K24:K25"/>
    <mergeCell ref="B24:D25"/>
    <mergeCell ref="A24:A25"/>
    <mergeCell ref="R47:R55"/>
    <mergeCell ref="F48:F49"/>
    <mergeCell ref="G48:G49"/>
    <mergeCell ref="H48:H49"/>
    <mergeCell ref="I48:I49"/>
    <mergeCell ref="J48:J49"/>
    <mergeCell ref="K48:K49"/>
    <mergeCell ref="L48:L49"/>
    <mergeCell ref="M48:M49"/>
    <mergeCell ref="N48:N49"/>
    <mergeCell ref="O48:O49"/>
    <mergeCell ref="P48:P49"/>
    <mergeCell ref="R35:R43"/>
    <mergeCell ref="F24:F25"/>
    <mergeCell ref="J24:J25"/>
    <mergeCell ref="I24:I25"/>
    <mergeCell ref="H24:H25"/>
    <mergeCell ref="G24:G25"/>
    <mergeCell ref="K36:K37"/>
    <mergeCell ref="L36:L37"/>
    <mergeCell ref="B28:D29"/>
    <mergeCell ref="A30:A31"/>
    <mergeCell ref="B30:D31"/>
    <mergeCell ref="O36:O37"/>
    <mergeCell ref="F36:F37"/>
    <mergeCell ref="G36:G37"/>
    <mergeCell ref="H36:H37"/>
    <mergeCell ref="I36:I37"/>
    <mergeCell ref="J36:J37"/>
    <mergeCell ref="M36:M37"/>
    <mergeCell ref="N36:N37"/>
    <mergeCell ref="C59:K59"/>
    <mergeCell ref="O3:S3"/>
    <mergeCell ref="M3:N3"/>
    <mergeCell ref="O62:R62"/>
    <mergeCell ref="A59:B59"/>
    <mergeCell ref="O60:R60"/>
    <mergeCell ref="O61:R61"/>
    <mergeCell ref="Q48:Q49"/>
    <mergeCell ref="R11:R19"/>
    <mergeCell ref="O24:O25"/>
    <mergeCell ref="N24:N25"/>
    <mergeCell ref="M24:M25"/>
    <mergeCell ref="L24:L25"/>
    <mergeCell ref="Q12:Q13"/>
    <mergeCell ref="R23:R31"/>
    <mergeCell ref="B11:D11"/>
    <mergeCell ref="A12:A13"/>
    <mergeCell ref="B12:D13"/>
    <mergeCell ref="A14:A15"/>
    <mergeCell ref="B14:D15"/>
    <mergeCell ref="A16:A17"/>
    <mergeCell ref="A26:A27"/>
    <mergeCell ref="B26:D27"/>
    <mergeCell ref="A28:A29"/>
  </mergeCells>
  <phoneticPr fontId="1"/>
  <dataValidations count="2">
    <dataValidation imeMode="fullKatakana" allowBlank="1" showInputMessage="1" showErrorMessage="1" sqref="B40 B23 B16 B11 B28 B35 B47 B52"/>
    <dataValidation type="list" allowBlank="1" showInputMessage="1" showErrorMessage="1" sqref="B18:D19 B30:D31 B42:D43 B54:D55">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2"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90" zoomScaleNormal="70" zoomScaleSheetLayoutView="9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89"/>
      <c r="B1" s="89"/>
      <c r="C1" s="89"/>
      <c r="D1" s="89"/>
      <c r="E1" s="89"/>
      <c r="F1" s="89"/>
      <c r="G1" s="89"/>
      <c r="H1" s="89"/>
      <c r="I1" s="89"/>
      <c r="J1" s="89"/>
      <c r="K1" s="89"/>
      <c r="L1" s="89"/>
      <c r="M1" s="89"/>
      <c r="N1" s="89"/>
      <c r="O1" s="89"/>
      <c r="P1" s="89"/>
      <c r="Q1" s="89"/>
      <c r="R1" s="89"/>
      <c r="S1" s="89"/>
      <c r="T1" s="89"/>
      <c r="U1" s="89"/>
      <c r="V1" s="89"/>
      <c r="W1" s="89"/>
      <c r="X1" s="89"/>
      <c r="Y1" s="331" t="s">
        <v>1030</v>
      </c>
      <c r="Z1" s="331"/>
      <c r="AA1" s="331"/>
      <c r="AB1" s="89"/>
      <c r="AC1" s="89"/>
      <c r="AD1" s="89"/>
      <c r="AE1" s="89"/>
      <c r="AF1" s="89"/>
      <c r="AG1" s="89"/>
      <c r="AH1" s="107"/>
      <c r="AI1" s="107"/>
      <c r="AJ1" s="107"/>
    </row>
    <row r="2" spans="1:39" ht="35.25" customHeight="1">
      <c r="A2" s="90" t="s">
        <v>943</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M2" s="65" t="s">
        <v>945</v>
      </c>
    </row>
    <row r="3" spans="1:39" ht="35.25" customHeight="1">
      <c r="A3" s="90"/>
      <c r="B3" s="89" t="s">
        <v>944</v>
      </c>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row>
    <row r="4" spans="1:39" ht="30" customHeight="1">
      <c r="A4" s="89"/>
      <c r="B4" s="91"/>
      <c r="C4" s="92"/>
      <c r="D4" s="92"/>
      <c r="E4" s="93"/>
      <c r="F4" s="260" t="s">
        <v>924</v>
      </c>
      <c r="G4" s="261"/>
      <c r="H4" s="261"/>
      <c r="I4" s="261"/>
      <c r="J4" s="261"/>
      <c r="K4" s="261"/>
      <c r="L4" s="261"/>
      <c r="M4" s="261"/>
      <c r="N4" s="261"/>
      <c r="O4" s="261"/>
      <c r="P4" s="261"/>
      <c r="Q4" s="261"/>
      <c r="R4" s="262"/>
      <c r="S4" s="263" t="s">
        <v>1029</v>
      </c>
      <c r="T4" s="264"/>
      <c r="U4" s="264"/>
      <c r="V4" s="264"/>
      <c r="W4" s="265"/>
      <c r="X4" s="105"/>
      <c r="Y4" s="105"/>
      <c r="Z4" s="105"/>
      <c r="AA4" s="105"/>
      <c r="AB4" s="105"/>
      <c r="AC4" s="105"/>
      <c r="AD4" s="105"/>
      <c r="AE4" s="105"/>
      <c r="AF4" s="106"/>
      <c r="AG4" s="95"/>
      <c r="AH4" s="95"/>
      <c r="AI4" s="95"/>
      <c r="AJ4" s="95"/>
    </row>
    <row r="5" spans="1:39" ht="30" customHeight="1">
      <c r="A5" s="89"/>
      <c r="B5" s="94"/>
      <c r="C5" s="95"/>
      <c r="D5" s="95"/>
      <c r="E5" s="96"/>
      <c r="F5" s="260" t="s">
        <v>925</v>
      </c>
      <c r="G5" s="261"/>
      <c r="H5" s="261"/>
      <c r="I5" s="261"/>
      <c r="J5" s="261"/>
      <c r="K5" s="261"/>
      <c r="L5" s="261"/>
      <c r="M5" s="261"/>
      <c r="N5" s="261"/>
      <c r="O5" s="261"/>
      <c r="P5" s="261"/>
      <c r="Q5" s="261"/>
      <c r="R5" s="262"/>
      <c r="S5" s="266"/>
      <c r="T5" s="267"/>
      <c r="U5" s="267"/>
      <c r="V5" s="267"/>
      <c r="W5" s="268"/>
    </row>
    <row r="6" spans="1:39" ht="30" customHeight="1">
      <c r="A6" s="89"/>
      <c r="B6" s="94"/>
      <c r="C6" s="95"/>
      <c r="D6" s="95"/>
      <c r="E6" s="96"/>
      <c r="F6" s="283" t="s">
        <v>926</v>
      </c>
      <c r="G6" s="284"/>
      <c r="H6" s="284"/>
      <c r="I6" s="284"/>
      <c r="J6" s="283" t="s">
        <v>927</v>
      </c>
      <c r="K6" s="283"/>
      <c r="L6" s="284"/>
      <c r="M6" s="284"/>
      <c r="N6" s="284"/>
      <c r="O6" s="284"/>
      <c r="P6" s="284"/>
      <c r="Q6" s="284"/>
      <c r="R6" s="284"/>
      <c r="S6" s="266"/>
      <c r="T6" s="267"/>
      <c r="U6" s="267"/>
      <c r="V6" s="267"/>
      <c r="W6" s="268"/>
    </row>
    <row r="7" spans="1:39" ht="30" customHeight="1">
      <c r="A7" s="89"/>
      <c r="B7" s="94"/>
      <c r="C7" s="95"/>
      <c r="D7" s="95"/>
      <c r="E7" s="96"/>
      <c r="F7" s="284"/>
      <c r="G7" s="284"/>
      <c r="H7" s="284"/>
      <c r="I7" s="284"/>
      <c r="J7" s="285"/>
      <c r="K7" s="285"/>
      <c r="L7" s="285"/>
      <c r="M7" s="285"/>
      <c r="N7" s="285"/>
      <c r="O7" s="285"/>
      <c r="P7" s="285"/>
      <c r="Q7" s="285"/>
      <c r="R7" s="285"/>
      <c r="S7" s="266"/>
      <c r="T7" s="267"/>
      <c r="U7" s="267"/>
      <c r="V7" s="267"/>
      <c r="W7" s="268"/>
      <c r="X7" s="64"/>
    </row>
    <row r="8" spans="1:39" ht="30" customHeight="1">
      <c r="A8" s="89"/>
      <c r="B8" s="94"/>
      <c r="C8" s="95"/>
      <c r="D8" s="95"/>
      <c r="E8" s="96"/>
      <c r="F8" s="97"/>
      <c r="G8" s="98"/>
      <c r="H8" s="98"/>
      <c r="I8" s="99"/>
      <c r="J8" s="280" t="s">
        <v>928</v>
      </c>
      <c r="K8" s="281"/>
      <c r="L8" s="282"/>
      <c r="M8" s="281" t="s">
        <v>929</v>
      </c>
      <c r="N8" s="281"/>
      <c r="O8" s="282"/>
      <c r="P8" s="281" t="s">
        <v>930</v>
      </c>
      <c r="Q8" s="281"/>
      <c r="R8" s="282"/>
      <c r="S8" s="99"/>
      <c r="T8" s="99"/>
      <c r="U8" s="99"/>
      <c r="V8" s="99"/>
      <c r="W8" s="99"/>
      <c r="X8" s="64"/>
    </row>
    <row r="9" spans="1:39" ht="30" customHeight="1">
      <c r="A9" s="89"/>
      <c r="B9" s="94"/>
      <c r="C9" s="95"/>
      <c r="D9" s="95"/>
      <c r="E9" s="96"/>
      <c r="F9" s="97"/>
      <c r="G9" s="98"/>
      <c r="H9" s="98"/>
      <c r="I9" s="100" t="s">
        <v>931</v>
      </c>
      <c r="J9" s="97"/>
      <c r="K9" s="98"/>
      <c r="L9" s="100" t="s">
        <v>932</v>
      </c>
      <c r="M9" s="98"/>
      <c r="N9" s="98"/>
      <c r="O9" s="100" t="s">
        <v>933</v>
      </c>
      <c r="P9" s="98"/>
      <c r="Q9" s="98"/>
      <c r="R9" s="100" t="s">
        <v>934</v>
      </c>
      <c r="S9" s="94"/>
      <c r="T9" s="95"/>
      <c r="U9" s="95"/>
      <c r="V9" s="95"/>
      <c r="W9" s="96" t="s">
        <v>935</v>
      </c>
    </row>
    <row r="10" spans="1:39" ht="30" customHeight="1">
      <c r="A10" s="89"/>
      <c r="B10" s="292" t="s">
        <v>936</v>
      </c>
      <c r="C10" s="293"/>
      <c r="D10" s="293"/>
      <c r="E10" s="294"/>
      <c r="F10" s="298"/>
      <c r="G10" s="299"/>
      <c r="H10" s="299"/>
      <c r="I10" s="300"/>
      <c r="J10" s="291">
        <v>12</v>
      </c>
      <c r="K10" s="275"/>
      <c r="L10" s="276"/>
      <c r="M10" s="275">
        <f>COUNTIF(別表1_教材費・行事費等!$V$14:$V$57,"12")</f>
        <v>0</v>
      </c>
      <c r="N10" s="275"/>
      <c r="O10" s="276"/>
      <c r="P10" s="291">
        <f t="shared" ref="P10:P21" si="0">J10*M10</f>
        <v>0</v>
      </c>
      <c r="Q10" s="275"/>
      <c r="R10" s="276"/>
      <c r="S10" s="322">
        <f>SUM(別表1_教材費・行事費等!W21:W57)</f>
        <v>0</v>
      </c>
      <c r="T10" s="323"/>
      <c r="U10" s="323"/>
      <c r="V10" s="323"/>
      <c r="W10" s="324"/>
    </row>
    <row r="11" spans="1:39" ht="30" customHeight="1">
      <c r="A11" s="89"/>
      <c r="B11" s="280"/>
      <c r="C11" s="281"/>
      <c r="D11" s="281"/>
      <c r="E11" s="282"/>
      <c r="F11" s="301"/>
      <c r="G11" s="302"/>
      <c r="H11" s="302"/>
      <c r="I11" s="303"/>
      <c r="J11" s="277">
        <v>11</v>
      </c>
      <c r="K11" s="278"/>
      <c r="L11" s="279"/>
      <c r="M11" s="277">
        <f>COUNTIF(別表1_教材費・行事費等!$V$14:$V$57,"11")</f>
        <v>0</v>
      </c>
      <c r="N11" s="278"/>
      <c r="O11" s="279"/>
      <c r="P11" s="277">
        <f t="shared" si="0"/>
        <v>0</v>
      </c>
      <c r="Q11" s="278"/>
      <c r="R11" s="279"/>
      <c r="S11" s="325"/>
      <c r="T11" s="326"/>
      <c r="U11" s="326"/>
      <c r="V11" s="326"/>
      <c r="W11" s="327"/>
    </row>
    <row r="12" spans="1:39" ht="30" customHeight="1">
      <c r="A12" s="89"/>
      <c r="B12" s="280"/>
      <c r="C12" s="281"/>
      <c r="D12" s="281"/>
      <c r="E12" s="282"/>
      <c r="F12" s="301"/>
      <c r="G12" s="302"/>
      <c r="H12" s="302"/>
      <c r="I12" s="303"/>
      <c r="J12" s="277">
        <v>10</v>
      </c>
      <c r="K12" s="278"/>
      <c r="L12" s="279"/>
      <c r="M12" s="277">
        <f>COUNTIF(別表1_教材費・行事費等!$V$14:$V$57,"10")</f>
        <v>0</v>
      </c>
      <c r="N12" s="278"/>
      <c r="O12" s="279"/>
      <c r="P12" s="277">
        <f t="shared" si="0"/>
        <v>0</v>
      </c>
      <c r="Q12" s="278"/>
      <c r="R12" s="279"/>
      <c r="S12" s="325"/>
      <c r="T12" s="326"/>
      <c r="U12" s="326"/>
      <c r="V12" s="326"/>
      <c r="W12" s="327"/>
    </row>
    <row r="13" spans="1:39" ht="30" customHeight="1">
      <c r="A13" s="89"/>
      <c r="B13" s="280"/>
      <c r="C13" s="281"/>
      <c r="D13" s="281"/>
      <c r="E13" s="282"/>
      <c r="F13" s="301"/>
      <c r="G13" s="302"/>
      <c r="H13" s="302"/>
      <c r="I13" s="303"/>
      <c r="J13" s="269">
        <v>9</v>
      </c>
      <c r="K13" s="270"/>
      <c r="L13" s="271"/>
      <c r="M13" s="277">
        <f>COUNTIF(別表1_教材費・行事費等!$V$14:$V$57,"9")</f>
        <v>0</v>
      </c>
      <c r="N13" s="278"/>
      <c r="O13" s="279"/>
      <c r="P13" s="269">
        <f t="shared" si="0"/>
        <v>0</v>
      </c>
      <c r="Q13" s="270"/>
      <c r="R13" s="271"/>
      <c r="S13" s="325"/>
      <c r="T13" s="326"/>
      <c r="U13" s="326"/>
      <c r="V13" s="326"/>
      <c r="W13" s="327"/>
    </row>
    <row r="14" spans="1:39" ht="30" customHeight="1">
      <c r="A14" s="89"/>
      <c r="B14" s="280"/>
      <c r="C14" s="281"/>
      <c r="D14" s="281"/>
      <c r="E14" s="282"/>
      <c r="F14" s="301"/>
      <c r="G14" s="302"/>
      <c r="H14" s="302"/>
      <c r="I14" s="303"/>
      <c r="J14" s="277">
        <v>8</v>
      </c>
      <c r="K14" s="278"/>
      <c r="L14" s="279"/>
      <c r="M14" s="277">
        <f>COUNTIF(別表1_教材費・行事費等!$V$14:$V$57,"8")</f>
        <v>0</v>
      </c>
      <c r="N14" s="278"/>
      <c r="O14" s="279"/>
      <c r="P14" s="277">
        <f t="shared" si="0"/>
        <v>0</v>
      </c>
      <c r="Q14" s="278"/>
      <c r="R14" s="279"/>
      <c r="S14" s="325"/>
      <c r="T14" s="326"/>
      <c r="U14" s="326"/>
      <c r="V14" s="326"/>
      <c r="W14" s="327"/>
    </row>
    <row r="15" spans="1:39" ht="30" customHeight="1">
      <c r="A15" s="89"/>
      <c r="B15" s="280"/>
      <c r="C15" s="281"/>
      <c r="D15" s="281"/>
      <c r="E15" s="282"/>
      <c r="F15" s="301"/>
      <c r="G15" s="302"/>
      <c r="H15" s="302"/>
      <c r="I15" s="303"/>
      <c r="J15" s="269">
        <v>7</v>
      </c>
      <c r="K15" s="270"/>
      <c r="L15" s="271"/>
      <c r="M15" s="277">
        <f>COUNTIF(別表1_教材費・行事費等!$V$14:$V$57,"7")</f>
        <v>0</v>
      </c>
      <c r="N15" s="278"/>
      <c r="O15" s="279"/>
      <c r="P15" s="269">
        <f t="shared" si="0"/>
        <v>0</v>
      </c>
      <c r="Q15" s="270"/>
      <c r="R15" s="271"/>
      <c r="S15" s="325"/>
      <c r="T15" s="326"/>
      <c r="U15" s="326"/>
      <c r="V15" s="326"/>
      <c r="W15" s="327"/>
    </row>
    <row r="16" spans="1:39" ht="30" customHeight="1">
      <c r="A16" s="89"/>
      <c r="B16" s="280"/>
      <c r="C16" s="281"/>
      <c r="D16" s="281"/>
      <c r="E16" s="282"/>
      <c r="F16" s="301"/>
      <c r="G16" s="302"/>
      <c r="H16" s="302"/>
      <c r="I16" s="303"/>
      <c r="J16" s="277">
        <v>6</v>
      </c>
      <c r="K16" s="278"/>
      <c r="L16" s="279"/>
      <c r="M16" s="277">
        <f>COUNTIF(別表1_教材費・行事費等!$V$14:$V$57,"6")</f>
        <v>0</v>
      </c>
      <c r="N16" s="278"/>
      <c r="O16" s="279"/>
      <c r="P16" s="277">
        <f t="shared" si="0"/>
        <v>0</v>
      </c>
      <c r="Q16" s="278"/>
      <c r="R16" s="279"/>
      <c r="S16" s="325"/>
      <c r="T16" s="326"/>
      <c r="U16" s="326"/>
      <c r="V16" s="326"/>
      <c r="W16" s="327"/>
    </row>
    <row r="17" spans="1:23" ht="30" customHeight="1">
      <c r="A17" s="89"/>
      <c r="B17" s="280"/>
      <c r="C17" s="281"/>
      <c r="D17" s="281"/>
      <c r="E17" s="282"/>
      <c r="F17" s="301"/>
      <c r="G17" s="302"/>
      <c r="H17" s="302"/>
      <c r="I17" s="303"/>
      <c r="J17" s="277">
        <v>5</v>
      </c>
      <c r="K17" s="278"/>
      <c r="L17" s="279"/>
      <c r="M17" s="277">
        <f>COUNTIF(別表1_教材費・行事費等!$V$14:$V$57,"5")</f>
        <v>0</v>
      </c>
      <c r="N17" s="278"/>
      <c r="O17" s="279"/>
      <c r="P17" s="277">
        <f t="shared" si="0"/>
        <v>0</v>
      </c>
      <c r="Q17" s="278"/>
      <c r="R17" s="279"/>
      <c r="S17" s="325"/>
      <c r="T17" s="326"/>
      <c r="U17" s="326"/>
      <c r="V17" s="326"/>
      <c r="W17" s="327"/>
    </row>
    <row r="18" spans="1:23" ht="30" customHeight="1">
      <c r="A18" s="89"/>
      <c r="B18" s="280"/>
      <c r="C18" s="281"/>
      <c r="D18" s="281"/>
      <c r="E18" s="282"/>
      <c r="F18" s="301"/>
      <c r="G18" s="302"/>
      <c r="H18" s="302"/>
      <c r="I18" s="303"/>
      <c r="J18" s="277">
        <v>4</v>
      </c>
      <c r="K18" s="278"/>
      <c r="L18" s="279"/>
      <c r="M18" s="277">
        <f>COUNTIF(別表1_教材費・行事費等!$V$14:$V$57,"4")</f>
        <v>0</v>
      </c>
      <c r="N18" s="278"/>
      <c r="O18" s="279"/>
      <c r="P18" s="277">
        <f t="shared" si="0"/>
        <v>0</v>
      </c>
      <c r="Q18" s="278"/>
      <c r="R18" s="279"/>
      <c r="S18" s="325"/>
      <c r="T18" s="326"/>
      <c r="U18" s="326"/>
      <c r="V18" s="326"/>
      <c r="W18" s="327"/>
    </row>
    <row r="19" spans="1:23" ht="30" customHeight="1">
      <c r="A19" s="89"/>
      <c r="B19" s="280"/>
      <c r="C19" s="281"/>
      <c r="D19" s="281"/>
      <c r="E19" s="282"/>
      <c r="F19" s="301"/>
      <c r="G19" s="302"/>
      <c r="H19" s="302"/>
      <c r="I19" s="303"/>
      <c r="J19" s="269">
        <v>3</v>
      </c>
      <c r="K19" s="270"/>
      <c r="L19" s="271"/>
      <c r="M19" s="277">
        <f>COUNTIF(別表1_教材費・行事費等!$V$14:$V$57,"3")</f>
        <v>0</v>
      </c>
      <c r="N19" s="278"/>
      <c r="O19" s="279"/>
      <c r="P19" s="269">
        <f t="shared" si="0"/>
        <v>0</v>
      </c>
      <c r="Q19" s="270"/>
      <c r="R19" s="271"/>
      <c r="S19" s="325"/>
      <c r="T19" s="326"/>
      <c r="U19" s="326"/>
      <c r="V19" s="326"/>
      <c r="W19" s="327"/>
    </row>
    <row r="20" spans="1:23" ht="30" customHeight="1">
      <c r="A20" s="89"/>
      <c r="B20" s="280"/>
      <c r="C20" s="281"/>
      <c r="D20" s="281"/>
      <c r="E20" s="282"/>
      <c r="F20" s="301"/>
      <c r="G20" s="302"/>
      <c r="H20" s="302"/>
      <c r="I20" s="303"/>
      <c r="J20" s="277">
        <v>2</v>
      </c>
      <c r="K20" s="278"/>
      <c r="L20" s="279"/>
      <c r="M20" s="277">
        <f>COUNTIF(別表1_教材費・行事費等!$V$14:$V$57,"2")</f>
        <v>0</v>
      </c>
      <c r="N20" s="278"/>
      <c r="O20" s="279"/>
      <c r="P20" s="277">
        <f t="shared" si="0"/>
        <v>0</v>
      </c>
      <c r="Q20" s="278"/>
      <c r="R20" s="279"/>
      <c r="S20" s="325"/>
      <c r="T20" s="326"/>
      <c r="U20" s="326"/>
      <c r="V20" s="326"/>
      <c r="W20" s="327"/>
    </row>
    <row r="21" spans="1:23" ht="30" customHeight="1" thickBot="1">
      <c r="A21" s="89"/>
      <c r="B21" s="280"/>
      <c r="C21" s="281"/>
      <c r="D21" s="281"/>
      <c r="E21" s="282"/>
      <c r="F21" s="301"/>
      <c r="G21" s="302"/>
      <c r="H21" s="302"/>
      <c r="I21" s="303"/>
      <c r="J21" s="269">
        <v>1</v>
      </c>
      <c r="K21" s="270"/>
      <c r="L21" s="271"/>
      <c r="M21" s="272">
        <f>COUNTIF(別表1_教材費・行事費等!$V$14:$V$57,"1")</f>
        <v>0</v>
      </c>
      <c r="N21" s="273"/>
      <c r="O21" s="274"/>
      <c r="P21" s="269">
        <f t="shared" si="0"/>
        <v>0</v>
      </c>
      <c r="Q21" s="270"/>
      <c r="R21" s="271"/>
      <c r="S21" s="325"/>
      <c r="T21" s="326"/>
      <c r="U21" s="326"/>
      <c r="V21" s="326"/>
      <c r="W21" s="327"/>
    </row>
    <row r="22" spans="1:23" ht="30" customHeight="1" thickTop="1">
      <c r="A22" s="89"/>
      <c r="B22" s="295"/>
      <c r="C22" s="296"/>
      <c r="D22" s="296"/>
      <c r="E22" s="297"/>
      <c r="F22" s="304"/>
      <c r="G22" s="305"/>
      <c r="H22" s="305"/>
      <c r="I22" s="306"/>
      <c r="J22" s="286" t="s">
        <v>937</v>
      </c>
      <c r="K22" s="287"/>
      <c r="L22" s="287"/>
      <c r="M22" s="287"/>
      <c r="N22" s="287"/>
      <c r="O22" s="288"/>
      <c r="P22" s="289">
        <f>SUM(P10:R21)</f>
        <v>0</v>
      </c>
      <c r="Q22" s="289"/>
      <c r="R22" s="290"/>
      <c r="S22" s="328"/>
      <c r="T22" s="329"/>
      <c r="U22" s="329"/>
      <c r="V22" s="329"/>
      <c r="W22" s="330"/>
    </row>
    <row r="23" spans="1:23" ht="30" customHeight="1">
      <c r="A23" s="89"/>
      <c r="B23" s="292" t="s">
        <v>938</v>
      </c>
      <c r="C23" s="293"/>
      <c r="D23" s="293"/>
      <c r="E23" s="294"/>
      <c r="F23" s="298"/>
      <c r="G23" s="299"/>
      <c r="H23" s="299"/>
      <c r="I23" s="300"/>
      <c r="J23" s="291">
        <v>12</v>
      </c>
      <c r="K23" s="275"/>
      <c r="L23" s="276"/>
      <c r="M23" s="275">
        <f>COUNTIF(別表1_教材費・行事費等!$Y$14:$Y$57,"12")</f>
        <v>0</v>
      </c>
      <c r="N23" s="275"/>
      <c r="O23" s="276"/>
      <c r="P23" s="291">
        <f t="shared" ref="P23:P34" si="1">J23*M23</f>
        <v>0</v>
      </c>
      <c r="Q23" s="275"/>
      <c r="R23" s="276"/>
      <c r="S23" s="322">
        <f>SUM(別表1_教材費・行事費等!Z21:Z57)</f>
        <v>0</v>
      </c>
      <c r="T23" s="323"/>
      <c r="U23" s="323"/>
      <c r="V23" s="323"/>
      <c r="W23" s="324"/>
    </row>
    <row r="24" spans="1:23" ht="30" customHeight="1">
      <c r="A24" s="89"/>
      <c r="B24" s="280"/>
      <c r="C24" s="281"/>
      <c r="D24" s="281"/>
      <c r="E24" s="282"/>
      <c r="F24" s="301"/>
      <c r="G24" s="302"/>
      <c r="H24" s="302"/>
      <c r="I24" s="303"/>
      <c r="J24" s="277">
        <v>11</v>
      </c>
      <c r="K24" s="278"/>
      <c r="L24" s="279"/>
      <c r="M24" s="278">
        <f>COUNTIF(別表1_教材費・行事費等!$Y$14:$Y$57,"11")</f>
        <v>0</v>
      </c>
      <c r="N24" s="278"/>
      <c r="O24" s="279"/>
      <c r="P24" s="277">
        <f t="shared" si="1"/>
        <v>0</v>
      </c>
      <c r="Q24" s="278"/>
      <c r="R24" s="279"/>
      <c r="S24" s="325"/>
      <c r="T24" s="326"/>
      <c r="U24" s="326"/>
      <c r="V24" s="326"/>
      <c r="W24" s="327"/>
    </row>
    <row r="25" spans="1:23" ht="30" customHeight="1">
      <c r="A25" s="89"/>
      <c r="B25" s="280"/>
      <c r="C25" s="281"/>
      <c r="D25" s="281"/>
      <c r="E25" s="282"/>
      <c r="F25" s="301"/>
      <c r="G25" s="302"/>
      <c r="H25" s="302"/>
      <c r="I25" s="303"/>
      <c r="J25" s="277">
        <v>10</v>
      </c>
      <c r="K25" s="278"/>
      <c r="L25" s="279"/>
      <c r="M25" s="278">
        <f>COUNTIF(別表1_教材費・行事費等!$Y$14:$Y$57,"10")</f>
        <v>0</v>
      </c>
      <c r="N25" s="278"/>
      <c r="O25" s="279"/>
      <c r="P25" s="277">
        <f t="shared" si="1"/>
        <v>0</v>
      </c>
      <c r="Q25" s="278"/>
      <c r="R25" s="279"/>
      <c r="S25" s="325"/>
      <c r="T25" s="326"/>
      <c r="U25" s="326"/>
      <c r="V25" s="326"/>
      <c r="W25" s="327"/>
    </row>
    <row r="26" spans="1:23" ht="30" customHeight="1">
      <c r="A26" s="89"/>
      <c r="B26" s="280"/>
      <c r="C26" s="281"/>
      <c r="D26" s="281"/>
      <c r="E26" s="282"/>
      <c r="F26" s="301"/>
      <c r="G26" s="302"/>
      <c r="H26" s="302"/>
      <c r="I26" s="303"/>
      <c r="J26" s="277">
        <v>9</v>
      </c>
      <c r="K26" s="278"/>
      <c r="L26" s="279"/>
      <c r="M26" s="278">
        <f>COUNTIF(別表1_教材費・行事費等!$Y$14:$Y$57,"9")</f>
        <v>0</v>
      </c>
      <c r="N26" s="278"/>
      <c r="O26" s="279"/>
      <c r="P26" s="277">
        <f t="shared" si="1"/>
        <v>0</v>
      </c>
      <c r="Q26" s="278"/>
      <c r="R26" s="279"/>
      <c r="S26" s="325"/>
      <c r="T26" s="326"/>
      <c r="U26" s="326"/>
      <c r="V26" s="326"/>
      <c r="W26" s="327"/>
    </row>
    <row r="27" spans="1:23" ht="30" customHeight="1">
      <c r="A27" s="89"/>
      <c r="B27" s="280"/>
      <c r="C27" s="281"/>
      <c r="D27" s="281"/>
      <c r="E27" s="282"/>
      <c r="F27" s="301"/>
      <c r="G27" s="302"/>
      <c r="H27" s="302"/>
      <c r="I27" s="303"/>
      <c r="J27" s="277">
        <v>8</v>
      </c>
      <c r="K27" s="278"/>
      <c r="L27" s="279"/>
      <c r="M27" s="278">
        <f>COUNTIF(別表1_教材費・行事費等!$Y$14:$Y$57,"8")</f>
        <v>0</v>
      </c>
      <c r="N27" s="278"/>
      <c r="O27" s="279"/>
      <c r="P27" s="277">
        <f t="shared" si="1"/>
        <v>0</v>
      </c>
      <c r="Q27" s="278"/>
      <c r="R27" s="279"/>
      <c r="S27" s="325"/>
      <c r="T27" s="326"/>
      <c r="U27" s="326"/>
      <c r="V27" s="326"/>
      <c r="W27" s="327"/>
    </row>
    <row r="28" spans="1:23" ht="30" customHeight="1">
      <c r="A28" s="89"/>
      <c r="B28" s="280"/>
      <c r="C28" s="281"/>
      <c r="D28" s="281"/>
      <c r="E28" s="282"/>
      <c r="F28" s="301"/>
      <c r="G28" s="302"/>
      <c r="H28" s="302"/>
      <c r="I28" s="303"/>
      <c r="J28" s="277">
        <v>7</v>
      </c>
      <c r="K28" s="278"/>
      <c r="L28" s="279"/>
      <c r="M28" s="278">
        <f>COUNTIF(別表1_教材費・行事費等!$Y$14:$Y$57,"7")</f>
        <v>0</v>
      </c>
      <c r="N28" s="278"/>
      <c r="O28" s="279"/>
      <c r="P28" s="277">
        <f t="shared" si="1"/>
        <v>0</v>
      </c>
      <c r="Q28" s="278"/>
      <c r="R28" s="279"/>
      <c r="S28" s="325"/>
      <c r="T28" s="326"/>
      <c r="U28" s="326"/>
      <c r="V28" s="326"/>
      <c r="W28" s="327"/>
    </row>
    <row r="29" spans="1:23" ht="30" customHeight="1">
      <c r="A29" s="89"/>
      <c r="B29" s="280"/>
      <c r="C29" s="281"/>
      <c r="D29" s="281"/>
      <c r="E29" s="282"/>
      <c r="F29" s="301"/>
      <c r="G29" s="302"/>
      <c r="H29" s="302"/>
      <c r="I29" s="303"/>
      <c r="J29" s="277">
        <v>6</v>
      </c>
      <c r="K29" s="278"/>
      <c r="L29" s="279"/>
      <c r="M29" s="278">
        <f>COUNTIF(別表1_教材費・行事費等!$Y$14:$Y$57,"6")</f>
        <v>0</v>
      </c>
      <c r="N29" s="278"/>
      <c r="O29" s="279"/>
      <c r="P29" s="277">
        <f t="shared" si="1"/>
        <v>0</v>
      </c>
      <c r="Q29" s="278"/>
      <c r="R29" s="279"/>
      <c r="S29" s="325"/>
      <c r="T29" s="326"/>
      <c r="U29" s="326"/>
      <c r="V29" s="326"/>
      <c r="W29" s="327"/>
    </row>
    <row r="30" spans="1:23" ht="30" customHeight="1">
      <c r="A30" s="89"/>
      <c r="B30" s="280"/>
      <c r="C30" s="281"/>
      <c r="D30" s="281"/>
      <c r="E30" s="282"/>
      <c r="F30" s="301"/>
      <c r="G30" s="302"/>
      <c r="H30" s="302"/>
      <c r="I30" s="303"/>
      <c r="J30" s="277">
        <v>5</v>
      </c>
      <c r="K30" s="278"/>
      <c r="L30" s="279"/>
      <c r="M30" s="278">
        <f>COUNTIF(別表1_教材費・行事費等!$Y$14:$Y$57,"5")</f>
        <v>0</v>
      </c>
      <c r="N30" s="278"/>
      <c r="O30" s="279"/>
      <c r="P30" s="277">
        <f t="shared" si="1"/>
        <v>0</v>
      </c>
      <c r="Q30" s="278"/>
      <c r="R30" s="279"/>
      <c r="S30" s="325"/>
      <c r="T30" s="326"/>
      <c r="U30" s="326"/>
      <c r="V30" s="326"/>
      <c r="W30" s="327"/>
    </row>
    <row r="31" spans="1:23" ht="30" customHeight="1">
      <c r="A31" s="89"/>
      <c r="B31" s="280"/>
      <c r="C31" s="281"/>
      <c r="D31" s="281"/>
      <c r="E31" s="282"/>
      <c r="F31" s="301"/>
      <c r="G31" s="302"/>
      <c r="H31" s="302"/>
      <c r="I31" s="303"/>
      <c r="J31" s="277">
        <v>4</v>
      </c>
      <c r="K31" s="278"/>
      <c r="L31" s="279"/>
      <c r="M31" s="278">
        <f>COUNTIF(別表1_教材費・行事費等!$Y$14:$Y$57,"4")</f>
        <v>0</v>
      </c>
      <c r="N31" s="278"/>
      <c r="O31" s="279"/>
      <c r="P31" s="277">
        <f t="shared" si="1"/>
        <v>0</v>
      </c>
      <c r="Q31" s="278"/>
      <c r="R31" s="279"/>
      <c r="S31" s="325"/>
      <c r="T31" s="326"/>
      <c r="U31" s="326"/>
      <c r="V31" s="326"/>
      <c r="W31" s="327"/>
    </row>
    <row r="32" spans="1:23" ht="30" customHeight="1">
      <c r="A32" s="89"/>
      <c r="B32" s="280"/>
      <c r="C32" s="281"/>
      <c r="D32" s="281"/>
      <c r="E32" s="282"/>
      <c r="F32" s="301"/>
      <c r="G32" s="302"/>
      <c r="H32" s="302"/>
      <c r="I32" s="303"/>
      <c r="J32" s="277">
        <v>3</v>
      </c>
      <c r="K32" s="278"/>
      <c r="L32" s="279"/>
      <c r="M32" s="278">
        <f>COUNTIF(別表1_教材費・行事費等!$Y$14:$Y$57,"3")</f>
        <v>0</v>
      </c>
      <c r="N32" s="278"/>
      <c r="O32" s="279"/>
      <c r="P32" s="277">
        <f t="shared" si="1"/>
        <v>0</v>
      </c>
      <c r="Q32" s="278"/>
      <c r="R32" s="279"/>
      <c r="S32" s="325"/>
      <c r="T32" s="326"/>
      <c r="U32" s="326"/>
      <c r="V32" s="326"/>
      <c r="W32" s="327"/>
    </row>
    <row r="33" spans="1:23" ht="30" customHeight="1">
      <c r="A33" s="89"/>
      <c r="B33" s="280"/>
      <c r="C33" s="281"/>
      <c r="D33" s="281"/>
      <c r="E33" s="282"/>
      <c r="F33" s="301"/>
      <c r="G33" s="302"/>
      <c r="H33" s="302"/>
      <c r="I33" s="303"/>
      <c r="J33" s="277">
        <v>2</v>
      </c>
      <c r="K33" s="278"/>
      <c r="L33" s="279"/>
      <c r="M33" s="278">
        <f>COUNTIF(別表1_教材費・行事費等!$Y$14:$Y$57,"2")</f>
        <v>0</v>
      </c>
      <c r="N33" s="278"/>
      <c r="O33" s="279"/>
      <c r="P33" s="277">
        <f t="shared" si="1"/>
        <v>0</v>
      </c>
      <c r="Q33" s="278"/>
      <c r="R33" s="279"/>
      <c r="S33" s="325"/>
      <c r="T33" s="326"/>
      <c r="U33" s="326"/>
      <c r="V33" s="326"/>
      <c r="W33" s="327"/>
    </row>
    <row r="34" spans="1:23" ht="30" customHeight="1" thickBot="1">
      <c r="A34" s="89"/>
      <c r="B34" s="280"/>
      <c r="C34" s="281"/>
      <c r="D34" s="281"/>
      <c r="E34" s="282"/>
      <c r="F34" s="301"/>
      <c r="G34" s="302"/>
      <c r="H34" s="302"/>
      <c r="I34" s="303"/>
      <c r="J34" s="277">
        <v>1</v>
      </c>
      <c r="K34" s="278"/>
      <c r="L34" s="279"/>
      <c r="M34" s="278">
        <f>COUNTIF(別表1_教材費・行事費等!$Y$14:$Y$57,"1")</f>
        <v>0</v>
      </c>
      <c r="N34" s="278"/>
      <c r="O34" s="279"/>
      <c r="P34" s="269">
        <f t="shared" si="1"/>
        <v>0</v>
      </c>
      <c r="Q34" s="270"/>
      <c r="R34" s="271"/>
      <c r="S34" s="325"/>
      <c r="T34" s="326"/>
      <c r="U34" s="326"/>
      <c r="V34" s="326"/>
      <c r="W34" s="327"/>
    </row>
    <row r="35" spans="1:23" ht="30" customHeight="1" thickTop="1">
      <c r="A35" s="89"/>
      <c r="B35" s="295"/>
      <c r="C35" s="296"/>
      <c r="D35" s="296"/>
      <c r="E35" s="297"/>
      <c r="F35" s="304"/>
      <c r="G35" s="305"/>
      <c r="H35" s="305"/>
      <c r="I35" s="306"/>
      <c r="J35" s="286" t="s">
        <v>937</v>
      </c>
      <c r="K35" s="287"/>
      <c r="L35" s="287"/>
      <c r="M35" s="287"/>
      <c r="N35" s="287"/>
      <c r="O35" s="288"/>
      <c r="P35" s="310">
        <f>SUM(P23:R34)</f>
        <v>0</v>
      </c>
      <c r="Q35" s="289"/>
      <c r="R35" s="290"/>
      <c r="S35" s="328"/>
      <c r="T35" s="329"/>
      <c r="U35" s="329"/>
      <c r="V35" s="329"/>
      <c r="W35" s="330"/>
    </row>
    <row r="36" spans="1:23" ht="30" customHeight="1">
      <c r="A36" s="89"/>
      <c r="B36" s="280" t="s">
        <v>939</v>
      </c>
      <c r="C36" s="281"/>
      <c r="D36" s="281"/>
      <c r="E36" s="282"/>
      <c r="F36" s="298"/>
      <c r="G36" s="299"/>
      <c r="H36" s="299"/>
      <c r="I36" s="300"/>
      <c r="J36" s="307">
        <v>12</v>
      </c>
      <c r="K36" s="308"/>
      <c r="L36" s="309"/>
      <c r="M36" s="275">
        <f>COUNTIF(別表1_教材費・行事費等!$AB$14:$AB$57,"12")</f>
        <v>0</v>
      </c>
      <c r="N36" s="275"/>
      <c r="O36" s="276"/>
      <c r="P36" s="307">
        <f t="shared" ref="P36:P47" si="2">J36*M36</f>
        <v>0</v>
      </c>
      <c r="Q36" s="308"/>
      <c r="R36" s="309"/>
      <c r="S36" s="322">
        <f>SUM(別表1_教材費・行事費等!AC21:AC57)</f>
        <v>0</v>
      </c>
      <c r="T36" s="323"/>
      <c r="U36" s="323"/>
      <c r="V36" s="323"/>
      <c r="W36" s="324"/>
    </row>
    <row r="37" spans="1:23" ht="30" customHeight="1">
      <c r="A37" s="89"/>
      <c r="B37" s="280"/>
      <c r="C37" s="281"/>
      <c r="D37" s="281"/>
      <c r="E37" s="282"/>
      <c r="F37" s="301"/>
      <c r="G37" s="302"/>
      <c r="H37" s="302"/>
      <c r="I37" s="303"/>
      <c r="J37" s="277">
        <v>11</v>
      </c>
      <c r="K37" s="278"/>
      <c r="L37" s="279"/>
      <c r="M37" s="278">
        <f>COUNTIF(別表1_教材費・行事費等!$AB$14:$AB$57,"11")</f>
        <v>0</v>
      </c>
      <c r="N37" s="278"/>
      <c r="O37" s="279"/>
      <c r="P37" s="307">
        <f t="shared" si="2"/>
        <v>0</v>
      </c>
      <c r="Q37" s="308"/>
      <c r="R37" s="309"/>
      <c r="S37" s="325"/>
      <c r="T37" s="326"/>
      <c r="U37" s="326"/>
      <c r="V37" s="326"/>
      <c r="W37" s="327"/>
    </row>
    <row r="38" spans="1:23" ht="30" customHeight="1">
      <c r="A38" s="89"/>
      <c r="B38" s="280"/>
      <c r="C38" s="281"/>
      <c r="D38" s="281"/>
      <c r="E38" s="282"/>
      <c r="F38" s="301"/>
      <c r="G38" s="302"/>
      <c r="H38" s="302"/>
      <c r="I38" s="303"/>
      <c r="J38" s="277">
        <v>10</v>
      </c>
      <c r="K38" s="278"/>
      <c r="L38" s="279"/>
      <c r="M38" s="278">
        <f>COUNTIF(別表1_教材費・行事費等!$AB$14:$AB$57,"10")</f>
        <v>0</v>
      </c>
      <c r="N38" s="278"/>
      <c r="O38" s="279"/>
      <c r="P38" s="307">
        <f t="shared" si="2"/>
        <v>0</v>
      </c>
      <c r="Q38" s="308"/>
      <c r="R38" s="309"/>
      <c r="S38" s="325"/>
      <c r="T38" s="326"/>
      <c r="U38" s="326"/>
      <c r="V38" s="326"/>
      <c r="W38" s="327"/>
    </row>
    <row r="39" spans="1:23" ht="30" customHeight="1">
      <c r="A39" s="89"/>
      <c r="B39" s="280"/>
      <c r="C39" s="281"/>
      <c r="D39" s="281"/>
      <c r="E39" s="282"/>
      <c r="F39" s="301"/>
      <c r="G39" s="302"/>
      <c r="H39" s="302"/>
      <c r="I39" s="303"/>
      <c r="J39" s="277">
        <v>9</v>
      </c>
      <c r="K39" s="278"/>
      <c r="L39" s="279"/>
      <c r="M39" s="278">
        <f>COUNTIF(別表1_教材費・行事費等!$AB$14:$AB$57,"9")</f>
        <v>0</v>
      </c>
      <c r="N39" s="278"/>
      <c r="O39" s="279"/>
      <c r="P39" s="307">
        <f t="shared" si="2"/>
        <v>0</v>
      </c>
      <c r="Q39" s="308"/>
      <c r="R39" s="309"/>
      <c r="S39" s="325"/>
      <c r="T39" s="326"/>
      <c r="U39" s="326"/>
      <c r="V39" s="326"/>
      <c r="W39" s="327"/>
    </row>
    <row r="40" spans="1:23" ht="30" customHeight="1">
      <c r="A40" s="89"/>
      <c r="B40" s="280"/>
      <c r="C40" s="281"/>
      <c r="D40" s="281"/>
      <c r="E40" s="282"/>
      <c r="F40" s="301"/>
      <c r="G40" s="302"/>
      <c r="H40" s="302"/>
      <c r="I40" s="303"/>
      <c r="J40" s="277">
        <v>8</v>
      </c>
      <c r="K40" s="278"/>
      <c r="L40" s="279"/>
      <c r="M40" s="278">
        <f>COUNTIF(別表1_教材費・行事費等!$AB$14:$AB$57,"8")</f>
        <v>0</v>
      </c>
      <c r="N40" s="278"/>
      <c r="O40" s="279"/>
      <c r="P40" s="307">
        <f t="shared" si="2"/>
        <v>0</v>
      </c>
      <c r="Q40" s="308"/>
      <c r="R40" s="309"/>
      <c r="S40" s="325"/>
      <c r="T40" s="326"/>
      <c r="U40" s="326"/>
      <c r="V40" s="326"/>
      <c r="W40" s="327"/>
    </row>
    <row r="41" spans="1:23" ht="30" customHeight="1">
      <c r="A41" s="89"/>
      <c r="B41" s="280"/>
      <c r="C41" s="281"/>
      <c r="D41" s="281"/>
      <c r="E41" s="282"/>
      <c r="F41" s="301"/>
      <c r="G41" s="302"/>
      <c r="H41" s="302"/>
      <c r="I41" s="303"/>
      <c r="J41" s="277">
        <v>7</v>
      </c>
      <c r="K41" s="278"/>
      <c r="L41" s="279"/>
      <c r="M41" s="278">
        <f>COUNTIF(別表1_教材費・行事費等!$AB$14:$AB$57,"7")</f>
        <v>0</v>
      </c>
      <c r="N41" s="278"/>
      <c r="O41" s="279"/>
      <c r="P41" s="307">
        <f t="shared" si="2"/>
        <v>0</v>
      </c>
      <c r="Q41" s="308"/>
      <c r="R41" s="309"/>
      <c r="S41" s="325"/>
      <c r="T41" s="326"/>
      <c r="U41" s="326"/>
      <c r="V41" s="326"/>
      <c r="W41" s="327"/>
    </row>
    <row r="42" spans="1:23" ht="30" customHeight="1">
      <c r="A42" s="89"/>
      <c r="B42" s="280"/>
      <c r="C42" s="281"/>
      <c r="D42" s="281"/>
      <c r="E42" s="282"/>
      <c r="F42" s="301"/>
      <c r="G42" s="302"/>
      <c r="H42" s="302"/>
      <c r="I42" s="303"/>
      <c r="J42" s="277">
        <v>6</v>
      </c>
      <c r="K42" s="278"/>
      <c r="L42" s="279"/>
      <c r="M42" s="278">
        <f>COUNTIF(別表1_教材費・行事費等!$AB$14:$AB$57,"6")</f>
        <v>0</v>
      </c>
      <c r="N42" s="278"/>
      <c r="O42" s="279"/>
      <c r="P42" s="307">
        <f t="shared" si="2"/>
        <v>0</v>
      </c>
      <c r="Q42" s="308"/>
      <c r="R42" s="309"/>
      <c r="S42" s="325"/>
      <c r="T42" s="326"/>
      <c r="U42" s="326"/>
      <c r="V42" s="326"/>
      <c r="W42" s="327"/>
    </row>
    <row r="43" spans="1:23" ht="30" customHeight="1">
      <c r="A43" s="89"/>
      <c r="B43" s="280"/>
      <c r="C43" s="281"/>
      <c r="D43" s="281"/>
      <c r="E43" s="282"/>
      <c r="F43" s="301"/>
      <c r="G43" s="302"/>
      <c r="H43" s="302"/>
      <c r="I43" s="303"/>
      <c r="J43" s="277">
        <v>5</v>
      </c>
      <c r="K43" s="278"/>
      <c r="L43" s="279"/>
      <c r="M43" s="278">
        <f>COUNTIF(別表1_教材費・行事費等!$AB$14:$AB$57,"5")</f>
        <v>0</v>
      </c>
      <c r="N43" s="278"/>
      <c r="O43" s="279"/>
      <c r="P43" s="307">
        <f t="shared" si="2"/>
        <v>0</v>
      </c>
      <c r="Q43" s="308"/>
      <c r="R43" s="309"/>
      <c r="S43" s="325"/>
      <c r="T43" s="326"/>
      <c r="U43" s="326"/>
      <c r="V43" s="326"/>
      <c r="W43" s="327"/>
    </row>
    <row r="44" spans="1:23" ht="30" customHeight="1">
      <c r="A44" s="89"/>
      <c r="B44" s="280"/>
      <c r="C44" s="281"/>
      <c r="D44" s="281"/>
      <c r="E44" s="282"/>
      <c r="F44" s="301"/>
      <c r="G44" s="302"/>
      <c r="H44" s="302"/>
      <c r="I44" s="303"/>
      <c r="J44" s="277">
        <v>4</v>
      </c>
      <c r="K44" s="278"/>
      <c r="L44" s="279"/>
      <c r="M44" s="278">
        <f>COUNTIF(別表1_教材費・行事費等!$AB$14:$AB$57,"4")</f>
        <v>0</v>
      </c>
      <c r="N44" s="278"/>
      <c r="O44" s="279"/>
      <c r="P44" s="307">
        <f t="shared" si="2"/>
        <v>0</v>
      </c>
      <c r="Q44" s="308"/>
      <c r="R44" s="309"/>
      <c r="S44" s="325"/>
      <c r="T44" s="326"/>
      <c r="U44" s="326"/>
      <c r="V44" s="326"/>
      <c r="W44" s="327"/>
    </row>
    <row r="45" spans="1:23" ht="30" customHeight="1">
      <c r="A45" s="89"/>
      <c r="B45" s="280"/>
      <c r="C45" s="281"/>
      <c r="D45" s="281"/>
      <c r="E45" s="282"/>
      <c r="F45" s="301"/>
      <c r="G45" s="302"/>
      <c r="H45" s="302"/>
      <c r="I45" s="303"/>
      <c r="J45" s="277">
        <v>3</v>
      </c>
      <c r="K45" s="278"/>
      <c r="L45" s="279"/>
      <c r="M45" s="278">
        <f>COUNTIF(別表1_教材費・行事費等!$AB$14:$AB$57,"3")</f>
        <v>0</v>
      </c>
      <c r="N45" s="278"/>
      <c r="O45" s="279"/>
      <c r="P45" s="307">
        <f t="shared" si="2"/>
        <v>0</v>
      </c>
      <c r="Q45" s="308"/>
      <c r="R45" s="309"/>
      <c r="S45" s="325"/>
      <c r="T45" s="326"/>
      <c r="U45" s="326"/>
      <c r="V45" s="326"/>
      <c r="W45" s="327"/>
    </row>
    <row r="46" spans="1:23" ht="30" customHeight="1">
      <c r="A46" s="89"/>
      <c r="B46" s="280"/>
      <c r="C46" s="281"/>
      <c r="D46" s="281"/>
      <c r="E46" s="282"/>
      <c r="F46" s="301"/>
      <c r="G46" s="302"/>
      <c r="H46" s="302"/>
      <c r="I46" s="303"/>
      <c r="J46" s="277">
        <v>2</v>
      </c>
      <c r="K46" s="278"/>
      <c r="L46" s="279"/>
      <c r="M46" s="278">
        <f>COUNTIF(別表1_教材費・行事費等!$AB$14:$AB$57,"2")</f>
        <v>0</v>
      </c>
      <c r="N46" s="278"/>
      <c r="O46" s="279"/>
      <c r="P46" s="307">
        <f t="shared" si="2"/>
        <v>0</v>
      </c>
      <c r="Q46" s="308"/>
      <c r="R46" s="309"/>
      <c r="S46" s="325"/>
      <c r="T46" s="326"/>
      <c r="U46" s="326"/>
      <c r="V46" s="326"/>
      <c r="W46" s="327"/>
    </row>
    <row r="47" spans="1:23" ht="30" customHeight="1" thickBot="1">
      <c r="A47" s="89"/>
      <c r="B47" s="280"/>
      <c r="C47" s="281"/>
      <c r="D47" s="281"/>
      <c r="E47" s="282"/>
      <c r="F47" s="301"/>
      <c r="G47" s="302"/>
      <c r="H47" s="302"/>
      <c r="I47" s="303"/>
      <c r="J47" s="272">
        <v>1</v>
      </c>
      <c r="K47" s="273"/>
      <c r="L47" s="274"/>
      <c r="M47" s="278">
        <f>COUNTIF(別表1_教材費・行事費等!$AB$14:$AB$57,"1")</f>
        <v>0</v>
      </c>
      <c r="N47" s="278"/>
      <c r="O47" s="279"/>
      <c r="P47" s="272">
        <f t="shared" si="2"/>
        <v>0</v>
      </c>
      <c r="Q47" s="273"/>
      <c r="R47" s="274"/>
      <c r="S47" s="325"/>
      <c r="T47" s="326"/>
      <c r="U47" s="326"/>
      <c r="V47" s="326"/>
      <c r="W47" s="327"/>
    </row>
    <row r="48" spans="1:23" ht="30" customHeight="1" thickTop="1">
      <c r="A48" s="89"/>
      <c r="B48" s="280"/>
      <c r="C48" s="281"/>
      <c r="D48" s="281"/>
      <c r="E48" s="282"/>
      <c r="F48" s="301"/>
      <c r="G48" s="302"/>
      <c r="H48" s="302"/>
      <c r="I48" s="303"/>
      <c r="J48" s="317" t="s">
        <v>937</v>
      </c>
      <c r="K48" s="318"/>
      <c r="L48" s="318"/>
      <c r="M48" s="318"/>
      <c r="N48" s="318"/>
      <c r="O48" s="319"/>
      <c r="P48" s="320">
        <f>SUM(P36:R47)</f>
        <v>0</v>
      </c>
      <c r="Q48" s="320"/>
      <c r="R48" s="321"/>
      <c r="S48" s="325"/>
      <c r="T48" s="326"/>
      <c r="U48" s="326"/>
      <c r="V48" s="326"/>
      <c r="W48" s="327"/>
    </row>
    <row r="49" spans="1:23" ht="30" customHeight="1">
      <c r="A49" s="89"/>
      <c r="B49" s="311" t="s">
        <v>14</v>
      </c>
      <c r="C49" s="311"/>
      <c r="D49" s="311"/>
      <c r="E49" s="311"/>
      <c r="F49" s="312"/>
      <c r="G49" s="312"/>
      <c r="H49" s="312"/>
      <c r="I49" s="312"/>
      <c r="J49" s="313"/>
      <c r="K49" s="314"/>
      <c r="L49" s="314"/>
      <c r="M49" s="314"/>
      <c r="N49" s="314"/>
      <c r="O49" s="314"/>
      <c r="P49" s="314"/>
      <c r="Q49" s="314"/>
      <c r="R49" s="315"/>
      <c r="S49" s="316">
        <f>S10+S23+S36</f>
        <v>0</v>
      </c>
      <c r="T49" s="316"/>
      <c r="U49" s="316"/>
      <c r="V49" s="316"/>
      <c r="W49" s="316"/>
    </row>
  </sheetData>
  <sheetProtection algorithmName="SHA-512" hashValue="CqI/jJgYdxQd2jEYKSNjtMxYBbD93bVygq3AwI4kPB6mnzvP809M0GybsI9kpgjo09RbXuU0SWjQAeWsTQou1w==" saltValue="NGltgklfmmCwRl0K56tVyg==" spinCount="100000" sheet="1" objects="1" scenarios="1"/>
  <mergeCells count="136">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367"/>
  <sheetViews>
    <sheetView zoomScale="80" zoomScaleNormal="80" workbookViewId="0">
      <pane xSplit="3" ySplit="1" topLeftCell="D323" activePane="bottomRight" state="frozen"/>
      <selection pane="topRight" activeCell="D1" sqref="D1"/>
      <selection pane="bottomLeft" activeCell="A2" sqref="A2"/>
      <selection pane="bottomRight"/>
    </sheetView>
  </sheetViews>
  <sheetFormatPr defaultRowHeight="19.5"/>
  <cols>
    <col min="1" max="1" width="9" style="389" customWidth="1"/>
    <col min="2" max="2" width="21.125" style="392" customWidth="1"/>
    <col min="3" max="3" width="37.125" style="389" customWidth="1"/>
    <col min="4" max="4" width="39.25" style="389" customWidth="1"/>
    <col min="5" max="5" width="39.75" style="389" customWidth="1"/>
    <col min="6" max="6" width="31.875" style="389" customWidth="1"/>
    <col min="7" max="9" width="12.75" style="393" customWidth="1"/>
    <col min="10" max="10" width="12.875" style="389" customWidth="1"/>
    <col min="11" max="11" width="23" style="389" customWidth="1"/>
    <col min="12" max="19" width="9" style="389" customWidth="1"/>
    <col min="20" max="16384" width="9" style="389"/>
  </cols>
  <sheetData>
    <row r="1" spans="1:10" s="336" customFormat="1" ht="38.25" customHeight="1">
      <c r="A1" s="332" t="s">
        <v>358</v>
      </c>
      <c r="B1" s="333" t="s">
        <v>359</v>
      </c>
      <c r="C1" s="332" t="s">
        <v>360</v>
      </c>
      <c r="D1" s="332" t="s">
        <v>361</v>
      </c>
      <c r="E1" s="332" t="s">
        <v>362</v>
      </c>
      <c r="F1" s="332" t="s">
        <v>363</v>
      </c>
      <c r="G1" s="334"/>
      <c r="H1" s="334"/>
      <c r="I1" s="334"/>
      <c r="J1" s="335"/>
    </row>
    <row r="2" spans="1:10" s="342" customFormat="1" ht="18.75" customHeight="1">
      <c r="A2" s="337" t="s">
        <v>33</v>
      </c>
      <c r="B2" s="338" t="s">
        <v>1069</v>
      </c>
      <c r="C2" s="339" t="s">
        <v>34</v>
      </c>
      <c r="D2" s="339" t="s">
        <v>364</v>
      </c>
      <c r="E2" s="340" t="s">
        <v>365</v>
      </c>
      <c r="F2" s="341" t="s">
        <v>366</v>
      </c>
      <c r="G2" s="337"/>
      <c r="H2" s="337"/>
      <c r="I2" s="337"/>
      <c r="J2" s="337"/>
    </row>
    <row r="3" spans="1:10" s="342" customFormat="1" ht="20.100000000000001" customHeight="1">
      <c r="A3" s="337" t="s">
        <v>39</v>
      </c>
      <c r="B3" s="338" t="s">
        <v>1069</v>
      </c>
      <c r="C3" s="339" t="s">
        <v>40</v>
      </c>
      <c r="D3" s="339" t="s">
        <v>367</v>
      </c>
      <c r="E3" s="340" t="s">
        <v>368</v>
      </c>
      <c r="F3" s="341" t="s">
        <v>369</v>
      </c>
      <c r="G3" s="337"/>
      <c r="H3" s="337"/>
      <c r="I3" s="337"/>
      <c r="J3" s="337"/>
    </row>
    <row r="4" spans="1:10" s="342" customFormat="1" ht="20.100000000000001" customHeight="1">
      <c r="A4" s="337" t="s">
        <v>45</v>
      </c>
      <c r="B4" s="338" t="s">
        <v>1069</v>
      </c>
      <c r="C4" s="339" t="s">
        <v>46</v>
      </c>
      <c r="D4" s="339" t="s">
        <v>370</v>
      </c>
      <c r="E4" s="340" t="s">
        <v>371</v>
      </c>
      <c r="F4" s="341" t="s">
        <v>372</v>
      </c>
      <c r="G4" s="337"/>
      <c r="H4" s="337"/>
      <c r="I4" s="337"/>
      <c r="J4" s="337"/>
    </row>
    <row r="5" spans="1:10" s="342" customFormat="1" ht="20.100000000000001" customHeight="1">
      <c r="A5" s="337" t="s">
        <v>53</v>
      </c>
      <c r="B5" s="338" t="s">
        <v>1069</v>
      </c>
      <c r="C5" s="339" t="s">
        <v>54</v>
      </c>
      <c r="D5" s="339" t="s">
        <v>373</v>
      </c>
      <c r="E5" s="340" t="s">
        <v>374</v>
      </c>
      <c r="F5" s="341" t="s">
        <v>375</v>
      </c>
      <c r="G5" s="337"/>
      <c r="H5" s="337"/>
      <c r="I5" s="337"/>
      <c r="J5" s="337"/>
    </row>
    <row r="6" spans="1:10" s="342" customFormat="1" ht="20.100000000000001" customHeight="1">
      <c r="A6" s="337" t="s">
        <v>59</v>
      </c>
      <c r="B6" s="338" t="s">
        <v>1069</v>
      </c>
      <c r="C6" s="339" t="s">
        <v>60</v>
      </c>
      <c r="D6" s="339" t="s">
        <v>376</v>
      </c>
      <c r="E6" s="340" t="s">
        <v>377</v>
      </c>
      <c r="F6" s="341" t="s">
        <v>1070</v>
      </c>
      <c r="G6" s="337"/>
      <c r="H6" s="337"/>
      <c r="I6" s="337"/>
      <c r="J6" s="337"/>
    </row>
    <row r="7" spans="1:10" s="342" customFormat="1" ht="20.100000000000001" customHeight="1">
      <c r="A7" s="337" t="s">
        <v>67</v>
      </c>
      <c r="B7" s="338" t="s">
        <v>1069</v>
      </c>
      <c r="C7" s="339" t="s">
        <v>68</v>
      </c>
      <c r="D7" s="339" t="s">
        <v>376</v>
      </c>
      <c r="E7" s="340" t="s">
        <v>377</v>
      </c>
      <c r="F7" s="341" t="s">
        <v>1070</v>
      </c>
      <c r="G7" s="337"/>
      <c r="H7" s="337"/>
      <c r="I7" s="337"/>
      <c r="J7" s="337"/>
    </row>
    <row r="8" spans="1:10" s="342" customFormat="1" ht="20.100000000000001" customHeight="1">
      <c r="A8" s="337" t="s">
        <v>73</v>
      </c>
      <c r="B8" s="338" t="s">
        <v>1069</v>
      </c>
      <c r="C8" s="339" t="s">
        <v>74</v>
      </c>
      <c r="D8" s="339" t="s">
        <v>364</v>
      </c>
      <c r="E8" s="340" t="s">
        <v>365</v>
      </c>
      <c r="F8" s="341" t="s">
        <v>366</v>
      </c>
      <c r="G8" s="337"/>
      <c r="H8" s="337"/>
      <c r="I8" s="337"/>
      <c r="J8" s="337"/>
    </row>
    <row r="9" spans="1:10" s="342" customFormat="1" ht="20.100000000000001" customHeight="1">
      <c r="A9" s="337" t="s">
        <v>81</v>
      </c>
      <c r="B9" s="338" t="s">
        <v>1069</v>
      </c>
      <c r="C9" s="339" t="s">
        <v>82</v>
      </c>
      <c r="D9" s="339" t="s">
        <v>378</v>
      </c>
      <c r="E9" s="340" t="s">
        <v>379</v>
      </c>
      <c r="F9" s="341" t="s">
        <v>380</v>
      </c>
      <c r="G9" s="337"/>
      <c r="H9" s="337"/>
      <c r="I9" s="337"/>
      <c r="J9" s="337"/>
    </row>
    <row r="10" spans="1:10" s="342" customFormat="1" ht="20.100000000000001" customHeight="1">
      <c r="A10" s="337" t="s">
        <v>89</v>
      </c>
      <c r="B10" s="338" t="s">
        <v>1069</v>
      </c>
      <c r="C10" s="339" t="s">
        <v>90</v>
      </c>
      <c r="D10" s="339" t="s">
        <v>381</v>
      </c>
      <c r="E10" s="340" t="s">
        <v>382</v>
      </c>
      <c r="F10" s="341" t="s">
        <v>383</v>
      </c>
      <c r="G10" s="337"/>
      <c r="H10" s="337"/>
      <c r="I10" s="337"/>
      <c r="J10" s="337"/>
    </row>
    <row r="11" spans="1:10" s="342" customFormat="1" ht="20.100000000000001" customHeight="1">
      <c r="A11" s="337" t="s">
        <v>95</v>
      </c>
      <c r="B11" s="338" t="s">
        <v>1069</v>
      </c>
      <c r="C11" s="339" t="s">
        <v>96</v>
      </c>
      <c r="D11" s="339" t="s">
        <v>376</v>
      </c>
      <c r="E11" s="340" t="s">
        <v>377</v>
      </c>
      <c r="F11" s="341" t="s">
        <v>1070</v>
      </c>
      <c r="G11" s="337"/>
      <c r="H11" s="337"/>
      <c r="I11" s="337"/>
      <c r="J11" s="337"/>
    </row>
    <row r="12" spans="1:10" s="342" customFormat="1" ht="20.100000000000001" customHeight="1">
      <c r="A12" s="337" t="s">
        <v>103</v>
      </c>
      <c r="B12" s="338" t="s">
        <v>1069</v>
      </c>
      <c r="C12" s="339" t="s">
        <v>104</v>
      </c>
      <c r="D12" s="339" t="s">
        <v>384</v>
      </c>
      <c r="E12" s="340" t="s">
        <v>385</v>
      </c>
      <c r="F12" s="341" t="s">
        <v>386</v>
      </c>
      <c r="G12" s="337"/>
      <c r="H12" s="337"/>
      <c r="I12" s="337"/>
      <c r="J12" s="337"/>
    </row>
    <row r="13" spans="1:10" s="342" customFormat="1" ht="20.100000000000001" customHeight="1">
      <c r="A13" s="337" t="s">
        <v>111</v>
      </c>
      <c r="B13" s="338" t="s">
        <v>1069</v>
      </c>
      <c r="C13" s="339" t="s">
        <v>112</v>
      </c>
      <c r="D13" s="339" t="s">
        <v>387</v>
      </c>
      <c r="E13" s="340" t="s">
        <v>388</v>
      </c>
      <c r="F13" s="341" t="s">
        <v>389</v>
      </c>
      <c r="G13" s="337"/>
      <c r="H13" s="337"/>
      <c r="I13" s="337"/>
      <c r="J13" s="337"/>
    </row>
    <row r="14" spans="1:10" s="342" customFormat="1" ht="20.100000000000001" customHeight="1">
      <c r="A14" s="337" t="s">
        <v>117</v>
      </c>
      <c r="B14" s="338" t="s">
        <v>1069</v>
      </c>
      <c r="C14" s="339" t="s">
        <v>118</v>
      </c>
      <c r="D14" s="339" t="s">
        <v>390</v>
      </c>
      <c r="E14" s="340" t="s">
        <v>391</v>
      </c>
      <c r="F14" s="341" t="s">
        <v>392</v>
      </c>
      <c r="G14" s="337"/>
      <c r="H14" s="337"/>
      <c r="I14" s="337"/>
      <c r="J14" s="337"/>
    </row>
    <row r="15" spans="1:10" s="344" customFormat="1" ht="20.100000000000001" customHeight="1">
      <c r="A15" s="337" t="s">
        <v>125</v>
      </c>
      <c r="B15" s="338" t="s">
        <v>1069</v>
      </c>
      <c r="C15" s="339" t="s">
        <v>126</v>
      </c>
      <c r="D15" s="339" t="s">
        <v>393</v>
      </c>
      <c r="E15" s="340" t="s">
        <v>394</v>
      </c>
      <c r="F15" s="341" t="s">
        <v>395</v>
      </c>
      <c r="G15" s="343"/>
      <c r="H15" s="337"/>
      <c r="I15" s="337"/>
      <c r="J15" s="337"/>
    </row>
    <row r="16" spans="1:10" s="344" customFormat="1" ht="20.100000000000001" customHeight="1">
      <c r="A16" s="337" t="s">
        <v>130</v>
      </c>
      <c r="B16" s="338" t="s">
        <v>1069</v>
      </c>
      <c r="C16" s="339" t="s">
        <v>131</v>
      </c>
      <c r="D16" s="339" t="s">
        <v>396</v>
      </c>
      <c r="E16" s="340" t="s">
        <v>397</v>
      </c>
      <c r="F16" s="341" t="s">
        <v>398</v>
      </c>
      <c r="G16" s="343"/>
      <c r="H16" s="337"/>
      <c r="I16" s="337"/>
      <c r="J16" s="337"/>
    </row>
    <row r="17" spans="1:10" s="342" customFormat="1" ht="20.100000000000001" customHeight="1">
      <c r="A17" s="337" t="s">
        <v>138</v>
      </c>
      <c r="B17" s="338" t="s">
        <v>1069</v>
      </c>
      <c r="C17" s="339" t="s">
        <v>399</v>
      </c>
      <c r="D17" s="339" t="s">
        <v>400</v>
      </c>
      <c r="E17" s="340" t="s">
        <v>401</v>
      </c>
      <c r="F17" s="341" t="s">
        <v>402</v>
      </c>
      <c r="G17" s="337"/>
      <c r="H17" s="337"/>
      <c r="I17" s="337"/>
      <c r="J17" s="337"/>
    </row>
    <row r="18" spans="1:10" s="342" customFormat="1" ht="20.100000000000001" customHeight="1">
      <c r="A18" s="337" t="s">
        <v>144</v>
      </c>
      <c r="B18" s="338" t="s">
        <v>1069</v>
      </c>
      <c r="C18" s="339" t="s">
        <v>403</v>
      </c>
      <c r="D18" s="339" t="s">
        <v>404</v>
      </c>
      <c r="E18" s="340" t="s">
        <v>405</v>
      </c>
      <c r="F18" s="341" t="s">
        <v>406</v>
      </c>
      <c r="G18" s="337"/>
      <c r="H18" s="337"/>
      <c r="I18" s="337"/>
      <c r="J18" s="337"/>
    </row>
    <row r="19" spans="1:10" s="342" customFormat="1" ht="20.100000000000001" customHeight="1">
      <c r="A19" s="337" t="s">
        <v>151</v>
      </c>
      <c r="B19" s="338" t="s">
        <v>1069</v>
      </c>
      <c r="C19" s="339" t="s">
        <v>407</v>
      </c>
      <c r="D19" s="339" t="s">
        <v>408</v>
      </c>
      <c r="E19" s="340" t="s">
        <v>409</v>
      </c>
      <c r="F19" s="341" t="s">
        <v>410</v>
      </c>
      <c r="G19" s="337"/>
      <c r="H19" s="337"/>
      <c r="I19" s="337"/>
      <c r="J19" s="337"/>
    </row>
    <row r="20" spans="1:10" s="342" customFormat="1" ht="20.100000000000001" customHeight="1">
      <c r="A20" s="337" t="s">
        <v>159</v>
      </c>
      <c r="B20" s="338" t="s">
        <v>1069</v>
      </c>
      <c r="C20" s="339" t="s">
        <v>160</v>
      </c>
      <c r="D20" s="339" t="s">
        <v>1071</v>
      </c>
      <c r="E20" s="340" t="s">
        <v>411</v>
      </c>
      <c r="F20" s="341" t="s">
        <v>412</v>
      </c>
      <c r="G20" s="337"/>
      <c r="H20" s="337"/>
      <c r="I20" s="337"/>
      <c r="J20" s="337"/>
    </row>
    <row r="21" spans="1:10" s="342" customFormat="1" ht="20.100000000000001" customHeight="1">
      <c r="A21" s="337" t="s">
        <v>167</v>
      </c>
      <c r="B21" s="338" t="s">
        <v>1069</v>
      </c>
      <c r="C21" s="339" t="s">
        <v>168</v>
      </c>
      <c r="D21" s="339" t="s">
        <v>413</v>
      </c>
      <c r="E21" s="340" t="s">
        <v>414</v>
      </c>
      <c r="F21" s="341" t="s">
        <v>415</v>
      </c>
      <c r="G21" s="337"/>
      <c r="H21" s="337"/>
      <c r="I21" s="337"/>
      <c r="J21" s="337"/>
    </row>
    <row r="22" spans="1:10" s="342" customFormat="1" ht="20.100000000000001" customHeight="1">
      <c r="A22" s="337" t="s">
        <v>174</v>
      </c>
      <c r="B22" s="338" t="s">
        <v>1069</v>
      </c>
      <c r="C22" s="339" t="s">
        <v>175</v>
      </c>
      <c r="D22" s="339" t="s">
        <v>416</v>
      </c>
      <c r="E22" s="340" t="s">
        <v>417</v>
      </c>
      <c r="F22" s="341" t="s">
        <v>418</v>
      </c>
      <c r="G22" s="337"/>
      <c r="H22" s="337"/>
      <c r="I22" s="337"/>
      <c r="J22" s="337"/>
    </row>
    <row r="23" spans="1:10" s="342" customFormat="1" ht="20.100000000000001" customHeight="1">
      <c r="A23" s="337" t="s">
        <v>182</v>
      </c>
      <c r="B23" s="338" t="s">
        <v>1069</v>
      </c>
      <c r="C23" s="339" t="s">
        <v>183</v>
      </c>
      <c r="D23" s="339" t="s">
        <v>419</v>
      </c>
      <c r="E23" s="340" t="s">
        <v>382</v>
      </c>
      <c r="F23" s="341" t="s">
        <v>383</v>
      </c>
      <c r="G23" s="337"/>
      <c r="H23" s="337"/>
      <c r="I23" s="337"/>
      <c r="J23" s="337"/>
    </row>
    <row r="24" spans="1:10" s="342" customFormat="1" ht="20.100000000000001" customHeight="1">
      <c r="A24" s="337" t="s">
        <v>190</v>
      </c>
      <c r="B24" s="338" t="s">
        <v>1069</v>
      </c>
      <c r="C24" s="339" t="s">
        <v>191</v>
      </c>
      <c r="D24" s="339" t="s">
        <v>420</v>
      </c>
      <c r="E24" s="340" t="s">
        <v>421</v>
      </c>
      <c r="F24" s="341" t="s">
        <v>422</v>
      </c>
      <c r="G24" s="337"/>
      <c r="H24" s="337"/>
      <c r="I24" s="337"/>
      <c r="J24" s="337"/>
    </row>
    <row r="25" spans="1:10" s="342" customFormat="1" ht="20.100000000000001" customHeight="1">
      <c r="A25" s="337" t="s">
        <v>196</v>
      </c>
      <c r="B25" s="338" t="s">
        <v>1069</v>
      </c>
      <c r="C25" s="339" t="s">
        <v>197</v>
      </c>
      <c r="D25" s="339" t="s">
        <v>423</v>
      </c>
      <c r="E25" s="340" t="s">
        <v>424</v>
      </c>
      <c r="F25" s="341" t="s">
        <v>425</v>
      </c>
      <c r="G25" s="337"/>
      <c r="H25" s="337"/>
      <c r="I25" s="337"/>
      <c r="J25" s="337"/>
    </row>
    <row r="26" spans="1:10" s="342" customFormat="1" ht="20.100000000000001" customHeight="1">
      <c r="A26" s="337" t="s">
        <v>204</v>
      </c>
      <c r="B26" s="338" t="s">
        <v>1069</v>
      </c>
      <c r="C26" s="339" t="s">
        <v>1044</v>
      </c>
      <c r="D26" s="339" t="s">
        <v>426</v>
      </c>
      <c r="E26" s="340" t="s">
        <v>427</v>
      </c>
      <c r="F26" s="341" t="s">
        <v>428</v>
      </c>
      <c r="G26" s="337"/>
      <c r="H26" s="337"/>
      <c r="I26" s="337"/>
      <c r="J26" s="337"/>
    </row>
    <row r="27" spans="1:10" s="342" customFormat="1" ht="20.100000000000001" customHeight="1">
      <c r="A27" s="337" t="s">
        <v>212</v>
      </c>
      <c r="B27" s="338" t="s">
        <v>1069</v>
      </c>
      <c r="C27" s="339" t="s">
        <v>213</v>
      </c>
      <c r="D27" s="339" t="s">
        <v>429</v>
      </c>
      <c r="E27" s="340" t="s">
        <v>430</v>
      </c>
      <c r="F27" s="341" t="s">
        <v>431</v>
      </c>
      <c r="G27" s="337"/>
      <c r="H27" s="337"/>
      <c r="I27" s="337"/>
      <c r="J27" s="337"/>
    </row>
    <row r="28" spans="1:10" s="342" customFormat="1" ht="20.100000000000001" customHeight="1">
      <c r="A28" s="337" t="s">
        <v>220</v>
      </c>
      <c r="B28" s="338" t="s">
        <v>1069</v>
      </c>
      <c r="C28" s="339" t="s">
        <v>221</v>
      </c>
      <c r="D28" s="339" t="s">
        <v>432</v>
      </c>
      <c r="E28" s="340" t="s">
        <v>433</v>
      </c>
      <c r="F28" s="341" t="s">
        <v>434</v>
      </c>
      <c r="G28" s="337"/>
      <c r="H28" s="337"/>
      <c r="I28" s="337"/>
      <c r="J28" s="337"/>
    </row>
    <row r="29" spans="1:10" s="342" customFormat="1" ht="20.100000000000001" customHeight="1">
      <c r="A29" s="337" t="s">
        <v>227</v>
      </c>
      <c r="B29" s="338" t="s">
        <v>1069</v>
      </c>
      <c r="C29" s="339" t="s">
        <v>228</v>
      </c>
      <c r="D29" s="339" t="s">
        <v>435</v>
      </c>
      <c r="E29" s="340" t="s">
        <v>436</v>
      </c>
      <c r="F29" s="341" t="s">
        <v>437</v>
      </c>
      <c r="G29" s="337"/>
      <c r="H29" s="337"/>
      <c r="I29" s="337"/>
      <c r="J29" s="337"/>
    </row>
    <row r="30" spans="1:10" s="344" customFormat="1" ht="20.100000000000001" customHeight="1">
      <c r="A30" s="337" t="s">
        <v>235</v>
      </c>
      <c r="B30" s="338" t="s">
        <v>1069</v>
      </c>
      <c r="C30" s="339" t="s">
        <v>438</v>
      </c>
      <c r="D30" s="339" t="s">
        <v>439</v>
      </c>
      <c r="E30" s="340" t="s">
        <v>440</v>
      </c>
      <c r="F30" s="341" t="s">
        <v>441</v>
      </c>
      <c r="G30" s="343"/>
      <c r="H30" s="337"/>
      <c r="I30" s="337"/>
      <c r="J30" s="337"/>
    </row>
    <row r="31" spans="1:10" s="344" customFormat="1" ht="20.100000000000001" customHeight="1">
      <c r="A31" s="337" t="s">
        <v>243</v>
      </c>
      <c r="B31" s="338" t="s">
        <v>1069</v>
      </c>
      <c r="C31" s="339" t="s">
        <v>1046</v>
      </c>
      <c r="D31" s="339" t="s">
        <v>442</v>
      </c>
      <c r="E31" s="340" t="s">
        <v>374</v>
      </c>
      <c r="F31" s="341" t="s">
        <v>375</v>
      </c>
      <c r="G31" s="343"/>
      <c r="H31" s="337"/>
      <c r="I31" s="337"/>
      <c r="J31" s="337"/>
    </row>
    <row r="32" spans="1:10" s="344" customFormat="1" ht="20.100000000000001" customHeight="1">
      <c r="A32" s="337" t="s">
        <v>35</v>
      </c>
      <c r="B32" s="338" t="s">
        <v>1069</v>
      </c>
      <c r="C32" s="339" t="s">
        <v>36</v>
      </c>
      <c r="D32" s="339" t="s">
        <v>443</v>
      </c>
      <c r="E32" s="340" t="s">
        <v>444</v>
      </c>
      <c r="F32" s="341" t="s">
        <v>1072</v>
      </c>
      <c r="G32" s="343"/>
      <c r="H32" s="337"/>
      <c r="I32" s="337"/>
      <c r="J32" s="337"/>
    </row>
    <row r="33" spans="1:10" s="344" customFormat="1" ht="20.100000000000001" customHeight="1">
      <c r="A33" s="337" t="s">
        <v>41</v>
      </c>
      <c r="B33" s="338" t="s">
        <v>1069</v>
      </c>
      <c r="C33" s="339" t="s">
        <v>42</v>
      </c>
      <c r="D33" s="339" t="s">
        <v>445</v>
      </c>
      <c r="E33" s="340" t="s">
        <v>446</v>
      </c>
      <c r="F33" s="341" t="s">
        <v>447</v>
      </c>
      <c r="G33" s="343"/>
      <c r="H33" s="337"/>
      <c r="I33" s="337"/>
      <c r="J33" s="337"/>
    </row>
    <row r="34" spans="1:10" s="344" customFormat="1" ht="20.100000000000001" customHeight="1">
      <c r="A34" s="337" t="s">
        <v>47</v>
      </c>
      <c r="B34" s="338" t="s">
        <v>1069</v>
      </c>
      <c r="C34" s="339" t="s">
        <v>48</v>
      </c>
      <c r="D34" s="339" t="s">
        <v>373</v>
      </c>
      <c r="E34" s="340" t="s">
        <v>374</v>
      </c>
      <c r="F34" s="341" t="s">
        <v>375</v>
      </c>
      <c r="G34" s="343"/>
      <c r="H34" s="337"/>
      <c r="I34" s="337"/>
      <c r="J34" s="337"/>
    </row>
    <row r="35" spans="1:10" s="344" customFormat="1" ht="20.100000000000001" customHeight="1">
      <c r="A35" s="337" t="s">
        <v>55</v>
      </c>
      <c r="B35" s="338" t="s">
        <v>1069</v>
      </c>
      <c r="C35" s="339" t="s">
        <v>56</v>
      </c>
      <c r="D35" s="339" t="s">
        <v>448</v>
      </c>
      <c r="E35" s="340" t="s">
        <v>449</v>
      </c>
      <c r="F35" s="341" t="s">
        <v>450</v>
      </c>
      <c r="G35" s="343"/>
      <c r="H35" s="337"/>
      <c r="I35" s="337"/>
      <c r="J35" s="337"/>
    </row>
    <row r="36" spans="1:10" s="344" customFormat="1" ht="20.100000000000001" customHeight="1">
      <c r="A36" s="337" t="s">
        <v>61</v>
      </c>
      <c r="B36" s="338" t="s">
        <v>1069</v>
      </c>
      <c r="C36" s="339" t="s">
        <v>62</v>
      </c>
      <c r="D36" s="339" t="s">
        <v>451</v>
      </c>
      <c r="E36" s="340" t="s">
        <v>452</v>
      </c>
      <c r="F36" s="341" t="s">
        <v>453</v>
      </c>
      <c r="G36" s="343"/>
      <c r="H36" s="337"/>
      <c r="I36" s="337"/>
      <c r="J36" s="337"/>
    </row>
    <row r="37" spans="1:10" s="344" customFormat="1" ht="20.100000000000001" customHeight="1">
      <c r="A37" s="337" t="s">
        <v>69</v>
      </c>
      <c r="B37" s="338" t="s">
        <v>1069</v>
      </c>
      <c r="C37" s="339" t="s">
        <v>70</v>
      </c>
      <c r="D37" s="339" t="s">
        <v>454</v>
      </c>
      <c r="E37" s="340" t="s">
        <v>455</v>
      </c>
      <c r="F37" s="341" t="s">
        <v>456</v>
      </c>
      <c r="G37" s="343"/>
      <c r="H37" s="337"/>
      <c r="I37" s="337"/>
      <c r="J37" s="337"/>
    </row>
    <row r="38" spans="1:10" s="344" customFormat="1" ht="20.100000000000001" customHeight="1">
      <c r="A38" s="337" t="s">
        <v>75</v>
      </c>
      <c r="B38" s="338" t="s">
        <v>1069</v>
      </c>
      <c r="C38" s="339" t="s">
        <v>76</v>
      </c>
      <c r="D38" s="339" t="s">
        <v>448</v>
      </c>
      <c r="E38" s="340" t="s">
        <v>449</v>
      </c>
      <c r="F38" s="341" t="s">
        <v>450</v>
      </c>
      <c r="G38" s="343"/>
      <c r="H38" s="337"/>
      <c r="I38" s="337"/>
      <c r="J38" s="337"/>
    </row>
    <row r="39" spans="1:10" s="344" customFormat="1" ht="20.100000000000001" customHeight="1">
      <c r="A39" s="337" t="s">
        <v>83</v>
      </c>
      <c r="B39" s="338" t="s">
        <v>1069</v>
      </c>
      <c r="C39" s="339" t="s">
        <v>84</v>
      </c>
      <c r="D39" s="339" t="s">
        <v>445</v>
      </c>
      <c r="E39" s="340" t="s">
        <v>446</v>
      </c>
      <c r="F39" s="341" t="s">
        <v>447</v>
      </c>
      <c r="G39" s="343"/>
      <c r="H39" s="337"/>
      <c r="I39" s="337"/>
      <c r="J39" s="337"/>
    </row>
    <row r="40" spans="1:10" s="344" customFormat="1" ht="20.100000000000001" customHeight="1">
      <c r="A40" s="337" t="s">
        <v>91</v>
      </c>
      <c r="B40" s="338" t="s">
        <v>1069</v>
      </c>
      <c r="C40" s="339" t="s">
        <v>92</v>
      </c>
      <c r="D40" s="339" t="s">
        <v>457</v>
      </c>
      <c r="E40" s="340" t="s">
        <v>458</v>
      </c>
      <c r="F40" s="341" t="s">
        <v>459</v>
      </c>
      <c r="G40" s="343"/>
      <c r="H40" s="337"/>
      <c r="I40" s="337"/>
      <c r="J40" s="337"/>
    </row>
    <row r="41" spans="1:10" s="344" customFormat="1" ht="20.100000000000001" customHeight="1">
      <c r="A41" s="337" t="s">
        <v>97</v>
      </c>
      <c r="B41" s="338" t="s">
        <v>1069</v>
      </c>
      <c r="C41" s="339" t="s">
        <v>98</v>
      </c>
      <c r="D41" s="339" t="s">
        <v>460</v>
      </c>
      <c r="E41" s="340" t="s">
        <v>461</v>
      </c>
      <c r="F41" s="341" t="s">
        <v>1073</v>
      </c>
      <c r="G41" s="343"/>
      <c r="H41" s="337"/>
      <c r="I41" s="337"/>
      <c r="J41" s="337"/>
    </row>
    <row r="42" spans="1:10" s="344" customFormat="1" ht="20.100000000000001" customHeight="1">
      <c r="A42" s="337" t="s">
        <v>105</v>
      </c>
      <c r="B42" s="338" t="s">
        <v>1069</v>
      </c>
      <c r="C42" s="339" t="s">
        <v>106</v>
      </c>
      <c r="D42" s="339" t="s">
        <v>462</v>
      </c>
      <c r="E42" s="340" t="s">
        <v>463</v>
      </c>
      <c r="F42" s="341" t="s">
        <v>464</v>
      </c>
      <c r="G42" s="343"/>
      <c r="H42" s="337"/>
      <c r="I42" s="337"/>
      <c r="J42" s="337"/>
    </row>
    <row r="43" spans="1:10" s="344" customFormat="1" ht="20.100000000000001" customHeight="1">
      <c r="A43" s="337" t="s">
        <v>119</v>
      </c>
      <c r="B43" s="338" t="s">
        <v>1069</v>
      </c>
      <c r="C43" s="339" t="s">
        <v>120</v>
      </c>
      <c r="D43" s="339" t="s">
        <v>466</v>
      </c>
      <c r="E43" s="340" t="s">
        <v>467</v>
      </c>
      <c r="F43" s="341" t="s">
        <v>468</v>
      </c>
      <c r="G43" s="343"/>
      <c r="H43" s="337"/>
      <c r="I43" s="337"/>
      <c r="J43" s="337"/>
    </row>
    <row r="44" spans="1:10" s="344" customFormat="1" ht="20.100000000000001" customHeight="1">
      <c r="A44" s="337" t="s">
        <v>132</v>
      </c>
      <c r="B44" s="338" t="s">
        <v>1069</v>
      </c>
      <c r="C44" s="339" t="s">
        <v>133</v>
      </c>
      <c r="D44" s="339" t="s">
        <v>469</v>
      </c>
      <c r="E44" s="340" t="s">
        <v>470</v>
      </c>
      <c r="F44" s="341" t="s">
        <v>471</v>
      </c>
      <c r="G44" s="343"/>
      <c r="H44" s="337"/>
      <c r="I44" s="337"/>
      <c r="J44" s="337"/>
    </row>
    <row r="45" spans="1:10" s="344" customFormat="1" ht="20.100000000000001" customHeight="1">
      <c r="A45" s="337" t="s">
        <v>140</v>
      </c>
      <c r="B45" s="338" t="s">
        <v>1069</v>
      </c>
      <c r="C45" s="339" t="s">
        <v>141</v>
      </c>
      <c r="D45" s="339" t="s">
        <v>472</v>
      </c>
      <c r="E45" s="340" t="s">
        <v>473</v>
      </c>
      <c r="F45" s="341" t="s">
        <v>474</v>
      </c>
      <c r="G45" s="343"/>
      <c r="H45" s="337"/>
      <c r="I45" s="337"/>
      <c r="J45" s="337"/>
    </row>
    <row r="46" spans="1:10" s="344" customFormat="1" ht="20.100000000000001" customHeight="1">
      <c r="A46" s="337" t="s">
        <v>146</v>
      </c>
      <c r="B46" s="338" t="s">
        <v>1069</v>
      </c>
      <c r="C46" s="339" t="s">
        <v>147</v>
      </c>
      <c r="D46" s="339" t="s">
        <v>475</v>
      </c>
      <c r="E46" s="340" t="s">
        <v>476</v>
      </c>
      <c r="F46" s="341" t="s">
        <v>477</v>
      </c>
      <c r="G46" s="343"/>
      <c r="H46" s="337"/>
      <c r="I46" s="337"/>
      <c r="J46" s="337"/>
    </row>
    <row r="47" spans="1:10" s="344" customFormat="1" ht="20.100000000000001" customHeight="1">
      <c r="A47" s="337" t="s">
        <v>153</v>
      </c>
      <c r="B47" s="338" t="s">
        <v>1069</v>
      </c>
      <c r="C47" s="339" t="s">
        <v>154</v>
      </c>
      <c r="D47" s="339" t="s">
        <v>1074</v>
      </c>
      <c r="E47" s="340" t="s">
        <v>478</v>
      </c>
      <c r="F47" s="341" t="s">
        <v>1075</v>
      </c>
      <c r="G47" s="343"/>
      <c r="H47" s="337"/>
      <c r="I47" s="337"/>
      <c r="J47" s="337"/>
    </row>
    <row r="48" spans="1:10" s="344" customFormat="1" ht="20.100000000000001" customHeight="1">
      <c r="A48" s="337" t="s">
        <v>161</v>
      </c>
      <c r="B48" s="338" t="s">
        <v>1069</v>
      </c>
      <c r="C48" s="339" t="s">
        <v>162</v>
      </c>
      <c r="D48" s="339" t="s">
        <v>400</v>
      </c>
      <c r="E48" s="340" t="s">
        <v>401</v>
      </c>
      <c r="F48" s="341" t="s">
        <v>402</v>
      </c>
      <c r="G48" s="343"/>
      <c r="H48" s="337"/>
      <c r="I48" s="337"/>
      <c r="J48" s="337"/>
    </row>
    <row r="49" spans="1:10" s="344" customFormat="1" ht="20.100000000000001" customHeight="1">
      <c r="A49" s="337" t="s">
        <v>169</v>
      </c>
      <c r="B49" s="338" t="s">
        <v>1069</v>
      </c>
      <c r="C49" s="339" t="s">
        <v>170</v>
      </c>
      <c r="D49" s="339" t="s">
        <v>472</v>
      </c>
      <c r="E49" s="340" t="s">
        <v>473</v>
      </c>
      <c r="F49" s="341" t="s">
        <v>474</v>
      </c>
      <c r="G49" s="343"/>
      <c r="H49" s="337"/>
      <c r="I49" s="337"/>
      <c r="J49" s="337"/>
    </row>
    <row r="50" spans="1:10" s="344" customFormat="1" ht="20.100000000000001" customHeight="1">
      <c r="A50" s="337" t="s">
        <v>176</v>
      </c>
      <c r="B50" s="338" t="s">
        <v>1069</v>
      </c>
      <c r="C50" s="339" t="s">
        <v>177</v>
      </c>
      <c r="D50" s="339" t="s">
        <v>479</v>
      </c>
      <c r="E50" s="340" t="s">
        <v>473</v>
      </c>
      <c r="F50" s="341" t="s">
        <v>474</v>
      </c>
      <c r="G50" s="343"/>
      <c r="H50" s="337"/>
      <c r="I50" s="337"/>
      <c r="J50" s="337"/>
    </row>
    <row r="51" spans="1:10" s="344" customFormat="1" ht="20.100000000000001" customHeight="1">
      <c r="A51" s="337" t="s">
        <v>184</v>
      </c>
      <c r="B51" s="338" t="s">
        <v>1069</v>
      </c>
      <c r="C51" s="339" t="s">
        <v>185</v>
      </c>
      <c r="D51" s="339" t="s">
        <v>480</v>
      </c>
      <c r="E51" s="340" t="s">
        <v>492</v>
      </c>
      <c r="F51" s="341" t="s">
        <v>481</v>
      </c>
      <c r="G51" s="343"/>
      <c r="H51" s="337"/>
      <c r="I51" s="337"/>
      <c r="J51" s="337"/>
    </row>
    <row r="52" spans="1:10" s="344" customFormat="1" ht="20.100000000000001" customHeight="1">
      <c r="A52" s="337" t="s">
        <v>192</v>
      </c>
      <c r="B52" s="338" t="s">
        <v>1069</v>
      </c>
      <c r="C52" s="339" t="s">
        <v>482</v>
      </c>
      <c r="D52" s="339" t="s">
        <v>483</v>
      </c>
      <c r="E52" s="340" t="s">
        <v>484</v>
      </c>
      <c r="F52" s="341" t="s">
        <v>485</v>
      </c>
      <c r="G52" s="343"/>
      <c r="H52" s="337"/>
      <c r="I52" s="337"/>
      <c r="J52" s="337"/>
    </row>
    <row r="53" spans="1:10" s="344" customFormat="1" ht="20.100000000000001" customHeight="1">
      <c r="A53" s="337" t="s">
        <v>198</v>
      </c>
      <c r="B53" s="338" t="s">
        <v>1069</v>
      </c>
      <c r="C53" s="339" t="s">
        <v>486</v>
      </c>
      <c r="D53" s="339" t="s">
        <v>370</v>
      </c>
      <c r="E53" s="340" t="s">
        <v>371</v>
      </c>
      <c r="F53" s="341" t="s">
        <v>372</v>
      </c>
      <c r="G53" s="343"/>
      <c r="H53" s="337"/>
      <c r="I53" s="337"/>
      <c r="J53" s="337"/>
    </row>
    <row r="54" spans="1:10" s="344" customFormat="1" ht="20.100000000000001" customHeight="1">
      <c r="A54" s="337" t="s">
        <v>206</v>
      </c>
      <c r="B54" s="338" t="s">
        <v>1069</v>
      </c>
      <c r="C54" s="339" t="s">
        <v>487</v>
      </c>
      <c r="D54" s="339" t="s">
        <v>488</v>
      </c>
      <c r="E54" s="340" t="s">
        <v>473</v>
      </c>
      <c r="F54" s="341" t="s">
        <v>474</v>
      </c>
      <c r="G54" s="343"/>
      <c r="H54" s="337"/>
      <c r="I54" s="337"/>
      <c r="J54" s="337"/>
    </row>
    <row r="55" spans="1:10" s="344" customFormat="1" ht="20.100000000000001" customHeight="1">
      <c r="A55" s="337" t="s">
        <v>214</v>
      </c>
      <c r="B55" s="338" t="s">
        <v>1069</v>
      </c>
      <c r="C55" s="339" t="s">
        <v>215</v>
      </c>
      <c r="D55" s="339" t="s">
        <v>451</v>
      </c>
      <c r="E55" s="340" t="s">
        <v>452</v>
      </c>
      <c r="F55" s="341" t="s">
        <v>453</v>
      </c>
      <c r="G55" s="343"/>
      <c r="H55" s="337"/>
      <c r="I55" s="337"/>
      <c r="J55" s="337"/>
    </row>
    <row r="56" spans="1:10" s="344" customFormat="1" ht="20.100000000000001" customHeight="1">
      <c r="A56" s="337" t="s">
        <v>222</v>
      </c>
      <c r="B56" s="338" t="s">
        <v>1069</v>
      </c>
      <c r="C56" s="339" t="s">
        <v>223</v>
      </c>
      <c r="D56" s="339" t="s">
        <v>489</v>
      </c>
      <c r="E56" s="340" t="s">
        <v>490</v>
      </c>
      <c r="F56" s="341" t="s">
        <v>491</v>
      </c>
      <c r="G56" s="343"/>
      <c r="H56" s="337"/>
      <c r="I56" s="337"/>
      <c r="J56" s="337"/>
    </row>
    <row r="57" spans="1:10" s="344" customFormat="1" ht="20.100000000000001" customHeight="1">
      <c r="A57" s="337" t="s">
        <v>229</v>
      </c>
      <c r="B57" s="338" t="s">
        <v>1069</v>
      </c>
      <c r="C57" s="339" t="s">
        <v>230</v>
      </c>
      <c r="D57" s="339" t="s">
        <v>480</v>
      </c>
      <c r="E57" s="340" t="s">
        <v>492</v>
      </c>
      <c r="F57" s="341" t="s">
        <v>481</v>
      </c>
      <c r="G57" s="343"/>
      <c r="H57" s="337"/>
      <c r="I57" s="337"/>
      <c r="J57" s="337"/>
    </row>
    <row r="58" spans="1:10" s="344" customFormat="1" ht="20.100000000000001" customHeight="1">
      <c r="A58" s="337" t="s">
        <v>237</v>
      </c>
      <c r="B58" s="338" t="s">
        <v>1069</v>
      </c>
      <c r="C58" s="339" t="s">
        <v>238</v>
      </c>
      <c r="D58" s="339" t="s">
        <v>493</v>
      </c>
      <c r="E58" s="340" t="s">
        <v>494</v>
      </c>
      <c r="F58" s="341" t="s">
        <v>495</v>
      </c>
      <c r="G58" s="343"/>
      <c r="H58" s="337"/>
      <c r="I58" s="337"/>
      <c r="J58" s="337"/>
    </row>
    <row r="59" spans="1:10" s="344" customFormat="1" ht="20.100000000000001" customHeight="1">
      <c r="A59" s="337" t="s">
        <v>245</v>
      </c>
      <c r="B59" s="338" t="s">
        <v>1069</v>
      </c>
      <c r="C59" s="339" t="s">
        <v>1045</v>
      </c>
      <c r="D59" s="339" t="s">
        <v>496</v>
      </c>
      <c r="E59" s="340" t="s">
        <v>497</v>
      </c>
      <c r="F59" s="341" t="s">
        <v>498</v>
      </c>
      <c r="G59" s="343"/>
      <c r="H59" s="337"/>
      <c r="I59" s="337"/>
      <c r="J59" s="337"/>
    </row>
    <row r="60" spans="1:10" s="344" customFormat="1" ht="20.100000000000001" customHeight="1">
      <c r="A60" s="337" t="s">
        <v>251</v>
      </c>
      <c r="B60" s="338" t="s">
        <v>1069</v>
      </c>
      <c r="C60" s="339" t="s">
        <v>499</v>
      </c>
      <c r="D60" s="339" t="s">
        <v>500</v>
      </c>
      <c r="E60" s="340" t="s">
        <v>1738</v>
      </c>
      <c r="F60" s="341" t="s">
        <v>418</v>
      </c>
      <c r="G60" s="343"/>
      <c r="H60" s="337"/>
      <c r="I60" s="337"/>
      <c r="J60" s="337"/>
    </row>
    <row r="61" spans="1:10" s="344" customFormat="1" ht="20.100000000000001" customHeight="1">
      <c r="A61" s="337" t="s">
        <v>259</v>
      </c>
      <c r="B61" s="338" t="s">
        <v>1069</v>
      </c>
      <c r="C61" s="339" t="s">
        <v>501</v>
      </c>
      <c r="D61" s="339" t="s">
        <v>502</v>
      </c>
      <c r="E61" s="340" t="s">
        <v>1076</v>
      </c>
      <c r="F61" s="341" t="s">
        <v>503</v>
      </c>
      <c r="G61" s="343"/>
      <c r="H61" s="337"/>
      <c r="I61" s="337"/>
      <c r="J61" s="337"/>
    </row>
    <row r="62" spans="1:10" s="344" customFormat="1" ht="20.100000000000001" customHeight="1">
      <c r="A62" s="337" t="s">
        <v>267</v>
      </c>
      <c r="B62" s="338" t="s">
        <v>1069</v>
      </c>
      <c r="C62" s="339" t="s">
        <v>1049</v>
      </c>
      <c r="D62" s="339" t="s">
        <v>504</v>
      </c>
      <c r="E62" s="340" t="s">
        <v>1077</v>
      </c>
      <c r="F62" s="341" t="s">
        <v>505</v>
      </c>
      <c r="G62" s="343"/>
      <c r="H62" s="337"/>
      <c r="I62" s="337"/>
      <c r="J62" s="337"/>
    </row>
    <row r="63" spans="1:10" s="344" customFormat="1" ht="20.100000000000001" customHeight="1">
      <c r="A63" s="337" t="s">
        <v>275</v>
      </c>
      <c r="B63" s="338" t="s">
        <v>1069</v>
      </c>
      <c r="C63" s="339" t="s">
        <v>276</v>
      </c>
      <c r="D63" s="339" t="s">
        <v>1078</v>
      </c>
      <c r="E63" s="340" t="s">
        <v>506</v>
      </c>
      <c r="F63" s="341" t="s">
        <v>1079</v>
      </c>
      <c r="G63" s="343"/>
      <c r="H63" s="337"/>
      <c r="I63" s="337"/>
      <c r="J63" s="337"/>
    </row>
    <row r="64" spans="1:10" s="344" customFormat="1" ht="20.100000000000001" customHeight="1">
      <c r="A64" s="337" t="s">
        <v>283</v>
      </c>
      <c r="B64" s="338" t="s">
        <v>1069</v>
      </c>
      <c r="C64" s="339" t="s">
        <v>507</v>
      </c>
      <c r="D64" s="339" t="s">
        <v>1080</v>
      </c>
      <c r="E64" s="340" t="s">
        <v>508</v>
      </c>
      <c r="F64" s="341" t="s">
        <v>1081</v>
      </c>
      <c r="G64" s="343"/>
      <c r="H64" s="337"/>
      <c r="I64" s="337"/>
      <c r="J64" s="337"/>
    </row>
    <row r="65" spans="1:10" s="344" customFormat="1" ht="20.100000000000001" customHeight="1">
      <c r="A65" s="337" t="s">
        <v>1101</v>
      </c>
      <c r="B65" s="338" t="s">
        <v>1069</v>
      </c>
      <c r="C65" s="339" t="s">
        <v>1082</v>
      </c>
      <c r="D65" s="339" t="s">
        <v>448</v>
      </c>
      <c r="E65" s="340" t="s">
        <v>449</v>
      </c>
      <c r="F65" s="341" t="s">
        <v>450</v>
      </c>
      <c r="G65" s="343"/>
      <c r="H65" s="337"/>
      <c r="I65" s="337"/>
      <c r="J65" s="337"/>
    </row>
    <row r="66" spans="1:10" s="344" customFormat="1" ht="20.100000000000001" customHeight="1">
      <c r="A66" s="337" t="s">
        <v>298</v>
      </c>
      <c r="B66" s="338" t="s">
        <v>1069</v>
      </c>
      <c r="C66" s="339" t="s">
        <v>299</v>
      </c>
      <c r="D66" s="339" t="s">
        <v>509</v>
      </c>
      <c r="E66" s="340" t="s">
        <v>510</v>
      </c>
      <c r="F66" s="341" t="s">
        <v>1083</v>
      </c>
      <c r="G66" s="343"/>
      <c r="H66" s="337"/>
      <c r="I66" s="337"/>
      <c r="J66" s="337"/>
    </row>
    <row r="67" spans="1:10" s="344" customFormat="1" ht="20.100000000000001" customHeight="1">
      <c r="A67" s="337" t="s">
        <v>306</v>
      </c>
      <c r="B67" s="338" t="s">
        <v>1069</v>
      </c>
      <c r="C67" s="339" t="s">
        <v>307</v>
      </c>
      <c r="D67" s="339" t="s">
        <v>364</v>
      </c>
      <c r="E67" s="340" t="s">
        <v>365</v>
      </c>
      <c r="F67" s="341" t="s">
        <v>366</v>
      </c>
      <c r="G67" s="343"/>
      <c r="H67" s="337"/>
      <c r="I67" s="337"/>
      <c r="J67" s="337"/>
    </row>
    <row r="68" spans="1:10" s="344" customFormat="1" ht="20.100000000000001" customHeight="1">
      <c r="A68" s="337" t="s">
        <v>314</v>
      </c>
      <c r="B68" s="338" t="s">
        <v>1069</v>
      </c>
      <c r="C68" s="339" t="s">
        <v>315</v>
      </c>
      <c r="D68" s="339" t="s">
        <v>457</v>
      </c>
      <c r="E68" s="340" t="s">
        <v>458</v>
      </c>
      <c r="F68" s="341" t="s">
        <v>459</v>
      </c>
      <c r="G68" s="343"/>
      <c r="H68" s="337"/>
      <c r="I68" s="337"/>
      <c r="J68" s="337"/>
    </row>
    <row r="69" spans="1:10" s="344" customFormat="1" ht="20.100000000000001" customHeight="1">
      <c r="A69" s="337" t="s">
        <v>29</v>
      </c>
      <c r="B69" s="338" t="s">
        <v>1069</v>
      </c>
      <c r="C69" s="339" t="s">
        <v>30</v>
      </c>
      <c r="D69" s="339" t="s">
        <v>378</v>
      </c>
      <c r="E69" s="340" t="s">
        <v>379</v>
      </c>
      <c r="F69" s="341" t="s">
        <v>380</v>
      </c>
      <c r="G69" s="343"/>
      <c r="H69" s="337"/>
      <c r="I69" s="337"/>
      <c r="J69" s="337"/>
    </row>
    <row r="70" spans="1:10" s="344" customFormat="1" ht="20.100000000000001" customHeight="1">
      <c r="A70" s="337" t="s">
        <v>43</v>
      </c>
      <c r="B70" s="338" t="s">
        <v>1069</v>
      </c>
      <c r="C70" s="339" t="s">
        <v>44</v>
      </c>
      <c r="D70" s="339" t="s">
        <v>511</v>
      </c>
      <c r="E70" s="340" t="s">
        <v>512</v>
      </c>
      <c r="F70" s="341" t="s">
        <v>513</v>
      </c>
      <c r="G70" s="343"/>
      <c r="H70" s="337"/>
      <c r="I70" s="337"/>
      <c r="J70" s="337"/>
    </row>
    <row r="71" spans="1:10" s="344" customFormat="1" ht="20.100000000000001" customHeight="1">
      <c r="A71" s="337" t="s">
        <v>49</v>
      </c>
      <c r="B71" s="338" t="s">
        <v>1069</v>
      </c>
      <c r="C71" s="339" t="s">
        <v>50</v>
      </c>
      <c r="D71" s="339" t="s">
        <v>511</v>
      </c>
      <c r="E71" s="340" t="s">
        <v>512</v>
      </c>
      <c r="F71" s="341" t="s">
        <v>513</v>
      </c>
      <c r="G71" s="343"/>
      <c r="H71" s="337"/>
      <c r="I71" s="337"/>
      <c r="J71" s="337"/>
    </row>
    <row r="72" spans="1:10" s="344" customFormat="1" ht="20.100000000000001" customHeight="1">
      <c r="A72" s="337" t="s">
        <v>57</v>
      </c>
      <c r="B72" s="338" t="s">
        <v>1069</v>
      </c>
      <c r="C72" s="339" t="s">
        <v>58</v>
      </c>
      <c r="D72" s="339" t="s">
        <v>511</v>
      </c>
      <c r="E72" s="340" t="s">
        <v>512</v>
      </c>
      <c r="F72" s="341" t="s">
        <v>513</v>
      </c>
      <c r="G72" s="343"/>
      <c r="H72" s="337"/>
      <c r="I72" s="337"/>
      <c r="J72" s="337"/>
    </row>
    <row r="73" spans="1:10" s="344" customFormat="1" ht="20.100000000000001" customHeight="1">
      <c r="A73" s="337" t="s">
        <v>63</v>
      </c>
      <c r="B73" s="338" t="s">
        <v>1069</v>
      </c>
      <c r="C73" s="339" t="s">
        <v>64</v>
      </c>
      <c r="D73" s="339" t="s">
        <v>400</v>
      </c>
      <c r="E73" s="340" t="s">
        <v>401</v>
      </c>
      <c r="F73" s="341" t="s">
        <v>402</v>
      </c>
      <c r="G73" s="343"/>
      <c r="H73" s="337"/>
      <c r="I73" s="337"/>
      <c r="J73" s="337"/>
    </row>
    <row r="74" spans="1:10" s="344" customFormat="1" ht="20.100000000000001" customHeight="1">
      <c r="A74" s="337" t="s">
        <v>77</v>
      </c>
      <c r="B74" s="338" t="s">
        <v>1069</v>
      </c>
      <c r="C74" s="339" t="s">
        <v>78</v>
      </c>
      <c r="D74" s="339" t="s">
        <v>515</v>
      </c>
      <c r="E74" s="340" t="s">
        <v>516</v>
      </c>
      <c r="F74" s="341" t="s">
        <v>517</v>
      </c>
      <c r="G74" s="343"/>
      <c r="H74" s="337"/>
      <c r="I74" s="337"/>
      <c r="J74" s="337"/>
    </row>
    <row r="75" spans="1:10" s="344" customFormat="1" ht="20.100000000000001" customHeight="1">
      <c r="A75" s="337" t="s">
        <v>85</v>
      </c>
      <c r="B75" s="338" t="s">
        <v>1069</v>
      </c>
      <c r="C75" s="339" t="s">
        <v>86</v>
      </c>
      <c r="D75" s="339" t="s">
        <v>518</v>
      </c>
      <c r="E75" s="340" t="s">
        <v>397</v>
      </c>
      <c r="F75" s="341" t="s">
        <v>398</v>
      </c>
      <c r="G75" s="343"/>
      <c r="H75" s="337"/>
      <c r="I75" s="337"/>
      <c r="J75" s="337"/>
    </row>
    <row r="76" spans="1:10" s="344" customFormat="1" ht="20.100000000000001" customHeight="1">
      <c r="A76" s="337" t="s">
        <v>99</v>
      </c>
      <c r="B76" s="338" t="s">
        <v>1069</v>
      </c>
      <c r="C76" s="339" t="s">
        <v>100</v>
      </c>
      <c r="D76" s="339" t="s">
        <v>518</v>
      </c>
      <c r="E76" s="340" t="s">
        <v>397</v>
      </c>
      <c r="F76" s="341" t="s">
        <v>398</v>
      </c>
      <c r="G76" s="343"/>
      <c r="H76" s="337"/>
      <c r="I76" s="337"/>
      <c r="J76" s="337"/>
    </row>
    <row r="77" spans="1:10" s="344" customFormat="1" ht="20.100000000000001" customHeight="1">
      <c r="A77" s="337" t="s">
        <v>107</v>
      </c>
      <c r="B77" s="338" t="s">
        <v>1069</v>
      </c>
      <c r="C77" s="339" t="s">
        <v>108</v>
      </c>
      <c r="D77" s="339" t="s">
        <v>519</v>
      </c>
      <c r="E77" s="340" t="s">
        <v>520</v>
      </c>
      <c r="F77" s="341" t="s">
        <v>521</v>
      </c>
      <c r="G77" s="343"/>
      <c r="H77" s="337"/>
      <c r="I77" s="337"/>
      <c r="J77" s="337"/>
    </row>
    <row r="78" spans="1:10" s="344" customFormat="1" ht="20.100000000000001" customHeight="1">
      <c r="A78" s="337" t="s">
        <v>113</v>
      </c>
      <c r="B78" s="338" t="s">
        <v>1069</v>
      </c>
      <c r="C78" s="339" t="s">
        <v>114</v>
      </c>
      <c r="D78" s="339" t="s">
        <v>475</v>
      </c>
      <c r="E78" s="340" t="s">
        <v>476</v>
      </c>
      <c r="F78" s="341" t="s">
        <v>477</v>
      </c>
      <c r="G78" s="343"/>
      <c r="H78" s="337"/>
      <c r="I78" s="337"/>
      <c r="J78" s="337"/>
    </row>
    <row r="79" spans="1:10" s="344" customFormat="1" ht="20.100000000000001" customHeight="1">
      <c r="A79" s="337" t="s">
        <v>121</v>
      </c>
      <c r="B79" s="338" t="s">
        <v>1069</v>
      </c>
      <c r="C79" s="339" t="s">
        <v>122</v>
      </c>
      <c r="D79" s="339" t="s">
        <v>472</v>
      </c>
      <c r="E79" s="340" t="s">
        <v>473</v>
      </c>
      <c r="F79" s="341" t="s">
        <v>474</v>
      </c>
      <c r="G79" s="343"/>
      <c r="H79" s="337"/>
      <c r="I79" s="337"/>
      <c r="J79" s="337"/>
    </row>
    <row r="80" spans="1:10" s="344" customFormat="1" ht="20.100000000000001" customHeight="1">
      <c r="A80" s="337" t="s">
        <v>127</v>
      </c>
      <c r="B80" s="338" t="s">
        <v>1069</v>
      </c>
      <c r="C80" s="339" t="s">
        <v>128</v>
      </c>
      <c r="D80" s="339" t="s">
        <v>522</v>
      </c>
      <c r="E80" s="340" t="s">
        <v>523</v>
      </c>
      <c r="F80" s="341" t="s">
        <v>524</v>
      </c>
      <c r="G80" s="343"/>
      <c r="H80" s="337"/>
      <c r="I80" s="337"/>
      <c r="J80" s="337"/>
    </row>
    <row r="81" spans="1:10" s="344" customFormat="1" ht="20.100000000000001" customHeight="1">
      <c r="A81" s="337" t="s">
        <v>134</v>
      </c>
      <c r="B81" s="338" t="s">
        <v>1069</v>
      </c>
      <c r="C81" s="339" t="s">
        <v>135</v>
      </c>
      <c r="D81" s="339" t="s">
        <v>426</v>
      </c>
      <c r="E81" s="340" t="s">
        <v>427</v>
      </c>
      <c r="F81" s="341" t="s">
        <v>428</v>
      </c>
      <c r="G81" s="343"/>
      <c r="H81" s="337"/>
      <c r="I81" s="337"/>
      <c r="J81" s="337"/>
    </row>
    <row r="82" spans="1:10" s="344" customFormat="1" ht="20.100000000000001" customHeight="1">
      <c r="A82" s="337" t="s">
        <v>142</v>
      </c>
      <c r="B82" s="338" t="s">
        <v>1069</v>
      </c>
      <c r="C82" s="339" t="s">
        <v>143</v>
      </c>
      <c r="D82" s="339" t="s">
        <v>525</v>
      </c>
      <c r="E82" s="340" t="s">
        <v>526</v>
      </c>
      <c r="F82" s="341" t="s">
        <v>527</v>
      </c>
      <c r="G82" s="343"/>
      <c r="H82" s="337"/>
      <c r="I82" s="337"/>
      <c r="J82" s="337"/>
    </row>
    <row r="83" spans="1:10" s="344" customFormat="1" ht="20.100000000000001" customHeight="1">
      <c r="A83" s="337" t="s">
        <v>148</v>
      </c>
      <c r="B83" s="338" t="s">
        <v>1069</v>
      </c>
      <c r="C83" s="339" t="s">
        <v>528</v>
      </c>
      <c r="D83" s="339" t="s">
        <v>529</v>
      </c>
      <c r="E83" s="340" t="s">
        <v>530</v>
      </c>
      <c r="F83" s="341" t="s">
        <v>531</v>
      </c>
      <c r="G83" s="343"/>
      <c r="H83" s="337"/>
      <c r="I83" s="337"/>
      <c r="J83" s="337"/>
    </row>
    <row r="84" spans="1:10" s="344" customFormat="1" ht="20.100000000000001" customHeight="1">
      <c r="A84" s="337" t="s">
        <v>155</v>
      </c>
      <c r="B84" s="338" t="s">
        <v>1069</v>
      </c>
      <c r="C84" s="339" t="s">
        <v>532</v>
      </c>
      <c r="D84" s="339" t="s">
        <v>404</v>
      </c>
      <c r="E84" s="340" t="s">
        <v>405</v>
      </c>
      <c r="F84" s="341" t="s">
        <v>406</v>
      </c>
      <c r="G84" s="343"/>
      <c r="H84" s="337"/>
      <c r="I84" s="337"/>
      <c r="J84" s="337"/>
    </row>
    <row r="85" spans="1:10" s="344" customFormat="1" ht="20.100000000000001" customHeight="1">
      <c r="A85" s="337" t="s">
        <v>163</v>
      </c>
      <c r="B85" s="338" t="s">
        <v>1069</v>
      </c>
      <c r="C85" s="339" t="s">
        <v>533</v>
      </c>
      <c r="D85" s="339" t="s">
        <v>534</v>
      </c>
      <c r="E85" s="340" t="s">
        <v>535</v>
      </c>
      <c r="F85" s="341" t="s">
        <v>536</v>
      </c>
      <c r="G85" s="343"/>
      <c r="H85" s="337"/>
      <c r="I85" s="337"/>
      <c r="J85" s="337"/>
    </row>
    <row r="86" spans="1:10" s="344" customFormat="1" ht="20.100000000000001" customHeight="1">
      <c r="A86" s="337" t="s">
        <v>171</v>
      </c>
      <c r="B86" s="338" t="s">
        <v>1069</v>
      </c>
      <c r="C86" s="339" t="s">
        <v>1084</v>
      </c>
      <c r="D86" s="339" t="s">
        <v>457</v>
      </c>
      <c r="E86" s="340" t="s">
        <v>458</v>
      </c>
      <c r="F86" s="341" t="s">
        <v>459</v>
      </c>
      <c r="G86" s="343"/>
      <c r="H86" s="337"/>
      <c r="I86" s="337"/>
      <c r="J86" s="337"/>
    </row>
    <row r="87" spans="1:10" s="344" customFormat="1" ht="20.100000000000001" customHeight="1">
      <c r="A87" s="337" t="s">
        <v>178</v>
      </c>
      <c r="B87" s="338" t="s">
        <v>1069</v>
      </c>
      <c r="C87" s="339" t="s">
        <v>179</v>
      </c>
      <c r="D87" s="339" t="s">
        <v>537</v>
      </c>
      <c r="E87" s="340" t="s">
        <v>538</v>
      </c>
      <c r="F87" s="341" t="s">
        <v>539</v>
      </c>
      <c r="G87" s="343"/>
      <c r="H87" s="337"/>
      <c r="I87" s="337"/>
      <c r="J87" s="337"/>
    </row>
    <row r="88" spans="1:10" s="344" customFormat="1" ht="20.100000000000001" customHeight="1">
      <c r="A88" s="337" t="s">
        <v>186</v>
      </c>
      <c r="B88" s="338" t="s">
        <v>1069</v>
      </c>
      <c r="C88" s="339" t="s">
        <v>187</v>
      </c>
      <c r="D88" s="339" t="s">
        <v>540</v>
      </c>
      <c r="E88" s="340" t="s">
        <v>541</v>
      </c>
      <c r="F88" s="341" t="s">
        <v>542</v>
      </c>
      <c r="G88" s="343"/>
      <c r="H88" s="337"/>
      <c r="I88" s="337"/>
      <c r="J88" s="337"/>
    </row>
    <row r="89" spans="1:10" s="344" customFormat="1" ht="20.100000000000001" customHeight="1">
      <c r="A89" s="337" t="s">
        <v>200</v>
      </c>
      <c r="B89" s="338" t="s">
        <v>1069</v>
      </c>
      <c r="C89" s="339" t="s">
        <v>201</v>
      </c>
      <c r="D89" s="339" t="s">
        <v>1085</v>
      </c>
      <c r="E89" s="340" t="s">
        <v>1086</v>
      </c>
      <c r="F89" s="341" t="s">
        <v>544</v>
      </c>
      <c r="G89" s="343"/>
      <c r="H89" s="337"/>
      <c r="I89" s="337"/>
      <c r="J89" s="337"/>
    </row>
    <row r="90" spans="1:10" s="344" customFormat="1" ht="20.100000000000001" customHeight="1">
      <c r="A90" s="337" t="s">
        <v>208</v>
      </c>
      <c r="B90" s="338" t="s">
        <v>1069</v>
      </c>
      <c r="C90" s="339" t="s">
        <v>209</v>
      </c>
      <c r="D90" s="339" t="s">
        <v>545</v>
      </c>
      <c r="E90" s="340" t="s">
        <v>546</v>
      </c>
      <c r="F90" s="341" t="s">
        <v>425</v>
      </c>
      <c r="G90" s="343"/>
      <c r="H90" s="337"/>
      <c r="I90" s="337"/>
      <c r="J90" s="337"/>
    </row>
    <row r="91" spans="1:10" s="344" customFormat="1" ht="20.100000000000001" customHeight="1">
      <c r="A91" s="337" t="s">
        <v>216</v>
      </c>
      <c r="B91" s="338" t="s">
        <v>1069</v>
      </c>
      <c r="C91" s="339" t="s">
        <v>547</v>
      </c>
      <c r="D91" s="339" t="s">
        <v>545</v>
      </c>
      <c r="E91" s="340" t="s">
        <v>546</v>
      </c>
      <c r="F91" s="341" t="s">
        <v>425</v>
      </c>
      <c r="G91" s="343"/>
      <c r="H91" s="337"/>
      <c r="I91" s="337"/>
      <c r="J91" s="337"/>
    </row>
    <row r="92" spans="1:10" s="344" customFormat="1" ht="20.100000000000001" customHeight="1">
      <c r="A92" s="337" t="s">
        <v>1102</v>
      </c>
      <c r="B92" s="338" t="s">
        <v>1069</v>
      </c>
      <c r="C92" s="339" t="s">
        <v>1087</v>
      </c>
      <c r="D92" s="339" t="s">
        <v>1085</v>
      </c>
      <c r="E92" s="340" t="s">
        <v>1088</v>
      </c>
      <c r="F92" s="341"/>
      <c r="G92" s="343"/>
      <c r="H92" s="337"/>
      <c r="I92" s="337"/>
      <c r="J92" s="337"/>
    </row>
    <row r="93" spans="1:10" s="344" customFormat="1" ht="20.100000000000001" customHeight="1">
      <c r="A93" s="337" t="s">
        <v>1089</v>
      </c>
      <c r="B93" s="338" t="s">
        <v>1069</v>
      </c>
      <c r="C93" s="339" t="s">
        <v>1090</v>
      </c>
      <c r="D93" s="339" t="s">
        <v>1091</v>
      </c>
      <c r="E93" s="340" t="s">
        <v>1092</v>
      </c>
      <c r="F93" s="341"/>
      <c r="G93" s="343"/>
      <c r="H93" s="337"/>
      <c r="I93" s="337"/>
      <c r="J93" s="337"/>
    </row>
    <row r="94" spans="1:10" s="344" customFormat="1" ht="20.100000000000001" customHeight="1">
      <c r="A94" s="337" t="s">
        <v>231</v>
      </c>
      <c r="B94" s="338" t="s">
        <v>1069</v>
      </c>
      <c r="C94" s="339" t="s">
        <v>232</v>
      </c>
      <c r="D94" s="339" t="s">
        <v>373</v>
      </c>
      <c r="E94" s="340" t="s">
        <v>374</v>
      </c>
      <c r="F94" s="341" t="s">
        <v>375</v>
      </c>
      <c r="G94" s="343"/>
      <c r="H94" s="337"/>
      <c r="I94" s="337"/>
      <c r="J94" s="337"/>
    </row>
    <row r="95" spans="1:10" s="344" customFormat="1" ht="20.100000000000001" customHeight="1">
      <c r="A95" s="337" t="s">
        <v>239</v>
      </c>
      <c r="B95" s="338" t="s">
        <v>1069</v>
      </c>
      <c r="C95" s="339" t="s">
        <v>240</v>
      </c>
      <c r="D95" s="339" t="s">
        <v>548</v>
      </c>
      <c r="E95" s="340" t="s">
        <v>549</v>
      </c>
      <c r="F95" s="341" t="s">
        <v>550</v>
      </c>
      <c r="G95" s="343"/>
      <c r="H95" s="337"/>
      <c r="I95" s="337"/>
      <c r="J95" s="337"/>
    </row>
    <row r="96" spans="1:10" s="344" customFormat="1" ht="20.100000000000001" customHeight="1">
      <c r="A96" s="337" t="s">
        <v>247</v>
      </c>
      <c r="B96" s="338" t="s">
        <v>1069</v>
      </c>
      <c r="C96" s="339" t="s">
        <v>248</v>
      </c>
      <c r="D96" s="339" t="s">
        <v>551</v>
      </c>
      <c r="E96" s="340" t="s">
        <v>552</v>
      </c>
      <c r="F96" s="341" t="s">
        <v>553</v>
      </c>
      <c r="G96" s="343"/>
      <c r="H96" s="337"/>
      <c r="I96" s="337"/>
      <c r="J96" s="337"/>
    </row>
    <row r="97" spans="1:10" s="344" customFormat="1" ht="20.100000000000001" customHeight="1">
      <c r="A97" s="337" t="s">
        <v>253</v>
      </c>
      <c r="B97" s="338" t="s">
        <v>1069</v>
      </c>
      <c r="C97" s="339" t="s">
        <v>254</v>
      </c>
      <c r="D97" s="339" t="s">
        <v>554</v>
      </c>
      <c r="E97" s="340" t="s">
        <v>555</v>
      </c>
      <c r="F97" s="341" t="s">
        <v>556</v>
      </c>
      <c r="G97" s="343"/>
      <c r="H97" s="337"/>
      <c r="I97" s="337"/>
      <c r="J97" s="337"/>
    </row>
    <row r="98" spans="1:10" s="344" customFormat="1" ht="20.100000000000001" customHeight="1">
      <c r="A98" s="337" t="s">
        <v>261</v>
      </c>
      <c r="B98" s="338" t="s">
        <v>1069</v>
      </c>
      <c r="C98" s="339" t="s">
        <v>262</v>
      </c>
      <c r="D98" s="339" t="s">
        <v>557</v>
      </c>
      <c r="E98" s="340" t="s">
        <v>558</v>
      </c>
      <c r="F98" s="341" t="s">
        <v>559</v>
      </c>
      <c r="G98" s="343"/>
      <c r="H98" s="337"/>
      <c r="I98" s="337"/>
      <c r="J98" s="337"/>
    </row>
    <row r="99" spans="1:10" s="344" customFormat="1" ht="20.100000000000001" customHeight="1">
      <c r="A99" s="337" t="s">
        <v>269</v>
      </c>
      <c r="B99" s="338" t="s">
        <v>1069</v>
      </c>
      <c r="C99" s="339" t="s">
        <v>270</v>
      </c>
      <c r="D99" s="339" t="s">
        <v>370</v>
      </c>
      <c r="E99" s="340" t="s">
        <v>371</v>
      </c>
      <c r="F99" s="341" t="s">
        <v>372</v>
      </c>
      <c r="G99" s="343"/>
      <c r="H99" s="337"/>
      <c r="I99" s="337"/>
      <c r="J99" s="337"/>
    </row>
    <row r="100" spans="1:10" s="344" customFormat="1" ht="20.100000000000001" customHeight="1">
      <c r="A100" s="337" t="s">
        <v>277</v>
      </c>
      <c r="B100" s="338" t="s">
        <v>1069</v>
      </c>
      <c r="C100" s="339" t="s">
        <v>278</v>
      </c>
      <c r="D100" s="339" t="s">
        <v>560</v>
      </c>
      <c r="E100" s="340" t="s">
        <v>561</v>
      </c>
      <c r="F100" s="341" t="s">
        <v>418</v>
      </c>
      <c r="G100" s="343"/>
      <c r="H100" s="337"/>
      <c r="I100" s="337"/>
      <c r="J100" s="337"/>
    </row>
    <row r="101" spans="1:10" s="344" customFormat="1" ht="20.100000000000001" customHeight="1">
      <c r="A101" s="337" t="s">
        <v>285</v>
      </c>
      <c r="B101" s="338" t="s">
        <v>1069</v>
      </c>
      <c r="C101" s="339" t="s">
        <v>286</v>
      </c>
      <c r="D101" s="339" t="s">
        <v>562</v>
      </c>
      <c r="E101" s="340" t="s">
        <v>1093</v>
      </c>
      <c r="F101" s="341" t="s">
        <v>563</v>
      </c>
      <c r="G101" s="343"/>
      <c r="H101" s="337"/>
      <c r="I101" s="337"/>
      <c r="J101" s="337"/>
    </row>
    <row r="102" spans="1:10" s="344" customFormat="1" ht="20.100000000000001" customHeight="1">
      <c r="A102" s="337" t="s">
        <v>292</v>
      </c>
      <c r="B102" s="338" t="s">
        <v>1069</v>
      </c>
      <c r="C102" s="339" t="s">
        <v>293</v>
      </c>
      <c r="D102" s="339" t="s">
        <v>564</v>
      </c>
      <c r="E102" s="340" t="s">
        <v>565</v>
      </c>
      <c r="F102" s="341" t="s">
        <v>566</v>
      </c>
      <c r="G102" s="343"/>
      <c r="H102" s="337"/>
      <c r="I102" s="337"/>
      <c r="J102" s="337"/>
    </row>
    <row r="103" spans="1:10" s="344" customFormat="1" ht="20.100000000000001" customHeight="1">
      <c r="A103" s="337" t="s">
        <v>300</v>
      </c>
      <c r="B103" s="338" t="s">
        <v>1069</v>
      </c>
      <c r="C103" s="339" t="s">
        <v>301</v>
      </c>
      <c r="D103" s="339" t="s">
        <v>454</v>
      </c>
      <c r="E103" s="340" t="s">
        <v>567</v>
      </c>
      <c r="F103" s="341" t="s">
        <v>456</v>
      </c>
      <c r="G103" s="343"/>
      <c r="H103" s="337"/>
      <c r="I103" s="337"/>
      <c r="J103" s="337"/>
    </row>
    <row r="104" spans="1:10" s="344" customFormat="1" ht="20.100000000000001" customHeight="1">
      <c r="A104" s="337" t="s">
        <v>308</v>
      </c>
      <c r="B104" s="338" t="s">
        <v>1069</v>
      </c>
      <c r="C104" s="339" t="s">
        <v>309</v>
      </c>
      <c r="D104" s="339" t="s">
        <v>568</v>
      </c>
      <c r="E104" s="340" t="s">
        <v>569</v>
      </c>
      <c r="F104" s="341" t="s">
        <v>570</v>
      </c>
      <c r="G104" s="343"/>
      <c r="H104" s="337"/>
      <c r="I104" s="337"/>
      <c r="J104" s="337"/>
    </row>
    <row r="105" spans="1:10" s="344" customFormat="1" ht="20.100000000000001" customHeight="1">
      <c r="A105" s="337" t="s">
        <v>316</v>
      </c>
      <c r="B105" s="338" t="s">
        <v>1069</v>
      </c>
      <c r="C105" s="339" t="s">
        <v>317</v>
      </c>
      <c r="D105" s="339" t="s">
        <v>381</v>
      </c>
      <c r="E105" s="340" t="s">
        <v>382</v>
      </c>
      <c r="F105" s="341" t="s">
        <v>383</v>
      </c>
      <c r="G105" s="343"/>
      <c r="H105" s="337"/>
      <c r="I105" s="337"/>
      <c r="J105" s="337"/>
    </row>
    <row r="106" spans="1:10" s="344" customFormat="1" ht="20.100000000000001" customHeight="1">
      <c r="A106" s="337" t="s">
        <v>322</v>
      </c>
      <c r="B106" s="338" t="s">
        <v>1069</v>
      </c>
      <c r="C106" s="339" t="s">
        <v>323</v>
      </c>
      <c r="D106" s="339" t="s">
        <v>479</v>
      </c>
      <c r="E106" s="340" t="s">
        <v>473</v>
      </c>
      <c r="F106" s="341" t="s">
        <v>474</v>
      </c>
      <c r="G106" s="343"/>
      <c r="H106" s="337"/>
      <c r="I106" s="337"/>
      <c r="J106" s="337"/>
    </row>
    <row r="107" spans="1:10" s="344" customFormat="1" ht="20.100000000000001" customHeight="1">
      <c r="A107" s="337" t="s">
        <v>31</v>
      </c>
      <c r="B107" s="338" t="s">
        <v>1069</v>
      </c>
      <c r="C107" s="339" t="s">
        <v>32</v>
      </c>
      <c r="D107" s="339" t="s">
        <v>423</v>
      </c>
      <c r="E107" s="340" t="s">
        <v>424</v>
      </c>
      <c r="F107" s="341" t="s">
        <v>425</v>
      </c>
      <c r="G107" s="343"/>
      <c r="H107" s="337"/>
      <c r="I107" s="337"/>
      <c r="J107" s="337"/>
    </row>
    <row r="108" spans="1:10" s="344" customFormat="1" ht="20.100000000000001" customHeight="1">
      <c r="A108" s="337" t="s">
        <v>37</v>
      </c>
      <c r="B108" s="338" t="s">
        <v>1069</v>
      </c>
      <c r="C108" s="339" t="s">
        <v>38</v>
      </c>
      <c r="D108" s="339" t="s">
        <v>522</v>
      </c>
      <c r="E108" s="340" t="s">
        <v>523</v>
      </c>
      <c r="F108" s="341" t="s">
        <v>524</v>
      </c>
      <c r="G108" s="343"/>
      <c r="H108" s="337"/>
      <c r="I108" s="337"/>
      <c r="J108" s="337"/>
    </row>
    <row r="109" spans="1:10" s="344" customFormat="1" ht="20.100000000000001" customHeight="1">
      <c r="A109" s="337" t="s">
        <v>51</v>
      </c>
      <c r="B109" s="338" t="s">
        <v>1069</v>
      </c>
      <c r="C109" s="339" t="s">
        <v>52</v>
      </c>
      <c r="D109" s="339" t="s">
        <v>571</v>
      </c>
      <c r="E109" s="340" t="s">
        <v>572</v>
      </c>
      <c r="F109" s="341" t="s">
        <v>573</v>
      </c>
      <c r="G109" s="343"/>
      <c r="H109" s="337"/>
      <c r="I109" s="337"/>
      <c r="J109" s="337"/>
    </row>
    <row r="110" spans="1:10" s="344" customFormat="1" ht="20.100000000000001" customHeight="1">
      <c r="A110" s="337" t="s">
        <v>65</v>
      </c>
      <c r="B110" s="338" t="s">
        <v>1069</v>
      </c>
      <c r="C110" s="339" t="s">
        <v>66</v>
      </c>
      <c r="D110" s="339" t="s">
        <v>574</v>
      </c>
      <c r="E110" s="340" t="s">
        <v>575</v>
      </c>
      <c r="F110" s="341" t="s">
        <v>576</v>
      </c>
      <c r="G110" s="343"/>
      <c r="H110" s="337"/>
      <c r="I110" s="337"/>
      <c r="J110" s="337"/>
    </row>
    <row r="111" spans="1:10" s="344" customFormat="1" ht="20.100000000000001" customHeight="1">
      <c r="A111" s="337" t="s">
        <v>71</v>
      </c>
      <c r="B111" s="338" t="s">
        <v>1069</v>
      </c>
      <c r="C111" s="339" t="s">
        <v>72</v>
      </c>
      <c r="D111" s="339" t="s">
        <v>577</v>
      </c>
      <c r="E111" s="340" t="s">
        <v>405</v>
      </c>
      <c r="F111" s="341" t="s">
        <v>406</v>
      </c>
      <c r="G111" s="343"/>
      <c r="H111" s="337"/>
      <c r="I111" s="337"/>
      <c r="J111" s="337"/>
    </row>
    <row r="112" spans="1:10" s="344" customFormat="1" ht="20.100000000000001" customHeight="1">
      <c r="A112" s="337" t="s">
        <v>79</v>
      </c>
      <c r="B112" s="338" t="s">
        <v>1069</v>
      </c>
      <c r="C112" s="339" t="s">
        <v>80</v>
      </c>
      <c r="D112" s="339" t="s">
        <v>578</v>
      </c>
      <c r="E112" s="340" t="s">
        <v>579</v>
      </c>
      <c r="F112" s="341" t="s">
        <v>580</v>
      </c>
      <c r="G112" s="343"/>
      <c r="H112" s="337"/>
      <c r="I112" s="337"/>
      <c r="J112" s="337"/>
    </row>
    <row r="113" spans="1:10" s="344" customFormat="1" ht="20.100000000000001" customHeight="1">
      <c r="A113" s="337" t="s">
        <v>87</v>
      </c>
      <c r="B113" s="338" t="s">
        <v>1069</v>
      </c>
      <c r="C113" s="339" t="s">
        <v>88</v>
      </c>
      <c r="D113" s="339" t="s">
        <v>423</v>
      </c>
      <c r="E113" s="340" t="s">
        <v>424</v>
      </c>
      <c r="F113" s="341" t="s">
        <v>425</v>
      </c>
      <c r="G113" s="343"/>
      <c r="H113" s="337"/>
      <c r="I113" s="337"/>
      <c r="J113" s="337"/>
    </row>
    <row r="114" spans="1:10" s="344" customFormat="1" ht="20.100000000000001" customHeight="1">
      <c r="A114" s="337" t="s">
        <v>93</v>
      </c>
      <c r="B114" s="338" t="s">
        <v>1069</v>
      </c>
      <c r="C114" s="339" t="s">
        <v>94</v>
      </c>
      <c r="D114" s="339" t="s">
        <v>581</v>
      </c>
      <c r="E114" s="340" t="s">
        <v>579</v>
      </c>
      <c r="F114" s="341" t="s">
        <v>580</v>
      </c>
      <c r="G114" s="343"/>
      <c r="H114" s="337"/>
      <c r="I114" s="337"/>
      <c r="J114" s="337"/>
    </row>
    <row r="115" spans="1:10" s="344" customFormat="1" ht="20.100000000000001" customHeight="1">
      <c r="A115" s="337" t="s">
        <v>101</v>
      </c>
      <c r="B115" s="338" t="s">
        <v>1069</v>
      </c>
      <c r="C115" s="339" t="s">
        <v>102</v>
      </c>
      <c r="D115" s="339" t="s">
        <v>582</v>
      </c>
      <c r="E115" s="340" t="s">
        <v>583</v>
      </c>
      <c r="F115" s="341" t="s">
        <v>584</v>
      </c>
      <c r="G115" s="343"/>
      <c r="H115" s="337"/>
      <c r="I115" s="337"/>
      <c r="J115" s="337"/>
    </row>
    <row r="116" spans="1:10" s="344" customFormat="1" ht="20.100000000000001" customHeight="1">
      <c r="A116" s="337" t="s">
        <v>109</v>
      </c>
      <c r="B116" s="338" t="s">
        <v>1069</v>
      </c>
      <c r="C116" s="339" t="s">
        <v>110</v>
      </c>
      <c r="D116" s="339" t="s">
        <v>585</v>
      </c>
      <c r="E116" s="340" t="s">
        <v>586</v>
      </c>
      <c r="F116" s="341" t="s">
        <v>587</v>
      </c>
      <c r="G116" s="343"/>
      <c r="H116" s="337"/>
      <c r="I116" s="337"/>
      <c r="J116" s="337"/>
    </row>
    <row r="117" spans="1:10" s="344" customFormat="1" ht="20.100000000000001" customHeight="1">
      <c r="A117" s="337" t="s">
        <v>115</v>
      </c>
      <c r="B117" s="338" t="s">
        <v>1069</v>
      </c>
      <c r="C117" s="339" t="s">
        <v>116</v>
      </c>
      <c r="D117" s="339" t="s">
        <v>588</v>
      </c>
      <c r="E117" s="340" t="s">
        <v>589</v>
      </c>
      <c r="F117" s="341" t="s">
        <v>590</v>
      </c>
      <c r="G117" s="343"/>
      <c r="H117" s="337"/>
      <c r="I117" s="337"/>
      <c r="J117" s="337"/>
    </row>
    <row r="118" spans="1:10" s="344" customFormat="1" ht="20.100000000000001" customHeight="1">
      <c r="A118" s="337" t="s">
        <v>123</v>
      </c>
      <c r="B118" s="338" t="s">
        <v>1069</v>
      </c>
      <c r="C118" s="339" t="s">
        <v>124</v>
      </c>
      <c r="D118" s="339" t="s">
        <v>1094</v>
      </c>
      <c r="E118" s="340" t="s">
        <v>591</v>
      </c>
      <c r="F118" s="341" t="s">
        <v>1095</v>
      </c>
      <c r="G118" s="343"/>
      <c r="H118" s="337"/>
      <c r="I118" s="337"/>
      <c r="J118" s="337"/>
    </row>
    <row r="119" spans="1:10" s="344" customFormat="1" ht="20.100000000000001" customHeight="1">
      <c r="A119" s="337" t="s">
        <v>136</v>
      </c>
      <c r="B119" s="338" t="s">
        <v>1069</v>
      </c>
      <c r="C119" s="339" t="s">
        <v>137</v>
      </c>
      <c r="D119" s="339" t="s">
        <v>364</v>
      </c>
      <c r="E119" s="340" t="s">
        <v>365</v>
      </c>
      <c r="F119" s="341" t="s">
        <v>366</v>
      </c>
      <c r="G119" s="343"/>
      <c r="H119" s="337"/>
      <c r="I119" s="337"/>
      <c r="J119" s="337"/>
    </row>
    <row r="120" spans="1:10" s="344" customFormat="1" ht="20.100000000000001" customHeight="1">
      <c r="A120" s="337" t="s">
        <v>149</v>
      </c>
      <c r="B120" s="338" t="s">
        <v>1069</v>
      </c>
      <c r="C120" s="339" t="s">
        <v>150</v>
      </c>
      <c r="D120" s="339" t="s">
        <v>592</v>
      </c>
      <c r="E120" s="340" t="s">
        <v>593</v>
      </c>
      <c r="F120" s="341" t="s">
        <v>594</v>
      </c>
      <c r="G120" s="343"/>
      <c r="H120" s="337"/>
      <c r="I120" s="337"/>
      <c r="J120" s="337"/>
    </row>
    <row r="121" spans="1:10" s="344" customFormat="1" ht="20.100000000000001" customHeight="1">
      <c r="A121" s="337" t="s">
        <v>157</v>
      </c>
      <c r="B121" s="338" t="s">
        <v>1069</v>
      </c>
      <c r="C121" s="339" t="s">
        <v>158</v>
      </c>
      <c r="D121" s="339" t="s">
        <v>595</v>
      </c>
      <c r="E121" s="340" t="s">
        <v>596</v>
      </c>
      <c r="F121" s="341" t="s">
        <v>1096</v>
      </c>
      <c r="G121" s="343"/>
      <c r="H121" s="337"/>
      <c r="I121" s="337"/>
      <c r="J121" s="337"/>
    </row>
    <row r="122" spans="1:10" s="344" customFormat="1" ht="20.100000000000001" customHeight="1">
      <c r="A122" s="337" t="s">
        <v>165</v>
      </c>
      <c r="B122" s="338" t="s">
        <v>1069</v>
      </c>
      <c r="C122" s="339" t="s">
        <v>166</v>
      </c>
      <c r="D122" s="339" t="s">
        <v>597</v>
      </c>
      <c r="E122" s="340" t="s">
        <v>598</v>
      </c>
      <c r="F122" s="341" t="s">
        <v>599</v>
      </c>
      <c r="G122" s="343"/>
      <c r="H122" s="337"/>
      <c r="I122" s="337"/>
      <c r="J122" s="337"/>
    </row>
    <row r="123" spans="1:10" s="344" customFormat="1" ht="20.100000000000001" customHeight="1">
      <c r="A123" s="337" t="s">
        <v>172</v>
      </c>
      <c r="B123" s="338" t="s">
        <v>1069</v>
      </c>
      <c r="C123" s="339" t="s">
        <v>173</v>
      </c>
      <c r="D123" s="339" t="s">
        <v>600</v>
      </c>
      <c r="E123" s="340" t="s">
        <v>601</v>
      </c>
      <c r="F123" s="341" t="s">
        <v>602</v>
      </c>
      <c r="G123" s="343"/>
      <c r="H123" s="337"/>
      <c r="I123" s="337"/>
      <c r="J123" s="337"/>
    </row>
    <row r="124" spans="1:10" s="344" customFormat="1" ht="20.100000000000001" customHeight="1">
      <c r="A124" s="337" t="s">
        <v>180</v>
      </c>
      <c r="B124" s="338" t="s">
        <v>1069</v>
      </c>
      <c r="C124" s="339" t="s">
        <v>181</v>
      </c>
      <c r="D124" s="339" t="s">
        <v>597</v>
      </c>
      <c r="E124" s="340" t="s">
        <v>598</v>
      </c>
      <c r="F124" s="341" t="s">
        <v>599</v>
      </c>
      <c r="G124" s="343"/>
      <c r="H124" s="337"/>
      <c r="I124" s="337"/>
      <c r="J124" s="337"/>
    </row>
    <row r="125" spans="1:10" s="344" customFormat="1" ht="20.100000000000001" customHeight="1">
      <c r="A125" s="337" t="s">
        <v>188</v>
      </c>
      <c r="B125" s="338" t="s">
        <v>1069</v>
      </c>
      <c r="C125" s="339" t="s">
        <v>189</v>
      </c>
      <c r="D125" s="339" t="s">
        <v>603</v>
      </c>
      <c r="E125" s="340" t="s">
        <v>604</v>
      </c>
      <c r="F125" s="341" t="s">
        <v>605</v>
      </c>
      <c r="G125" s="343"/>
      <c r="H125" s="337"/>
      <c r="I125" s="337"/>
      <c r="J125" s="337"/>
    </row>
    <row r="126" spans="1:10" s="344" customFormat="1" ht="20.100000000000001" customHeight="1">
      <c r="A126" s="337" t="s">
        <v>194</v>
      </c>
      <c r="B126" s="338" t="s">
        <v>1069</v>
      </c>
      <c r="C126" s="339" t="s">
        <v>195</v>
      </c>
      <c r="D126" s="339" t="s">
        <v>448</v>
      </c>
      <c r="E126" s="340" t="s">
        <v>449</v>
      </c>
      <c r="F126" s="341" t="s">
        <v>450</v>
      </c>
      <c r="G126" s="343"/>
      <c r="H126" s="337"/>
      <c r="I126" s="337"/>
      <c r="J126" s="337"/>
    </row>
    <row r="127" spans="1:10" s="344" customFormat="1" ht="20.100000000000001" customHeight="1">
      <c r="A127" s="337" t="s">
        <v>202</v>
      </c>
      <c r="B127" s="338" t="s">
        <v>1069</v>
      </c>
      <c r="C127" s="339" t="s">
        <v>203</v>
      </c>
      <c r="D127" s="339" t="s">
        <v>606</v>
      </c>
      <c r="E127" s="340" t="s">
        <v>607</v>
      </c>
      <c r="F127" s="341" t="s">
        <v>608</v>
      </c>
      <c r="G127" s="343"/>
      <c r="H127" s="337"/>
      <c r="I127" s="337"/>
      <c r="J127" s="337"/>
    </row>
    <row r="128" spans="1:10" s="344" customFormat="1" ht="20.100000000000001" customHeight="1">
      <c r="A128" s="337" t="s">
        <v>210</v>
      </c>
      <c r="B128" s="338" t="s">
        <v>1069</v>
      </c>
      <c r="C128" s="339" t="s">
        <v>211</v>
      </c>
      <c r="D128" s="339" t="s">
        <v>595</v>
      </c>
      <c r="E128" s="340" t="s">
        <v>596</v>
      </c>
      <c r="F128" s="341" t="s">
        <v>1096</v>
      </c>
      <c r="G128" s="343"/>
      <c r="H128" s="337"/>
      <c r="I128" s="337"/>
      <c r="J128" s="337"/>
    </row>
    <row r="129" spans="1:10" s="344" customFormat="1" ht="20.100000000000001" customHeight="1">
      <c r="A129" s="337" t="s">
        <v>218</v>
      </c>
      <c r="B129" s="338" t="s">
        <v>1069</v>
      </c>
      <c r="C129" s="339" t="s">
        <v>219</v>
      </c>
      <c r="D129" s="339" t="s">
        <v>472</v>
      </c>
      <c r="E129" s="340" t="s">
        <v>473</v>
      </c>
      <c r="F129" s="341" t="s">
        <v>474</v>
      </c>
      <c r="G129" s="343"/>
      <c r="H129" s="337"/>
      <c r="I129" s="337"/>
      <c r="J129" s="337"/>
    </row>
    <row r="130" spans="1:10" s="344" customFormat="1" ht="20.100000000000001" customHeight="1">
      <c r="A130" s="337" t="s">
        <v>225</v>
      </c>
      <c r="B130" s="338" t="s">
        <v>1069</v>
      </c>
      <c r="C130" s="339" t="s">
        <v>226</v>
      </c>
      <c r="D130" s="339" t="s">
        <v>609</v>
      </c>
      <c r="E130" s="340" t="s">
        <v>561</v>
      </c>
      <c r="F130" s="341" t="s">
        <v>418</v>
      </c>
      <c r="G130" s="343"/>
      <c r="H130" s="337"/>
      <c r="I130" s="337"/>
      <c r="J130" s="337"/>
    </row>
    <row r="131" spans="1:10" s="344" customFormat="1" ht="20.100000000000001" customHeight="1">
      <c r="A131" s="337" t="s">
        <v>233</v>
      </c>
      <c r="B131" s="338" t="s">
        <v>1069</v>
      </c>
      <c r="C131" s="339" t="s">
        <v>234</v>
      </c>
      <c r="D131" s="339" t="s">
        <v>610</v>
      </c>
      <c r="E131" s="340" t="s">
        <v>611</v>
      </c>
      <c r="F131" s="341" t="s">
        <v>612</v>
      </c>
      <c r="G131" s="343"/>
      <c r="H131" s="337"/>
      <c r="I131" s="337"/>
      <c r="J131" s="337"/>
    </row>
    <row r="132" spans="1:10" s="344" customFormat="1" ht="20.100000000000001" customHeight="1">
      <c r="A132" s="337" t="s">
        <v>241</v>
      </c>
      <c r="B132" s="338" t="s">
        <v>1069</v>
      </c>
      <c r="C132" s="339" t="s">
        <v>613</v>
      </c>
      <c r="D132" s="339" t="s">
        <v>400</v>
      </c>
      <c r="E132" s="340" t="s">
        <v>401</v>
      </c>
      <c r="F132" s="341" t="s">
        <v>402</v>
      </c>
      <c r="G132" s="343"/>
      <c r="H132" s="337"/>
      <c r="I132" s="337"/>
      <c r="J132" s="337"/>
    </row>
    <row r="133" spans="1:10" s="344" customFormat="1" ht="20.100000000000001" customHeight="1">
      <c r="A133" s="337" t="s">
        <v>249</v>
      </c>
      <c r="B133" s="338" t="s">
        <v>1069</v>
      </c>
      <c r="C133" s="339" t="s">
        <v>614</v>
      </c>
      <c r="D133" s="339" t="s">
        <v>615</v>
      </c>
      <c r="E133" s="340" t="s">
        <v>616</v>
      </c>
      <c r="F133" s="341" t="s">
        <v>1097</v>
      </c>
      <c r="G133" s="343"/>
      <c r="H133" s="337"/>
      <c r="I133" s="337"/>
      <c r="J133" s="337"/>
    </row>
    <row r="134" spans="1:10" s="344" customFormat="1" ht="20.100000000000001" customHeight="1">
      <c r="A134" s="337" t="s">
        <v>255</v>
      </c>
      <c r="B134" s="338" t="s">
        <v>1069</v>
      </c>
      <c r="C134" s="339" t="s">
        <v>256</v>
      </c>
      <c r="D134" s="339" t="s">
        <v>617</v>
      </c>
      <c r="E134" s="340" t="s">
        <v>618</v>
      </c>
      <c r="F134" s="341" t="s">
        <v>619</v>
      </c>
      <c r="G134" s="343"/>
      <c r="H134" s="337"/>
      <c r="I134" s="337"/>
      <c r="J134" s="337"/>
    </row>
    <row r="135" spans="1:10" s="344" customFormat="1" ht="20.100000000000001" customHeight="1">
      <c r="A135" s="337" t="s">
        <v>263</v>
      </c>
      <c r="B135" s="338" t="s">
        <v>1069</v>
      </c>
      <c r="C135" s="339" t="s">
        <v>620</v>
      </c>
      <c r="D135" s="339" t="s">
        <v>610</v>
      </c>
      <c r="E135" s="340" t="s">
        <v>436</v>
      </c>
      <c r="F135" s="341" t="s">
        <v>437</v>
      </c>
      <c r="G135" s="343"/>
      <c r="H135" s="337"/>
      <c r="I135" s="337"/>
      <c r="J135" s="337"/>
    </row>
    <row r="136" spans="1:10" s="344" customFormat="1" ht="20.100000000000001" customHeight="1">
      <c r="A136" s="337" t="s">
        <v>271</v>
      </c>
      <c r="B136" s="338" t="s">
        <v>1069</v>
      </c>
      <c r="C136" s="339" t="s">
        <v>621</v>
      </c>
      <c r="D136" s="339" t="s">
        <v>622</v>
      </c>
      <c r="E136" s="340" t="s">
        <v>470</v>
      </c>
      <c r="F136" s="341" t="s">
        <v>471</v>
      </c>
      <c r="G136" s="343"/>
      <c r="H136" s="337"/>
      <c r="I136" s="337"/>
      <c r="J136" s="337"/>
    </row>
    <row r="137" spans="1:10" s="344" customFormat="1" ht="20.100000000000001" customHeight="1">
      <c r="A137" s="337" t="s">
        <v>279</v>
      </c>
      <c r="B137" s="338" t="s">
        <v>1069</v>
      </c>
      <c r="C137" s="339" t="s">
        <v>280</v>
      </c>
      <c r="D137" s="339" t="s">
        <v>623</v>
      </c>
      <c r="E137" s="340" t="s">
        <v>409</v>
      </c>
      <c r="F137" s="341" t="s">
        <v>410</v>
      </c>
      <c r="G137" s="343"/>
      <c r="H137" s="337"/>
      <c r="I137" s="337"/>
      <c r="J137" s="337"/>
    </row>
    <row r="138" spans="1:10" s="344" customFormat="1" ht="20.100000000000001" customHeight="1">
      <c r="A138" s="337" t="s">
        <v>287</v>
      </c>
      <c r="B138" s="338" t="s">
        <v>1069</v>
      </c>
      <c r="C138" s="339" t="s">
        <v>288</v>
      </c>
      <c r="D138" s="339" t="s">
        <v>582</v>
      </c>
      <c r="E138" s="340" t="s">
        <v>583</v>
      </c>
      <c r="F138" s="341" t="s">
        <v>584</v>
      </c>
      <c r="G138" s="343"/>
      <c r="H138" s="337"/>
      <c r="I138" s="337"/>
      <c r="J138" s="337"/>
    </row>
    <row r="139" spans="1:10" s="344" customFormat="1" ht="20.100000000000001" customHeight="1">
      <c r="A139" s="337" t="s">
        <v>294</v>
      </c>
      <c r="B139" s="338" t="s">
        <v>1069</v>
      </c>
      <c r="C139" s="339" t="s">
        <v>624</v>
      </c>
      <c r="D139" s="339" t="s">
        <v>625</v>
      </c>
      <c r="E139" s="340" t="s">
        <v>561</v>
      </c>
      <c r="F139" s="341" t="s">
        <v>418</v>
      </c>
      <c r="G139" s="343"/>
      <c r="H139" s="337"/>
      <c r="I139" s="337"/>
      <c r="J139" s="337"/>
    </row>
    <row r="140" spans="1:10" s="344" customFormat="1" ht="20.100000000000001" customHeight="1">
      <c r="A140" s="337" t="s">
        <v>302</v>
      </c>
      <c r="B140" s="338" t="s">
        <v>1069</v>
      </c>
      <c r="C140" s="339" t="s">
        <v>303</v>
      </c>
      <c r="D140" s="339" t="s">
        <v>626</v>
      </c>
      <c r="E140" s="340" t="s">
        <v>627</v>
      </c>
      <c r="F140" s="341" t="s">
        <v>628</v>
      </c>
      <c r="G140" s="343"/>
      <c r="H140" s="337"/>
      <c r="I140" s="337"/>
      <c r="J140" s="337"/>
    </row>
    <row r="141" spans="1:10" s="344" customFormat="1" ht="20.100000000000001" customHeight="1">
      <c r="A141" s="337" t="s">
        <v>310</v>
      </c>
      <c r="B141" s="338" t="s">
        <v>1069</v>
      </c>
      <c r="C141" s="339" t="s">
        <v>311</v>
      </c>
      <c r="D141" s="339" t="s">
        <v>629</v>
      </c>
      <c r="E141" s="340" t="s">
        <v>630</v>
      </c>
      <c r="F141" s="341" t="s">
        <v>631</v>
      </c>
      <c r="G141" s="343"/>
      <c r="H141" s="337"/>
      <c r="I141" s="337"/>
      <c r="J141" s="337"/>
    </row>
    <row r="142" spans="1:10" s="344" customFormat="1" ht="20.100000000000001" customHeight="1">
      <c r="A142" s="337" t="s">
        <v>318</v>
      </c>
      <c r="B142" s="338" t="s">
        <v>1069</v>
      </c>
      <c r="C142" s="339" t="s">
        <v>1047</v>
      </c>
      <c r="D142" s="339" t="s">
        <v>632</v>
      </c>
      <c r="E142" s="340" t="s">
        <v>1098</v>
      </c>
      <c r="F142" s="341" t="s">
        <v>531</v>
      </c>
      <c r="G142" s="343"/>
      <c r="H142" s="337"/>
      <c r="I142" s="337"/>
      <c r="J142" s="337"/>
    </row>
    <row r="143" spans="1:10" s="344" customFormat="1" ht="20.100000000000001" customHeight="1">
      <c r="A143" s="337" t="s">
        <v>1103</v>
      </c>
      <c r="B143" s="338" t="s">
        <v>1069</v>
      </c>
      <c r="C143" s="339" t="s">
        <v>1051</v>
      </c>
      <c r="D143" s="339" t="s">
        <v>1099</v>
      </c>
      <c r="E143" s="340" t="s">
        <v>1100</v>
      </c>
      <c r="F143" s="341"/>
      <c r="G143" s="343"/>
      <c r="H143" s="337"/>
      <c r="I143" s="337"/>
      <c r="J143" s="337"/>
    </row>
    <row r="144" spans="1:10" s="344" customFormat="1" ht="20.100000000000001" customHeight="1">
      <c r="A144" s="337" t="s">
        <v>1104</v>
      </c>
      <c r="B144" s="338" t="s">
        <v>1069</v>
      </c>
      <c r="C144" s="339" t="s">
        <v>1053</v>
      </c>
      <c r="D144" s="339" t="s">
        <v>534</v>
      </c>
      <c r="E144" s="340" t="s">
        <v>535</v>
      </c>
      <c r="F144" s="341" t="s">
        <v>536</v>
      </c>
      <c r="G144" s="343"/>
      <c r="H144" s="337"/>
      <c r="I144" s="337"/>
      <c r="J144" s="337"/>
    </row>
    <row r="145" spans="1:10" s="344" customFormat="1" ht="20.100000000000001" customHeight="1">
      <c r="A145" s="337" t="s">
        <v>257</v>
      </c>
      <c r="B145" s="338" t="s">
        <v>1069</v>
      </c>
      <c r="C145" s="339" t="s">
        <v>258</v>
      </c>
      <c r="D145" s="339" t="s">
        <v>633</v>
      </c>
      <c r="E145" s="340" t="s">
        <v>634</v>
      </c>
      <c r="F145" s="341" t="s">
        <v>635</v>
      </c>
      <c r="G145" s="343"/>
      <c r="H145" s="337"/>
      <c r="I145" s="337"/>
      <c r="J145" s="337"/>
    </row>
    <row r="146" spans="1:10" s="344" customFormat="1" ht="20.100000000000001" customHeight="1">
      <c r="A146" s="337" t="s">
        <v>265</v>
      </c>
      <c r="B146" s="338" t="s">
        <v>1069</v>
      </c>
      <c r="C146" s="339" t="s">
        <v>266</v>
      </c>
      <c r="D146" s="339" t="s">
        <v>370</v>
      </c>
      <c r="E146" s="340" t="s">
        <v>371</v>
      </c>
      <c r="F146" s="341" t="s">
        <v>372</v>
      </c>
      <c r="G146" s="343"/>
      <c r="H146" s="337"/>
      <c r="I146" s="337"/>
      <c r="J146" s="337"/>
    </row>
    <row r="147" spans="1:10" s="344" customFormat="1" ht="20.100000000000001" customHeight="1">
      <c r="A147" s="337" t="s">
        <v>273</v>
      </c>
      <c r="B147" s="338" t="s">
        <v>1069</v>
      </c>
      <c r="C147" s="339" t="s">
        <v>274</v>
      </c>
      <c r="D147" s="339" t="s">
        <v>400</v>
      </c>
      <c r="E147" s="340" t="s">
        <v>401</v>
      </c>
      <c r="F147" s="341" t="s">
        <v>402</v>
      </c>
      <c r="G147" s="343"/>
      <c r="H147" s="337"/>
      <c r="I147" s="337"/>
      <c r="J147" s="337"/>
    </row>
    <row r="148" spans="1:10" s="344" customFormat="1" ht="20.100000000000001" customHeight="1">
      <c r="A148" s="337" t="s">
        <v>281</v>
      </c>
      <c r="B148" s="338" t="s">
        <v>1069</v>
      </c>
      <c r="C148" s="339" t="s">
        <v>282</v>
      </c>
      <c r="D148" s="339" t="s">
        <v>400</v>
      </c>
      <c r="E148" s="340" t="s">
        <v>401</v>
      </c>
      <c r="F148" s="341" t="s">
        <v>402</v>
      </c>
      <c r="G148" s="343"/>
      <c r="H148" s="337"/>
      <c r="I148" s="337"/>
      <c r="J148" s="337"/>
    </row>
    <row r="149" spans="1:10" s="344" customFormat="1" ht="20.100000000000001" customHeight="1">
      <c r="A149" s="337" t="s">
        <v>289</v>
      </c>
      <c r="B149" s="338" t="s">
        <v>1069</v>
      </c>
      <c r="C149" s="339" t="s">
        <v>290</v>
      </c>
      <c r="D149" s="339" t="s">
        <v>636</v>
      </c>
      <c r="E149" s="340" t="s">
        <v>637</v>
      </c>
      <c r="F149" s="341" t="s">
        <v>638</v>
      </c>
      <c r="G149" s="343"/>
      <c r="H149" s="337"/>
      <c r="I149" s="337"/>
      <c r="J149" s="337"/>
    </row>
    <row r="150" spans="1:10" s="344" customFormat="1" ht="20.100000000000001" customHeight="1">
      <c r="A150" s="337" t="s">
        <v>296</v>
      </c>
      <c r="B150" s="338" t="s">
        <v>1069</v>
      </c>
      <c r="C150" s="339" t="s">
        <v>297</v>
      </c>
      <c r="D150" s="339" t="s">
        <v>472</v>
      </c>
      <c r="E150" s="340" t="s">
        <v>473</v>
      </c>
      <c r="F150" s="341" t="s">
        <v>474</v>
      </c>
      <c r="G150" s="343"/>
      <c r="H150" s="337"/>
      <c r="I150" s="337"/>
      <c r="J150" s="337"/>
    </row>
    <row r="151" spans="1:10" s="344" customFormat="1" ht="20.100000000000001" customHeight="1">
      <c r="A151" s="337" t="s">
        <v>304</v>
      </c>
      <c r="B151" s="338" t="s">
        <v>1069</v>
      </c>
      <c r="C151" s="339" t="s">
        <v>305</v>
      </c>
      <c r="D151" s="339" t="s">
        <v>469</v>
      </c>
      <c r="E151" s="340" t="s">
        <v>470</v>
      </c>
      <c r="F151" s="341" t="s">
        <v>471</v>
      </c>
      <c r="G151" s="343"/>
      <c r="H151" s="337"/>
      <c r="I151" s="337"/>
      <c r="J151" s="337"/>
    </row>
    <row r="152" spans="1:10" s="344" customFormat="1" ht="20.100000000000001" customHeight="1">
      <c r="A152" s="337" t="s">
        <v>312</v>
      </c>
      <c r="B152" s="338" t="s">
        <v>1069</v>
      </c>
      <c r="C152" s="339" t="s">
        <v>313</v>
      </c>
      <c r="D152" s="339" t="s">
        <v>568</v>
      </c>
      <c r="E152" s="340" t="s">
        <v>569</v>
      </c>
      <c r="F152" s="341" t="s">
        <v>570</v>
      </c>
      <c r="G152" s="343"/>
      <c r="H152" s="337"/>
      <c r="I152" s="337"/>
      <c r="J152" s="337"/>
    </row>
    <row r="153" spans="1:10" s="344" customFormat="1" ht="20.100000000000001" customHeight="1">
      <c r="A153" s="337" t="s">
        <v>320</v>
      </c>
      <c r="B153" s="338" t="s">
        <v>1069</v>
      </c>
      <c r="C153" s="339" t="s">
        <v>321</v>
      </c>
      <c r="D153" s="339" t="s">
        <v>400</v>
      </c>
      <c r="E153" s="340" t="s">
        <v>401</v>
      </c>
      <c r="F153" s="341" t="s">
        <v>402</v>
      </c>
      <c r="G153" s="343"/>
      <c r="H153" s="337"/>
      <c r="I153" s="337"/>
      <c r="J153" s="337"/>
    </row>
    <row r="154" spans="1:10" s="344" customFormat="1" ht="20.100000000000001" customHeight="1">
      <c r="A154" s="337" t="s">
        <v>1402</v>
      </c>
      <c r="B154" s="338" t="s">
        <v>1069</v>
      </c>
      <c r="C154" s="339" t="s">
        <v>1058</v>
      </c>
      <c r="D154" s="339" t="s">
        <v>1080</v>
      </c>
      <c r="E154" s="340" t="s">
        <v>508</v>
      </c>
      <c r="F154" s="341" t="s">
        <v>1081</v>
      </c>
      <c r="G154" s="343"/>
      <c r="H154" s="337"/>
      <c r="I154" s="337"/>
      <c r="J154" s="337"/>
    </row>
    <row r="155" spans="1:10" s="351" customFormat="1" ht="20.100000000000001" customHeight="1">
      <c r="A155" s="345" t="s">
        <v>1401</v>
      </c>
      <c r="B155" s="346" t="s">
        <v>947</v>
      </c>
      <c r="C155" s="347" t="s">
        <v>654</v>
      </c>
      <c r="D155" s="347" t="s">
        <v>1174</v>
      </c>
      <c r="E155" s="348" t="s">
        <v>1254</v>
      </c>
      <c r="F155" s="349" t="s">
        <v>948</v>
      </c>
      <c r="G155" s="350"/>
      <c r="H155" s="345"/>
      <c r="I155" s="345"/>
      <c r="J155" s="345"/>
    </row>
    <row r="156" spans="1:10" s="351" customFormat="1" ht="20.100000000000001" customHeight="1">
      <c r="A156" s="345" t="s">
        <v>1403</v>
      </c>
      <c r="B156" s="346" t="s">
        <v>947</v>
      </c>
      <c r="C156" s="347" t="s">
        <v>655</v>
      </c>
      <c r="D156" s="347" t="s">
        <v>1249</v>
      </c>
      <c r="E156" s="348" t="s">
        <v>1255</v>
      </c>
      <c r="F156" s="349" t="s">
        <v>524</v>
      </c>
      <c r="G156" s="350"/>
      <c r="H156" s="345"/>
      <c r="I156" s="345"/>
      <c r="J156" s="345"/>
    </row>
    <row r="157" spans="1:10" s="351" customFormat="1" ht="20.100000000000001" customHeight="1">
      <c r="A157" s="345" t="s">
        <v>1404</v>
      </c>
      <c r="B157" s="346" t="s">
        <v>947</v>
      </c>
      <c r="C157" s="347" t="s">
        <v>656</v>
      </c>
      <c r="D157" s="347" t="s">
        <v>1175</v>
      </c>
      <c r="E157" s="348" t="s">
        <v>1256</v>
      </c>
      <c r="F157" s="349" t="s">
        <v>514</v>
      </c>
      <c r="G157" s="350"/>
      <c r="H157" s="345"/>
      <c r="I157" s="345"/>
      <c r="J157" s="345"/>
    </row>
    <row r="158" spans="1:10" s="351" customFormat="1" ht="20.100000000000001" customHeight="1">
      <c r="A158" s="345" t="s">
        <v>1405</v>
      </c>
      <c r="B158" s="346" t="s">
        <v>947</v>
      </c>
      <c r="C158" s="347" t="s">
        <v>1106</v>
      </c>
      <c r="D158" s="347" t="s">
        <v>1176</v>
      </c>
      <c r="E158" s="348" t="s">
        <v>1257</v>
      </c>
      <c r="F158" s="349" t="s">
        <v>949</v>
      </c>
      <c r="G158" s="350"/>
      <c r="H158" s="345"/>
      <c r="I158" s="345"/>
      <c r="J158" s="345"/>
    </row>
    <row r="159" spans="1:10" s="351" customFormat="1" ht="20.100000000000001" customHeight="1">
      <c r="A159" s="345" t="s">
        <v>1406</v>
      </c>
      <c r="B159" s="346" t="s">
        <v>947</v>
      </c>
      <c r="C159" s="347" t="s">
        <v>658</v>
      </c>
      <c r="D159" s="347" t="s">
        <v>1250</v>
      </c>
      <c r="E159" s="348" t="s">
        <v>1258</v>
      </c>
      <c r="F159" s="349" t="s">
        <v>950</v>
      </c>
      <c r="G159" s="350"/>
      <c r="H159" s="345"/>
      <c r="I159" s="345"/>
      <c r="J159" s="345"/>
    </row>
    <row r="160" spans="1:10" s="351" customFormat="1" ht="20.100000000000001" customHeight="1">
      <c r="A160" s="345" t="s">
        <v>1407</v>
      </c>
      <c r="B160" s="346" t="s">
        <v>947</v>
      </c>
      <c r="C160" s="347" t="s">
        <v>1107</v>
      </c>
      <c r="D160" s="347" t="s">
        <v>1177</v>
      </c>
      <c r="E160" s="348" t="s">
        <v>1259</v>
      </c>
      <c r="F160" s="349" t="s">
        <v>951</v>
      </c>
      <c r="G160" s="350"/>
      <c r="H160" s="345"/>
      <c r="I160" s="345"/>
      <c r="J160" s="345"/>
    </row>
    <row r="161" spans="1:10" s="351" customFormat="1" ht="20.100000000000001" customHeight="1">
      <c r="A161" s="345" t="s">
        <v>1439</v>
      </c>
      <c r="B161" s="346" t="s">
        <v>947</v>
      </c>
      <c r="C161" s="347" t="s">
        <v>1108</v>
      </c>
      <c r="D161" s="347" t="s">
        <v>1178</v>
      </c>
      <c r="E161" s="348" t="s">
        <v>1260</v>
      </c>
      <c r="F161" s="349" t="s">
        <v>952</v>
      </c>
      <c r="G161" s="350"/>
      <c r="H161" s="345"/>
      <c r="I161" s="345"/>
      <c r="J161" s="345"/>
    </row>
    <row r="162" spans="1:10" s="351" customFormat="1" ht="20.100000000000001" customHeight="1">
      <c r="A162" s="345" t="s">
        <v>1440</v>
      </c>
      <c r="B162" s="346" t="s">
        <v>947</v>
      </c>
      <c r="C162" s="347" t="s">
        <v>1109</v>
      </c>
      <c r="D162" s="347" t="s">
        <v>1179</v>
      </c>
      <c r="E162" s="348" t="s">
        <v>1258</v>
      </c>
      <c r="F162" s="349" t="s">
        <v>950</v>
      </c>
      <c r="G162" s="350"/>
      <c r="H162" s="345"/>
      <c r="I162" s="345"/>
      <c r="J162" s="345"/>
    </row>
    <row r="163" spans="1:10" s="351" customFormat="1" ht="20.100000000000001" customHeight="1">
      <c r="A163" s="345" t="s">
        <v>1441</v>
      </c>
      <c r="B163" s="346" t="s">
        <v>947</v>
      </c>
      <c r="C163" s="347" t="s">
        <v>1110</v>
      </c>
      <c r="D163" s="347" t="s">
        <v>1180</v>
      </c>
      <c r="E163" s="348" t="s">
        <v>1261</v>
      </c>
      <c r="F163" s="349" t="s">
        <v>1334</v>
      </c>
      <c r="G163" s="350"/>
      <c r="H163" s="345"/>
      <c r="I163" s="345"/>
      <c r="J163" s="345"/>
    </row>
    <row r="164" spans="1:10" s="351" customFormat="1" ht="20.100000000000001" customHeight="1">
      <c r="A164" s="345" t="s">
        <v>1442</v>
      </c>
      <c r="B164" s="346" t="s">
        <v>947</v>
      </c>
      <c r="C164" s="347" t="s">
        <v>1111</v>
      </c>
      <c r="D164" s="347" t="s">
        <v>1181</v>
      </c>
      <c r="E164" s="348" t="s">
        <v>1262</v>
      </c>
      <c r="F164" s="349" t="s">
        <v>1335</v>
      </c>
      <c r="G164" s="350"/>
      <c r="H164" s="345"/>
      <c r="I164" s="345"/>
      <c r="J164" s="345"/>
    </row>
    <row r="165" spans="1:10" s="351" customFormat="1" ht="20.100000000000001" customHeight="1">
      <c r="A165" s="345" t="s">
        <v>1443</v>
      </c>
      <c r="B165" s="346" t="s">
        <v>947</v>
      </c>
      <c r="C165" s="347" t="s">
        <v>1112</v>
      </c>
      <c r="D165" s="347" t="s">
        <v>1251</v>
      </c>
      <c r="E165" s="348" t="s">
        <v>1263</v>
      </c>
      <c r="F165" s="349" t="s">
        <v>1336</v>
      </c>
      <c r="G165" s="350"/>
      <c r="H165" s="345"/>
      <c r="I165" s="345"/>
      <c r="J165" s="345"/>
    </row>
    <row r="166" spans="1:10" s="351" customFormat="1" ht="20.100000000000001" customHeight="1">
      <c r="A166" s="345" t="s">
        <v>1444</v>
      </c>
      <c r="B166" s="346" t="s">
        <v>947</v>
      </c>
      <c r="C166" s="347" t="s">
        <v>1113</v>
      </c>
      <c r="D166" s="347" t="s">
        <v>1182</v>
      </c>
      <c r="E166" s="348" t="s">
        <v>1264</v>
      </c>
      <c r="F166" s="349" t="s">
        <v>953</v>
      </c>
      <c r="G166" s="350"/>
      <c r="H166" s="345"/>
      <c r="I166" s="345"/>
      <c r="J166" s="345"/>
    </row>
    <row r="167" spans="1:10" s="351" customFormat="1" ht="20.100000000000001" customHeight="1">
      <c r="A167" s="345" t="s">
        <v>1445</v>
      </c>
      <c r="B167" s="346" t="s">
        <v>947</v>
      </c>
      <c r="C167" s="347" t="s">
        <v>1114</v>
      </c>
      <c r="D167" s="347" t="s">
        <v>1183</v>
      </c>
      <c r="E167" s="348" t="s">
        <v>1265</v>
      </c>
      <c r="F167" s="349" t="s">
        <v>954</v>
      </c>
      <c r="G167" s="350"/>
      <c r="H167" s="345"/>
      <c r="I167" s="345"/>
      <c r="J167" s="345"/>
    </row>
    <row r="168" spans="1:10" s="351" customFormat="1" ht="20.100000000000001" customHeight="1">
      <c r="A168" s="345" t="s">
        <v>1446</v>
      </c>
      <c r="B168" s="346" t="s">
        <v>947</v>
      </c>
      <c r="C168" s="347" t="s">
        <v>1115</v>
      </c>
      <c r="D168" s="347" t="s">
        <v>1184</v>
      </c>
      <c r="E168" s="348" t="s">
        <v>1266</v>
      </c>
      <c r="F168" s="349" t="s">
        <v>955</v>
      </c>
      <c r="G168" s="350"/>
      <c r="H168" s="345"/>
      <c r="I168" s="345"/>
      <c r="J168" s="345"/>
    </row>
    <row r="169" spans="1:10" s="351" customFormat="1" ht="20.100000000000001" customHeight="1">
      <c r="A169" s="345" t="s">
        <v>1447</v>
      </c>
      <c r="B169" s="346" t="s">
        <v>947</v>
      </c>
      <c r="C169" s="347" t="s">
        <v>668</v>
      </c>
      <c r="D169" s="347" t="s">
        <v>1185</v>
      </c>
      <c r="E169" s="348" t="s">
        <v>1267</v>
      </c>
      <c r="F169" s="349" t="s">
        <v>395</v>
      </c>
      <c r="G169" s="350"/>
      <c r="H169" s="345"/>
      <c r="I169" s="345"/>
      <c r="J169" s="345"/>
    </row>
    <row r="170" spans="1:10" s="351" customFormat="1" ht="20.100000000000001" customHeight="1">
      <c r="A170" s="345" t="s">
        <v>1448</v>
      </c>
      <c r="B170" s="346" t="s">
        <v>947</v>
      </c>
      <c r="C170" s="347" t="s">
        <v>1116</v>
      </c>
      <c r="D170" s="347" t="s">
        <v>1185</v>
      </c>
      <c r="E170" s="348" t="s">
        <v>1267</v>
      </c>
      <c r="F170" s="349" t="s">
        <v>395</v>
      </c>
      <c r="G170" s="350"/>
      <c r="H170" s="345"/>
      <c r="I170" s="345"/>
      <c r="J170" s="345"/>
    </row>
    <row r="171" spans="1:10" s="351" customFormat="1" ht="20.100000000000001" customHeight="1">
      <c r="A171" s="345" t="s">
        <v>1449</v>
      </c>
      <c r="B171" s="346" t="s">
        <v>947</v>
      </c>
      <c r="C171" s="347" t="s">
        <v>1117</v>
      </c>
      <c r="D171" s="347" t="s">
        <v>1186</v>
      </c>
      <c r="E171" s="348" t="s">
        <v>956</v>
      </c>
      <c r="F171" s="349" t="s">
        <v>957</v>
      </c>
      <c r="G171" s="350"/>
      <c r="H171" s="345"/>
      <c r="I171" s="345"/>
      <c r="J171" s="345"/>
    </row>
    <row r="172" spans="1:10" s="351" customFormat="1" ht="20.100000000000001" customHeight="1">
      <c r="A172" s="345" t="s">
        <v>1450</v>
      </c>
      <c r="B172" s="346" t="s">
        <v>947</v>
      </c>
      <c r="C172" s="347" t="s">
        <v>1118</v>
      </c>
      <c r="D172" s="347" t="s">
        <v>1187</v>
      </c>
      <c r="E172" s="348" t="s">
        <v>958</v>
      </c>
      <c r="F172" s="349" t="s">
        <v>959</v>
      </c>
      <c r="G172" s="350"/>
      <c r="H172" s="345"/>
      <c r="I172" s="345"/>
      <c r="J172" s="345"/>
    </row>
    <row r="173" spans="1:10" s="351" customFormat="1" ht="20.100000000000001" customHeight="1">
      <c r="A173" s="345" t="s">
        <v>1451</v>
      </c>
      <c r="B173" s="346" t="s">
        <v>947</v>
      </c>
      <c r="C173" s="347" t="s">
        <v>1119</v>
      </c>
      <c r="D173" s="347" t="s">
        <v>1188</v>
      </c>
      <c r="E173" s="348" t="s">
        <v>1268</v>
      </c>
      <c r="F173" s="349" t="s">
        <v>1337</v>
      </c>
      <c r="G173" s="350"/>
      <c r="H173" s="345"/>
      <c r="I173" s="345"/>
      <c r="J173" s="345"/>
    </row>
    <row r="174" spans="1:10" s="351" customFormat="1" ht="20.100000000000001" customHeight="1">
      <c r="A174" s="345" t="s">
        <v>1452</v>
      </c>
      <c r="B174" s="346" t="s">
        <v>947</v>
      </c>
      <c r="C174" s="347" t="s">
        <v>1120</v>
      </c>
      <c r="D174" s="347" t="s">
        <v>1189</v>
      </c>
      <c r="E174" s="348" t="s">
        <v>1269</v>
      </c>
      <c r="F174" s="349" t="s">
        <v>422</v>
      </c>
      <c r="G174" s="350"/>
      <c r="H174" s="345"/>
      <c r="I174" s="345"/>
      <c r="J174" s="345"/>
    </row>
    <row r="175" spans="1:10" s="351" customFormat="1" ht="20.100000000000001" customHeight="1">
      <c r="A175" s="345" t="s">
        <v>1453</v>
      </c>
      <c r="B175" s="346" t="s">
        <v>947</v>
      </c>
      <c r="C175" s="347" t="s">
        <v>1121</v>
      </c>
      <c r="D175" s="347" t="s">
        <v>1251</v>
      </c>
      <c r="E175" s="348" t="s">
        <v>1270</v>
      </c>
      <c r="F175" s="349" t="s">
        <v>1336</v>
      </c>
      <c r="G175" s="350"/>
      <c r="H175" s="345"/>
      <c r="I175" s="345"/>
      <c r="J175" s="345"/>
    </row>
    <row r="176" spans="1:10" s="351" customFormat="1" ht="20.100000000000001" customHeight="1">
      <c r="A176" s="345" t="s">
        <v>1454</v>
      </c>
      <c r="B176" s="346" t="s">
        <v>947</v>
      </c>
      <c r="C176" s="347" t="s">
        <v>1122</v>
      </c>
      <c r="D176" s="347" t="s">
        <v>1190</v>
      </c>
      <c r="E176" s="348" t="s">
        <v>1271</v>
      </c>
      <c r="F176" s="349" t="s">
        <v>960</v>
      </c>
      <c r="G176" s="350"/>
      <c r="H176" s="345"/>
      <c r="I176" s="345"/>
      <c r="J176" s="345"/>
    </row>
    <row r="177" spans="1:10" s="351" customFormat="1" ht="20.100000000000001" customHeight="1">
      <c r="A177" s="345" t="s">
        <v>1455</v>
      </c>
      <c r="B177" s="346" t="s">
        <v>947</v>
      </c>
      <c r="C177" s="347" t="s">
        <v>1123</v>
      </c>
      <c r="D177" s="347" t="s">
        <v>1191</v>
      </c>
      <c r="E177" s="348" t="s">
        <v>1272</v>
      </c>
      <c r="F177" s="349" t="s">
        <v>961</v>
      </c>
      <c r="G177" s="350"/>
      <c r="H177" s="345"/>
      <c r="I177" s="345"/>
      <c r="J177" s="345"/>
    </row>
    <row r="178" spans="1:10" s="351" customFormat="1" ht="20.100000000000001" customHeight="1">
      <c r="A178" s="345" t="s">
        <v>1456</v>
      </c>
      <c r="B178" s="346" t="s">
        <v>947</v>
      </c>
      <c r="C178" s="347" t="s">
        <v>1124</v>
      </c>
      <c r="D178" s="347" t="s">
        <v>1192</v>
      </c>
      <c r="E178" s="348" t="s">
        <v>1273</v>
      </c>
      <c r="F178" s="349" t="s">
        <v>962</v>
      </c>
      <c r="G178" s="350"/>
      <c r="H178" s="345"/>
      <c r="I178" s="345"/>
      <c r="J178" s="345"/>
    </row>
    <row r="179" spans="1:10" s="351" customFormat="1" ht="20.100000000000001" customHeight="1">
      <c r="A179" s="345" t="s">
        <v>1457</v>
      </c>
      <c r="B179" s="346" t="s">
        <v>947</v>
      </c>
      <c r="C179" s="347" t="s">
        <v>678</v>
      </c>
      <c r="D179" s="347" t="s">
        <v>1193</v>
      </c>
      <c r="E179" s="348" t="s">
        <v>1274</v>
      </c>
      <c r="F179" s="349" t="s">
        <v>963</v>
      </c>
      <c r="G179" s="350"/>
      <c r="H179" s="345"/>
      <c r="I179" s="345"/>
      <c r="J179" s="345"/>
    </row>
    <row r="180" spans="1:10" s="351" customFormat="1" ht="20.100000000000001" customHeight="1">
      <c r="A180" s="345" t="s">
        <v>1458</v>
      </c>
      <c r="B180" s="346" t="s">
        <v>947</v>
      </c>
      <c r="C180" s="347" t="s">
        <v>1125</v>
      </c>
      <c r="D180" s="347" t="s">
        <v>1194</v>
      </c>
      <c r="E180" s="348" t="s">
        <v>1275</v>
      </c>
      <c r="F180" s="349" t="s">
        <v>425</v>
      </c>
      <c r="G180" s="350"/>
      <c r="H180" s="345"/>
      <c r="I180" s="345"/>
      <c r="J180" s="345"/>
    </row>
    <row r="181" spans="1:10" s="351" customFormat="1" ht="20.100000000000001" customHeight="1">
      <c r="A181" s="345" t="s">
        <v>1459</v>
      </c>
      <c r="B181" s="346" t="s">
        <v>947</v>
      </c>
      <c r="C181" s="347" t="s">
        <v>680</v>
      </c>
      <c r="D181" s="347" t="s">
        <v>1194</v>
      </c>
      <c r="E181" s="348" t="s">
        <v>1319</v>
      </c>
      <c r="F181" s="349" t="s">
        <v>425</v>
      </c>
      <c r="G181" s="350"/>
      <c r="H181" s="345"/>
      <c r="I181" s="345"/>
      <c r="J181" s="345"/>
    </row>
    <row r="182" spans="1:10" s="351" customFormat="1" ht="20.100000000000001" customHeight="1">
      <c r="A182" s="345" t="s">
        <v>1460</v>
      </c>
      <c r="B182" s="346" t="s">
        <v>947</v>
      </c>
      <c r="C182" s="347" t="s">
        <v>681</v>
      </c>
      <c r="D182" s="347" t="s">
        <v>1195</v>
      </c>
      <c r="E182" s="348" t="s">
        <v>1276</v>
      </c>
      <c r="F182" s="349" t="s">
        <v>964</v>
      </c>
      <c r="G182" s="350"/>
      <c r="H182" s="345"/>
      <c r="I182" s="345"/>
      <c r="J182" s="345"/>
    </row>
    <row r="183" spans="1:10" s="351" customFormat="1" ht="20.100000000000001" customHeight="1">
      <c r="A183" s="345" t="s">
        <v>1461</v>
      </c>
      <c r="B183" s="346" t="s">
        <v>947</v>
      </c>
      <c r="C183" s="347" t="s">
        <v>682</v>
      </c>
      <c r="D183" s="347" t="s">
        <v>1196</v>
      </c>
      <c r="E183" s="348" t="s">
        <v>1277</v>
      </c>
      <c r="F183" s="349" t="s">
        <v>965</v>
      </c>
      <c r="G183" s="350"/>
      <c r="H183" s="345"/>
      <c r="I183" s="345"/>
      <c r="J183" s="345"/>
    </row>
    <row r="184" spans="1:10" s="351" customFormat="1" ht="20.100000000000001" customHeight="1">
      <c r="A184" s="345" t="s">
        <v>1462</v>
      </c>
      <c r="B184" s="346" t="s">
        <v>947</v>
      </c>
      <c r="C184" s="347" t="s">
        <v>683</v>
      </c>
      <c r="D184" s="347" t="s">
        <v>1197</v>
      </c>
      <c r="E184" s="348" t="s">
        <v>1278</v>
      </c>
      <c r="F184" s="349" t="s">
        <v>456</v>
      </c>
      <c r="G184" s="350"/>
      <c r="H184" s="345"/>
      <c r="I184" s="345"/>
      <c r="J184" s="345"/>
    </row>
    <row r="185" spans="1:10" s="351" customFormat="1" ht="20.100000000000001" customHeight="1">
      <c r="A185" s="345" t="s">
        <v>1463</v>
      </c>
      <c r="B185" s="346" t="s">
        <v>947</v>
      </c>
      <c r="C185" s="347" t="s">
        <v>1126</v>
      </c>
      <c r="D185" s="347" t="s">
        <v>1198</v>
      </c>
      <c r="E185" s="348" t="s">
        <v>1279</v>
      </c>
      <c r="F185" s="349" t="s">
        <v>966</v>
      </c>
      <c r="G185" s="350"/>
      <c r="H185" s="345"/>
      <c r="I185" s="345"/>
      <c r="J185" s="345"/>
    </row>
    <row r="186" spans="1:10" s="351" customFormat="1" ht="20.100000000000001" customHeight="1">
      <c r="A186" s="345" t="s">
        <v>1464</v>
      </c>
      <c r="B186" s="346" t="s">
        <v>947</v>
      </c>
      <c r="C186" s="347" t="s">
        <v>1127</v>
      </c>
      <c r="D186" s="347" t="s">
        <v>1199</v>
      </c>
      <c r="E186" s="348" t="s">
        <v>1280</v>
      </c>
      <c r="F186" s="349" t="s">
        <v>967</v>
      </c>
      <c r="G186" s="350"/>
      <c r="H186" s="345"/>
      <c r="I186" s="345"/>
      <c r="J186" s="345"/>
    </row>
    <row r="187" spans="1:10" s="351" customFormat="1" ht="20.100000000000001" customHeight="1">
      <c r="A187" s="345" t="s">
        <v>1465</v>
      </c>
      <c r="B187" s="346" t="s">
        <v>947</v>
      </c>
      <c r="C187" s="347" t="s">
        <v>1128</v>
      </c>
      <c r="D187" s="347" t="s">
        <v>968</v>
      </c>
      <c r="E187" s="348" t="s">
        <v>1281</v>
      </c>
      <c r="F187" s="349" t="s">
        <v>969</v>
      </c>
      <c r="G187" s="350"/>
      <c r="H187" s="345"/>
      <c r="I187" s="345"/>
      <c r="J187" s="345"/>
    </row>
    <row r="188" spans="1:10" s="351" customFormat="1" ht="20.100000000000001" customHeight="1">
      <c r="A188" s="345" t="s">
        <v>1466</v>
      </c>
      <c r="B188" s="346" t="s">
        <v>947</v>
      </c>
      <c r="C188" s="347" t="s">
        <v>1129</v>
      </c>
      <c r="D188" s="347" t="s">
        <v>1200</v>
      </c>
      <c r="E188" s="348" t="s">
        <v>1282</v>
      </c>
      <c r="F188" s="349" t="s">
        <v>543</v>
      </c>
      <c r="G188" s="350"/>
      <c r="H188" s="345"/>
      <c r="I188" s="345"/>
      <c r="J188" s="345"/>
    </row>
    <row r="189" spans="1:10" s="351" customFormat="1" ht="20.100000000000001" customHeight="1">
      <c r="A189" s="345" t="s">
        <v>1467</v>
      </c>
      <c r="B189" s="346" t="s">
        <v>947</v>
      </c>
      <c r="C189" s="347" t="s">
        <v>1130</v>
      </c>
      <c r="D189" s="347" t="s">
        <v>1201</v>
      </c>
      <c r="E189" s="348" t="s">
        <v>1283</v>
      </c>
      <c r="F189" s="349" t="s">
        <v>970</v>
      </c>
      <c r="G189" s="350"/>
      <c r="H189" s="345"/>
      <c r="I189" s="345"/>
      <c r="J189" s="345"/>
    </row>
    <row r="190" spans="1:10" s="351" customFormat="1" ht="20.100000000000001" customHeight="1">
      <c r="A190" s="345" t="s">
        <v>1468</v>
      </c>
      <c r="B190" s="346" t="s">
        <v>947</v>
      </c>
      <c r="C190" s="347" t="s">
        <v>1131</v>
      </c>
      <c r="D190" s="347" t="s">
        <v>1201</v>
      </c>
      <c r="E190" s="348" t="s">
        <v>1283</v>
      </c>
      <c r="F190" s="349" t="s">
        <v>970</v>
      </c>
      <c r="G190" s="350"/>
      <c r="H190" s="345"/>
      <c r="I190" s="345"/>
      <c r="J190" s="345"/>
    </row>
    <row r="191" spans="1:10" s="351" customFormat="1" ht="20.100000000000001" customHeight="1">
      <c r="A191" s="345" t="s">
        <v>1469</v>
      </c>
      <c r="B191" s="346" t="s">
        <v>947</v>
      </c>
      <c r="C191" s="347" t="s">
        <v>690</v>
      </c>
      <c r="D191" s="347" t="s">
        <v>1202</v>
      </c>
      <c r="E191" s="348" t="s">
        <v>1284</v>
      </c>
      <c r="F191" s="349" t="s">
        <v>971</v>
      </c>
      <c r="G191" s="350"/>
      <c r="H191" s="345"/>
      <c r="I191" s="345"/>
      <c r="J191" s="345"/>
    </row>
    <row r="192" spans="1:10" s="351" customFormat="1" ht="20.100000000000001" customHeight="1">
      <c r="A192" s="345" t="s">
        <v>1470</v>
      </c>
      <c r="B192" s="346" t="s">
        <v>947</v>
      </c>
      <c r="C192" s="347" t="s">
        <v>691</v>
      </c>
      <c r="D192" s="347" t="s">
        <v>1203</v>
      </c>
      <c r="E192" s="348" t="s">
        <v>1283</v>
      </c>
      <c r="F192" s="349" t="s">
        <v>970</v>
      </c>
      <c r="G192" s="350"/>
      <c r="H192" s="345"/>
      <c r="I192" s="345"/>
      <c r="J192" s="345"/>
    </row>
    <row r="193" spans="1:10" s="351" customFormat="1" ht="20.100000000000001" customHeight="1">
      <c r="A193" s="345" t="s">
        <v>1471</v>
      </c>
      <c r="B193" s="346" t="s">
        <v>947</v>
      </c>
      <c r="C193" s="347" t="s">
        <v>692</v>
      </c>
      <c r="D193" s="347"/>
      <c r="E193" s="348"/>
      <c r="F193" s="349" t="s">
        <v>1344</v>
      </c>
      <c r="G193" s="350"/>
      <c r="H193" s="345"/>
      <c r="I193" s="345"/>
      <c r="J193" s="345"/>
    </row>
    <row r="194" spans="1:10" s="351" customFormat="1" ht="20.100000000000001" customHeight="1">
      <c r="A194" s="345" t="s">
        <v>1472</v>
      </c>
      <c r="B194" s="346" t="s">
        <v>947</v>
      </c>
      <c r="C194" s="347" t="s">
        <v>1132</v>
      </c>
      <c r="D194" s="347" t="s">
        <v>1204</v>
      </c>
      <c r="E194" s="348" t="s">
        <v>1320</v>
      </c>
      <c r="F194" s="349" t="s">
        <v>972</v>
      </c>
      <c r="G194" s="350"/>
      <c r="H194" s="345"/>
      <c r="I194" s="345"/>
      <c r="J194" s="345"/>
    </row>
    <row r="195" spans="1:10" s="351" customFormat="1" ht="20.100000000000001" customHeight="1">
      <c r="A195" s="345" t="s">
        <v>1473</v>
      </c>
      <c r="B195" s="346" t="s">
        <v>947</v>
      </c>
      <c r="C195" s="347" t="s">
        <v>1133</v>
      </c>
      <c r="D195" s="347" t="s">
        <v>1205</v>
      </c>
      <c r="E195" s="348" t="s">
        <v>1321</v>
      </c>
      <c r="F195" s="349" t="s">
        <v>965</v>
      </c>
      <c r="G195" s="350"/>
      <c r="H195" s="345"/>
      <c r="I195" s="345"/>
      <c r="J195" s="345"/>
    </row>
    <row r="196" spans="1:10" s="351" customFormat="1" ht="20.100000000000001" customHeight="1">
      <c r="A196" s="345" t="s">
        <v>1474</v>
      </c>
      <c r="B196" s="346" t="s">
        <v>947</v>
      </c>
      <c r="C196" s="347" t="s">
        <v>1172</v>
      </c>
      <c r="D196" s="347" t="s">
        <v>1206</v>
      </c>
      <c r="E196" s="348" t="s">
        <v>1285</v>
      </c>
      <c r="F196" s="349" t="s">
        <v>1342</v>
      </c>
      <c r="G196" s="350"/>
      <c r="H196" s="345"/>
      <c r="I196" s="345"/>
      <c r="J196" s="345"/>
    </row>
    <row r="197" spans="1:10" s="351" customFormat="1" ht="20.100000000000001" customHeight="1">
      <c r="A197" s="345" t="s">
        <v>1475</v>
      </c>
      <c r="B197" s="346" t="s">
        <v>947</v>
      </c>
      <c r="C197" s="347" t="s">
        <v>1134</v>
      </c>
      <c r="D197" s="347" t="s">
        <v>1207</v>
      </c>
      <c r="E197" s="348" t="s">
        <v>1286</v>
      </c>
      <c r="F197" s="349" t="s">
        <v>425</v>
      </c>
      <c r="G197" s="350"/>
      <c r="H197" s="345"/>
      <c r="I197" s="345"/>
      <c r="J197" s="345"/>
    </row>
    <row r="198" spans="1:10" s="351" customFormat="1" ht="20.100000000000001" customHeight="1">
      <c r="A198" s="345" t="s">
        <v>1476</v>
      </c>
      <c r="B198" s="346" t="s">
        <v>947</v>
      </c>
      <c r="C198" s="347" t="s">
        <v>695</v>
      </c>
      <c r="D198" s="347" t="s">
        <v>1208</v>
      </c>
      <c r="E198" s="348" t="s">
        <v>1287</v>
      </c>
      <c r="F198" s="349" t="s">
        <v>973</v>
      </c>
      <c r="G198" s="350"/>
      <c r="H198" s="345"/>
      <c r="I198" s="345"/>
      <c r="J198" s="345"/>
    </row>
    <row r="199" spans="1:10" s="351" customFormat="1" ht="20.100000000000001" customHeight="1">
      <c r="A199" s="345" t="s">
        <v>1477</v>
      </c>
      <c r="B199" s="346" t="s">
        <v>947</v>
      </c>
      <c r="C199" s="347" t="s">
        <v>696</v>
      </c>
      <c r="D199" s="347" t="s">
        <v>1194</v>
      </c>
      <c r="E199" s="348" t="s">
        <v>1275</v>
      </c>
      <c r="F199" s="349" t="s">
        <v>425</v>
      </c>
      <c r="G199" s="350"/>
      <c r="H199" s="345"/>
      <c r="I199" s="345"/>
      <c r="J199" s="345"/>
    </row>
    <row r="200" spans="1:10" s="351" customFormat="1" ht="20.100000000000001" customHeight="1">
      <c r="A200" s="345" t="s">
        <v>1478</v>
      </c>
      <c r="B200" s="346" t="s">
        <v>947</v>
      </c>
      <c r="C200" s="347" t="s">
        <v>1135</v>
      </c>
      <c r="D200" s="347" t="s">
        <v>1209</v>
      </c>
      <c r="E200" s="348" t="s">
        <v>1261</v>
      </c>
      <c r="F200" s="349" t="s">
        <v>1334</v>
      </c>
      <c r="G200" s="350"/>
      <c r="H200" s="345"/>
      <c r="I200" s="345"/>
      <c r="J200" s="345"/>
    </row>
    <row r="201" spans="1:10" s="351" customFormat="1" ht="20.100000000000001" customHeight="1">
      <c r="A201" s="345" t="s">
        <v>1479</v>
      </c>
      <c r="B201" s="346" t="s">
        <v>947</v>
      </c>
      <c r="C201" s="347" t="s">
        <v>1136</v>
      </c>
      <c r="D201" s="347" t="s">
        <v>1200</v>
      </c>
      <c r="E201" s="348" t="s">
        <v>1282</v>
      </c>
      <c r="F201" s="349" t="s">
        <v>543</v>
      </c>
      <c r="G201" s="350"/>
      <c r="H201" s="345"/>
      <c r="I201" s="345"/>
      <c r="J201" s="345"/>
    </row>
    <row r="202" spans="1:10" s="351" customFormat="1" ht="20.100000000000001" customHeight="1">
      <c r="A202" s="345" t="s">
        <v>1480</v>
      </c>
      <c r="B202" s="346" t="s">
        <v>947</v>
      </c>
      <c r="C202" s="347" t="s">
        <v>1137</v>
      </c>
      <c r="D202" s="347" t="s">
        <v>1182</v>
      </c>
      <c r="E202" s="348" t="s">
        <v>1264</v>
      </c>
      <c r="F202" s="349" t="s">
        <v>953</v>
      </c>
      <c r="G202" s="350"/>
      <c r="H202" s="345"/>
      <c r="I202" s="345"/>
      <c r="J202" s="345"/>
    </row>
    <row r="203" spans="1:10" s="351" customFormat="1" ht="20.100000000000001" customHeight="1">
      <c r="A203" s="345" t="s">
        <v>1481</v>
      </c>
      <c r="B203" s="346" t="s">
        <v>947</v>
      </c>
      <c r="C203" s="347" t="s">
        <v>1138</v>
      </c>
      <c r="D203" s="347" t="s">
        <v>1210</v>
      </c>
      <c r="E203" s="348" t="s">
        <v>1288</v>
      </c>
      <c r="F203" s="349" t="s">
        <v>418</v>
      </c>
      <c r="G203" s="350"/>
      <c r="H203" s="345"/>
      <c r="I203" s="345"/>
      <c r="J203" s="345"/>
    </row>
    <row r="204" spans="1:10" s="351" customFormat="1" ht="20.100000000000001" customHeight="1">
      <c r="A204" s="345" t="s">
        <v>1482</v>
      </c>
      <c r="B204" s="346" t="s">
        <v>947</v>
      </c>
      <c r="C204" s="347" t="s">
        <v>701</v>
      </c>
      <c r="D204" s="347" t="s">
        <v>1211</v>
      </c>
      <c r="E204" s="348" t="s">
        <v>1289</v>
      </c>
      <c r="F204" s="349" t="s">
        <v>974</v>
      </c>
      <c r="G204" s="350"/>
      <c r="H204" s="345"/>
      <c r="I204" s="345"/>
      <c r="J204" s="345"/>
    </row>
    <row r="205" spans="1:10" s="351" customFormat="1" ht="20.100000000000001" customHeight="1">
      <c r="A205" s="345" t="s">
        <v>1483</v>
      </c>
      <c r="B205" s="346" t="s">
        <v>947</v>
      </c>
      <c r="C205" s="347" t="s">
        <v>702</v>
      </c>
      <c r="D205" s="347" t="s">
        <v>1194</v>
      </c>
      <c r="E205" s="348" t="s">
        <v>1275</v>
      </c>
      <c r="F205" s="349" t="s">
        <v>425</v>
      </c>
      <c r="G205" s="350"/>
      <c r="H205" s="345"/>
      <c r="I205" s="345"/>
      <c r="J205" s="345"/>
    </row>
    <row r="206" spans="1:10" s="351" customFormat="1" ht="20.100000000000001" customHeight="1">
      <c r="A206" s="345" t="s">
        <v>1484</v>
      </c>
      <c r="B206" s="346" t="s">
        <v>947</v>
      </c>
      <c r="C206" s="347" t="s">
        <v>1139</v>
      </c>
      <c r="D206" s="347" t="s">
        <v>1212</v>
      </c>
      <c r="E206" s="348" t="s">
        <v>1290</v>
      </c>
      <c r="F206" s="349" t="s">
        <v>975</v>
      </c>
      <c r="G206" s="350"/>
      <c r="H206" s="345"/>
      <c r="I206" s="345"/>
      <c r="J206" s="345"/>
    </row>
    <row r="207" spans="1:10" s="351" customFormat="1" ht="20.100000000000001" customHeight="1">
      <c r="A207" s="345" t="s">
        <v>1485</v>
      </c>
      <c r="B207" s="346" t="s">
        <v>947</v>
      </c>
      <c r="C207" s="347" t="s">
        <v>704</v>
      </c>
      <c r="D207" s="347" t="s">
        <v>1200</v>
      </c>
      <c r="E207" s="348" t="s">
        <v>1282</v>
      </c>
      <c r="F207" s="349" t="s">
        <v>543</v>
      </c>
      <c r="G207" s="350"/>
      <c r="H207" s="345"/>
      <c r="I207" s="345"/>
      <c r="J207" s="345"/>
    </row>
    <row r="208" spans="1:10" s="351" customFormat="1" ht="20.100000000000001" customHeight="1">
      <c r="A208" s="345" t="s">
        <v>1486</v>
      </c>
      <c r="B208" s="346" t="s">
        <v>947</v>
      </c>
      <c r="C208" s="347" t="s">
        <v>1140</v>
      </c>
      <c r="D208" s="347" t="s">
        <v>1213</v>
      </c>
      <c r="E208" s="348" t="s">
        <v>1322</v>
      </c>
      <c r="F208" s="349" t="s">
        <v>976</v>
      </c>
      <c r="G208" s="350"/>
      <c r="H208" s="345"/>
      <c r="I208" s="345"/>
      <c r="J208" s="345"/>
    </row>
    <row r="209" spans="1:10" s="351" customFormat="1" ht="20.100000000000001" customHeight="1">
      <c r="A209" s="345" t="s">
        <v>1487</v>
      </c>
      <c r="B209" s="346" t="s">
        <v>947</v>
      </c>
      <c r="C209" s="347" t="s">
        <v>1141</v>
      </c>
      <c r="D209" s="347" t="s">
        <v>1214</v>
      </c>
      <c r="E209" s="348" t="s">
        <v>1323</v>
      </c>
      <c r="F209" s="349" t="s">
        <v>418</v>
      </c>
      <c r="G209" s="350"/>
      <c r="H209" s="345"/>
      <c r="I209" s="345"/>
      <c r="J209" s="345"/>
    </row>
    <row r="210" spans="1:10" s="351" customFormat="1" ht="20.100000000000001" customHeight="1">
      <c r="A210" s="345" t="s">
        <v>1488</v>
      </c>
      <c r="B210" s="346" t="s">
        <v>947</v>
      </c>
      <c r="C210" s="347" t="s">
        <v>1142</v>
      </c>
      <c r="D210" s="347" t="s">
        <v>1215</v>
      </c>
      <c r="E210" s="348" t="s">
        <v>1324</v>
      </c>
      <c r="F210" s="349" t="s">
        <v>977</v>
      </c>
      <c r="G210" s="350"/>
      <c r="H210" s="345"/>
      <c r="I210" s="345"/>
      <c r="J210" s="345"/>
    </row>
    <row r="211" spans="1:10" s="351" customFormat="1" ht="20.100000000000001" customHeight="1">
      <c r="A211" s="345" t="s">
        <v>1489</v>
      </c>
      <c r="B211" s="346" t="s">
        <v>947</v>
      </c>
      <c r="C211" s="347" t="s">
        <v>1143</v>
      </c>
      <c r="D211" s="347" t="s">
        <v>1216</v>
      </c>
      <c r="E211" s="348" t="s">
        <v>1291</v>
      </c>
      <c r="F211" s="349" t="s">
        <v>590</v>
      </c>
      <c r="G211" s="350"/>
      <c r="H211" s="345"/>
      <c r="I211" s="345"/>
      <c r="J211" s="345"/>
    </row>
    <row r="212" spans="1:10" s="351" customFormat="1" ht="20.100000000000001" customHeight="1">
      <c r="A212" s="345" t="s">
        <v>1490</v>
      </c>
      <c r="B212" s="346" t="s">
        <v>947</v>
      </c>
      <c r="C212" s="347" t="s">
        <v>709</v>
      </c>
      <c r="D212" s="347" t="s">
        <v>1217</v>
      </c>
      <c r="E212" s="348" t="s">
        <v>1292</v>
      </c>
      <c r="F212" s="349" t="s">
        <v>418</v>
      </c>
      <c r="G212" s="350"/>
      <c r="H212" s="345"/>
      <c r="I212" s="345"/>
      <c r="J212" s="345"/>
    </row>
    <row r="213" spans="1:10" s="351" customFormat="1" ht="20.100000000000001" customHeight="1">
      <c r="A213" s="345" t="s">
        <v>1491</v>
      </c>
      <c r="B213" s="346" t="s">
        <v>947</v>
      </c>
      <c r="C213" s="347" t="s">
        <v>710</v>
      </c>
      <c r="D213" s="347" t="s">
        <v>1195</v>
      </c>
      <c r="E213" s="348" t="s">
        <v>1325</v>
      </c>
      <c r="F213" s="349" t="s">
        <v>964</v>
      </c>
      <c r="G213" s="350"/>
      <c r="H213" s="345"/>
      <c r="I213" s="345"/>
      <c r="J213" s="345"/>
    </row>
    <row r="214" spans="1:10" s="351" customFormat="1" ht="20.100000000000001" customHeight="1">
      <c r="A214" s="345" t="s">
        <v>1492</v>
      </c>
      <c r="B214" s="346" t="s">
        <v>947</v>
      </c>
      <c r="C214" s="347" t="s">
        <v>711</v>
      </c>
      <c r="D214" s="347" t="s">
        <v>1198</v>
      </c>
      <c r="E214" s="348" t="s">
        <v>1326</v>
      </c>
      <c r="F214" s="349" t="s">
        <v>966</v>
      </c>
      <c r="G214" s="350"/>
      <c r="H214" s="345"/>
      <c r="I214" s="345"/>
      <c r="J214" s="345"/>
    </row>
    <row r="215" spans="1:10" s="351" customFormat="1" ht="20.100000000000001" customHeight="1">
      <c r="A215" s="345" t="s">
        <v>1493</v>
      </c>
      <c r="B215" s="346" t="s">
        <v>947</v>
      </c>
      <c r="C215" s="347" t="s">
        <v>1144</v>
      </c>
      <c r="D215" s="347" t="s">
        <v>968</v>
      </c>
      <c r="E215" s="348" t="s">
        <v>1281</v>
      </c>
      <c r="F215" s="349" t="s">
        <v>969</v>
      </c>
      <c r="G215" s="350"/>
      <c r="H215" s="345"/>
      <c r="I215" s="345"/>
      <c r="J215" s="345"/>
    </row>
    <row r="216" spans="1:10" s="351" customFormat="1" ht="20.100000000000001" customHeight="1">
      <c r="A216" s="345" t="s">
        <v>1494</v>
      </c>
      <c r="B216" s="346" t="s">
        <v>947</v>
      </c>
      <c r="C216" s="347" t="s">
        <v>1145</v>
      </c>
      <c r="D216" s="347" t="s">
        <v>1218</v>
      </c>
      <c r="E216" s="348" t="s">
        <v>1293</v>
      </c>
      <c r="F216" s="349" t="s">
        <v>503</v>
      </c>
      <c r="G216" s="350"/>
      <c r="H216" s="345"/>
      <c r="I216" s="345"/>
      <c r="J216" s="345"/>
    </row>
    <row r="217" spans="1:10" s="351" customFormat="1" ht="20.100000000000001" customHeight="1">
      <c r="A217" s="345" t="s">
        <v>1495</v>
      </c>
      <c r="B217" s="346" t="s">
        <v>947</v>
      </c>
      <c r="C217" s="347" t="s">
        <v>1146</v>
      </c>
      <c r="D217" s="347" t="s">
        <v>1219</v>
      </c>
      <c r="E217" s="348" t="s">
        <v>1294</v>
      </c>
      <c r="F217" s="349" t="s">
        <v>465</v>
      </c>
      <c r="G217" s="350"/>
      <c r="H217" s="345"/>
      <c r="I217" s="345"/>
      <c r="J217" s="345"/>
    </row>
    <row r="218" spans="1:10" s="351" customFormat="1" ht="20.100000000000001" customHeight="1">
      <c r="A218" s="345" t="s">
        <v>1496</v>
      </c>
      <c r="B218" s="346" t="s">
        <v>947</v>
      </c>
      <c r="C218" s="347" t="s">
        <v>1147</v>
      </c>
      <c r="D218" s="347" t="s">
        <v>1220</v>
      </c>
      <c r="E218" s="348" t="s">
        <v>1295</v>
      </c>
      <c r="F218" s="349" t="s">
        <v>977</v>
      </c>
      <c r="G218" s="350"/>
      <c r="H218" s="345"/>
      <c r="I218" s="345"/>
      <c r="J218" s="345"/>
    </row>
    <row r="219" spans="1:10" s="351" customFormat="1" ht="20.100000000000001" customHeight="1">
      <c r="A219" s="345" t="s">
        <v>1497</v>
      </c>
      <c r="B219" s="346" t="s">
        <v>947</v>
      </c>
      <c r="C219" s="347" t="s">
        <v>1148</v>
      </c>
      <c r="D219" s="347" t="s">
        <v>1221</v>
      </c>
      <c r="E219" s="348" t="s">
        <v>958</v>
      </c>
      <c r="F219" s="349" t="s">
        <v>959</v>
      </c>
      <c r="G219" s="350"/>
      <c r="H219" s="345"/>
      <c r="I219" s="345"/>
      <c r="J219" s="345"/>
    </row>
    <row r="220" spans="1:10" s="351" customFormat="1" ht="20.100000000000001" customHeight="1">
      <c r="A220" s="345" t="s">
        <v>1498</v>
      </c>
      <c r="B220" s="346" t="s">
        <v>947</v>
      </c>
      <c r="C220" s="347" t="s">
        <v>1149</v>
      </c>
      <c r="D220" s="347" t="s">
        <v>1222</v>
      </c>
      <c r="E220" s="348" t="s">
        <v>1327</v>
      </c>
      <c r="F220" s="349" t="s">
        <v>543</v>
      </c>
      <c r="G220" s="350"/>
      <c r="H220" s="345"/>
      <c r="I220" s="345"/>
      <c r="J220" s="345"/>
    </row>
    <row r="221" spans="1:10" s="351" customFormat="1" ht="20.100000000000001" customHeight="1">
      <c r="A221" s="345" t="s">
        <v>1499</v>
      </c>
      <c r="B221" s="346" t="s">
        <v>947</v>
      </c>
      <c r="C221" s="347" t="s">
        <v>718</v>
      </c>
      <c r="D221" s="347"/>
      <c r="E221" s="348"/>
      <c r="F221" s="349" t="s">
        <v>1345</v>
      </c>
      <c r="G221" s="350"/>
      <c r="H221" s="345"/>
      <c r="I221" s="345"/>
      <c r="J221" s="345"/>
    </row>
    <row r="222" spans="1:10" s="351" customFormat="1" ht="20.100000000000001" customHeight="1">
      <c r="A222" s="345" t="s">
        <v>1500</v>
      </c>
      <c r="B222" s="346" t="s">
        <v>947</v>
      </c>
      <c r="C222" s="347" t="s">
        <v>1150</v>
      </c>
      <c r="D222" s="347" t="s">
        <v>1223</v>
      </c>
      <c r="E222" s="348" t="s">
        <v>1328</v>
      </c>
      <c r="F222" s="349" t="s">
        <v>974</v>
      </c>
      <c r="G222" s="350"/>
      <c r="H222" s="345"/>
      <c r="I222" s="345"/>
      <c r="J222" s="345"/>
    </row>
    <row r="223" spans="1:10" s="351" customFormat="1" ht="20.100000000000001" customHeight="1">
      <c r="A223" s="345" t="s">
        <v>1501</v>
      </c>
      <c r="B223" s="346" t="s">
        <v>947</v>
      </c>
      <c r="C223" s="347" t="s">
        <v>1151</v>
      </c>
      <c r="D223" s="347" t="s">
        <v>1224</v>
      </c>
      <c r="E223" s="348" t="s">
        <v>1296</v>
      </c>
      <c r="F223" s="349" t="s">
        <v>498</v>
      </c>
      <c r="G223" s="350"/>
      <c r="H223" s="345"/>
      <c r="I223" s="345"/>
      <c r="J223" s="345"/>
    </row>
    <row r="224" spans="1:10" s="351" customFormat="1" ht="20.100000000000001" customHeight="1">
      <c r="A224" s="345" t="s">
        <v>1502</v>
      </c>
      <c r="B224" s="346" t="s">
        <v>947</v>
      </c>
      <c r="C224" s="347" t="s">
        <v>1152</v>
      </c>
      <c r="D224" s="347" t="s">
        <v>1225</v>
      </c>
      <c r="E224" s="348" t="s">
        <v>1297</v>
      </c>
      <c r="F224" s="349" t="s">
        <v>1338</v>
      </c>
      <c r="G224" s="350"/>
      <c r="H224" s="345"/>
      <c r="I224" s="345"/>
      <c r="J224" s="345"/>
    </row>
    <row r="225" spans="1:10" s="351" customFormat="1" ht="20.100000000000001" customHeight="1">
      <c r="A225" s="345" t="s">
        <v>1503</v>
      </c>
      <c r="B225" s="346" t="s">
        <v>947</v>
      </c>
      <c r="C225" s="347" t="s">
        <v>1153</v>
      </c>
      <c r="D225" s="347" t="s">
        <v>1226</v>
      </c>
      <c r="E225" s="348" t="s">
        <v>1298</v>
      </c>
      <c r="F225" s="349" t="s">
        <v>1339</v>
      </c>
      <c r="G225" s="350"/>
      <c r="H225" s="345"/>
      <c r="I225" s="345"/>
      <c r="J225" s="345"/>
    </row>
    <row r="226" spans="1:10" s="351" customFormat="1" ht="20.100000000000001" customHeight="1">
      <c r="A226" s="345" t="s">
        <v>1504</v>
      </c>
      <c r="B226" s="346" t="s">
        <v>947</v>
      </c>
      <c r="C226" s="347" t="s">
        <v>720</v>
      </c>
      <c r="D226" s="347" t="s">
        <v>1183</v>
      </c>
      <c r="E226" s="348" t="s">
        <v>1265</v>
      </c>
      <c r="F226" s="349" t="s">
        <v>954</v>
      </c>
      <c r="G226" s="350"/>
      <c r="H226" s="345"/>
      <c r="I226" s="345"/>
      <c r="J226" s="345"/>
    </row>
    <row r="227" spans="1:10" s="351" customFormat="1" ht="20.100000000000001" customHeight="1">
      <c r="A227" s="345" t="s">
        <v>1505</v>
      </c>
      <c r="B227" s="346" t="s">
        <v>947</v>
      </c>
      <c r="C227" s="347" t="s">
        <v>1154</v>
      </c>
      <c r="D227" s="347" t="s">
        <v>1227</v>
      </c>
      <c r="E227" s="348" t="s">
        <v>1299</v>
      </c>
      <c r="F227" s="349" t="s">
        <v>978</v>
      </c>
      <c r="G227" s="350"/>
      <c r="H227" s="345"/>
      <c r="I227" s="345"/>
      <c r="J227" s="345"/>
    </row>
    <row r="228" spans="1:10" s="351" customFormat="1" ht="20.100000000000001" customHeight="1">
      <c r="A228" s="345" t="s">
        <v>1506</v>
      </c>
      <c r="B228" s="346" t="s">
        <v>947</v>
      </c>
      <c r="C228" s="347" t="s">
        <v>1155</v>
      </c>
      <c r="D228" s="347" t="s">
        <v>1183</v>
      </c>
      <c r="E228" s="348" t="s">
        <v>1265</v>
      </c>
      <c r="F228" s="349" t="s">
        <v>954</v>
      </c>
      <c r="G228" s="350"/>
      <c r="H228" s="345"/>
      <c r="I228" s="345"/>
      <c r="J228" s="345"/>
    </row>
    <row r="229" spans="1:10" s="351" customFormat="1" ht="20.100000000000001" customHeight="1">
      <c r="A229" s="345" t="s">
        <v>1507</v>
      </c>
      <c r="B229" s="346" t="s">
        <v>947</v>
      </c>
      <c r="C229" s="347" t="s">
        <v>723</v>
      </c>
      <c r="D229" s="347" t="s">
        <v>1228</v>
      </c>
      <c r="E229" s="348" t="s">
        <v>1300</v>
      </c>
      <c r="F229" s="349" t="s">
        <v>979</v>
      </c>
      <c r="G229" s="350"/>
      <c r="H229" s="345"/>
      <c r="I229" s="345"/>
      <c r="J229" s="345"/>
    </row>
    <row r="230" spans="1:10" s="351" customFormat="1" ht="20.100000000000001" customHeight="1">
      <c r="A230" s="345" t="s">
        <v>1508</v>
      </c>
      <c r="B230" s="346" t="s">
        <v>947</v>
      </c>
      <c r="C230" s="347" t="s">
        <v>1156</v>
      </c>
      <c r="D230" s="347" t="s">
        <v>1229</v>
      </c>
      <c r="E230" s="348" t="s">
        <v>1301</v>
      </c>
      <c r="F230" s="349" t="s">
        <v>980</v>
      </c>
      <c r="G230" s="350"/>
      <c r="H230" s="345"/>
      <c r="I230" s="345"/>
      <c r="J230" s="345"/>
    </row>
    <row r="231" spans="1:10" s="351" customFormat="1" ht="20.100000000000001" customHeight="1">
      <c r="A231" s="345" t="s">
        <v>1509</v>
      </c>
      <c r="B231" s="346" t="s">
        <v>947</v>
      </c>
      <c r="C231" s="347" t="s">
        <v>1157</v>
      </c>
      <c r="D231" s="347" t="s">
        <v>1230</v>
      </c>
      <c r="E231" s="348" t="s">
        <v>1302</v>
      </c>
      <c r="F231" s="349" t="s">
        <v>981</v>
      </c>
      <c r="G231" s="350"/>
      <c r="H231" s="345"/>
      <c r="I231" s="345"/>
      <c r="J231" s="345"/>
    </row>
    <row r="232" spans="1:10" s="351" customFormat="1" ht="20.100000000000001" customHeight="1">
      <c r="A232" s="345" t="s">
        <v>1510</v>
      </c>
      <c r="B232" s="346" t="s">
        <v>947</v>
      </c>
      <c r="C232" s="347" t="s">
        <v>726</v>
      </c>
      <c r="D232" s="347" t="s">
        <v>1231</v>
      </c>
      <c r="E232" s="348" t="s">
        <v>1303</v>
      </c>
      <c r="F232" s="349" t="s">
        <v>982</v>
      </c>
      <c r="G232" s="350"/>
      <c r="H232" s="345"/>
      <c r="I232" s="345"/>
      <c r="J232" s="345"/>
    </row>
    <row r="233" spans="1:10" s="351" customFormat="1" ht="20.100000000000001" customHeight="1">
      <c r="A233" s="345" t="s">
        <v>1511</v>
      </c>
      <c r="B233" s="346" t="s">
        <v>947</v>
      </c>
      <c r="C233" s="347" t="s">
        <v>1158</v>
      </c>
      <c r="D233" s="347" t="s">
        <v>1232</v>
      </c>
      <c r="E233" s="348" t="s">
        <v>1304</v>
      </c>
      <c r="F233" s="349" t="s">
        <v>983</v>
      </c>
      <c r="G233" s="350"/>
      <c r="H233" s="345"/>
      <c r="I233" s="345"/>
      <c r="J233" s="345"/>
    </row>
    <row r="234" spans="1:10" s="351" customFormat="1" ht="20.100000000000001" customHeight="1">
      <c r="A234" s="345" t="s">
        <v>1512</v>
      </c>
      <c r="B234" s="346" t="s">
        <v>947</v>
      </c>
      <c r="C234" s="347" t="s">
        <v>1159</v>
      </c>
      <c r="D234" s="347" t="s">
        <v>1191</v>
      </c>
      <c r="E234" s="348" t="s">
        <v>1272</v>
      </c>
      <c r="F234" s="349" t="s">
        <v>961</v>
      </c>
      <c r="G234" s="350"/>
      <c r="H234" s="345"/>
      <c r="I234" s="345"/>
      <c r="J234" s="345"/>
    </row>
    <row r="235" spans="1:10" s="351" customFormat="1" ht="20.100000000000001" customHeight="1">
      <c r="A235" s="345" t="s">
        <v>1513</v>
      </c>
      <c r="B235" s="346" t="s">
        <v>947</v>
      </c>
      <c r="C235" s="347" t="s">
        <v>1160</v>
      </c>
      <c r="D235" s="347" t="s">
        <v>1233</v>
      </c>
      <c r="E235" s="348" t="s">
        <v>1305</v>
      </c>
      <c r="F235" s="349" t="s">
        <v>984</v>
      </c>
      <c r="G235" s="350"/>
      <c r="H235" s="345"/>
      <c r="I235" s="345"/>
      <c r="J235" s="345"/>
    </row>
    <row r="236" spans="1:10" s="351" customFormat="1" ht="20.100000000000001" customHeight="1">
      <c r="A236" s="345" t="s">
        <v>1514</v>
      </c>
      <c r="B236" s="346" t="s">
        <v>947</v>
      </c>
      <c r="C236" s="347" t="s">
        <v>1161</v>
      </c>
      <c r="D236" s="347" t="s">
        <v>1252</v>
      </c>
      <c r="E236" s="348" t="s">
        <v>1329</v>
      </c>
      <c r="F236" s="349" t="s">
        <v>985</v>
      </c>
      <c r="G236" s="350"/>
      <c r="H236" s="345"/>
      <c r="I236" s="345"/>
      <c r="J236" s="345"/>
    </row>
    <row r="237" spans="1:10" s="351" customFormat="1" ht="20.100000000000001" customHeight="1">
      <c r="A237" s="345" t="s">
        <v>1515</v>
      </c>
      <c r="B237" s="346" t="s">
        <v>947</v>
      </c>
      <c r="C237" s="347" t="s">
        <v>1162</v>
      </c>
      <c r="D237" s="347" t="s">
        <v>1234</v>
      </c>
      <c r="E237" s="348" t="s">
        <v>1306</v>
      </c>
      <c r="F237" s="349" t="s">
        <v>612</v>
      </c>
      <c r="G237" s="350"/>
      <c r="H237" s="345"/>
      <c r="I237" s="345"/>
      <c r="J237" s="345"/>
    </row>
    <row r="238" spans="1:10" s="351" customFormat="1" ht="20.100000000000001" customHeight="1">
      <c r="A238" s="345" t="s">
        <v>1516</v>
      </c>
      <c r="B238" s="346" t="s">
        <v>947</v>
      </c>
      <c r="C238" s="347" t="s">
        <v>732</v>
      </c>
      <c r="D238" s="347" t="s">
        <v>1194</v>
      </c>
      <c r="E238" s="348" t="s">
        <v>1275</v>
      </c>
      <c r="F238" s="349" t="s">
        <v>425</v>
      </c>
      <c r="G238" s="350"/>
      <c r="H238" s="345"/>
      <c r="I238" s="345"/>
      <c r="J238" s="345"/>
    </row>
    <row r="239" spans="1:10" s="351" customFormat="1" ht="20.100000000000001" customHeight="1">
      <c r="A239" s="345" t="s">
        <v>1517</v>
      </c>
      <c r="B239" s="346" t="s">
        <v>947</v>
      </c>
      <c r="C239" s="347" t="s">
        <v>1173</v>
      </c>
      <c r="D239" s="347" t="s">
        <v>1235</v>
      </c>
      <c r="E239" s="348" t="s">
        <v>1307</v>
      </c>
      <c r="F239" s="349" t="s">
        <v>986</v>
      </c>
      <c r="G239" s="350"/>
      <c r="H239" s="345"/>
      <c r="I239" s="345"/>
      <c r="J239" s="345"/>
    </row>
    <row r="240" spans="1:10" s="351" customFormat="1" ht="20.100000000000001" customHeight="1">
      <c r="A240" s="345" t="s">
        <v>1518</v>
      </c>
      <c r="B240" s="346" t="s">
        <v>947</v>
      </c>
      <c r="C240" s="347" t="s">
        <v>733</v>
      </c>
      <c r="D240" s="347" t="s">
        <v>1236</v>
      </c>
      <c r="E240" s="348" t="s">
        <v>1308</v>
      </c>
      <c r="F240" s="349" t="s">
        <v>987</v>
      </c>
      <c r="G240" s="350"/>
      <c r="H240" s="345"/>
      <c r="I240" s="345"/>
      <c r="J240" s="345"/>
    </row>
    <row r="241" spans="1:10" s="351" customFormat="1" ht="20.100000000000001" customHeight="1">
      <c r="A241" s="345" t="s">
        <v>1519</v>
      </c>
      <c r="B241" s="346" t="s">
        <v>988</v>
      </c>
      <c r="C241" s="347" t="s">
        <v>735</v>
      </c>
      <c r="D241" s="347"/>
      <c r="E241" s="348"/>
      <c r="F241" s="349" t="s">
        <v>1346</v>
      </c>
      <c r="G241" s="350"/>
      <c r="H241" s="345"/>
      <c r="I241" s="345"/>
      <c r="J241" s="345"/>
    </row>
    <row r="242" spans="1:10" s="351" customFormat="1" ht="20.100000000000001" customHeight="1">
      <c r="A242" s="345" t="s">
        <v>1520</v>
      </c>
      <c r="B242" s="346" t="s">
        <v>988</v>
      </c>
      <c r="C242" s="347" t="s">
        <v>736</v>
      </c>
      <c r="D242" s="347" t="s">
        <v>1237</v>
      </c>
      <c r="E242" s="348" t="s">
        <v>1330</v>
      </c>
      <c r="F242" s="349" t="s">
        <v>989</v>
      </c>
      <c r="G242" s="350"/>
      <c r="H242" s="345"/>
      <c r="I242" s="345"/>
      <c r="J242" s="345"/>
    </row>
    <row r="243" spans="1:10" s="351" customFormat="1" ht="20.100000000000001" customHeight="1">
      <c r="A243" s="345" t="s">
        <v>1521</v>
      </c>
      <c r="B243" s="346" t="s">
        <v>988</v>
      </c>
      <c r="C243" s="347" t="s">
        <v>1163</v>
      </c>
      <c r="D243" s="347" t="s">
        <v>1238</v>
      </c>
      <c r="E243" s="348" t="s">
        <v>1309</v>
      </c>
      <c r="F243" s="349" t="s">
        <v>990</v>
      </c>
      <c r="G243" s="350"/>
      <c r="H243" s="345"/>
      <c r="I243" s="345"/>
      <c r="J243" s="345"/>
    </row>
    <row r="244" spans="1:10" s="351" customFormat="1" ht="20.100000000000001" customHeight="1">
      <c r="A244" s="345" t="s">
        <v>1522</v>
      </c>
      <c r="B244" s="346" t="s">
        <v>988</v>
      </c>
      <c r="C244" s="347" t="s">
        <v>1164</v>
      </c>
      <c r="D244" s="347" t="s">
        <v>1239</v>
      </c>
      <c r="E244" s="348" t="s">
        <v>1310</v>
      </c>
      <c r="F244" s="349" t="s">
        <v>991</v>
      </c>
      <c r="G244" s="350"/>
      <c r="H244" s="345"/>
      <c r="I244" s="345"/>
      <c r="J244" s="345"/>
    </row>
    <row r="245" spans="1:10" s="351" customFormat="1" ht="20.100000000000001" customHeight="1">
      <c r="A245" s="345" t="s">
        <v>1523</v>
      </c>
      <c r="B245" s="346" t="s">
        <v>988</v>
      </c>
      <c r="C245" s="347" t="s">
        <v>739</v>
      </c>
      <c r="D245" s="347" t="s">
        <v>1240</v>
      </c>
      <c r="E245" s="348" t="s">
        <v>1311</v>
      </c>
      <c r="F245" s="349" t="s">
        <v>992</v>
      </c>
      <c r="G245" s="350"/>
      <c r="H245" s="345"/>
      <c r="I245" s="345"/>
      <c r="J245" s="345"/>
    </row>
    <row r="246" spans="1:10" s="351" customFormat="1" ht="20.100000000000001" customHeight="1">
      <c r="A246" s="345" t="s">
        <v>1524</v>
      </c>
      <c r="B246" s="346" t="s">
        <v>988</v>
      </c>
      <c r="C246" s="347" t="s">
        <v>740</v>
      </c>
      <c r="D246" s="347" t="s">
        <v>1241</v>
      </c>
      <c r="E246" s="348" t="s">
        <v>1312</v>
      </c>
      <c r="F246" s="349" t="s">
        <v>993</v>
      </c>
      <c r="G246" s="350"/>
      <c r="H246" s="345"/>
      <c r="I246" s="345"/>
      <c r="J246" s="345"/>
    </row>
    <row r="247" spans="1:10" s="351" customFormat="1" ht="20.100000000000001" customHeight="1">
      <c r="A247" s="345" t="s">
        <v>1525</v>
      </c>
      <c r="B247" s="346" t="s">
        <v>988</v>
      </c>
      <c r="C247" s="347" t="s">
        <v>1165</v>
      </c>
      <c r="D247" s="347" t="s">
        <v>1207</v>
      </c>
      <c r="E247" s="348" t="s">
        <v>1286</v>
      </c>
      <c r="F247" s="349" t="s">
        <v>425</v>
      </c>
      <c r="G247" s="350"/>
      <c r="H247" s="345"/>
      <c r="I247" s="345"/>
      <c r="J247" s="345"/>
    </row>
    <row r="248" spans="1:10" s="351" customFormat="1" ht="20.100000000000001" customHeight="1">
      <c r="A248" s="345" t="s">
        <v>1526</v>
      </c>
      <c r="B248" s="346" t="s">
        <v>988</v>
      </c>
      <c r="C248" s="347" t="s">
        <v>1166</v>
      </c>
      <c r="D248" s="347" t="s">
        <v>1253</v>
      </c>
      <c r="E248" s="348" t="s">
        <v>1331</v>
      </c>
      <c r="F248" s="349" t="s">
        <v>1340</v>
      </c>
      <c r="G248" s="350"/>
      <c r="H248" s="345"/>
      <c r="I248" s="345"/>
      <c r="J248" s="345"/>
    </row>
    <row r="249" spans="1:10" s="351" customFormat="1" ht="20.100000000000001" customHeight="1">
      <c r="A249" s="345" t="s">
        <v>1400</v>
      </c>
      <c r="B249" s="346" t="s">
        <v>988</v>
      </c>
      <c r="C249" s="347" t="s">
        <v>1167</v>
      </c>
      <c r="D249" s="347" t="s">
        <v>1242</v>
      </c>
      <c r="E249" s="348" t="s">
        <v>1332</v>
      </c>
      <c r="F249" s="349" t="s">
        <v>1343</v>
      </c>
      <c r="G249" s="350"/>
      <c r="H249" s="345"/>
      <c r="I249" s="345"/>
      <c r="J249" s="345"/>
    </row>
    <row r="250" spans="1:10" s="351" customFormat="1" ht="20.100000000000001" customHeight="1">
      <c r="A250" s="345" t="s">
        <v>1527</v>
      </c>
      <c r="B250" s="346" t="s">
        <v>988</v>
      </c>
      <c r="C250" s="347" t="s">
        <v>743</v>
      </c>
      <c r="D250" s="347" t="s">
        <v>994</v>
      </c>
      <c r="E250" s="348" t="s">
        <v>1313</v>
      </c>
      <c r="F250" s="349" t="s">
        <v>1341</v>
      </c>
      <c r="G250" s="350"/>
      <c r="H250" s="345"/>
      <c r="I250" s="345"/>
      <c r="J250" s="345"/>
    </row>
    <row r="251" spans="1:10" s="351" customFormat="1" ht="20.100000000000001" customHeight="1">
      <c r="A251" s="345" t="s">
        <v>1528</v>
      </c>
      <c r="B251" s="346" t="s">
        <v>988</v>
      </c>
      <c r="C251" s="347" t="s">
        <v>744</v>
      </c>
      <c r="D251" s="347" t="s">
        <v>1243</v>
      </c>
      <c r="E251" s="348" t="s">
        <v>1333</v>
      </c>
      <c r="F251" s="349" t="s">
        <v>995</v>
      </c>
      <c r="G251" s="350"/>
      <c r="H251" s="345"/>
      <c r="I251" s="345"/>
      <c r="J251" s="345"/>
    </row>
    <row r="252" spans="1:10" s="351" customFormat="1" ht="20.100000000000001" customHeight="1">
      <c r="A252" s="345" t="s">
        <v>1529</v>
      </c>
      <c r="B252" s="346" t="s">
        <v>988</v>
      </c>
      <c r="C252" s="347" t="s">
        <v>1168</v>
      </c>
      <c r="D252" s="347" t="s">
        <v>1244</v>
      </c>
      <c r="E252" s="348" t="s">
        <v>1314</v>
      </c>
      <c r="F252" s="349" t="s">
        <v>996</v>
      </c>
      <c r="G252" s="350"/>
      <c r="H252" s="345"/>
      <c r="I252" s="345"/>
      <c r="J252" s="345"/>
    </row>
    <row r="253" spans="1:10" s="351" customFormat="1" ht="20.100000000000001" customHeight="1">
      <c r="A253" s="345" t="s">
        <v>1530</v>
      </c>
      <c r="B253" s="346" t="s">
        <v>988</v>
      </c>
      <c r="C253" s="347" t="s">
        <v>746</v>
      </c>
      <c r="D253" s="347" t="s">
        <v>1245</v>
      </c>
      <c r="E253" s="348" t="s">
        <v>1315</v>
      </c>
      <c r="F253" s="349" t="s">
        <v>997</v>
      </c>
      <c r="G253" s="350"/>
      <c r="H253" s="345"/>
      <c r="I253" s="345"/>
      <c r="J253" s="345"/>
    </row>
    <row r="254" spans="1:10" s="351" customFormat="1" ht="20.100000000000001" customHeight="1">
      <c r="A254" s="345" t="s">
        <v>1531</v>
      </c>
      <c r="B254" s="346" t="s">
        <v>988</v>
      </c>
      <c r="C254" s="347" t="s">
        <v>1169</v>
      </c>
      <c r="D254" s="347" t="s">
        <v>1246</v>
      </c>
      <c r="E254" s="348" t="s">
        <v>1316</v>
      </c>
      <c r="F254" s="349" t="s">
        <v>619</v>
      </c>
      <c r="G254" s="350"/>
      <c r="H254" s="345"/>
      <c r="I254" s="345"/>
      <c r="J254" s="345"/>
    </row>
    <row r="255" spans="1:10" s="351" customFormat="1" ht="20.100000000000001" customHeight="1">
      <c r="A255" s="345" t="s">
        <v>1532</v>
      </c>
      <c r="B255" s="346" t="s">
        <v>988</v>
      </c>
      <c r="C255" s="347" t="s">
        <v>1170</v>
      </c>
      <c r="D255" s="347" t="s">
        <v>1247</v>
      </c>
      <c r="E255" s="348" t="s">
        <v>1317</v>
      </c>
      <c r="F255" s="349" t="s">
        <v>998</v>
      </c>
      <c r="G255" s="350"/>
      <c r="H255" s="345"/>
      <c r="I255" s="345"/>
      <c r="J255" s="345"/>
    </row>
    <row r="256" spans="1:10" s="351" customFormat="1" ht="20.100000000000001" customHeight="1">
      <c r="A256" s="345" t="s">
        <v>1533</v>
      </c>
      <c r="B256" s="346" t="s">
        <v>988</v>
      </c>
      <c r="C256" s="347" t="s">
        <v>1171</v>
      </c>
      <c r="D256" s="347" t="s">
        <v>1248</v>
      </c>
      <c r="E256" s="348" t="s">
        <v>1318</v>
      </c>
      <c r="F256" s="349" t="s">
        <v>999</v>
      </c>
      <c r="G256" s="350"/>
      <c r="H256" s="345"/>
      <c r="I256" s="345"/>
      <c r="J256" s="345"/>
    </row>
    <row r="257" spans="1:10" s="344" customFormat="1" ht="20.100000000000001" customHeight="1">
      <c r="A257" s="352" t="s">
        <v>1535</v>
      </c>
      <c r="B257" s="353" t="s">
        <v>946</v>
      </c>
      <c r="C257" s="354" t="s">
        <v>896</v>
      </c>
      <c r="D257" s="355"/>
      <c r="E257" s="356" t="s">
        <v>905</v>
      </c>
      <c r="F257" s="357"/>
      <c r="G257" s="358"/>
      <c r="H257" s="352"/>
      <c r="I257" s="352"/>
      <c r="J257" s="352"/>
    </row>
    <row r="258" spans="1:10" s="344" customFormat="1" ht="20.100000000000001" customHeight="1">
      <c r="A258" s="337" t="s">
        <v>1536</v>
      </c>
      <c r="B258" s="338" t="s">
        <v>946</v>
      </c>
      <c r="C258" s="339" t="s">
        <v>897</v>
      </c>
      <c r="D258" s="359"/>
      <c r="E258" s="340" t="s">
        <v>906</v>
      </c>
      <c r="F258" s="341"/>
      <c r="G258" s="343"/>
      <c r="H258" s="337"/>
      <c r="I258" s="337"/>
      <c r="J258" s="337"/>
    </row>
    <row r="259" spans="1:10" s="344" customFormat="1" ht="20.100000000000001" customHeight="1">
      <c r="A259" s="337" t="s">
        <v>1537</v>
      </c>
      <c r="B259" s="338" t="s">
        <v>946</v>
      </c>
      <c r="C259" s="339" t="s">
        <v>898</v>
      </c>
      <c r="D259" s="359"/>
      <c r="E259" s="340" t="s">
        <v>907</v>
      </c>
      <c r="F259" s="341"/>
      <c r="G259" s="343"/>
      <c r="H259" s="337"/>
      <c r="I259" s="337"/>
      <c r="J259" s="337"/>
    </row>
    <row r="260" spans="1:10" s="344" customFormat="1" ht="20.100000000000001" customHeight="1">
      <c r="A260" s="337" t="s">
        <v>1538</v>
      </c>
      <c r="B260" s="338" t="s">
        <v>946</v>
      </c>
      <c r="C260" s="339" t="s">
        <v>899</v>
      </c>
      <c r="D260" s="359"/>
      <c r="E260" s="340" t="s">
        <v>911</v>
      </c>
      <c r="F260" s="341" t="s">
        <v>912</v>
      </c>
      <c r="G260" s="343"/>
      <c r="H260" s="337"/>
      <c r="I260" s="337"/>
      <c r="J260" s="337"/>
    </row>
    <row r="261" spans="1:10" s="344" customFormat="1" ht="20.100000000000001" customHeight="1">
      <c r="A261" s="337" t="s">
        <v>1539</v>
      </c>
      <c r="B261" s="338" t="s">
        <v>946</v>
      </c>
      <c r="C261" s="339" t="s">
        <v>900</v>
      </c>
      <c r="D261" s="359"/>
      <c r="E261" s="340" t="s">
        <v>908</v>
      </c>
      <c r="F261" s="341"/>
      <c r="G261" s="343"/>
      <c r="H261" s="337"/>
      <c r="I261" s="337"/>
      <c r="J261" s="337"/>
    </row>
    <row r="262" spans="1:10" s="344" customFormat="1" ht="20.100000000000001" customHeight="1">
      <c r="A262" s="337" t="s">
        <v>1540</v>
      </c>
      <c r="B262" s="338" t="s">
        <v>946</v>
      </c>
      <c r="C262" s="339" t="s">
        <v>901</v>
      </c>
      <c r="D262" s="359"/>
      <c r="E262" s="340" t="s">
        <v>909</v>
      </c>
      <c r="F262" s="341"/>
      <c r="G262" s="343"/>
      <c r="H262" s="337"/>
      <c r="I262" s="337"/>
      <c r="J262" s="337"/>
    </row>
    <row r="263" spans="1:10" s="344" customFormat="1" ht="20.100000000000001" customHeight="1">
      <c r="A263" s="360" t="s">
        <v>1541</v>
      </c>
      <c r="B263" s="361" t="s">
        <v>946</v>
      </c>
      <c r="C263" s="362" t="s">
        <v>902</v>
      </c>
      <c r="D263" s="363"/>
      <c r="E263" s="364" t="s">
        <v>910</v>
      </c>
      <c r="F263" s="365"/>
      <c r="G263" s="366"/>
      <c r="H263" s="360"/>
      <c r="I263" s="360"/>
      <c r="J263" s="360"/>
    </row>
    <row r="264" spans="1:10" s="342" customFormat="1" ht="18.75" customHeight="1">
      <c r="A264" s="352" t="s">
        <v>1542</v>
      </c>
      <c r="B264" s="367" t="s">
        <v>903</v>
      </c>
      <c r="C264" s="354" t="s">
        <v>852</v>
      </c>
      <c r="D264" s="355"/>
      <c r="E264" s="356" t="s">
        <v>852</v>
      </c>
      <c r="F264" s="357"/>
      <c r="G264" s="352"/>
      <c r="H264" s="352"/>
      <c r="I264" s="352"/>
      <c r="J264" s="352"/>
    </row>
    <row r="265" spans="1:10" s="342" customFormat="1" ht="20.100000000000001" customHeight="1">
      <c r="A265" s="337" t="s">
        <v>1543</v>
      </c>
      <c r="B265" s="338" t="s">
        <v>903</v>
      </c>
      <c r="C265" s="339" t="s">
        <v>853</v>
      </c>
      <c r="D265" s="359"/>
      <c r="E265" s="340" t="s">
        <v>853</v>
      </c>
      <c r="F265" s="341"/>
      <c r="G265" s="337"/>
      <c r="H265" s="337"/>
      <c r="I265" s="337"/>
      <c r="J265" s="337"/>
    </row>
    <row r="266" spans="1:10" s="342" customFormat="1" ht="20.100000000000001" customHeight="1">
      <c r="A266" s="337" t="s">
        <v>1544</v>
      </c>
      <c r="B266" s="338" t="s">
        <v>903</v>
      </c>
      <c r="C266" s="339" t="s">
        <v>854</v>
      </c>
      <c r="D266" s="359"/>
      <c r="E266" s="340" t="s">
        <v>854</v>
      </c>
      <c r="F266" s="341"/>
      <c r="G266" s="337"/>
      <c r="H266" s="337"/>
      <c r="I266" s="337"/>
      <c r="J266" s="337"/>
    </row>
    <row r="267" spans="1:10" s="342" customFormat="1" ht="20.100000000000001" customHeight="1">
      <c r="A267" s="337" t="s">
        <v>1545</v>
      </c>
      <c r="B267" s="338" t="s">
        <v>903</v>
      </c>
      <c r="C267" s="339" t="s">
        <v>917</v>
      </c>
      <c r="D267" s="359"/>
      <c r="E267" s="340" t="s">
        <v>904</v>
      </c>
      <c r="F267" s="341"/>
      <c r="G267" s="337"/>
      <c r="H267" s="337"/>
      <c r="I267" s="337"/>
      <c r="J267" s="337"/>
    </row>
    <row r="268" spans="1:10" s="342" customFormat="1" ht="20.100000000000001" customHeight="1">
      <c r="A268" s="337" t="s">
        <v>1546</v>
      </c>
      <c r="B268" s="338" t="s">
        <v>903</v>
      </c>
      <c r="C268" s="339" t="s">
        <v>855</v>
      </c>
      <c r="D268" s="359"/>
      <c r="E268" s="340" t="s">
        <v>855</v>
      </c>
      <c r="F268" s="341"/>
      <c r="G268" s="337"/>
      <c r="H268" s="337"/>
      <c r="I268" s="337"/>
      <c r="J268" s="337"/>
    </row>
    <row r="269" spans="1:10" s="342" customFormat="1" ht="20.100000000000001" customHeight="1">
      <c r="A269" s="337" t="s">
        <v>1547</v>
      </c>
      <c r="B269" s="338" t="s">
        <v>903</v>
      </c>
      <c r="C269" s="339" t="s">
        <v>856</v>
      </c>
      <c r="D269" s="359"/>
      <c r="E269" s="340" t="s">
        <v>856</v>
      </c>
      <c r="F269" s="341"/>
      <c r="G269" s="337"/>
      <c r="H269" s="337"/>
      <c r="I269" s="337"/>
      <c r="J269" s="337"/>
    </row>
    <row r="270" spans="1:10" s="342" customFormat="1" ht="20.100000000000001" customHeight="1">
      <c r="A270" s="337" t="s">
        <v>1548</v>
      </c>
      <c r="B270" s="338" t="s">
        <v>903</v>
      </c>
      <c r="C270" s="339" t="s">
        <v>857</v>
      </c>
      <c r="D270" s="359"/>
      <c r="E270" s="340" t="s">
        <v>857</v>
      </c>
      <c r="F270" s="341"/>
      <c r="G270" s="337"/>
      <c r="H270" s="337"/>
      <c r="I270" s="337"/>
      <c r="J270" s="337"/>
    </row>
    <row r="271" spans="1:10" s="342" customFormat="1" ht="20.100000000000001" customHeight="1">
      <c r="A271" s="337" t="s">
        <v>1549</v>
      </c>
      <c r="B271" s="338" t="s">
        <v>903</v>
      </c>
      <c r="C271" s="339" t="s">
        <v>858</v>
      </c>
      <c r="D271" s="359"/>
      <c r="E271" s="340" t="s">
        <v>858</v>
      </c>
      <c r="F271" s="341"/>
      <c r="G271" s="337"/>
      <c r="H271" s="337"/>
      <c r="I271" s="337"/>
      <c r="J271" s="337"/>
    </row>
    <row r="272" spans="1:10" s="342" customFormat="1" ht="20.100000000000001" customHeight="1">
      <c r="A272" s="337" t="s">
        <v>1550</v>
      </c>
      <c r="B272" s="338" t="s">
        <v>903</v>
      </c>
      <c r="C272" s="339" t="s">
        <v>859</v>
      </c>
      <c r="D272" s="359"/>
      <c r="E272" s="340" t="s">
        <v>859</v>
      </c>
      <c r="F272" s="341"/>
      <c r="G272" s="337"/>
      <c r="H272" s="337"/>
      <c r="I272" s="337"/>
      <c r="J272" s="337"/>
    </row>
    <row r="273" spans="1:10" s="342" customFormat="1" ht="20.100000000000001" customHeight="1">
      <c r="A273" s="337" t="s">
        <v>1551</v>
      </c>
      <c r="B273" s="338" t="s">
        <v>903</v>
      </c>
      <c r="C273" s="339" t="s">
        <v>860</v>
      </c>
      <c r="D273" s="359"/>
      <c r="E273" s="340" t="s">
        <v>860</v>
      </c>
      <c r="F273" s="341"/>
      <c r="G273" s="337"/>
      <c r="H273" s="337"/>
      <c r="I273" s="337"/>
      <c r="J273" s="337"/>
    </row>
    <row r="274" spans="1:10" s="342" customFormat="1" ht="20.100000000000001" customHeight="1">
      <c r="A274" s="337" t="s">
        <v>1552</v>
      </c>
      <c r="B274" s="338" t="s">
        <v>903</v>
      </c>
      <c r="C274" s="339" t="s">
        <v>861</v>
      </c>
      <c r="D274" s="359"/>
      <c r="E274" s="340" t="s">
        <v>861</v>
      </c>
      <c r="F274" s="341"/>
      <c r="G274" s="337"/>
      <c r="H274" s="337"/>
      <c r="I274" s="337"/>
      <c r="J274" s="337"/>
    </row>
    <row r="275" spans="1:10" s="342" customFormat="1" ht="20.100000000000001" customHeight="1">
      <c r="A275" s="337" t="s">
        <v>1553</v>
      </c>
      <c r="B275" s="338" t="s">
        <v>903</v>
      </c>
      <c r="C275" s="339" t="s">
        <v>862</v>
      </c>
      <c r="D275" s="359"/>
      <c r="E275" s="340" t="s">
        <v>862</v>
      </c>
      <c r="F275" s="341"/>
      <c r="G275" s="337"/>
      <c r="H275" s="337"/>
      <c r="I275" s="337"/>
      <c r="J275" s="337"/>
    </row>
    <row r="276" spans="1:10" s="344" customFormat="1" ht="20.100000000000001" customHeight="1">
      <c r="A276" s="337" t="s">
        <v>1534</v>
      </c>
      <c r="B276" s="338" t="s">
        <v>903</v>
      </c>
      <c r="C276" s="339" t="s">
        <v>863</v>
      </c>
      <c r="D276" s="359"/>
      <c r="E276" s="340" t="s">
        <v>863</v>
      </c>
      <c r="F276" s="341"/>
      <c r="G276" s="337"/>
      <c r="H276" s="337"/>
      <c r="I276" s="337"/>
      <c r="J276" s="337"/>
    </row>
    <row r="277" spans="1:10" s="344" customFormat="1" ht="20.100000000000001" customHeight="1">
      <c r="A277" s="337" t="s">
        <v>1554</v>
      </c>
      <c r="B277" s="338" t="s">
        <v>903</v>
      </c>
      <c r="C277" s="339" t="s">
        <v>864</v>
      </c>
      <c r="D277" s="359"/>
      <c r="E277" s="340" t="s">
        <v>864</v>
      </c>
      <c r="F277" s="341"/>
      <c r="G277" s="337"/>
      <c r="H277" s="337"/>
      <c r="I277" s="337"/>
      <c r="J277" s="337"/>
    </row>
    <row r="278" spans="1:10" s="342" customFormat="1" ht="20.100000000000001" customHeight="1">
      <c r="A278" s="337" t="s">
        <v>1555</v>
      </c>
      <c r="B278" s="338" t="s">
        <v>903</v>
      </c>
      <c r="C278" s="339" t="s">
        <v>865</v>
      </c>
      <c r="D278" s="359"/>
      <c r="E278" s="340" t="s">
        <v>865</v>
      </c>
      <c r="F278" s="341"/>
      <c r="G278" s="337"/>
      <c r="H278" s="337"/>
      <c r="I278" s="337"/>
      <c r="J278" s="337"/>
    </row>
    <row r="279" spans="1:10" s="342" customFormat="1" ht="20.100000000000001" customHeight="1">
      <c r="A279" s="337" t="s">
        <v>1556</v>
      </c>
      <c r="B279" s="338" t="s">
        <v>903</v>
      </c>
      <c r="C279" s="339" t="s">
        <v>866</v>
      </c>
      <c r="D279" s="359"/>
      <c r="E279" s="340" t="s">
        <v>866</v>
      </c>
      <c r="F279" s="341"/>
      <c r="G279" s="337"/>
      <c r="H279" s="337"/>
      <c r="I279" s="337"/>
      <c r="J279" s="337"/>
    </row>
    <row r="280" spans="1:10" s="342" customFormat="1" ht="20.100000000000001" customHeight="1">
      <c r="A280" s="337" t="s">
        <v>1557</v>
      </c>
      <c r="B280" s="338" t="s">
        <v>903</v>
      </c>
      <c r="C280" s="339" t="s">
        <v>867</v>
      </c>
      <c r="D280" s="359"/>
      <c r="E280" s="340" t="s">
        <v>867</v>
      </c>
      <c r="F280" s="341"/>
      <c r="G280" s="337"/>
      <c r="H280" s="337"/>
      <c r="I280" s="337"/>
      <c r="J280" s="337"/>
    </row>
    <row r="281" spans="1:10" s="342" customFormat="1" ht="20.100000000000001" customHeight="1">
      <c r="A281" s="337" t="s">
        <v>1558</v>
      </c>
      <c r="B281" s="338" t="s">
        <v>903</v>
      </c>
      <c r="C281" s="339" t="s">
        <v>868</v>
      </c>
      <c r="D281" s="359"/>
      <c r="E281" s="340" t="s">
        <v>868</v>
      </c>
      <c r="F281" s="341"/>
      <c r="G281" s="337"/>
      <c r="H281" s="337"/>
      <c r="I281" s="337"/>
      <c r="J281" s="337"/>
    </row>
    <row r="282" spans="1:10" s="342" customFormat="1" ht="20.100000000000001" customHeight="1">
      <c r="A282" s="337" t="s">
        <v>1559</v>
      </c>
      <c r="B282" s="338" t="s">
        <v>903</v>
      </c>
      <c r="C282" s="339" t="s">
        <v>869</v>
      </c>
      <c r="D282" s="359"/>
      <c r="E282" s="340" t="s">
        <v>869</v>
      </c>
      <c r="F282" s="341"/>
      <c r="G282" s="337"/>
      <c r="H282" s="337"/>
      <c r="I282" s="337"/>
      <c r="J282" s="337"/>
    </row>
    <row r="283" spans="1:10" s="342" customFormat="1" ht="20.100000000000001" customHeight="1">
      <c r="A283" s="337" t="s">
        <v>1560</v>
      </c>
      <c r="B283" s="338" t="s">
        <v>903</v>
      </c>
      <c r="C283" s="339" t="s">
        <v>870</v>
      </c>
      <c r="D283" s="359"/>
      <c r="E283" s="340" t="s">
        <v>870</v>
      </c>
      <c r="F283" s="341"/>
      <c r="G283" s="337"/>
      <c r="H283" s="337"/>
      <c r="I283" s="337"/>
      <c r="J283" s="337"/>
    </row>
    <row r="284" spans="1:10" s="342" customFormat="1" ht="20.100000000000001" customHeight="1">
      <c r="A284" s="337" t="s">
        <v>1561</v>
      </c>
      <c r="B284" s="338" t="s">
        <v>903</v>
      </c>
      <c r="C284" s="339" t="s">
        <v>871</v>
      </c>
      <c r="D284" s="359"/>
      <c r="E284" s="340" t="s">
        <v>871</v>
      </c>
      <c r="F284" s="341"/>
      <c r="G284" s="337"/>
      <c r="H284" s="337"/>
      <c r="I284" s="337"/>
      <c r="J284" s="337"/>
    </row>
    <row r="285" spans="1:10" s="342" customFormat="1" ht="20.100000000000001" customHeight="1">
      <c r="A285" s="337" t="s">
        <v>1562</v>
      </c>
      <c r="B285" s="338" t="s">
        <v>903</v>
      </c>
      <c r="C285" s="339" t="s">
        <v>872</v>
      </c>
      <c r="D285" s="359"/>
      <c r="E285" s="340" t="s">
        <v>872</v>
      </c>
      <c r="F285" s="341"/>
      <c r="G285" s="337"/>
      <c r="H285" s="337"/>
      <c r="I285" s="337"/>
      <c r="J285" s="337"/>
    </row>
    <row r="286" spans="1:10" s="342" customFormat="1" ht="20.100000000000001" customHeight="1">
      <c r="A286" s="337" t="s">
        <v>1563</v>
      </c>
      <c r="B286" s="338" t="s">
        <v>903</v>
      </c>
      <c r="C286" s="339" t="s">
        <v>873</v>
      </c>
      <c r="D286" s="359"/>
      <c r="E286" s="340" t="s">
        <v>873</v>
      </c>
      <c r="F286" s="341"/>
      <c r="G286" s="337"/>
      <c r="H286" s="337"/>
      <c r="I286" s="337"/>
      <c r="J286" s="337"/>
    </row>
    <row r="287" spans="1:10" s="342" customFormat="1" ht="20.100000000000001" customHeight="1">
      <c r="A287" s="337" t="s">
        <v>1564</v>
      </c>
      <c r="B287" s="338" t="s">
        <v>903</v>
      </c>
      <c r="C287" s="339" t="s">
        <v>874</v>
      </c>
      <c r="D287" s="359"/>
      <c r="E287" s="340" t="s">
        <v>874</v>
      </c>
      <c r="F287" s="341"/>
      <c r="G287" s="337"/>
      <c r="H287" s="337"/>
      <c r="I287" s="337"/>
      <c r="J287" s="337"/>
    </row>
    <row r="288" spans="1:10" s="342" customFormat="1" ht="20.100000000000001" customHeight="1">
      <c r="A288" s="337" t="s">
        <v>1565</v>
      </c>
      <c r="B288" s="338" t="s">
        <v>903</v>
      </c>
      <c r="C288" s="339" t="s">
        <v>875</v>
      </c>
      <c r="D288" s="359"/>
      <c r="E288" s="340" t="s">
        <v>875</v>
      </c>
      <c r="F288" s="341"/>
      <c r="G288" s="337"/>
      <c r="H288" s="337"/>
      <c r="I288" s="337"/>
      <c r="J288" s="337"/>
    </row>
    <row r="289" spans="1:10" s="342" customFormat="1" ht="20.100000000000001" customHeight="1">
      <c r="A289" s="337" t="s">
        <v>1566</v>
      </c>
      <c r="B289" s="338" t="s">
        <v>903</v>
      </c>
      <c r="C289" s="339" t="s">
        <v>876</v>
      </c>
      <c r="D289" s="359"/>
      <c r="E289" s="340" t="s">
        <v>876</v>
      </c>
      <c r="F289" s="341"/>
      <c r="G289" s="337"/>
      <c r="H289" s="337"/>
      <c r="I289" s="337"/>
      <c r="J289" s="337"/>
    </row>
    <row r="290" spans="1:10" s="342" customFormat="1" ht="20.100000000000001" customHeight="1">
      <c r="A290" s="337" t="s">
        <v>1567</v>
      </c>
      <c r="B290" s="338" t="s">
        <v>903</v>
      </c>
      <c r="C290" s="339" t="s">
        <v>877</v>
      </c>
      <c r="D290" s="359"/>
      <c r="E290" s="340" t="s">
        <v>877</v>
      </c>
      <c r="F290" s="341"/>
      <c r="G290" s="337"/>
      <c r="H290" s="337"/>
      <c r="I290" s="337"/>
      <c r="J290" s="337"/>
    </row>
    <row r="291" spans="1:10" s="344" customFormat="1" ht="20.100000000000001" customHeight="1">
      <c r="A291" s="337" t="s">
        <v>1568</v>
      </c>
      <c r="B291" s="338" t="s">
        <v>903</v>
      </c>
      <c r="C291" s="339" t="s">
        <v>878</v>
      </c>
      <c r="D291" s="359"/>
      <c r="E291" s="340" t="s">
        <v>878</v>
      </c>
      <c r="F291" s="341"/>
      <c r="G291" s="337"/>
      <c r="H291" s="337"/>
      <c r="I291" s="337"/>
      <c r="J291" s="337"/>
    </row>
    <row r="292" spans="1:10" s="344" customFormat="1" ht="20.100000000000001" customHeight="1">
      <c r="A292" s="337" t="s">
        <v>1569</v>
      </c>
      <c r="B292" s="338" t="s">
        <v>903</v>
      </c>
      <c r="C292" s="339" t="s">
        <v>879</v>
      </c>
      <c r="D292" s="359"/>
      <c r="E292" s="340" t="s">
        <v>879</v>
      </c>
      <c r="F292" s="341"/>
      <c r="G292" s="337"/>
      <c r="H292" s="337"/>
      <c r="I292" s="337"/>
      <c r="J292" s="337"/>
    </row>
    <row r="293" spans="1:10" s="344" customFormat="1" ht="20.100000000000001" customHeight="1">
      <c r="A293" s="337" t="s">
        <v>1570</v>
      </c>
      <c r="B293" s="338" t="s">
        <v>903</v>
      </c>
      <c r="C293" s="339" t="s">
        <v>880</v>
      </c>
      <c r="D293" s="359"/>
      <c r="E293" s="340" t="s">
        <v>880</v>
      </c>
      <c r="F293" s="341"/>
      <c r="G293" s="337"/>
      <c r="H293" s="337"/>
      <c r="I293" s="337"/>
      <c r="J293" s="337"/>
    </row>
    <row r="294" spans="1:10" s="344" customFormat="1" ht="20.100000000000001" customHeight="1">
      <c r="A294" s="337" t="s">
        <v>1571</v>
      </c>
      <c r="B294" s="338" t="s">
        <v>903</v>
      </c>
      <c r="C294" s="339" t="s">
        <v>881</v>
      </c>
      <c r="D294" s="359"/>
      <c r="E294" s="340" t="s">
        <v>881</v>
      </c>
      <c r="F294" s="341"/>
      <c r="G294" s="337"/>
      <c r="H294" s="337"/>
      <c r="I294" s="337"/>
      <c r="J294" s="337"/>
    </row>
    <row r="295" spans="1:10" s="344" customFormat="1" ht="20.100000000000001" customHeight="1">
      <c r="A295" s="337" t="s">
        <v>1438</v>
      </c>
      <c r="B295" s="338" t="s">
        <v>903</v>
      </c>
      <c r="C295" s="339" t="s">
        <v>882</v>
      </c>
      <c r="D295" s="359"/>
      <c r="E295" s="340" t="s">
        <v>882</v>
      </c>
      <c r="F295" s="341"/>
      <c r="G295" s="337"/>
      <c r="H295" s="337"/>
      <c r="I295" s="337"/>
      <c r="J295" s="337"/>
    </row>
    <row r="296" spans="1:10" s="344" customFormat="1" ht="20.100000000000001" customHeight="1">
      <c r="A296" s="337" t="s">
        <v>1437</v>
      </c>
      <c r="B296" s="338" t="s">
        <v>903</v>
      </c>
      <c r="C296" s="339" t="s">
        <v>883</v>
      </c>
      <c r="D296" s="359"/>
      <c r="E296" s="340" t="s">
        <v>913</v>
      </c>
      <c r="F296" s="341" t="s">
        <v>914</v>
      </c>
      <c r="G296" s="337"/>
      <c r="H296" s="337"/>
      <c r="I296" s="337"/>
      <c r="J296" s="337"/>
    </row>
    <row r="297" spans="1:10" s="344" customFormat="1" ht="20.100000000000001" customHeight="1">
      <c r="A297" s="337" t="s">
        <v>1436</v>
      </c>
      <c r="B297" s="338" t="s">
        <v>903</v>
      </c>
      <c r="C297" s="339" t="s">
        <v>918</v>
      </c>
      <c r="D297" s="359"/>
      <c r="E297" s="340" t="s">
        <v>915</v>
      </c>
      <c r="F297" s="341" t="s">
        <v>916</v>
      </c>
      <c r="G297" s="337"/>
      <c r="H297" s="337"/>
      <c r="I297" s="337"/>
      <c r="J297" s="337"/>
    </row>
    <row r="298" spans="1:10" s="344" customFormat="1" ht="20.100000000000001" customHeight="1">
      <c r="A298" s="337" t="s">
        <v>1435</v>
      </c>
      <c r="B298" s="338" t="s">
        <v>903</v>
      </c>
      <c r="C298" s="339" t="s">
        <v>884</v>
      </c>
      <c r="D298" s="359"/>
      <c r="E298" s="340" t="s">
        <v>884</v>
      </c>
      <c r="F298" s="341"/>
      <c r="G298" s="337"/>
      <c r="H298" s="337"/>
      <c r="I298" s="337"/>
      <c r="J298" s="337"/>
    </row>
    <row r="299" spans="1:10" s="344" customFormat="1" ht="20.100000000000001" customHeight="1">
      <c r="A299" s="337" t="s">
        <v>1434</v>
      </c>
      <c r="B299" s="338" t="s">
        <v>903</v>
      </c>
      <c r="C299" s="339" t="s">
        <v>885</v>
      </c>
      <c r="D299" s="359"/>
      <c r="E299" s="340" t="s">
        <v>885</v>
      </c>
      <c r="F299" s="341"/>
      <c r="G299" s="337"/>
      <c r="H299" s="337"/>
      <c r="I299" s="337"/>
      <c r="J299" s="337"/>
    </row>
    <row r="300" spans="1:10" s="344" customFormat="1" ht="20.100000000000001" customHeight="1">
      <c r="A300" s="337" t="s">
        <v>1433</v>
      </c>
      <c r="B300" s="338" t="s">
        <v>903</v>
      </c>
      <c r="C300" s="339" t="s">
        <v>886</v>
      </c>
      <c r="D300" s="359"/>
      <c r="E300" s="340" t="s">
        <v>886</v>
      </c>
      <c r="F300" s="341"/>
      <c r="G300" s="337"/>
      <c r="H300" s="337"/>
      <c r="I300" s="337"/>
      <c r="J300" s="337"/>
    </row>
    <row r="301" spans="1:10" s="344" customFormat="1" ht="20.100000000000001" customHeight="1">
      <c r="A301" s="337" t="s">
        <v>1432</v>
      </c>
      <c r="B301" s="338" t="s">
        <v>903</v>
      </c>
      <c r="C301" s="339" t="s">
        <v>887</v>
      </c>
      <c r="D301" s="359"/>
      <c r="E301" s="340" t="s">
        <v>887</v>
      </c>
      <c r="F301" s="341"/>
      <c r="G301" s="337"/>
      <c r="H301" s="337"/>
      <c r="I301" s="337"/>
      <c r="J301" s="337"/>
    </row>
    <row r="302" spans="1:10" s="344" customFormat="1" ht="20.100000000000001" customHeight="1">
      <c r="A302" s="337" t="s">
        <v>1431</v>
      </c>
      <c r="B302" s="338" t="s">
        <v>903</v>
      </c>
      <c r="C302" s="339" t="s">
        <v>888</v>
      </c>
      <c r="D302" s="359"/>
      <c r="E302" s="340" t="s">
        <v>888</v>
      </c>
      <c r="F302" s="341"/>
      <c r="G302" s="337"/>
      <c r="H302" s="337"/>
      <c r="I302" s="337"/>
      <c r="J302" s="337"/>
    </row>
    <row r="303" spans="1:10" s="344" customFormat="1" ht="20.100000000000001" customHeight="1">
      <c r="A303" s="337" t="s">
        <v>1430</v>
      </c>
      <c r="B303" s="338" t="s">
        <v>903</v>
      </c>
      <c r="C303" s="339" t="s">
        <v>889</v>
      </c>
      <c r="D303" s="359"/>
      <c r="E303" s="340" t="s">
        <v>889</v>
      </c>
      <c r="F303" s="341"/>
      <c r="G303" s="337"/>
      <c r="H303" s="337"/>
      <c r="I303" s="337"/>
      <c r="J303" s="337"/>
    </row>
    <row r="304" spans="1:10" s="344" customFormat="1" ht="20.100000000000001" customHeight="1">
      <c r="A304" s="337" t="s">
        <v>1429</v>
      </c>
      <c r="B304" s="338" t="s">
        <v>903</v>
      </c>
      <c r="C304" s="339" t="s">
        <v>890</v>
      </c>
      <c r="D304" s="359"/>
      <c r="E304" s="340" t="s">
        <v>890</v>
      </c>
      <c r="F304" s="341"/>
      <c r="G304" s="337"/>
      <c r="H304" s="337"/>
      <c r="I304" s="337"/>
      <c r="J304" s="337"/>
    </row>
    <row r="305" spans="1:10" s="344" customFormat="1" ht="20.100000000000001" customHeight="1">
      <c r="A305" s="337" t="s">
        <v>1428</v>
      </c>
      <c r="B305" s="338" t="s">
        <v>903</v>
      </c>
      <c r="C305" s="339" t="s">
        <v>891</v>
      </c>
      <c r="D305" s="359"/>
      <c r="E305" s="340" t="s">
        <v>891</v>
      </c>
      <c r="F305" s="341"/>
      <c r="G305" s="337"/>
      <c r="H305" s="337"/>
      <c r="I305" s="337"/>
      <c r="J305" s="337"/>
    </row>
    <row r="306" spans="1:10" s="344" customFormat="1" ht="20.100000000000001" customHeight="1">
      <c r="A306" s="337" t="s">
        <v>1427</v>
      </c>
      <c r="B306" s="338" t="s">
        <v>903</v>
      </c>
      <c r="C306" s="339" t="s">
        <v>892</v>
      </c>
      <c r="D306" s="359"/>
      <c r="E306" s="340" t="s">
        <v>892</v>
      </c>
      <c r="F306" s="341"/>
      <c r="G306" s="337"/>
      <c r="H306" s="337"/>
      <c r="I306" s="337"/>
      <c r="J306" s="337"/>
    </row>
    <row r="307" spans="1:10" s="344" customFormat="1" ht="20.100000000000001" customHeight="1">
      <c r="A307" s="337" t="s">
        <v>1426</v>
      </c>
      <c r="B307" s="338" t="s">
        <v>903</v>
      </c>
      <c r="C307" s="339" t="s">
        <v>893</v>
      </c>
      <c r="D307" s="359"/>
      <c r="E307" s="340" t="s">
        <v>893</v>
      </c>
      <c r="F307" s="341"/>
      <c r="G307" s="337"/>
      <c r="H307" s="337"/>
      <c r="I307" s="337"/>
      <c r="J307" s="337"/>
    </row>
    <row r="308" spans="1:10" s="344" customFormat="1" ht="20.100000000000001" customHeight="1">
      <c r="A308" s="337" t="s">
        <v>1425</v>
      </c>
      <c r="B308" s="338" t="s">
        <v>903</v>
      </c>
      <c r="C308" s="339" t="s">
        <v>894</v>
      </c>
      <c r="D308" s="359"/>
      <c r="E308" s="340" t="s">
        <v>894</v>
      </c>
      <c r="F308" s="341"/>
      <c r="G308" s="337"/>
      <c r="H308" s="337"/>
      <c r="I308" s="337"/>
      <c r="J308" s="337"/>
    </row>
    <row r="309" spans="1:10" s="344" customFormat="1" ht="20.100000000000001" customHeight="1">
      <c r="A309" s="360" t="s">
        <v>1424</v>
      </c>
      <c r="B309" s="368" t="s">
        <v>903</v>
      </c>
      <c r="C309" s="362" t="s">
        <v>895</v>
      </c>
      <c r="D309" s="363"/>
      <c r="E309" s="364" t="s">
        <v>895</v>
      </c>
      <c r="F309" s="365"/>
      <c r="G309" s="360"/>
      <c r="H309" s="360"/>
      <c r="I309" s="360"/>
      <c r="J309" s="360"/>
    </row>
    <row r="310" spans="1:10" s="344" customFormat="1" ht="20.100000000000001" customHeight="1">
      <c r="A310" s="345" t="s">
        <v>1423</v>
      </c>
      <c r="B310" s="346" t="s">
        <v>1000</v>
      </c>
      <c r="C310" s="347" t="s">
        <v>1347</v>
      </c>
      <c r="D310" s="347" t="s">
        <v>1362</v>
      </c>
      <c r="E310" s="348" t="s">
        <v>1376</v>
      </c>
      <c r="F310" s="349" t="s">
        <v>1005</v>
      </c>
      <c r="G310" s="345"/>
      <c r="H310" s="345"/>
      <c r="I310" s="345"/>
      <c r="J310" s="345"/>
    </row>
    <row r="311" spans="1:10" s="344" customFormat="1" ht="20.100000000000001" customHeight="1">
      <c r="A311" s="345" t="s">
        <v>1422</v>
      </c>
      <c r="B311" s="346" t="s">
        <v>1000</v>
      </c>
      <c r="C311" s="347" t="s">
        <v>1348</v>
      </c>
      <c r="D311" s="347" t="s">
        <v>1363</v>
      </c>
      <c r="E311" s="348" t="s">
        <v>1377</v>
      </c>
      <c r="F311" s="349" t="s">
        <v>1006</v>
      </c>
      <c r="G311" s="345"/>
      <c r="H311" s="345"/>
      <c r="I311" s="345"/>
      <c r="J311" s="345"/>
    </row>
    <row r="312" spans="1:10" s="344" customFormat="1" ht="20.100000000000001" customHeight="1">
      <c r="A312" s="345" t="s">
        <v>1421</v>
      </c>
      <c r="B312" s="346" t="s">
        <v>1003</v>
      </c>
      <c r="C312" s="347" t="s">
        <v>1349</v>
      </c>
      <c r="D312" s="347" t="s">
        <v>1362</v>
      </c>
      <c r="E312" s="348" t="s">
        <v>1376</v>
      </c>
      <c r="F312" s="349" t="s">
        <v>1005</v>
      </c>
      <c r="G312" s="345"/>
      <c r="H312" s="345"/>
      <c r="I312" s="345"/>
      <c r="J312" s="345"/>
    </row>
    <row r="313" spans="1:10" s="344" customFormat="1" ht="20.100000000000001" customHeight="1">
      <c r="A313" s="345" t="s">
        <v>1420</v>
      </c>
      <c r="B313" s="346" t="s">
        <v>1000</v>
      </c>
      <c r="C313" s="347" t="s">
        <v>1350</v>
      </c>
      <c r="D313" s="347" t="s">
        <v>1364</v>
      </c>
      <c r="E313" s="348" t="s">
        <v>1378</v>
      </c>
      <c r="F313" s="349" t="s">
        <v>1007</v>
      </c>
      <c r="G313" s="345"/>
      <c r="H313" s="345"/>
      <c r="I313" s="345"/>
      <c r="J313" s="345"/>
    </row>
    <row r="314" spans="1:10" s="344" customFormat="1" ht="20.100000000000001" customHeight="1">
      <c r="A314" s="345" t="s">
        <v>1419</v>
      </c>
      <c r="B314" s="346" t="s">
        <v>1000</v>
      </c>
      <c r="C314" s="347" t="s">
        <v>1351</v>
      </c>
      <c r="D314" s="347" t="s">
        <v>1365</v>
      </c>
      <c r="E314" s="348" t="s">
        <v>1379</v>
      </c>
      <c r="F314" s="349" t="s">
        <v>1001</v>
      </c>
      <c r="G314" s="345"/>
      <c r="H314" s="345"/>
      <c r="I314" s="345"/>
      <c r="J314" s="345"/>
    </row>
    <row r="315" spans="1:10" s="344" customFormat="1" ht="20.100000000000001" customHeight="1">
      <c r="A315" s="345" t="s">
        <v>1418</v>
      </c>
      <c r="B315" s="346" t="s">
        <v>1000</v>
      </c>
      <c r="C315" s="347" t="s">
        <v>1352</v>
      </c>
      <c r="D315" s="347" t="s">
        <v>1366</v>
      </c>
      <c r="E315" s="348" t="s">
        <v>1380</v>
      </c>
      <c r="F315" s="349" t="s">
        <v>1008</v>
      </c>
      <c r="G315" s="345"/>
      <c r="H315" s="345"/>
      <c r="I315" s="345"/>
      <c r="J315" s="345"/>
    </row>
    <row r="316" spans="1:10" s="344" customFormat="1" ht="20.100000000000001" customHeight="1">
      <c r="A316" s="345" t="s">
        <v>1417</v>
      </c>
      <c r="B316" s="346" t="s">
        <v>1000</v>
      </c>
      <c r="C316" s="347" t="s">
        <v>1353</v>
      </c>
      <c r="D316" s="347" t="s">
        <v>1375</v>
      </c>
      <c r="E316" s="348" t="s">
        <v>1381</v>
      </c>
      <c r="F316" s="349" t="s">
        <v>1002</v>
      </c>
      <c r="G316" s="345"/>
      <c r="H316" s="345"/>
      <c r="I316" s="345"/>
      <c r="J316" s="345"/>
    </row>
    <row r="317" spans="1:10" s="344" customFormat="1" ht="20.100000000000001" customHeight="1">
      <c r="A317" s="345" t="s">
        <v>1416</v>
      </c>
      <c r="B317" s="346" t="s">
        <v>1000</v>
      </c>
      <c r="C317" s="347" t="s">
        <v>1354</v>
      </c>
      <c r="D317" s="347" t="s">
        <v>1367</v>
      </c>
      <c r="E317" s="348" t="s">
        <v>1382</v>
      </c>
      <c r="F317" s="349" t="s">
        <v>1009</v>
      </c>
      <c r="G317" s="345"/>
      <c r="H317" s="345"/>
      <c r="I317" s="345"/>
      <c r="J317" s="345"/>
    </row>
    <row r="318" spans="1:10" s="344" customFormat="1" ht="20.100000000000001" customHeight="1">
      <c r="A318" s="345" t="s">
        <v>1415</v>
      </c>
      <c r="B318" s="346" t="s">
        <v>1000</v>
      </c>
      <c r="C318" s="347" t="s">
        <v>1355</v>
      </c>
      <c r="D318" s="347" t="s">
        <v>1368</v>
      </c>
      <c r="E318" s="348" t="s">
        <v>1389</v>
      </c>
      <c r="F318" s="349" t="s">
        <v>1004</v>
      </c>
      <c r="G318" s="345"/>
      <c r="H318" s="345"/>
      <c r="I318" s="345"/>
      <c r="J318" s="345"/>
    </row>
    <row r="319" spans="1:10" s="344" customFormat="1" ht="20.100000000000001" customHeight="1">
      <c r="A319" s="345" t="s">
        <v>1414</v>
      </c>
      <c r="B319" s="346" t="s">
        <v>1003</v>
      </c>
      <c r="C319" s="347" t="s">
        <v>1356</v>
      </c>
      <c r="D319" s="347" t="s">
        <v>1369</v>
      </c>
      <c r="E319" s="348" t="s">
        <v>1383</v>
      </c>
      <c r="F319" s="349" t="s">
        <v>1010</v>
      </c>
      <c r="G319" s="345"/>
      <c r="H319" s="345"/>
      <c r="I319" s="345"/>
      <c r="J319" s="345"/>
    </row>
    <row r="320" spans="1:10" s="344" customFormat="1" ht="20.100000000000001" customHeight="1">
      <c r="A320" s="345" t="s">
        <v>1413</v>
      </c>
      <c r="B320" s="346" t="s">
        <v>1003</v>
      </c>
      <c r="C320" s="347" t="s">
        <v>1357</v>
      </c>
      <c r="D320" s="347" t="s">
        <v>1368</v>
      </c>
      <c r="E320" s="348" t="s">
        <v>1389</v>
      </c>
      <c r="F320" s="349" t="s">
        <v>1004</v>
      </c>
      <c r="G320" s="345"/>
      <c r="H320" s="345"/>
      <c r="I320" s="345"/>
      <c r="J320" s="345"/>
    </row>
    <row r="321" spans="1:10" s="344" customFormat="1" ht="20.100000000000001" customHeight="1">
      <c r="A321" s="345" t="s">
        <v>1412</v>
      </c>
      <c r="B321" s="346" t="s">
        <v>1011</v>
      </c>
      <c r="C321" s="347" t="s">
        <v>1358</v>
      </c>
      <c r="D321" s="347" t="s">
        <v>1370</v>
      </c>
      <c r="E321" s="348" t="s">
        <v>1384</v>
      </c>
      <c r="F321" s="349" t="s">
        <v>1390</v>
      </c>
      <c r="G321" s="345"/>
      <c r="H321" s="345"/>
      <c r="I321" s="345"/>
      <c r="J321" s="345"/>
    </row>
    <row r="322" spans="1:10" s="344" customFormat="1" ht="20.100000000000001" customHeight="1">
      <c r="A322" s="345" t="s">
        <v>1410</v>
      </c>
      <c r="B322" s="346" t="s">
        <v>1011</v>
      </c>
      <c r="C322" s="347" t="s">
        <v>1359</v>
      </c>
      <c r="D322" s="347" t="s">
        <v>1371</v>
      </c>
      <c r="E322" s="348" t="s">
        <v>1385</v>
      </c>
      <c r="F322" s="349" t="s">
        <v>1391</v>
      </c>
      <c r="G322" s="345"/>
      <c r="H322" s="345"/>
      <c r="I322" s="345"/>
      <c r="J322" s="345"/>
    </row>
    <row r="323" spans="1:10" s="344" customFormat="1" ht="20.100000000000001" customHeight="1">
      <c r="A323" s="345" t="s">
        <v>1411</v>
      </c>
      <c r="B323" s="346" t="s">
        <v>1011</v>
      </c>
      <c r="C323" s="347" t="s">
        <v>1012</v>
      </c>
      <c r="D323" s="347" t="s">
        <v>1372</v>
      </c>
      <c r="E323" s="348" t="s">
        <v>1386</v>
      </c>
      <c r="F323" s="349" t="s">
        <v>531</v>
      </c>
      <c r="G323" s="345"/>
      <c r="H323" s="345"/>
      <c r="I323" s="345"/>
      <c r="J323" s="345"/>
    </row>
    <row r="324" spans="1:10" s="344" customFormat="1" ht="20.100000000000001" customHeight="1">
      <c r="A324" s="345" t="s">
        <v>1409</v>
      </c>
      <c r="B324" s="346" t="s">
        <v>1011</v>
      </c>
      <c r="C324" s="347" t="s">
        <v>1361</v>
      </c>
      <c r="D324" s="347" t="s">
        <v>1373</v>
      </c>
      <c r="E324" s="348" t="s">
        <v>1387</v>
      </c>
      <c r="F324" s="349" t="s">
        <v>1392</v>
      </c>
      <c r="G324" s="345"/>
      <c r="H324" s="345"/>
      <c r="I324" s="345"/>
      <c r="J324" s="345"/>
    </row>
    <row r="325" spans="1:10" s="344" customFormat="1" ht="20.100000000000001" customHeight="1">
      <c r="A325" s="345" t="s">
        <v>1408</v>
      </c>
      <c r="B325" s="346" t="s">
        <v>1011</v>
      </c>
      <c r="C325" s="347" t="s">
        <v>1360</v>
      </c>
      <c r="D325" s="347" t="s">
        <v>1374</v>
      </c>
      <c r="E325" s="348" t="s">
        <v>1388</v>
      </c>
      <c r="F325" s="349" t="s">
        <v>1013</v>
      </c>
      <c r="G325" s="345"/>
      <c r="H325" s="345"/>
      <c r="I325" s="345"/>
      <c r="J325" s="345"/>
    </row>
    <row r="326" spans="1:10" s="374" customFormat="1" ht="20.100000000000001" customHeight="1">
      <c r="A326" s="369" t="s">
        <v>639</v>
      </c>
      <c r="B326" s="370" t="s">
        <v>1572</v>
      </c>
      <c r="C326" s="371" t="s">
        <v>1573</v>
      </c>
      <c r="D326" s="372" t="s">
        <v>1574</v>
      </c>
      <c r="E326" s="372" t="s">
        <v>1575</v>
      </c>
      <c r="F326" s="372"/>
      <c r="G326" s="373"/>
      <c r="H326" s="352"/>
      <c r="I326" s="352"/>
      <c r="J326" s="352"/>
    </row>
    <row r="327" spans="1:10" s="380" customFormat="1" ht="20.100000000000001" customHeight="1">
      <c r="A327" s="375" t="s">
        <v>325</v>
      </c>
      <c r="B327" s="376" t="s">
        <v>1572</v>
      </c>
      <c r="C327" s="377" t="s">
        <v>1576</v>
      </c>
      <c r="D327" s="378" t="s">
        <v>1577</v>
      </c>
      <c r="E327" s="378" t="s">
        <v>1578</v>
      </c>
      <c r="F327" s="378"/>
      <c r="G327" s="379"/>
      <c r="H327" s="337"/>
      <c r="I327" s="337"/>
      <c r="J327" s="337"/>
    </row>
    <row r="328" spans="1:10" s="380" customFormat="1" ht="20.100000000000001" customHeight="1">
      <c r="A328" s="375" t="s">
        <v>326</v>
      </c>
      <c r="B328" s="376" t="s">
        <v>1572</v>
      </c>
      <c r="C328" s="377" t="s">
        <v>1579</v>
      </c>
      <c r="D328" s="378" t="s">
        <v>1580</v>
      </c>
      <c r="E328" s="378" t="s">
        <v>1581</v>
      </c>
      <c r="F328" s="378"/>
      <c r="G328" s="379"/>
      <c r="H328" s="337"/>
      <c r="I328" s="337"/>
      <c r="J328" s="337"/>
    </row>
    <row r="329" spans="1:10" s="380" customFormat="1" ht="20.100000000000001" customHeight="1">
      <c r="A329" s="375" t="s">
        <v>327</v>
      </c>
      <c r="B329" s="376" t="s">
        <v>1572</v>
      </c>
      <c r="C329" s="377" t="s">
        <v>1739</v>
      </c>
      <c r="D329" s="378" t="s">
        <v>1582</v>
      </c>
      <c r="E329" s="378" t="s">
        <v>1583</v>
      </c>
      <c r="F329" s="378"/>
      <c r="G329" s="379"/>
      <c r="H329" s="337"/>
      <c r="I329" s="337"/>
      <c r="J329" s="337"/>
    </row>
    <row r="330" spans="1:10" s="380" customFormat="1" ht="20.100000000000001" customHeight="1">
      <c r="A330" s="375" t="s">
        <v>640</v>
      </c>
      <c r="B330" s="376" t="s">
        <v>1572</v>
      </c>
      <c r="C330" s="377" t="s">
        <v>1584</v>
      </c>
      <c r="D330" s="378" t="s">
        <v>1585</v>
      </c>
      <c r="E330" s="378" t="s">
        <v>1586</v>
      </c>
      <c r="F330" s="378"/>
      <c r="G330" s="379"/>
      <c r="H330" s="337"/>
      <c r="I330" s="337"/>
      <c r="J330" s="337"/>
    </row>
    <row r="331" spans="1:10" s="380" customFormat="1" ht="20.100000000000001" customHeight="1">
      <c r="A331" s="375" t="s">
        <v>329</v>
      </c>
      <c r="B331" s="376" t="s">
        <v>1572</v>
      </c>
      <c r="C331" s="377" t="s">
        <v>1587</v>
      </c>
      <c r="D331" s="378" t="s">
        <v>1588</v>
      </c>
      <c r="E331" s="378" t="s">
        <v>1589</v>
      </c>
      <c r="F331" s="378"/>
      <c r="G331" s="379"/>
      <c r="H331" s="337"/>
      <c r="I331" s="337"/>
      <c r="J331" s="337"/>
    </row>
    <row r="332" spans="1:10" s="380" customFormat="1" ht="20.100000000000001" customHeight="1">
      <c r="A332" s="375" t="s">
        <v>330</v>
      </c>
      <c r="B332" s="376" t="s">
        <v>1572</v>
      </c>
      <c r="C332" s="377" t="s">
        <v>1590</v>
      </c>
      <c r="D332" s="378" t="s">
        <v>1591</v>
      </c>
      <c r="E332" s="378" t="s">
        <v>1592</v>
      </c>
      <c r="F332" s="378"/>
      <c r="G332" s="379"/>
      <c r="H332" s="337"/>
      <c r="I332" s="337"/>
      <c r="J332" s="337"/>
    </row>
    <row r="333" spans="1:10" s="380" customFormat="1" ht="20.100000000000001" customHeight="1">
      <c r="A333" s="375" t="s">
        <v>641</v>
      </c>
      <c r="B333" s="376" t="s">
        <v>1572</v>
      </c>
      <c r="C333" s="377" t="s">
        <v>1593</v>
      </c>
      <c r="D333" s="378" t="s">
        <v>1591</v>
      </c>
      <c r="E333" s="378" t="s">
        <v>1592</v>
      </c>
      <c r="F333" s="378"/>
      <c r="G333" s="379"/>
      <c r="H333" s="337"/>
      <c r="I333" s="337"/>
      <c r="J333" s="337"/>
    </row>
    <row r="334" spans="1:10" s="380" customFormat="1" ht="20.100000000000001" customHeight="1">
      <c r="A334" s="375" t="s">
        <v>642</v>
      </c>
      <c r="B334" s="376" t="s">
        <v>1572</v>
      </c>
      <c r="C334" s="377" t="s">
        <v>1594</v>
      </c>
      <c r="D334" s="378" t="s">
        <v>1591</v>
      </c>
      <c r="E334" s="378" t="s">
        <v>1592</v>
      </c>
      <c r="F334" s="378"/>
      <c r="G334" s="379"/>
      <c r="H334" s="337"/>
      <c r="I334" s="337"/>
      <c r="J334" s="337"/>
    </row>
    <row r="335" spans="1:10" s="380" customFormat="1" ht="20.100000000000001" customHeight="1">
      <c r="A335" s="375" t="s">
        <v>1595</v>
      </c>
      <c r="B335" s="376" t="s">
        <v>1572</v>
      </c>
      <c r="C335" s="377" t="s">
        <v>1596</v>
      </c>
      <c r="D335" s="378" t="s">
        <v>1597</v>
      </c>
      <c r="E335" s="378" t="s">
        <v>1598</v>
      </c>
      <c r="F335" s="378"/>
      <c r="G335" s="379"/>
      <c r="H335" s="337"/>
      <c r="I335" s="337"/>
      <c r="J335" s="337"/>
    </row>
    <row r="336" spans="1:10" s="380" customFormat="1" ht="20.100000000000001" customHeight="1">
      <c r="A336" s="375" t="s">
        <v>1599</v>
      </c>
      <c r="B336" s="376" t="s">
        <v>1572</v>
      </c>
      <c r="C336" s="377" t="s">
        <v>1600</v>
      </c>
      <c r="D336" s="378" t="s">
        <v>1601</v>
      </c>
      <c r="E336" s="378" t="s">
        <v>1602</v>
      </c>
      <c r="F336" s="378"/>
      <c r="G336" s="379"/>
      <c r="H336" s="337"/>
      <c r="I336" s="337"/>
      <c r="J336" s="337"/>
    </row>
    <row r="337" spans="1:10" s="380" customFormat="1" ht="20.100000000000001" customHeight="1">
      <c r="A337" s="375" t="s">
        <v>1603</v>
      </c>
      <c r="B337" s="376" t="s">
        <v>1572</v>
      </c>
      <c r="C337" s="377" t="s">
        <v>1604</v>
      </c>
      <c r="D337" s="378" t="s">
        <v>1605</v>
      </c>
      <c r="E337" s="378" t="s">
        <v>1606</v>
      </c>
      <c r="F337" s="378"/>
      <c r="G337" s="379"/>
      <c r="H337" s="337"/>
      <c r="I337" s="337"/>
      <c r="J337" s="337"/>
    </row>
    <row r="338" spans="1:10" s="383" customFormat="1" ht="20.100000000000001" customHeight="1">
      <c r="A338" s="375" t="s">
        <v>1607</v>
      </c>
      <c r="B338" s="376" t="s">
        <v>1572</v>
      </c>
      <c r="C338" s="377" t="s">
        <v>1608</v>
      </c>
      <c r="D338" s="378" t="s">
        <v>1609</v>
      </c>
      <c r="E338" s="378" t="s">
        <v>1610</v>
      </c>
      <c r="F338" s="381"/>
      <c r="G338" s="382"/>
      <c r="H338" s="337"/>
      <c r="I338" s="337"/>
      <c r="J338" s="337"/>
    </row>
    <row r="339" spans="1:10" s="380" customFormat="1" ht="20.100000000000001" customHeight="1">
      <c r="A339" s="375" t="s">
        <v>333</v>
      </c>
      <c r="B339" s="376" t="s">
        <v>1572</v>
      </c>
      <c r="C339" s="377" t="s">
        <v>1611</v>
      </c>
      <c r="D339" s="378" t="s">
        <v>1612</v>
      </c>
      <c r="E339" s="378" t="s">
        <v>1613</v>
      </c>
      <c r="F339" s="378"/>
      <c r="G339" s="379"/>
      <c r="H339" s="337"/>
      <c r="I339" s="337"/>
      <c r="J339" s="337"/>
    </row>
    <row r="340" spans="1:10" s="380" customFormat="1" ht="20.100000000000001" customHeight="1">
      <c r="A340" s="375" t="s">
        <v>643</v>
      </c>
      <c r="B340" s="376" t="s">
        <v>1572</v>
      </c>
      <c r="C340" s="377" t="s">
        <v>1614</v>
      </c>
      <c r="D340" s="378" t="s">
        <v>1591</v>
      </c>
      <c r="E340" s="378" t="s">
        <v>1592</v>
      </c>
      <c r="F340" s="378"/>
      <c r="G340" s="379"/>
      <c r="H340" s="337"/>
      <c r="I340" s="337"/>
      <c r="J340" s="337"/>
    </row>
    <row r="341" spans="1:10" s="380" customFormat="1" ht="20.100000000000001" customHeight="1">
      <c r="A341" s="375" t="s">
        <v>1615</v>
      </c>
      <c r="B341" s="376" t="s">
        <v>1572</v>
      </c>
      <c r="C341" s="377" t="s">
        <v>1616</v>
      </c>
      <c r="D341" s="378" t="s">
        <v>551</v>
      </c>
      <c r="E341" s="378" t="s">
        <v>1617</v>
      </c>
      <c r="F341" s="378"/>
      <c r="G341" s="379"/>
      <c r="H341" s="337"/>
      <c r="I341" s="337"/>
      <c r="J341" s="337"/>
    </row>
    <row r="342" spans="1:10" s="380" customFormat="1" ht="20.100000000000001" customHeight="1">
      <c r="A342" s="375" t="s">
        <v>335</v>
      </c>
      <c r="B342" s="376" t="s">
        <v>1572</v>
      </c>
      <c r="C342" s="377" t="s">
        <v>1618</v>
      </c>
      <c r="D342" s="378" t="s">
        <v>1619</v>
      </c>
      <c r="E342" s="378" t="s">
        <v>1620</v>
      </c>
      <c r="F342" s="378"/>
      <c r="G342" s="379"/>
      <c r="H342" s="337"/>
      <c r="I342" s="337"/>
      <c r="J342" s="337"/>
    </row>
    <row r="343" spans="1:10" s="380" customFormat="1" ht="20.100000000000001" customHeight="1">
      <c r="A343" s="384" t="s">
        <v>336</v>
      </c>
      <c r="B343" s="376" t="s">
        <v>1572</v>
      </c>
      <c r="C343" s="377" t="s">
        <v>1621</v>
      </c>
      <c r="D343" s="378" t="s">
        <v>1622</v>
      </c>
      <c r="E343" s="378" t="s">
        <v>1623</v>
      </c>
      <c r="F343" s="378"/>
      <c r="G343" s="379"/>
      <c r="H343" s="337"/>
      <c r="I343" s="337"/>
      <c r="J343" s="337"/>
    </row>
    <row r="344" spans="1:10" s="380" customFormat="1" ht="20.100000000000001" customHeight="1">
      <c r="A344" s="375" t="s">
        <v>337</v>
      </c>
      <c r="B344" s="376" t="s">
        <v>1572</v>
      </c>
      <c r="C344" s="385" t="s">
        <v>1624</v>
      </c>
      <c r="D344" s="381" t="s">
        <v>1625</v>
      </c>
      <c r="E344" s="381" t="s">
        <v>1626</v>
      </c>
      <c r="F344" s="378"/>
      <c r="G344" s="379"/>
      <c r="H344" s="337"/>
      <c r="I344" s="337"/>
      <c r="J344" s="337"/>
    </row>
    <row r="345" spans="1:10" s="380" customFormat="1" ht="20.100000000000001" customHeight="1">
      <c r="A345" s="375" t="s">
        <v>644</v>
      </c>
      <c r="B345" s="376" t="s">
        <v>1572</v>
      </c>
      <c r="C345" s="377" t="s">
        <v>1627</v>
      </c>
      <c r="D345" s="378" t="s">
        <v>1628</v>
      </c>
      <c r="E345" s="378" t="s">
        <v>1629</v>
      </c>
      <c r="F345" s="378"/>
      <c r="G345" s="379"/>
      <c r="H345" s="337"/>
      <c r="I345" s="337"/>
      <c r="J345" s="337"/>
    </row>
    <row r="346" spans="1:10" s="383" customFormat="1" ht="20.100000000000001" customHeight="1">
      <c r="A346" s="375" t="s">
        <v>645</v>
      </c>
      <c r="B346" s="376" t="s">
        <v>1572</v>
      </c>
      <c r="C346" s="377" t="s">
        <v>1630</v>
      </c>
      <c r="D346" s="378" t="s">
        <v>1591</v>
      </c>
      <c r="E346" s="378" t="s">
        <v>1592</v>
      </c>
      <c r="F346" s="381"/>
      <c r="G346" s="382"/>
      <c r="H346" s="337"/>
      <c r="I346" s="337"/>
      <c r="J346" s="337"/>
    </row>
    <row r="347" spans="1:10" s="383" customFormat="1" ht="20.100000000000001" customHeight="1">
      <c r="A347" s="375" t="s">
        <v>1631</v>
      </c>
      <c r="B347" s="376" t="s">
        <v>1572</v>
      </c>
      <c r="C347" s="377" t="s">
        <v>1632</v>
      </c>
      <c r="D347" s="378" t="s">
        <v>469</v>
      </c>
      <c r="E347" s="378" t="s">
        <v>1633</v>
      </c>
      <c r="F347" s="381"/>
      <c r="G347" s="382"/>
      <c r="H347" s="337"/>
      <c r="I347" s="337"/>
      <c r="J347" s="337"/>
    </row>
    <row r="348" spans="1:10" s="383" customFormat="1" ht="20.100000000000001" customHeight="1">
      <c r="A348" s="375" t="s">
        <v>1634</v>
      </c>
      <c r="B348" s="376" t="s">
        <v>1572</v>
      </c>
      <c r="C348" s="377" t="s">
        <v>1635</v>
      </c>
      <c r="D348" s="378" t="s">
        <v>1636</v>
      </c>
      <c r="E348" s="378" t="s">
        <v>1637</v>
      </c>
      <c r="F348" s="381"/>
      <c r="G348" s="382"/>
      <c r="H348" s="337"/>
      <c r="I348" s="337"/>
      <c r="J348" s="337"/>
    </row>
    <row r="349" spans="1:10" s="383" customFormat="1" ht="20.100000000000001" customHeight="1">
      <c r="A349" s="375" t="s">
        <v>340</v>
      </c>
      <c r="B349" s="376" t="s">
        <v>1572</v>
      </c>
      <c r="C349" s="377" t="s">
        <v>1638</v>
      </c>
      <c r="D349" s="378" t="s">
        <v>1628</v>
      </c>
      <c r="E349" s="378" t="s">
        <v>1629</v>
      </c>
      <c r="F349" s="381"/>
      <c r="G349" s="382"/>
      <c r="H349" s="337"/>
      <c r="I349" s="337"/>
      <c r="J349" s="337"/>
    </row>
    <row r="350" spans="1:10" s="383" customFormat="1" ht="20.100000000000001" customHeight="1">
      <c r="A350" s="375" t="s">
        <v>341</v>
      </c>
      <c r="B350" s="376" t="s">
        <v>1572</v>
      </c>
      <c r="C350" s="377" t="s">
        <v>1639</v>
      </c>
      <c r="D350" s="378" t="s">
        <v>1580</v>
      </c>
      <c r="E350" s="378" t="s">
        <v>1581</v>
      </c>
      <c r="F350" s="381"/>
      <c r="G350" s="382"/>
      <c r="H350" s="337"/>
      <c r="I350" s="337"/>
      <c r="J350" s="337"/>
    </row>
    <row r="351" spans="1:10" s="344" customFormat="1" ht="20.100000000000001" customHeight="1">
      <c r="A351" s="375" t="s">
        <v>646</v>
      </c>
      <c r="B351" s="376" t="s">
        <v>1572</v>
      </c>
      <c r="C351" s="377" t="s">
        <v>1640</v>
      </c>
      <c r="D351" s="378" t="s">
        <v>1628</v>
      </c>
      <c r="E351" s="378" t="s">
        <v>1629</v>
      </c>
      <c r="F351" s="341"/>
      <c r="G351" s="343"/>
      <c r="H351" s="337"/>
      <c r="I351" s="337"/>
      <c r="J351" s="337"/>
    </row>
    <row r="352" spans="1:10" s="344" customFormat="1" ht="20.100000000000001" customHeight="1">
      <c r="A352" s="375" t="s">
        <v>647</v>
      </c>
      <c r="B352" s="376" t="s">
        <v>1572</v>
      </c>
      <c r="C352" s="377" t="s">
        <v>1641</v>
      </c>
      <c r="D352" s="378" t="s">
        <v>1591</v>
      </c>
      <c r="E352" s="378" t="s">
        <v>1592</v>
      </c>
      <c r="F352" s="341"/>
      <c r="G352" s="343"/>
      <c r="H352" s="337"/>
      <c r="I352" s="337"/>
      <c r="J352" s="337"/>
    </row>
    <row r="353" spans="1:33" s="344" customFormat="1" ht="20.100000000000001" customHeight="1">
      <c r="A353" s="375" t="s">
        <v>1642</v>
      </c>
      <c r="B353" s="376" t="s">
        <v>1572</v>
      </c>
      <c r="C353" s="377" t="s">
        <v>1643</v>
      </c>
      <c r="D353" s="378" t="s">
        <v>1644</v>
      </c>
      <c r="E353" s="378" t="s">
        <v>1645</v>
      </c>
      <c r="F353" s="341"/>
      <c r="G353" s="343"/>
      <c r="H353" s="337"/>
      <c r="I353" s="337"/>
      <c r="J353" s="337"/>
    </row>
    <row r="354" spans="1:33" s="344" customFormat="1" ht="20.100000000000001" customHeight="1">
      <c r="A354" s="375" t="s">
        <v>1646</v>
      </c>
      <c r="B354" s="376" t="s">
        <v>1572</v>
      </c>
      <c r="C354" s="377" t="s">
        <v>1647</v>
      </c>
      <c r="D354" s="378" t="s">
        <v>1648</v>
      </c>
      <c r="E354" s="378" t="s">
        <v>1617</v>
      </c>
      <c r="F354" s="341"/>
      <c r="G354" s="343"/>
      <c r="H354" s="337"/>
      <c r="I354" s="337"/>
      <c r="J354" s="337"/>
    </row>
    <row r="355" spans="1:33" s="344" customFormat="1" ht="20.100000000000001" customHeight="1">
      <c r="A355" s="384" t="s">
        <v>648</v>
      </c>
      <c r="B355" s="376" t="s">
        <v>1649</v>
      </c>
      <c r="C355" s="377" t="s">
        <v>1650</v>
      </c>
      <c r="D355" s="378" t="s">
        <v>1651</v>
      </c>
      <c r="E355" s="378" t="s">
        <v>1652</v>
      </c>
      <c r="F355" s="341"/>
      <c r="G355" s="343"/>
      <c r="H355" s="337"/>
      <c r="I355" s="337"/>
      <c r="J355" s="337"/>
    </row>
    <row r="356" spans="1:33" s="344" customFormat="1" ht="20.100000000000001" customHeight="1">
      <c r="A356" s="384" t="s">
        <v>649</v>
      </c>
      <c r="B356" s="386" t="s">
        <v>1649</v>
      </c>
      <c r="C356" s="385" t="s">
        <v>1653</v>
      </c>
      <c r="D356" s="381" t="s">
        <v>1654</v>
      </c>
      <c r="E356" s="381" t="s">
        <v>1655</v>
      </c>
      <c r="F356" s="341"/>
      <c r="G356" s="343"/>
      <c r="H356" s="337"/>
      <c r="I356" s="337"/>
      <c r="J356" s="337"/>
    </row>
    <row r="357" spans="1:33" ht="20.100000000000001" customHeight="1">
      <c r="A357" s="384" t="s">
        <v>1656</v>
      </c>
      <c r="B357" s="386" t="s">
        <v>1649</v>
      </c>
      <c r="C357" s="385" t="s">
        <v>1657</v>
      </c>
      <c r="D357" s="381" t="s">
        <v>1658</v>
      </c>
      <c r="E357" s="381" t="s">
        <v>1659</v>
      </c>
      <c r="F357" s="387"/>
      <c r="G357" s="388"/>
      <c r="H357" s="388"/>
      <c r="I357" s="388"/>
      <c r="J357" s="387"/>
    </row>
    <row r="358" spans="1:33" ht="20.100000000000001" customHeight="1">
      <c r="A358" s="384" t="s">
        <v>1660</v>
      </c>
      <c r="B358" s="386" t="s">
        <v>1649</v>
      </c>
      <c r="C358" s="385" t="s">
        <v>1661</v>
      </c>
      <c r="D358" s="381" t="s">
        <v>1662</v>
      </c>
      <c r="E358" s="390" t="s">
        <v>1663</v>
      </c>
      <c r="F358" s="387"/>
      <c r="G358" s="388"/>
      <c r="H358" s="388"/>
      <c r="I358" s="388"/>
      <c r="J358" s="387"/>
    </row>
    <row r="359" spans="1:33" ht="20.100000000000001" customHeight="1">
      <c r="A359" s="384" t="s">
        <v>650</v>
      </c>
      <c r="B359" s="386" t="s">
        <v>1649</v>
      </c>
      <c r="C359" s="385" t="s">
        <v>1664</v>
      </c>
      <c r="D359" s="381" t="s">
        <v>1665</v>
      </c>
      <c r="E359" s="390" t="s">
        <v>1666</v>
      </c>
      <c r="F359" s="391"/>
      <c r="G359" s="387"/>
      <c r="H359" s="391"/>
      <c r="I359" s="387"/>
      <c r="J359" s="391"/>
      <c r="K359" s="389">
        <v>10</v>
      </c>
      <c r="L359" s="389">
        <v>11</v>
      </c>
      <c r="M359" s="389">
        <v>12</v>
      </c>
      <c r="N359" s="389">
        <v>13</v>
      </c>
      <c r="O359" s="389">
        <v>17</v>
      </c>
      <c r="P359" s="389">
        <v>18</v>
      </c>
      <c r="Q359" s="389">
        <v>19</v>
      </c>
      <c r="R359" s="389">
        <v>20</v>
      </c>
      <c r="S359" s="389">
        <v>21</v>
      </c>
      <c r="T359" s="389">
        <v>22</v>
      </c>
      <c r="U359" s="389">
        <v>23</v>
      </c>
      <c r="V359" s="389">
        <v>24</v>
      </c>
      <c r="W359" s="389">
        <v>25</v>
      </c>
      <c r="X359" s="389">
        <v>26</v>
      </c>
      <c r="Y359" s="389">
        <v>27</v>
      </c>
      <c r="Z359" s="389">
        <v>28</v>
      </c>
      <c r="AA359" s="389">
        <v>29</v>
      </c>
      <c r="AB359" s="389">
        <v>30</v>
      </c>
      <c r="AC359" s="389">
        <v>31</v>
      </c>
      <c r="AD359" s="389">
        <v>32</v>
      </c>
      <c r="AE359" s="389">
        <v>33</v>
      </c>
      <c r="AF359" s="389">
        <v>34</v>
      </c>
      <c r="AG359" s="389">
        <v>35</v>
      </c>
    </row>
    <row r="360" spans="1:33" ht="20.100000000000001" customHeight="1">
      <c r="A360" s="384" t="s">
        <v>651</v>
      </c>
      <c r="B360" s="386" t="s">
        <v>1649</v>
      </c>
      <c r="C360" s="385" t="s">
        <v>1667</v>
      </c>
      <c r="D360" s="381" t="s">
        <v>1668</v>
      </c>
      <c r="E360" s="390" t="s">
        <v>1669</v>
      </c>
      <c r="F360" s="387"/>
      <c r="G360" s="388"/>
      <c r="H360" s="388"/>
      <c r="I360" s="388"/>
      <c r="J360" s="387"/>
    </row>
    <row r="361" spans="1:33" ht="20.100000000000001" customHeight="1">
      <c r="A361" s="384" t="s">
        <v>652</v>
      </c>
      <c r="B361" s="386" t="s">
        <v>1670</v>
      </c>
      <c r="C361" s="385" t="s">
        <v>1671</v>
      </c>
      <c r="D361" s="381" t="s">
        <v>1672</v>
      </c>
      <c r="E361" s="390" t="s">
        <v>1673</v>
      </c>
      <c r="F361" s="387"/>
      <c r="G361" s="388"/>
      <c r="H361" s="388"/>
      <c r="I361" s="388"/>
      <c r="J361" s="387"/>
    </row>
    <row r="362" spans="1:33" ht="20.100000000000001" customHeight="1">
      <c r="A362" s="384" t="s">
        <v>1674</v>
      </c>
      <c r="B362" s="386" t="s">
        <v>1670</v>
      </c>
      <c r="C362" s="385" t="s">
        <v>1675</v>
      </c>
      <c r="D362" s="381" t="s">
        <v>1676</v>
      </c>
      <c r="E362" s="390" t="s">
        <v>1677</v>
      </c>
      <c r="F362" s="387"/>
      <c r="G362" s="381"/>
      <c r="H362" s="388"/>
      <c r="I362" s="388"/>
      <c r="J362" s="387"/>
    </row>
    <row r="363" spans="1:33" ht="20.100000000000001" customHeight="1">
      <c r="A363" s="384" t="s">
        <v>1678</v>
      </c>
      <c r="B363" s="386" t="s">
        <v>1670</v>
      </c>
      <c r="C363" s="385" t="s">
        <v>1679</v>
      </c>
      <c r="D363" s="381" t="s">
        <v>1676</v>
      </c>
      <c r="E363" s="390" t="s">
        <v>1677</v>
      </c>
      <c r="F363" s="387"/>
      <c r="G363" s="388"/>
      <c r="H363" s="388"/>
      <c r="I363" s="388"/>
      <c r="J363" s="387"/>
    </row>
    <row r="367" spans="1:33">
      <c r="B367" s="392">
        <v>1</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別表1_教材費・行事費等</vt:lpstr>
      <vt:lpstr>仙台市使用集計表</vt:lpstr>
      <vt:lpstr>【何も入力しないでください】法人情報</vt:lpstr>
      <vt:lpstr>一番最初に入力!Print_Area</vt:lpstr>
      <vt:lpstr>仙台市使用集計表!Print_Area</vt:lpstr>
      <vt:lpstr>別表1_教材費・行事費等!Print_Area</vt:lpstr>
      <vt:lpstr>様式第１号!Print_Area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2020-03-30T04:57:17Z</cp:lastPrinted>
  <dcterms:created xsi:type="dcterms:W3CDTF">2015-03-30T09:46:17Z</dcterms:created>
  <dcterms:modified xsi:type="dcterms:W3CDTF">2020-08-14T01:08:30Z</dcterms:modified>
</cp:coreProperties>
</file>