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一般型）\"/>
    </mc:Choice>
  </mc:AlternateContent>
  <workbookProtection workbookPassword="C016" lockStructure="1"/>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適宜更新してください】法人情報" sheetId="39" state="hidden" r:id="rId9"/>
  </sheets>
  <definedNames>
    <definedName name="_xlnm._FilterDatabase" localSheetId="8" hidden="1">【適宜更新してください】法人情報!$A$1:$F$168</definedName>
    <definedName name="_xlnm.Print_Area" localSheetId="0">一番最初に入力!$A$1:$P$120</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H34" i="31" l="1"/>
  <c r="K33" i="31"/>
  <c r="K32" i="31"/>
  <c r="K31" i="31"/>
  <c r="K30" i="31"/>
  <c r="K29" i="31"/>
  <c r="K28" i="31"/>
  <c r="K27" i="31"/>
  <c r="K26" i="31"/>
  <c r="K25" i="31"/>
  <c r="K24" i="31"/>
  <c r="K23" i="31"/>
  <c r="K22" i="31"/>
  <c r="M11" i="34" l="1"/>
  <c r="K10" i="34"/>
  <c r="D3" i="40" l="1"/>
  <c r="C35" i="40" l="1"/>
  <c r="J35" i="40" s="1"/>
  <c r="O35" i="40" s="1"/>
  <c r="O28" i="40"/>
  <c r="V28" i="40" s="1"/>
  <c r="R35" i="40" s="1"/>
  <c r="V35" i="40" l="1"/>
  <c r="G15" i="29" s="1"/>
  <c r="O27" i="36"/>
  <c r="Q2" i="34"/>
  <c r="M14" i="34" l="1"/>
  <c r="K9" i="34" l="1"/>
  <c r="W6" i="40" s="1"/>
  <c r="K8" i="34"/>
  <c r="W5" i="40" s="1"/>
  <c r="F5" i="18" l="1"/>
  <c r="J8" i="29" s="1"/>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0" i="31"/>
  <c r="K19" i="31"/>
  <c r="K34" i="31" s="1"/>
  <c r="K38" i="31" s="1"/>
  <c r="K21" i="31"/>
  <c r="E36" i="18"/>
  <c r="C15" i="29" s="1"/>
  <c r="P15" i="37" l="1"/>
  <c r="P11" i="37"/>
  <c r="O48" i="37" s="1"/>
  <c r="K15" i="29" s="1"/>
  <c r="J15" i="29"/>
  <c r="D15" i="29" s="1"/>
  <c r="J7" i="31"/>
  <c r="T4" i="36"/>
  <c r="N5" i="37"/>
  <c r="F6" i="18"/>
  <c r="J9" i="29" s="1"/>
  <c r="T5" i="36" s="1"/>
  <c r="N6" i="37"/>
  <c r="E15" i="29" l="1"/>
  <c r="H15" i="29" s="1"/>
  <c r="I15" i="29" s="1"/>
  <c r="L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4"/>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<sst xmlns="http://schemas.openxmlformats.org/spreadsheetml/2006/main" count="1650" uniqueCount="935">
  <si>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</si>
  <si>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</si>
  <si>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</si>
  <si>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</si>
  <si>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</si>
  <si>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</si>
  <si>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</si>
  <si>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</si>
  <si>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</si>
  <si>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</si>
  <si>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</si>
  <si>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</si>
  <si>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</si>
  <si>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</si>
  <si>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</si>
  <si>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</si>
  <si>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</si>
  <si>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</si>
  <si>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</si>
  <si>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</si>
  <si>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</si>
  <si>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</si>
  <si>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</si>
  <si>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</si>
  <si>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</si>
  <si>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</si>
  <si>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</si>
  <si>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</si>
  <si>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</si>
  <si>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</si>
  <si>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</si>
  <si>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</si>
  <si>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</si>
  <si>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</si>
  <si>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</si>
  <si>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</si>
  <si>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</si>
  <si>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</si>
  <si>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</si>
  <si>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</si>
  <si>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</si>
  <si>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</si>
  <si>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</si>
  <si>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</si>
  <si>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</si>
  <si>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</si>
  <si>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</si>
  <si>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</si>
  <si>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</si>
  <si>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</si>
  <si>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</si>
  <si>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</si>
  <si>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</si>
  <si>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</si>
  <si>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</si>
  <si>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</si>
  <si>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</si>
  <si>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</si>
  <si>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</si>
  <si>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</si>
  <si>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</si>
  <si>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</si>
  <si>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</si>
  <si>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</si>
  <si>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</si>
  <si>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</si>
  <si>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</si>
  <si>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</si>
  <si>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</si>
  <si>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</si>
  <si>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</si>
  <si>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</si>
  <si>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</si>
  <si>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</si>
  <si>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</si>
  <si>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</si>
  <si>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</si>
  <si>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</si>
  <si>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</si>
  <si>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</si>
  <si>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</si>
  <si>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</si>
  <si>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</si>
  <si>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</si>
  <si>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</si>
  <si>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</si>
  <si>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</si>
  <si>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</si>
  <si>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</si>
  <si>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</si>
  <si>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</si>
  <si>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</si>
  <si>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</si>
  <si>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</si>
  <si>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</si>
  <si>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</si>
  <si>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</si>
  <si>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</si>
  <si>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</si>
  <si>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</si>
  <si>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</si>
  <si>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</si>
  <si>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</si>
  <si>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</si>
  <si>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</si>
  <si>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</si>
  <si>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</si>
  <si>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</si>
  <si>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</si>
  <si>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</si>
  <si>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</si>
  <si>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</si>
  <si>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</si>
  <si>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</si>
  <si>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</si>
  <si>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</si>
  <si>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</si>
  <si>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</si>
  <si>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</si>
  <si>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</si>
  <si>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</si>
  <si>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</si>
  <si>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</si>
  <si>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</si>
  <si>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</si>
  <si>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</si>
  <si>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</si>
  <si>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【一時預かり事業費補助金交付申請書】　作成の手引き</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</si>
  <si>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</si>
  <si>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</si>
  <si>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</si>
  <si>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</si>
  <si>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</si>
  <si>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</si>
  <si>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</si>
  <si>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</si>
  <si>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</si>
  <si>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</si>
  <si>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</si>
  <si>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</si>
  <si>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</si>
  <si>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</si>
  <si>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</si>
  <si>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</si>
  <si>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</si>
  <si>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</si>
  <si>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</si>
  <si>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</si>
  <si>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</si>
  <si>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</si>
  <si>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</si>
  <si>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</si>
  <si>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</si>
  <si>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</si>
  <si>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</si>
  <si>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</si>
  <si>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</si>
  <si>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</si>
  <si>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</si>
  <si>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</si>
  <si>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</si>
  <si>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</si>
  <si>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</si>
  <si>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※現時点では年間の見込み人数・金額のため，おおよその数字でもかまいません。</t>
    <rPh sb="15" eb="17">
      <t>キンガク</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</si>
  <si>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</si>
  <si>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</si>
  <si>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</si>
  <si>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</si>
  <si>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</si>
  <si>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</si>
  <si>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</si>
  <si>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</si>
  <si>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</si>
  <si>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</si>
  <si>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</si>
  <si>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</si>
  <si>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</si>
  <si>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</si>
  <si>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</si>
  <si>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</si>
  <si>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</si>
  <si>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</si>
  <si>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</si>
  <si>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</si>
  <si>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</si>
  <si>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</si>
  <si>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</si>
  <si>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</si>
  <si>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</si>
  <si>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</si>
  <si>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</si>
  <si>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</si>
  <si>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</si>
  <si>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</si>
  <si>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</si>
  <si>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</si>
  <si>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</si>
  <si>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</si>
  <si>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</si>
  <si>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</si>
  <si>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</si>
  <si>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</si>
  <si>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</si>
  <si>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</si>
  <si>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</si>
  <si>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</si>
  <si>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</si>
  <si>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</si>
  <si>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</si>
  <si>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</si>
  <si>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</si>
  <si>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</si>
  <si>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</si>
  <si>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</si>
  <si>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</si>
  <si>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</si>
  <si>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</si>
  <si>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</si>
  <si>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</si>
  <si>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</si>
  <si>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</si>
  <si>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</si>
  <si>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</si>
  <si>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</si>
  <si>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</si>
  <si>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</si>
  <si>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</si>
  <si>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</si>
  <si>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</si>
  <si>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</si>
  <si>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</si>
  <si>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</si>
  <si>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</si>
  <si>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</si>
  <si>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</si>
  <si>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</si>
  <si>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</si>
  <si>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</si>
  <si>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小規模保育事業Ａ型</t>
    <rPh sb="0" eb="3">
      <t>ショウキボ</t>
    </rPh>
    <rPh sb="3" eb="5">
      <t>ホイク</t>
    </rPh>
    <rPh sb="5" eb="7">
      <t>ジギョウ</t>
    </rPh>
    <rPh sb="8" eb="9">
      <t>ガタ</t>
    </rPh>
    <phoneticPr fontId="45"/>
  </si>
  <si>
    <t>給付のおうち保育園</t>
    <rPh sb="0" eb="2">
      <t>キュウフ</t>
    </rPh>
    <rPh sb="6" eb="9">
      <t>ホイクエン</t>
    </rPh>
    <phoneticPr fontId="45"/>
  </si>
  <si>
    <t>仙台市青葉区上杉１丁目10-100</t>
    <rPh sb="0" eb="3">
      <t>センダイシ</t>
    </rPh>
    <rPh sb="3" eb="6">
      <t>アオバク</t>
    </rPh>
    <rPh sb="6" eb="8">
      <t>カミスギ</t>
    </rPh>
    <rPh sb="9" eb="11">
      <t>チョウメ</t>
    </rPh>
    <phoneticPr fontId="45"/>
  </si>
  <si>
    <t>株式会社　かみすぎ</t>
    <rPh sb="0" eb="4">
      <t>カブシキガイシャ</t>
    </rPh>
    <phoneticPr fontId="49"/>
  </si>
  <si>
    <t>承認型</t>
    <rPh sb="0" eb="2">
      <t>ショウニン</t>
    </rPh>
    <rPh sb="2" eb="3">
      <t>ガタ</t>
    </rPh>
    <phoneticPr fontId="1"/>
  </si>
  <si>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</si>
  <si>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</si>
  <si>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</si>
  <si>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</si>
  <si>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</si>
  <si>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</si>
  <si>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</si>
  <si>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1"/>
  </si>
  <si>
    <t>家庭的保育事業</t>
    <rPh sb="0" eb="7">
      <t>カテイテキホイクジギョウ</t>
    </rPh>
    <phoneticPr fontId="51"/>
  </si>
  <si>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</si>
  <si>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</si>
  <si>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</si>
  <si>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</si>
  <si>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3"/>
  </si>
  <si>
    <t>土井　悦子</t>
    <rPh sb="0" eb="2">
      <t>ド　イ</t>
    </rPh>
    <rPh sb="3" eb="5">
      <t>エツコ</t>
    </rPh>
    <phoneticPr fontId="53"/>
  </si>
  <si>
    <t>菊地　美夏</t>
    <rPh sb="0" eb="2">
      <t>キクチ</t>
    </rPh>
    <rPh sb="3" eb="5">
      <t>ミカ</t>
    </rPh>
    <phoneticPr fontId="53"/>
  </si>
  <si>
    <t>佐藤　恵美子</t>
    <rPh sb="0" eb="2">
      <t>サトウ</t>
    </rPh>
    <rPh sb="3" eb="6">
      <t>エミコ</t>
    </rPh>
    <phoneticPr fontId="53"/>
  </si>
  <si>
    <t>東海林　美代子</t>
    <rPh sb="0" eb="3">
      <t>ショウジ</t>
    </rPh>
    <rPh sb="4" eb="7">
      <t>ミ　ヨ　コ</t>
    </rPh>
    <phoneticPr fontId="53"/>
  </si>
  <si>
    <t>戸田　由美</t>
    <rPh sb="0" eb="2">
      <t>トダ</t>
    </rPh>
    <rPh sb="3" eb="5">
      <t>ユミ</t>
    </rPh>
    <phoneticPr fontId="53"/>
  </si>
  <si>
    <t>伊藤　由美子</t>
    <rPh sb="0" eb="2">
      <t>イトウ</t>
    </rPh>
    <rPh sb="3" eb="6">
      <t>ユミコ</t>
    </rPh>
    <phoneticPr fontId="53"/>
  </si>
  <si>
    <t>鈴木　史子</t>
    <rPh sb="0" eb="5">
      <t>スズキ　      フミ    コ</t>
    </rPh>
    <phoneticPr fontId="53"/>
  </si>
  <si>
    <t>矢澤　要子</t>
    <rPh sb="0" eb="2">
      <t>ヤザワ</t>
    </rPh>
    <rPh sb="3" eb="4">
      <t>ヨウ</t>
    </rPh>
    <rPh sb="4" eb="5">
      <t>コ</t>
    </rPh>
    <phoneticPr fontId="53"/>
  </si>
  <si>
    <t>宇佐美　恵子</t>
    <rPh sb="0" eb="3">
      <t>ウサミ</t>
    </rPh>
    <rPh sb="4" eb="6">
      <t>ケイコ</t>
    </rPh>
    <phoneticPr fontId="53"/>
  </si>
  <si>
    <t>木村　和子</t>
    <rPh sb="0" eb="2">
      <t>キ　ムラ</t>
    </rPh>
    <rPh sb="3" eb="5">
      <t>カズコ</t>
    </rPh>
    <phoneticPr fontId="53"/>
  </si>
  <si>
    <t>仲　　恵美</t>
    <rPh sb="0" eb="1">
      <t>ナカ</t>
    </rPh>
    <rPh sb="3" eb="5">
      <t>エミ</t>
    </rPh>
    <phoneticPr fontId="53"/>
  </si>
  <si>
    <t>星野　和枝</t>
    <rPh sb="0" eb="2">
      <t>ホシノ</t>
    </rPh>
    <rPh sb="3" eb="5">
      <t>カズエ</t>
    </rPh>
    <phoneticPr fontId="53"/>
  </si>
  <si>
    <t>多田　直美</t>
    <rPh sb="0" eb="2">
      <t>タダ</t>
    </rPh>
    <rPh sb="3" eb="5">
      <t>ナオミ</t>
    </rPh>
    <phoneticPr fontId="53"/>
  </si>
  <si>
    <t>若林区</t>
    <rPh sb="0" eb="2">
      <t>ワカバヤシ</t>
    </rPh>
    <rPh sb="2" eb="3">
      <t>ク</t>
    </rPh>
    <phoneticPr fontId="45"/>
  </si>
  <si>
    <t>鎌田　優子</t>
    <rPh sb="0" eb="2">
      <t>カマタ</t>
    </rPh>
    <rPh sb="3" eb="5">
      <t>ユウコ</t>
    </rPh>
    <phoneticPr fontId="53"/>
  </si>
  <si>
    <t>小林　希</t>
    <rPh sb="0" eb="2">
      <t>コバヤシ</t>
    </rPh>
    <rPh sb="3" eb="4">
      <t>ノゾミ</t>
    </rPh>
    <phoneticPr fontId="53"/>
  </si>
  <si>
    <t>佐藤　弘美</t>
    <rPh sb="0" eb="2">
      <t>サトウ</t>
    </rPh>
    <rPh sb="3" eb="5">
      <t>ヒロミ</t>
    </rPh>
    <phoneticPr fontId="53"/>
  </si>
  <si>
    <t>齋藤　眞弓</t>
    <rPh sb="0" eb="2">
      <t>サイトウ</t>
    </rPh>
    <rPh sb="3" eb="5">
      <t>マユミ</t>
    </rPh>
    <phoneticPr fontId="53"/>
  </si>
  <si>
    <t>佐藤　勇介</t>
    <rPh sb="0" eb="2">
      <t>サトウ</t>
    </rPh>
    <rPh sb="3" eb="5">
      <t>ユウスケ</t>
    </rPh>
    <phoneticPr fontId="53"/>
  </si>
  <si>
    <t>及川　文子</t>
    <rPh sb="0" eb="1">
      <t>オイカワ　　　アヤコ</t>
    </rPh>
    <phoneticPr fontId="53"/>
  </si>
  <si>
    <t>野村　薫</t>
    <rPh sb="0" eb="2">
      <t>ノムラ</t>
    </rPh>
    <rPh sb="3" eb="4">
      <t>カオル</t>
    </rPh>
    <phoneticPr fontId="53"/>
  </si>
  <si>
    <t>菊地　恵子</t>
    <rPh sb="0" eb="2">
      <t>キクチ</t>
    </rPh>
    <rPh sb="3" eb="5">
      <t>ケイコ</t>
    </rPh>
    <phoneticPr fontId="53"/>
  </si>
  <si>
    <t>飛内　侑里</t>
    <rPh sb="0" eb="2">
      <t>トビナイ</t>
    </rPh>
    <rPh sb="3" eb="5">
      <t>ユウリ</t>
    </rPh>
    <phoneticPr fontId="53"/>
  </si>
  <si>
    <t>41114</t>
  </si>
  <si>
    <t>小出　美知子</t>
    <rPh sb="0" eb="2">
      <t>コイデ</t>
    </rPh>
    <rPh sb="3" eb="6">
      <t>ミチコ</t>
    </rPh>
    <phoneticPr fontId="53"/>
  </si>
  <si>
    <t>齊藤　あゆみ</t>
    <rPh sb="0" eb="2">
      <t>サイトウ</t>
    </rPh>
    <phoneticPr fontId="53"/>
  </si>
  <si>
    <t>鈴木　明子</t>
    <rPh sb="0" eb="2">
      <t>スズキ</t>
    </rPh>
    <rPh sb="3" eb="5">
      <t>アキコ</t>
    </rPh>
    <phoneticPr fontId="53"/>
  </si>
  <si>
    <t>青葉区・宮城総合支所</t>
    <rPh sb="0" eb="3">
      <t>アオバク</t>
    </rPh>
    <rPh sb="4" eb="6">
      <t>ミヤギ</t>
    </rPh>
    <rPh sb="6" eb="8">
      <t>ソウゴウ</t>
    </rPh>
    <rPh sb="8" eb="10">
      <t>シショ</t>
    </rPh>
    <phoneticPr fontId="45"/>
  </si>
  <si>
    <t>佐藤　豊子</t>
    <rPh sb="0" eb="2">
      <t>サトウ</t>
    </rPh>
    <rPh sb="3" eb="5">
      <t>トヨコ</t>
    </rPh>
    <phoneticPr fontId="53"/>
  </si>
  <si>
    <t>藤垣　祐子</t>
    <rPh sb="0" eb="2">
      <t>フジガキ</t>
    </rPh>
    <rPh sb="3" eb="5">
      <t>ユウコ</t>
    </rPh>
    <phoneticPr fontId="53"/>
  </si>
  <si>
    <t>志小田　舞子</t>
    <rPh sb="0" eb="3">
      <t>シコダ</t>
    </rPh>
    <rPh sb="4" eb="6">
      <t>マイコ</t>
    </rPh>
    <phoneticPr fontId="53"/>
  </si>
  <si>
    <t>41601</t>
  </si>
  <si>
    <t>久光　久美子</t>
    <rPh sb="0" eb="2">
      <t>ヒサミツ</t>
    </rPh>
    <rPh sb="3" eb="6">
      <t>　ク　ミ　　コ</t>
    </rPh>
    <phoneticPr fontId="53"/>
  </si>
  <si>
    <t>石山　立身</t>
    <rPh sb="0" eb="2">
      <t>イシヤマ</t>
    </rPh>
    <rPh sb="3" eb="4">
      <t>タ</t>
    </rPh>
    <rPh sb="4" eb="5">
      <t>ミ</t>
    </rPh>
    <phoneticPr fontId="53"/>
  </si>
  <si>
    <t>村田　寿恵</t>
    <rPh sb="0" eb="2">
      <t>ムラタ</t>
    </rPh>
    <rPh sb="3" eb="5">
      <t>ヒサエ</t>
    </rPh>
    <phoneticPr fontId="53"/>
  </si>
  <si>
    <t>髙橋　加奈</t>
    <rPh sb="0" eb="2">
      <t>タカハシ</t>
    </rPh>
    <rPh sb="3" eb="5">
      <t>カナ</t>
    </rPh>
    <phoneticPr fontId="53"/>
  </si>
  <si>
    <t>伊藤　美樹</t>
    <rPh sb="0" eb="2">
      <t>イトウ</t>
    </rPh>
    <rPh sb="3" eb="5">
      <t>ミキ</t>
    </rPh>
    <phoneticPr fontId="53"/>
  </si>
  <si>
    <t>41604</t>
  </si>
  <si>
    <t>佐藤　礼子</t>
    <rPh sb="0" eb="2">
      <t>サトウ</t>
    </rPh>
    <rPh sb="3" eb="5">
      <t>レイコ</t>
    </rPh>
    <phoneticPr fontId="53"/>
  </si>
  <si>
    <t>41605</t>
  </si>
  <si>
    <t>佐藤　かおり</t>
    <rPh sb="0" eb="2">
      <t>サトウ</t>
    </rPh>
    <phoneticPr fontId="53"/>
  </si>
  <si>
    <t>41606</t>
  </si>
  <si>
    <t>佐藤　久美子</t>
    <rPh sb="0" eb="2">
      <t>サトウ</t>
    </rPh>
    <rPh sb="3" eb="6">
      <t>クミコ</t>
    </rPh>
    <phoneticPr fontId="5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</si>
  <si>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1"/>
  </si>
  <si>
    <t>小規模Ａ型　青葉区</t>
    <rPh sb="0" eb="3">
      <t>ショウキボ</t>
    </rPh>
    <rPh sb="4" eb="5">
      <t>ガタ</t>
    </rPh>
    <rPh sb="6" eb="9">
      <t>アオバク</t>
    </rPh>
    <phoneticPr fontId="51"/>
  </si>
  <si>
    <t>小規模Ａ型　宮城野区</t>
    <rPh sb="0" eb="3">
      <t>ショウキボ</t>
    </rPh>
    <rPh sb="4" eb="5">
      <t>ガタ</t>
    </rPh>
    <rPh sb="6" eb="10">
      <t>ミヤギノク</t>
    </rPh>
    <phoneticPr fontId="51"/>
  </si>
  <si>
    <t>小規模Ａ型　太白区</t>
    <rPh sb="0" eb="3">
      <t>ショウキボ</t>
    </rPh>
    <rPh sb="4" eb="5">
      <t>ガタ</t>
    </rPh>
    <rPh sb="6" eb="9">
      <t>タイハクク</t>
    </rPh>
    <phoneticPr fontId="51"/>
  </si>
  <si>
    <t>小規模Ｂ型</t>
    <rPh sb="0" eb="3">
      <t>ショウキボ</t>
    </rPh>
    <rPh sb="4" eb="5">
      <t>ガタ</t>
    </rPh>
    <phoneticPr fontId="5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</si>
  <si>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</si>
  <si>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</si>
  <si>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</si>
  <si>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</si>
  <si>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</si>
  <si>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</si>
  <si>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</si>
  <si>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</si>
  <si>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</si>
  <si>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</si>
  <si>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</si>
  <si>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</si>
  <si>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1"/>
  </si>
  <si>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</si>
  <si>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</si>
  <si>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</si>
  <si>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</si>
  <si>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</si>
  <si>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</si>
  <si>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</si>
  <si>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</si>
  <si>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</si>
  <si>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</si>
  <si>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</si>
  <si>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</si>
  <si>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</si>
  <si>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</si>
  <si>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</si>
  <si>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</si>
  <si>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</si>
  <si>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</si>
  <si>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1"/>
  </si>
  <si>
    <t>恵和町いちにいさん保育園</t>
  </si>
  <si>
    <t>共同保育所ちろりん村</t>
  </si>
  <si>
    <t>苦竹ナーサリー</t>
    <rPh sb="0" eb="2">
      <t>ニガタケ</t>
    </rPh>
    <phoneticPr fontId="51"/>
  </si>
  <si>
    <t>小規模保育事業Ｃ型</t>
    <rPh sb="0" eb="3">
      <t>ショウキボ</t>
    </rPh>
    <rPh sb="3" eb="5">
      <t>ホイク</t>
    </rPh>
    <rPh sb="5" eb="7">
      <t>ジギョウ</t>
    </rPh>
    <rPh sb="8" eb="9">
      <t>ガタ</t>
    </rPh>
    <phoneticPr fontId="51"/>
  </si>
  <si>
    <t>きまちこころ保育園</t>
  </si>
  <si>
    <t>小規模Ａ型　若林区</t>
    <rPh sb="0" eb="3">
      <t>ショウキボ</t>
    </rPh>
    <rPh sb="4" eb="5">
      <t>ガタ</t>
    </rPh>
    <rPh sb="6" eb="9">
      <t>ワカバヤシク</t>
    </rPh>
    <phoneticPr fontId="51"/>
  </si>
  <si>
    <t>キッズフィールド富沢園</t>
  </si>
  <si>
    <t>吉田　一美・皆川　舞</t>
    <rPh sb="0" eb="2">
      <t>ヨシダ</t>
    </rPh>
    <rPh sb="3" eb="5">
      <t>ヒトミ</t>
    </rPh>
    <rPh sb="6" eb="8">
      <t>ミナカワ</t>
    </rPh>
    <rPh sb="9" eb="10">
      <t>マイ</t>
    </rPh>
    <phoneticPr fontId="53"/>
  </si>
  <si>
    <t>こどもの家エミール</t>
  </si>
  <si>
    <t>高橋　真由美・鈴木　めぐみ</t>
    <rPh sb="0" eb="2">
      <t>タカハシ</t>
    </rPh>
    <rPh sb="3" eb="6">
      <t>マユミ</t>
    </rPh>
    <phoneticPr fontId="53"/>
  </si>
  <si>
    <t>朝市っ子保育園</t>
  </si>
  <si>
    <t>バイリンガル保育園八木山</t>
  </si>
  <si>
    <t>川村　隆・川村　真紀</t>
    <rPh sb="0" eb="2">
      <t>カワムラ</t>
    </rPh>
    <rPh sb="3" eb="4">
      <t>タカシ</t>
    </rPh>
    <rPh sb="5" eb="7">
      <t>カワムラ</t>
    </rPh>
    <rPh sb="8" eb="10">
      <t>マキ</t>
    </rPh>
    <phoneticPr fontId="5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</si>
  <si>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</si>
  <si>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</si>
  <si>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1"/>
  </si>
  <si>
    <t>遊佐　ひろ子・畠山　祐子</t>
    <rPh sb="0" eb="2">
      <t>ユサ</t>
    </rPh>
    <rPh sb="5" eb="6">
      <t>コ</t>
    </rPh>
    <phoneticPr fontId="53"/>
  </si>
  <si>
    <t>さくらっこ保育園</t>
  </si>
  <si>
    <t>岸　麻記子・天間　千栄子</t>
    <rPh sb="0" eb="1">
      <t>キシ</t>
    </rPh>
    <rPh sb="2" eb="5">
      <t>マキコ</t>
    </rPh>
    <rPh sb="6" eb="7">
      <t>テン</t>
    </rPh>
    <rPh sb="7" eb="8">
      <t>マ</t>
    </rPh>
    <rPh sb="9" eb="12">
      <t>チエコ</t>
    </rPh>
    <phoneticPr fontId="53"/>
  </si>
  <si>
    <t>すまいる新寺保育園</t>
  </si>
  <si>
    <t>サン・キッズ保育園</t>
  </si>
  <si>
    <t>菅野　淳・菅野　美紀</t>
    <rPh sb="0" eb="2">
      <t>カンノ</t>
    </rPh>
    <rPh sb="3" eb="4">
      <t>アツシ</t>
    </rPh>
    <rPh sb="5" eb="7">
      <t>カンノ</t>
    </rPh>
    <rPh sb="8" eb="10">
      <t>ミキ</t>
    </rPh>
    <phoneticPr fontId="53"/>
  </si>
  <si>
    <t>たっこの家</t>
  </si>
  <si>
    <t>ろりぽっぷ小規模保育園おほしさま館</t>
  </si>
  <si>
    <t>小野　敬子・酒井　リエ子</t>
    <rPh sb="0" eb="2">
      <t>オノ</t>
    </rPh>
    <rPh sb="3" eb="5">
      <t>ケイコ</t>
    </rPh>
    <rPh sb="6" eb="8">
      <t>サカイ</t>
    </rPh>
    <rPh sb="11" eb="12">
      <t>コ</t>
    </rPh>
    <phoneticPr fontId="53"/>
  </si>
  <si>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</si>
  <si>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1"/>
  </si>
  <si>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</si>
  <si>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</si>
  <si>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</si>
  <si>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</si>
  <si>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</si>
  <si>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4"/>
  </si>
  <si>
    <t>ろりぽっぷ第2小規模保育園おひさま館</t>
  </si>
  <si>
    <t>ビックママランド支倉園</t>
    <rPh sb="8" eb="10">
      <t>ハセクラ</t>
    </rPh>
    <rPh sb="10" eb="11">
      <t>エン</t>
    </rPh>
    <phoneticPr fontId="54"/>
  </si>
  <si>
    <t>グレース保育園</t>
  </si>
  <si>
    <t>泉中央さんさん保育室</t>
  </si>
  <si>
    <t>わくわくモリモリ保育所</t>
    <rPh sb="8" eb="10">
      <t>ホイク</t>
    </rPh>
    <rPh sb="10" eb="11">
      <t>ショ</t>
    </rPh>
    <phoneticPr fontId="54"/>
  </si>
  <si>
    <t>六丁の目保育園中町園</t>
  </si>
  <si>
    <t>アスイク保育園　薬師堂前</t>
  </si>
  <si>
    <t>あすと長町保育所</t>
    <rPh sb="3" eb="5">
      <t>ナガマチ</t>
    </rPh>
    <rPh sb="5" eb="7">
      <t>ホイク</t>
    </rPh>
    <rPh sb="7" eb="8">
      <t>ショ</t>
    </rPh>
    <phoneticPr fontId="54"/>
  </si>
  <si>
    <t>第2紫山いちにいさん保育園</t>
    <phoneticPr fontId="51"/>
  </si>
  <si>
    <t>もりのひろば保育園</t>
    <rPh sb="6" eb="9">
      <t>ホイクエン</t>
    </rPh>
    <phoneticPr fontId="54"/>
  </si>
  <si>
    <t>Ｂ型</t>
    <rPh sb="1" eb="2">
      <t>ガタ</t>
    </rPh>
    <phoneticPr fontId="45"/>
  </si>
  <si>
    <t>ヤクルト二日町つばめ保育園</t>
    <rPh sb="4" eb="7">
      <t>フツカマチ</t>
    </rPh>
    <rPh sb="10" eb="13">
      <t>ホイクエン</t>
    </rPh>
    <phoneticPr fontId="54"/>
  </si>
  <si>
    <t>きらきら保育園</t>
    <rPh sb="4" eb="7">
      <t>ホイクエン</t>
    </rPh>
    <phoneticPr fontId="54"/>
  </si>
  <si>
    <t>ヤクルトあやしつばめ保育園</t>
    <rPh sb="10" eb="13">
      <t>ホイクエン</t>
    </rPh>
    <phoneticPr fontId="54"/>
  </si>
  <si>
    <t>保育所型</t>
    <rPh sb="0" eb="2">
      <t>ホイク</t>
    </rPh>
    <rPh sb="2" eb="3">
      <t>ショ</t>
    </rPh>
    <rPh sb="3" eb="4">
      <t>ガタ</t>
    </rPh>
    <phoneticPr fontId="45"/>
  </si>
  <si>
    <t>エスパルキッズ保育園</t>
    <rPh sb="7" eb="10">
      <t>ホイクエン</t>
    </rPh>
    <phoneticPr fontId="55"/>
  </si>
  <si>
    <t>コープこやぎの保育園</t>
    <rPh sb="7" eb="10">
      <t>ホイクエン</t>
    </rPh>
    <phoneticPr fontId="55"/>
  </si>
  <si>
    <t>南中山すいせん保育園</t>
    <phoneticPr fontId="55"/>
  </si>
  <si>
    <t>キッズ・マークトゥエイン</t>
    <phoneticPr fontId="45"/>
  </si>
  <si>
    <t>せせらぎ保育園</t>
    <rPh sb="4" eb="7">
      <t>ホイクエン</t>
    </rPh>
    <phoneticPr fontId="55"/>
  </si>
  <si>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</si>
  <si>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</si>
  <si>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</si>
  <si>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</si>
  <si>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</si>
  <si>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</si>
  <si>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</si>
  <si>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</si>
  <si>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</si>
  <si>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</si>
  <si>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</si>
  <si>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</si>
  <si>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</si>
  <si>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</si>
  <si>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</si>
  <si>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</si>
  <si>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</si>
  <si>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</si>
  <si>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</si>
  <si>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</si>
  <si>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</si>
  <si>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最後に，申請日，年度，法人名等に間違いがないことを確認して印刷し，様式第4号，様式第1号添書（収支予算書），別表１，別表２，別表２-１，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2" eb="74">
      <t>ベッシ</t>
    </rPh>
    <rPh sb="76" eb="78">
      <t>ベッシ</t>
    </rPh>
    <rPh sb="80" eb="82">
      <t>ベッシ</t>
    </rPh>
    <rPh sb="89" eb="91">
      <t>タイショウ</t>
    </rPh>
    <rPh sb="91" eb="93">
      <t>ジドウ</t>
    </rPh>
    <rPh sb="93" eb="94">
      <t>アリ</t>
    </rPh>
    <rPh sb="95" eb="97">
      <t>バアイ</t>
    </rPh>
    <rPh sb="101" eb="102">
      <t>ジュン</t>
    </rPh>
    <rPh sb="103" eb="104">
      <t>ナラ</t>
    </rPh>
    <rPh sb="106" eb="108">
      <t>オウイン</t>
    </rPh>
    <rPh sb="109" eb="110">
      <t>ウエ</t>
    </rPh>
    <rPh sb="111" eb="113">
      <t>ステイン</t>
    </rPh>
    <rPh sb="115" eb="116">
      <t>ネガ</t>
    </rPh>
    <rPh sb="122" eb="124">
      <t>テイシュツ</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</si>
  <si>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</si>
  <si>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</si>
  <si>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</si>
  <si>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</si>
  <si>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</si>
  <si>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</si>
  <si>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</si>
  <si>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</si>
  <si>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</si>
  <si>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</si>
  <si>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</si>
  <si>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</si>
  <si>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</si>
  <si>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</si>
  <si>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</si>
  <si>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</si>
  <si>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</si>
  <si>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</si>
  <si>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</si>
  <si>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</si>
  <si>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</si>
  <si>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</si>
  <si>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</si>
  <si>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</si>
  <si>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</si>
  <si>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</si>
  <si>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</si>
  <si>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</si>
  <si>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</si>
  <si>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</si>
  <si>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</si>
  <si>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</si>
  <si>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</si>
  <si>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</si>
  <si>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</si>
  <si>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</si>
  <si>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</si>
  <si>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</si>
  <si>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</si>
  <si>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職員配置の状況（見込み）を入力してください。対象児童を受け入れいる日の状況でお願いします。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3" eb="34">
      <t>ヒ</t>
    </rPh>
    <rPh sb="35" eb="37">
      <t>ジョウキョウ</t>
    </rPh>
    <rPh sb="39" eb="40">
      <t>ネガ</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</si>
  <si>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</si>
  <si>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</si>
  <si>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</si>
  <si>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</si>
  <si>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</si>
  <si>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次に，別表2-1「一時預かり事業計画書（特別支援児童加算分）」を作成します。</t>
    <rPh sb="0" eb="1">
      <t>ツギ</t>
    </rPh>
    <rPh sb="3" eb="4">
      <t>ベツ</t>
    </rPh>
    <rPh sb="4" eb="5">
      <t>ヒョウ</t>
    </rPh>
    <rPh sb="32" eb="34">
      <t>サクセイ</t>
    </rPh>
    <phoneticPr fontId="2"/>
  </si>
  <si>
    <t>代表取締役　上杉　太郎</t>
    <rPh sb="0" eb="5">
      <t>ダイヒョウトリシマリヤク</t>
    </rPh>
    <rPh sb="6" eb="8">
      <t>カミスギ</t>
    </rPh>
    <rPh sb="9" eb="11">
      <t>タロウ</t>
    </rPh>
    <phoneticPr fontId="2"/>
  </si>
  <si>
    <t>○山　A子</t>
    <rPh sb="1" eb="2">
      <t>ヤマ</t>
    </rPh>
    <rPh sb="4" eb="5">
      <t>コ</t>
    </rPh>
    <phoneticPr fontId="2"/>
  </si>
  <si>
    <t>△川　B男</t>
    <rPh sb="1" eb="2">
      <t>カワ</t>
    </rPh>
    <rPh sb="4" eb="5">
      <t>オトコ</t>
    </rPh>
    <phoneticPr fontId="2"/>
  </si>
  <si>
    <t>□海　C</t>
    <rPh sb="1" eb="2">
      <t>ウミ</t>
    </rPh>
    <phoneticPr fontId="2"/>
  </si>
  <si>
    <t>◇木　◇一</t>
    <rPh sb="1" eb="2">
      <t>キ</t>
    </rPh>
    <rPh sb="4" eb="5">
      <t>イチ</t>
    </rPh>
    <phoneticPr fontId="2"/>
  </si>
  <si>
    <t>常勤</t>
  </si>
  <si>
    <t>非常勤</t>
  </si>
  <si>
    <t>有</t>
  </si>
  <si>
    <t>月・水・金</t>
    <rPh sb="0" eb="1">
      <t>ゲツ</t>
    </rPh>
    <rPh sb="2" eb="3">
      <t>スイ</t>
    </rPh>
    <rPh sb="4" eb="5">
      <t>キン</t>
    </rPh>
    <phoneticPr fontId="2"/>
  </si>
  <si>
    <t>火・木・土</t>
    <rPh sb="0" eb="1">
      <t>カ</t>
    </rPh>
    <rPh sb="2" eb="3">
      <t>モク</t>
    </rPh>
    <rPh sb="4" eb="5">
      <t>ド</t>
    </rPh>
    <phoneticPr fontId="2"/>
  </si>
  <si>
    <t>21.6　㎡</t>
    <phoneticPr fontId="2"/>
  </si>
  <si>
    <t>〇〇　〇〇</t>
    <phoneticPr fontId="2"/>
  </si>
  <si>
    <t>××　××</t>
    <phoneticPr fontId="2"/>
  </si>
  <si>
    <t>□川　☆美</t>
    <rPh sb="1" eb="2">
      <t>カワ</t>
    </rPh>
    <rPh sb="4" eb="5">
      <t>ミ</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</si>
  <si>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</si>
  <si>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</si>
  <si>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</si>
  <si>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</si>
  <si>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センダイ　タロウ</t>
    <phoneticPr fontId="2"/>
  </si>
  <si>
    <t>仙台　太郎</t>
    <rPh sb="0" eb="2">
      <t>センダイ</t>
    </rPh>
    <rPh sb="3" eb="5">
      <t>タロウ</t>
    </rPh>
    <phoneticPr fontId="2"/>
  </si>
  <si>
    <t>☑</t>
  </si>
  <si>
    <t>事務局　鈴木</t>
    <rPh sb="0" eb="3">
      <t>ジムキョク</t>
    </rPh>
    <rPh sb="4" eb="6">
      <t>スズキ</t>
    </rPh>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</si>
  <si>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</si>
  <si>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</si>
  <si>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</si>
  <si>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一般型用</t>
    <rPh sb="0" eb="3">
      <t>イッパンガタ</t>
    </rPh>
    <rPh sb="3" eb="4">
      <t>ヨウ</t>
    </rPh>
    <phoneticPr fontId="2"/>
  </si>
  <si>
    <t>様式第４号（別表２-１）</t>
    <rPh sb="7" eb="8">
      <t>ヒョウ</t>
    </rPh>
    <phoneticPr fontId="2"/>
  </si>
  <si>
    <t>様式第４号（別表２－２）</t>
    <rPh sb="7" eb="8">
      <t>ヒョウ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</si>
  <si>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</si>
  <si>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</si>
  <si>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</si>
  <si>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</si>
  <si>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</si>
  <si>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</si>
  <si>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</si>
  <si>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</si>
  <si>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</si>
  <si>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</si>
  <si>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</si>
  <si>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</si>
  <si>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</si>
  <si>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</si>
  <si>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</si>
  <si>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</si>
  <si>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</si>
  <si>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</si>
  <si>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</si>
  <si>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</si>
  <si>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</si>
  <si>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</si>
  <si>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</si>
  <si>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</si>
  <si>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</si>
  <si>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</si>
  <si>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</si>
  <si>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</si>
  <si>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</si>
  <si>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</si>
  <si>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</si>
  <si>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</si>
  <si>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</si>
  <si>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</si>
  <si>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</si>
  <si>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</si>
  <si>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</si>
  <si>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</si>
  <si>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</si>
  <si>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</si>
  <si>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</si>
  <si>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</si>
  <si>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</si>
  <si>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</si>
  <si>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</si>
  <si>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</si>
  <si>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</si>
  <si>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</si>
  <si>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</si>
  <si>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</si>
  <si>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</si>
  <si>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</si>
  <si>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</si>
  <si>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</si>
  <si>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</si>
  <si>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</si>
  <si>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</si>
  <si>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</si>
  <si>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</si>
  <si>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</si>
  <si>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</si>
  <si>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</si>
  <si>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</si>
  <si>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</si>
  <si>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</si>
  <si>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</si>
  <si>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</si>
  <si>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</si>
  <si>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</si>
  <si>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</si>
  <si>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</si>
  <si>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</si>
  <si>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</si>
  <si>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</si>
  <si>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</si>
  <si>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</si>
  <si>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</si>
  <si>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</si>
  <si>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</si>
  <si>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</si>
  <si>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</si>
  <si>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</si>
  <si>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</si>
  <si>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</si>
  <si>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</si>
  <si>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</si>
  <si>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</si>
  <si>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</si>
  <si>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</si>
  <si>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</si>
  <si>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</si>
  <si>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</si>
  <si>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</si>
  <si>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</si>
  <si>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</si>
  <si>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</si>
  <si>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</si>
  <si>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</si>
  <si>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</si>
  <si>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</si>
  <si>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</si>
  <si>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</si>
  <si>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</si>
  <si>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</si>
  <si>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パリス榴岡保育園</t>
  </si>
  <si>
    <t>りありのきっず仙台郡山</t>
    <rPh sb="9" eb="11">
      <t>コオリヤマ</t>
    </rPh>
    <phoneticPr fontId="2"/>
  </si>
  <si>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</si>
  <si>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</si>
  <si>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</si>
  <si>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</si>
  <si>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</si>
  <si>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</si>
  <si>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54"/>
  </si>
  <si>
    <t>りっきーぱーく保育園あすと長町</t>
    <rPh sb="7" eb="10">
      <t>ホイクエン</t>
    </rPh>
    <rPh sb="13" eb="15">
      <t>ナガマチ</t>
    </rPh>
    <phoneticPr fontId="54"/>
  </si>
  <si>
    <t>東北大学川内けやき保育園</t>
    <rPh sb="0" eb="2">
      <t>トウホク</t>
    </rPh>
    <rPh sb="2" eb="4">
      <t>ダイガク</t>
    </rPh>
    <rPh sb="4" eb="6">
      <t>カワウチ</t>
    </rPh>
    <rPh sb="9" eb="12">
      <t>ホイクエン</t>
    </rPh>
    <phoneticPr fontId="55"/>
  </si>
  <si>
    <t>31102</t>
  </si>
  <si>
    <t>仙台市青葉区柏木1丁目3-23</t>
  </si>
  <si>
    <t>31103</t>
  </si>
  <si>
    <t>東京都千代田区神田駿河台4-6 御茶ノ水ソラシティ</t>
  </si>
  <si>
    <t>31104</t>
  </si>
  <si>
    <t>仙台市宮城野区燕沢1丁目15-25</t>
  </si>
  <si>
    <t>31105</t>
  </si>
  <si>
    <t>仙台市青葉区上杉1-16-4ｾﾝﾁｭﾘｰ青葉601</t>
  </si>
  <si>
    <t>31106</t>
  </si>
  <si>
    <t>東京都千代田区神田神保町1-14-1</t>
  </si>
  <si>
    <t>31108</t>
  </si>
  <si>
    <t>仙台市青葉区角五郎1丁目9-5</t>
  </si>
  <si>
    <t>31109</t>
  </si>
  <si>
    <t>31110</t>
  </si>
  <si>
    <t>福島県郡山市開成4-9-17 あさか102</t>
  </si>
  <si>
    <t>31112</t>
  </si>
  <si>
    <t>31113</t>
  </si>
  <si>
    <t>神奈川県横浜市西区平沼1-13-14</t>
  </si>
  <si>
    <t>31114</t>
  </si>
  <si>
    <t>仙台市泉区南中山4-27-16</t>
  </si>
  <si>
    <t>31115</t>
  </si>
  <si>
    <t>仙台市青葉区中央2丁目5-9</t>
  </si>
  <si>
    <t>31116</t>
  </si>
  <si>
    <t>仙台市青葉区柏木1-1-36</t>
  </si>
  <si>
    <t>31117</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</si>
  <si>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</si>
  <si>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</si>
  <si>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</si>
  <si>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</si>
  <si>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</si>
  <si>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</si>
  <si>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</si>
  <si>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</si>
  <si>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</si>
  <si>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</si>
  <si>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</si>
  <si>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</si>
  <si>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</si>
  <si>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</si>
  <si>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</si>
  <si>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</si>
  <si>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</si>
  <si>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</si>
  <si>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</si>
  <si>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</si>
  <si>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</si>
  <si>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</si>
  <si>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</si>
  <si>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</si>
  <si>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</si>
  <si>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</si>
  <si>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</si>
  <si>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東京都中央区日本橋3-12-2　朝日ビルヂング4Ｆ</t>
  </si>
  <si>
    <t>31207</t>
  </si>
  <si>
    <t>仙台市若林区六丁の目西町3-41</t>
  </si>
  <si>
    <t>31210</t>
  </si>
  <si>
    <t>仙台市宮城野区白鳥2-11-24</t>
  </si>
  <si>
    <t>31212</t>
  </si>
  <si>
    <t>仙台市宮城野区出花1-3-10</t>
  </si>
  <si>
    <t>31214</t>
  </si>
  <si>
    <t>宮城県柴田郡大河原町大谷字町向199-3</t>
  </si>
  <si>
    <t>31215</t>
  </si>
  <si>
    <t>仙台市宮城野区萩野町3-8-11 木村ビル1F</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</si>
  <si>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</si>
  <si>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</si>
  <si>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</si>
  <si>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</si>
  <si>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</si>
  <si>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</si>
  <si>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</si>
  <si>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</si>
  <si>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</si>
  <si>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</si>
  <si>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</si>
  <si>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</si>
  <si>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</si>
  <si>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</si>
  <si>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</si>
  <si>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</si>
  <si>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</si>
  <si>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</si>
  <si>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</si>
  <si>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</si>
  <si>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</si>
  <si>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</si>
  <si>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</si>
  <si>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</si>
  <si>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</si>
  <si>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</si>
  <si>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</si>
  <si>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</si>
  <si>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仙台市宮城野区鉄砲町中3-14　テラス仙台駅東口2階</t>
  </si>
  <si>
    <t>31401</t>
  </si>
  <si>
    <t>仙台市泉区上谷刈1-6-30</t>
  </si>
  <si>
    <t>31402</t>
  </si>
  <si>
    <t>札幌市豊平区月寒東5条10-3-3</t>
  </si>
  <si>
    <t>31403</t>
  </si>
  <si>
    <t>31404</t>
  </si>
  <si>
    <t>31405</t>
  </si>
  <si>
    <t>仙台市太白区泉崎1丁目33-10富沢公園パークマンション106号</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</si>
  <si>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</si>
  <si>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</si>
  <si>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</si>
  <si>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</si>
  <si>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</si>
  <si>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</si>
  <si>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</si>
  <si>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</si>
  <si>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</si>
  <si>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</si>
  <si>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</si>
  <si>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</si>
  <si>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</si>
  <si>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</si>
  <si>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</si>
  <si>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31417</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</si>
  <si>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</si>
  <si>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</si>
  <si>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</si>
  <si>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</si>
  <si>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</si>
  <si>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</si>
  <si>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</si>
  <si>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</si>
  <si>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</si>
  <si>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</si>
  <si>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</si>
  <si>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</si>
  <si>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</si>
  <si>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</si>
  <si>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</si>
  <si>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</si>
  <si>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</si>
  <si>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</si>
  <si>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</si>
  <si>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</si>
  <si>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</si>
  <si>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</si>
  <si>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31603</t>
  </si>
  <si>
    <t>仙台市太白区長町7-19-23　TK7ビル3階</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</si>
  <si>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</si>
  <si>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</si>
  <si>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</si>
  <si>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</si>
  <si>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</si>
  <si>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</si>
  <si>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</si>
  <si>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</si>
  <si>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</si>
  <si>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</si>
  <si>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</si>
  <si>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</si>
  <si>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仙台市宮城野区幸町2丁目16-13</t>
  </si>
  <si>
    <t>32306</t>
  </si>
  <si>
    <t>KIDS-Kan</t>
  </si>
  <si>
    <t>32402</t>
  </si>
  <si>
    <t>32505</t>
  </si>
  <si>
    <t>仙台市泉区高森3丁目4-169</t>
  </si>
  <si>
    <t>32507</t>
  </si>
  <si>
    <t>仙台市泉区山の寺3丁目27-10</t>
  </si>
  <si>
    <t>32603</t>
  </si>
  <si>
    <t>仙台市青葉区郷六字沼田45-6</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</si>
  <si>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</si>
  <si>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</si>
  <si>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</si>
  <si>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</si>
  <si>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</si>
  <si>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</si>
  <si>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</si>
  <si>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</si>
  <si>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</si>
  <si>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</si>
  <si>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</si>
  <si>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</si>
  <si>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</si>
  <si>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</si>
  <si>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</si>
  <si>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</si>
  <si>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</si>
  <si>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</si>
  <si>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</si>
  <si>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</si>
  <si>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</si>
  <si>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</si>
  <si>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</si>
  <si>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</si>
  <si>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</si>
  <si>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</si>
  <si>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</si>
  <si>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</si>
  <si>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</si>
  <si>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</si>
  <si>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</si>
  <si>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</si>
  <si>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</si>
  <si>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</si>
  <si>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</si>
  <si>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</si>
  <si>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</si>
  <si>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</si>
  <si>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</si>
  <si>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</si>
  <si>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</si>
  <si>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</si>
  <si>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</si>
  <si>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</si>
  <si>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</si>
  <si>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61401</t>
  </si>
  <si>
    <t>61402</t>
  </si>
  <si>
    <t>仙台市太白区長町7丁目19-39　ＣＯＭビル101</t>
  </si>
  <si>
    <t>61501</t>
  </si>
  <si>
    <t>62101</t>
  </si>
  <si>
    <t>62501</t>
  </si>
  <si>
    <t>62601</t>
  </si>
  <si>
    <t>63102</t>
  </si>
  <si>
    <t>63103</t>
  </si>
  <si>
    <t>仙台市青葉区片平2-1-1</t>
  </si>
  <si>
    <t>63201</t>
  </si>
  <si>
    <t>63501</t>
  </si>
  <si>
    <t>63502</t>
  </si>
  <si>
    <t>63603</t>
  </si>
  <si>
    <t>99999</t>
    <phoneticPr fontId="2"/>
  </si>
  <si>
    <t>99999</t>
    <phoneticPr fontId="2"/>
  </si>
  <si>
    <t>KIDS-Kan</t>
    <phoneticPr fontId="51"/>
  </si>
  <si>
    <t>5</t>
    <phoneticPr fontId="2"/>
  </si>
  <si>
    <t>菊地　由美子</t>
    <rPh sb="0" eb="2">
      <t>キクチ</t>
    </rPh>
    <rPh sb="3" eb="6">
      <t>ユミコ</t>
    </rPh>
    <phoneticPr fontId="53"/>
  </si>
  <si>
    <t>ぽっかぽか栞保育園</t>
    <rPh sb="5" eb="6">
      <t>シオリ</t>
    </rPh>
    <phoneticPr fontId="51"/>
  </si>
  <si>
    <t>ぶんぶん保育園二日町園</t>
    <rPh sb="7" eb="11">
      <t>フツカマチエン</t>
    </rPh>
    <phoneticPr fontId="71"/>
  </si>
  <si>
    <t>しあわせいっぱい保育園　新田</t>
    <phoneticPr fontId="51"/>
  </si>
  <si>
    <t>もりのなかま保育園小田原園もぐもぐ+</t>
    <rPh sb="12" eb="13">
      <t>エン</t>
    </rPh>
    <phoneticPr fontId="51"/>
  </si>
  <si>
    <t>もりのなかま保育園南大野田園</t>
  </si>
  <si>
    <t>ピーターパン東勝山園</t>
    <rPh sb="9" eb="10">
      <t>エン</t>
    </rPh>
    <phoneticPr fontId="51"/>
  </si>
  <si>
    <t>ぶんぶん保育園小田原園</t>
    <rPh sb="7" eb="10">
      <t>オダワラ</t>
    </rPh>
    <rPh sb="10" eb="11">
      <t>エン</t>
    </rPh>
    <phoneticPr fontId="71"/>
  </si>
  <si>
    <t>アートチャイルドケア仙台泉中央保育園</t>
    <rPh sb="15" eb="18">
      <t>ホイクエン</t>
    </rPh>
    <phoneticPr fontId="51"/>
  </si>
  <si>
    <t>アクアイグニス保育園</t>
    <rPh sb="7" eb="9">
      <t>ホイク</t>
    </rPh>
    <rPh sb="9" eb="10">
      <t>エン</t>
    </rPh>
    <phoneticPr fontId="51"/>
  </si>
  <si>
    <t>ピーターパン北中山園</t>
    <rPh sb="9" eb="10">
      <t>エン</t>
    </rPh>
    <phoneticPr fontId="51"/>
  </si>
  <si>
    <t>株式会社　アドマイア</t>
  </si>
  <si>
    <t>-</t>
    <phoneticPr fontId="45"/>
  </si>
  <si>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</si>
  <si>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</si>
  <si>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</si>
  <si>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</si>
  <si>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</si>
  <si>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</si>
  <si>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</si>
  <si>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</si>
  <si>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</si>
  <si>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</si>
  <si>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</si>
  <si>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</si>
  <si>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</si>
  <si>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</si>
  <si>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</si>
  <si>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</si>
  <si>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</si>
  <si>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</si>
  <si>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</si>
  <si>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</si>
  <si>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一般型</t>
    <phoneticPr fontId="45"/>
  </si>
  <si>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</si>
  <si>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</si>
  <si>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</si>
  <si>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</si>
  <si>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</si>
  <si>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</si>
  <si>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</si>
  <si>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</si>
  <si>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</si>
  <si>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31224</t>
    <phoneticPr fontId="45"/>
  </si>
  <si>
    <t>もりのなかま保育園小田原園もぐもぐ＋</t>
  </si>
  <si>
    <t>31225</t>
    <phoneticPr fontId="45"/>
  </si>
  <si>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</si>
  <si>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</si>
  <si>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</si>
  <si>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</si>
  <si>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</si>
  <si>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</si>
  <si>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</si>
  <si>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</si>
  <si>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</si>
  <si>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</si>
  <si>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</si>
  <si>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余裕活用型</t>
    <phoneticPr fontId="2"/>
  </si>
  <si>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</si>
  <si>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</si>
  <si>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</si>
  <si>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</si>
  <si>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</si>
  <si>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</si>
  <si>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</si>
  <si>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</si>
  <si>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</si>
  <si>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t>
    <phoneticPr fontId="2"/>
  </si>
  <si>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</si>
  <si>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</si>
  <si>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</si>
  <si>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</si>
  <si>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</si>
  <si>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</si>
  <si>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</si>
  <si>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</si>
  <si>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</si>
  <si>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</si>
  <si>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</si>
  <si>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</si>
  <si>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小規模保育事業Ｂ型</t>
    <phoneticPr fontId="46"/>
  </si>
  <si>
    <t>特定非営利活動法人　つぼみっこ</t>
  </si>
  <si>
    <t>小規模保育事業Ｃ型</t>
    <rPh sb="0" eb="3">
      <t>ショウキボ</t>
    </rPh>
    <rPh sb="3" eb="5">
      <t>ホイク</t>
    </rPh>
    <rPh sb="5" eb="7">
      <t>ジギョウ</t>
    </rPh>
    <rPh sb="8" eb="9">
      <t>ガタ</t>
    </rPh>
    <phoneticPr fontId="46"/>
  </si>
  <si>
    <t>吉田　一美・皆川　舞</t>
    <phoneticPr fontId="72"/>
  </si>
  <si>
    <t>高橋　真由美・鈴木　めぐみ</t>
    <rPh sb="0" eb="2">
      <t>タカハシ</t>
    </rPh>
    <rPh sb="3" eb="6">
      <t>マユミ</t>
    </rPh>
    <phoneticPr fontId="72"/>
  </si>
  <si>
    <t>家庭的保育事業</t>
    <rPh sb="0" eb="7">
      <t>カテイテキホイクジギョウ</t>
    </rPh>
    <phoneticPr fontId="46"/>
  </si>
  <si>
    <t>余裕活用型</t>
    <phoneticPr fontId="45"/>
  </si>
  <si>
    <t>鈴木　史子</t>
    <phoneticPr fontId="72"/>
  </si>
  <si>
    <t>仲　　恵美</t>
    <rPh sb="0" eb="1">
      <t>ナカ</t>
    </rPh>
    <rPh sb="3" eb="5">
      <t>エミ</t>
    </rPh>
    <phoneticPr fontId="72"/>
  </si>
  <si>
    <t>髙橋　加奈</t>
    <phoneticPr fontId="45"/>
  </si>
  <si>
    <t>家庭的保育事業　髙橋　加奈</t>
    <phoneticPr fontId="45"/>
  </si>
  <si>
    <t>41416</t>
  </si>
  <si>
    <t>菊地　由美子</t>
    <rPh sb="0" eb="2">
      <t>キクチ</t>
    </rPh>
    <rPh sb="3" eb="6">
      <t>ユミコ</t>
    </rPh>
    <phoneticPr fontId="45"/>
  </si>
  <si>
    <t>伊藤　美樹</t>
    <phoneticPr fontId="72"/>
  </si>
  <si>
    <t>久光　久美子</t>
    <rPh sb="0" eb="2">
      <t>ヒサミツ</t>
    </rPh>
    <rPh sb="3" eb="6">
      <t>　ク　ミ　　コ</t>
    </rPh>
    <phoneticPr fontId="72"/>
  </si>
  <si>
    <t>61301</t>
  </si>
  <si>
    <t>アクアイグニス保育園</t>
  </si>
  <si>
    <t>仙台市若林区藤塚字松の西33-3</t>
  </si>
  <si>
    <t>仙台ｒｅｂｏｒｎ株式会社</t>
  </si>
  <si>
    <t>りっきーぱーく保育園あすと長町</t>
  </si>
  <si>
    <t>事業所内保育事業Ｂ型</t>
    <phoneticPr fontId="2"/>
  </si>
  <si>
    <t>事業所内保育事業保育所型</t>
    <rPh sb="8" eb="10">
      <t>ホイク</t>
    </rPh>
    <rPh sb="10" eb="11">
      <t>ショ</t>
    </rPh>
    <phoneticPr fontId="2"/>
  </si>
  <si>
    <t>東北大学川内けやき保育園</t>
  </si>
  <si>
    <t>国立大学法人　東北大学</t>
  </si>
  <si>
    <t>せせらぎ保育園</t>
    <phoneticPr fontId="45"/>
  </si>
  <si>
    <t>仙台市青葉区芋沢字横前1-1</t>
    <phoneticPr fontId="45"/>
  </si>
  <si>
    <t>社会福祉法人　陽光福祉会</t>
    <phoneticPr fontId="49"/>
  </si>
  <si>
    <t>令和5年4月1日～令和6年3月31日</t>
    <rPh sb="0" eb="2">
      <t>レイワ</t>
    </rPh>
    <rPh sb="3" eb="4">
      <t>ネン</t>
    </rPh>
    <rPh sb="5" eb="6">
      <t>ツキ</t>
    </rPh>
    <rPh sb="7" eb="8">
      <t>ヒ</t>
    </rPh>
    <rPh sb="9" eb="11">
      <t>レイワ</t>
    </rPh>
    <phoneticPr fontId="2"/>
  </si>
  <si>
    <t>令和4年4月1日～令和6年3月31日</t>
    <rPh sb="0" eb="2">
      <t>レイワ</t>
    </rPh>
    <rPh sb="3" eb="4">
      <t>ネン</t>
    </rPh>
    <rPh sb="5" eb="6">
      <t>ツキ</t>
    </rPh>
    <rPh sb="7" eb="8">
      <t>ヒ</t>
    </rPh>
    <rPh sb="9" eb="11">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</si>
</sst>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3" x14ac:knownFonts="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8"/>
      <color theme="8" tint="-0.499984740745262"/>
      <name val="游ゴシック"/>
      <family val="3"/>
      <charset val="128"/>
    </font>
    <font>
      <sz val="24"/>
      <color theme="8" tint="-0.499984740745262"/>
      <name val="游ゴシック"/>
      <family val="3"/>
      <charset val="128"/>
    </font>
    <font>
      <b/>
      <sz val="14"/>
      <color theme="8" tint="-0.499984740745262"/>
      <name val="游ゴシック"/>
      <family val="3"/>
      <charset val="128"/>
    </font>
    <font>
      <sz val="20"/>
      <color theme="8" tint="-0.499984740745262"/>
      <name val="游ゴシック"/>
      <family val="3"/>
      <charset val="128"/>
    </font>
    <font>
      <b/>
      <sz val="14"/>
      <color indexed="81"/>
      <name val="游ゴシック"/>
      <family val="3"/>
      <charset val="128"/>
    </font>
    <font>
      <b/>
      <sz val="11"/>
      <color theme="3"/>
      <name val="ＭＳ Ｐゴシック"/>
      <family val="2"/>
      <charset val="128"/>
    </font>
    <font>
      <sz val="11"/>
      <color rgb="FF000000"/>
      <name val="HGSｺﾞｼｯｸM"/>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5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hair">
        <color auto="1"/>
      </left>
      <right style="thin">
        <color indexed="64"/>
      </right>
      <top style="thin">
        <color indexed="64"/>
      </top>
      <bottom style="hair">
        <color auto="1"/>
      </bottom>
      <diagonal style="hair">
        <color auto="1"/>
      </diagonal>
    </border>
    <border diagonalUp="1">
      <left style="hair">
        <color indexed="64"/>
      </left>
      <right/>
      <top style="thin">
        <color indexed="64"/>
      </top>
      <bottom style="hair">
        <color auto="1"/>
      </bottom>
      <diagonal style="thin">
        <color indexed="64"/>
      </diagonal>
    </border>
    <border>
      <left style="thin">
        <color indexed="64"/>
      </left>
      <right style="hair">
        <color auto="1"/>
      </right>
      <top style="hair">
        <color auto="1"/>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757">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6" fillId="2" borderId="1" xfId="0" applyNumberFormat="1" applyFont="1" applyFill="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180" fontId="13" fillId="0" borderId="14"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4" fillId="4" borderId="18" xfId="0" applyFont="1" applyFill="1" applyBorder="1" applyAlignment="1">
      <alignment horizontal="center" vertical="center"/>
    </xf>
    <xf numFmtId="0" fontId="32" fillId="0" borderId="19" xfId="0" applyFont="1" applyBorder="1" applyAlignment="1">
      <alignment horizontal="center" vertical="center"/>
    </xf>
    <xf numFmtId="0" fontId="34" fillId="0" borderId="20" xfId="0" applyFont="1" applyBorder="1" applyAlignment="1">
      <alignment horizontal="center" vertical="center"/>
    </xf>
    <xf numFmtId="0" fontId="34" fillId="0" borderId="21" xfId="0" applyFont="1" applyFill="1" applyBorder="1" applyAlignment="1">
      <alignment horizontal="center" vertical="center"/>
    </xf>
    <xf numFmtId="0" fontId="34" fillId="4" borderId="22" xfId="0" applyFont="1" applyFill="1" applyBorder="1" applyAlignment="1">
      <alignment horizontal="center" vertical="center"/>
    </xf>
    <xf numFmtId="0" fontId="34" fillId="0" borderId="23"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28"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177" fontId="38" fillId="0" borderId="33"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39"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40" xfId="0" applyNumberFormat="1" applyFont="1" applyFill="1" applyBorder="1" applyAlignment="1" applyProtection="1">
      <alignment horizontal="right" vertical="center" shrinkToFit="1"/>
      <protection locked="0"/>
    </xf>
    <xf numFmtId="178" fontId="33" fillId="5" borderId="41" xfId="0" applyNumberFormat="1" applyFont="1" applyFill="1" applyBorder="1" applyAlignment="1" applyProtection="1">
      <alignment horizontal="right" vertical="center" shrinkToFit="1"/>
      <protection locked="0"/>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181" fontId="33" fillId="0" borderId="45" xfId="0" applyNumberFormat="1" applyFont="1" applyFill="1" applyBorder="1" applyAlignment="1">
      <alignment horizontal="right" vertical="center" shrinkToFit="1"/>
    </xf>
    <xf numFmtId="49" fontId="7" fillId="9" borderId="2" xfId="4" applyNumberFormat="1" applyFont="1" applyFill="1" applyBorder="1" applyAlignment="1">
      <alignment horizontal="lef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7" xfId="4" applyFont="1" applyBorder="1" applyAlignment="1">
      <alignment vertical="center" shrinkToFit="1"/>
    </xf>
    <xf numFmtId="0" fontId="5" fillId="0" borderId="118" xfId="4" applyFont="1" applyBorder="1" applyAlignment="1">
      <alignment horizontal="center" vertical="center" shrinkToFit="1"/>
    </xf>
    <xf numFmtId="0" fontId="5" fillId="0" borderId="20" xfId="4" applyFont="1" applyBorder="1" applyAlignment="1">
      <alignment vertical="center" shrinkToFit="1"/>
    </xf>
    <xf numFmtId="0" fontId="5" fillId="0" borderId="20" xfId="4" applyFont="1" applyBorder="1" applyAlignment="1">
      <alignment horizontal="center" vertical="center" shrinkToFit="1"/>
    </xf>
    <xf numFmtId="0" fontId="5" fillId="0" borderId="48" xfId="4" applyFont="1" applyBorder="1" applyAlignment="1">
      <alignment vertical="center" shrinkToFit="1"/>
    </xf>
    <xf numFmtId="0" fontId="5" fillId="0" borderId="119" xfId="4" applyFont="1" applyBorder="1" applyAlignment="1">
      <alignment vertical="center" shrinkToFit="1"/>
    </xf>
    <xf numFmtId="0" fontId="5" fillId="0" borderId="118" xfId="4" applyFont="1" applyBorder="1" applyAlignment="1">
      <alignment vertical="center" shrinkToFit="1"/>
    </xf>
    <xf numFmtId="49" fontId="5" fillId="0" borderId="0" xfId="4" applyNumberFormat="1" applyFont="1" applyAlignment="1">
      <alignment horizontal="center"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4" xfId="3" applyFont="1" applyBorder="1" applyAlignment="1" applyProtection="1">
      <alignment horizontal="right" vertical="center"/>
    </xf>
    <xf numFmtId="0" fontId="11" fillId="0" borderId="24"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0" fontId="48" fillId="0" borderId="0" xfId="4" applyFont="1" applyAlignment="1">
      <alignment vertical="center"/>
    </xf>
    <xf numFmtId="0" fontId="46" fillId="0" borderId="0" xfId="5" applyFont="1" applyAlignment="1" applyProtection="1">
      <alignment vertical="center"/>
    </xf>
    <xf numFmtId="0" fontId="46" fillId="6" borderId="122" xfId="4" applyFont="1" applyFill="1" applyBorder="1" applyAlignment="1" applyProtection="1">
      <alignment horizontal="left" vertical="center" shrinkToFit="1"/>
    </xf>
    <xf numFmtId="0" fontId="46" fillId="0" borderId="0" xfId="4" applyFont="1" applyProtection="1">
      <alignment vertical="center"/>
    </xf>
    <xf numFmtId="0" fontId="48" fillId="0" borderId="0" xfId="0" applyFont="1" applyAlignment="1">
      <alignment vertical="center"/>
    </xf>
    <xf numFmtId="0" fontId="46" fillId="0" borderId="0" xfId="4" applyFont="1" applyFill="1" applyBorder="1" applyAlignment="1" applyProtection="1">
      <alignment horizontal="center" vertical="center"/>
    </xf>
    <xf numFmtId="0" fontId="46" fillId="0" borderId="0" xfId="4" applyFont="1" applyBorder="1" applyProtection="1">
      <alignment vertical="center"/>
    </xf>
    <xf numFmtId="0" fontId="46" fillId="0" borderId="0" xfId="4" applyNumberFormat="1" applyFont="1" applyFill="1" applyBorder="1" applyAlignment="1" applyProtection="1">
      <alignment horizontal="center" vertical="center"/>
    </xf>
    <xf numFmtId="0" fontId="46" fillId="0" borderId="0" xfId="4" applyFont="1" applyFill="1" applyBorder="1" applyProtection="1">
      <alignment vertical="center"/>
    </xf>
    <xf numFmtId="0" fontId="5" fillId="0" borderId="20" xfId="4" applyFont="1" applyFill="1" applyBorder="1" applyAlignment="1">
      <alignment vertical="center" shrinkToFit="1"/>
    </xf>
    <xf numFmtId="0" fontId="57" fillId="0" borderId="0" xfId="0" applyFont="1">
      <alignment vertical="center"/>
    </xf>
    <xf numFmtId="0" fontId="57" fillId="0" borderId="0" xfId="0" applyFont="1" applyFill="1">
      <alignment vertical="center"/>
    </xf>
    <xf numFmtId="0" fontId="19" fillId="0" borderId="0" xfId="0" applyFont="1" applyFill="1">
      <alignment vertical="center"/>
    </xf>
    <xf numFmtId="0" fontId="56" fillId="0" borderId="0" xfId="0" applyFont="1" applyFill="1" applyProtection="1">
      <alignment vertical="center"/>
    </xf>
    <xf numFmtId="0" fontId="43" fillId="0" borderId="0" xfId="0" applyFont="1" applyBorder="1" applyAlignment="1">
      <alignment vertical="center"/>
    </xf>
    <xf numFmtId="0" fontId="16" fillId="0" borderId="129" xfId="0" applyFont="1" applyBorder="1" applyAlignment="1">
      <alignment horizontal="center" vertical="center" wrapText="1"/>
    </xf>
    <xf numFmtId="0" fontId="11" fillId="0" borderId="129"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100"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182" fontId="64" fillId="8" borderId="0" xfId="0" applyNumberFormat="1" applyFont="1" applyFill="1" applyAlignment="1" applyProtection="1">
      <alignment horizontal="center" vertical="center"/>
      <protection locked="0"/>
    </xf>
    <xf numFmtId="178" fontId="69" fillId="5" borderId="40" xfId="0" applyNumberFormat="1" applyFont="1" applyFill="1" applyBorder="1" applyAlignment="1" applyProtection="1">
      <alignment horizontal="right" vertical="center" shrinkToFit="1"/>
      <protection locked="0"/>
    </xf>
    <xf numFmtId="178" fontId="69" fillId="5" borderId="41" xfId="0" applyNumberFormat="1" applyFont="1" applyFill="1" applyBorder="1" applyAlignment="1" applyProtection="1">
      <alignment horizontal="right" vertical="center" shrinkToFit="1"/>
      <protection locked="0"/>
    </xf>
    <xf numFmtId="178" fontId="69" fillId="5" borderId="40" xfId="0" applyNumberFormat="1" applyFont="1" applyFill="1" applyBorder="1" applyAlignment="1" applyProtection="1">
      <alignment horizontal="right" vertical="center"/>
      <protection locked="0"/>
    </xf>
    <xf numFmtId="0" fontId="5" fillId="0" borderId="40" xfId="4" applyFont="1" applyBorder="1" applyAlignment="1">
      <alignment vertical="center" shrinkToFit="1"/>
    </xf>
    <xf numFmtId="0" fontId="5" fillId="0" borderId="126" xfId="4" applyFont="1" applyBorder="1" applyAlignment="1">
      <alignment vertical="center" shrinkToFit="1"/>
    </xf>
    <xf numFmtId="0" fontId="5" fillId="0" borderId="135" xfId="4" applyFont="1" applyBorder="1" applyAlignment="1">
      <alignment vertical="center" shrinkToFit="1"/>
    </xf>
    <xf numFmtId="0" fontId="5" fillId="0" borderId="47" xfId="4" applyFont="1" applyBorder="1" applyAlignment="1">
      <alignment horizontal="center" vertical="center" shrinkToFit="1"/>
    </xf>
    <xf numFmtId="0" fontId="5" fillId="0" borderId="122" xfId="4" applyFont="1" applyBorder="1" applyAlignment="1">
      <alignment vertical="center" shrinkToFit="1"/>
    </xf>
    <xf numFmtId="0" fontId="5" fillId="0" borderId="136" xfId="4" applyFont="1" applyBorder="1" applyAlignment="1">
      <alignment vertical="center" shrinkToFit="1"/>
    </xf>
    <xf numFmtId="0" fontId="5" fillId="0" borderId="119" xfId="4" applyFont="1" applyBorder="1" applyAlignment="1">
      <alignment horizontal="center" vertical="center" shrinkToFit="1"/>
    </xf>
    <xf numFmtId="0" fontId="5" fillId="0" borderId="137" xfId="4" applyFont="1" applyBorder="1" applyAlignment="1">
      <alignment vertical="center" shrinkToFit="1"/>
    </xf>
    <xf numFmtId="0" fontId="5" fillId="0" borderId="130" xfId="4" applyFont="1" applyBorder="1" applyAlignment="1">
      <alignment vertical="center" shrinkToFit="1"/>
    </xf>
    <xf numFmtId="0" fontId="5" fillId="0" borderId="139" xfId="4" applyFont="1" applyBorder="1" applyAlignment="1">
      <alignment vertical="center" shrinkToFit="1"/>
    </xf>
    <xf numFmtId="0" fontId="5" fillId="0" borderId="140" xfId="4" applyFont="1" applyBorder="1" applyAlignment="1">
      <alignment vertical="center" shrinkToFit="1"/>
    </xf>
    <xf numFmtId="0" fontId="5" fillId="0" borderId="138" xfId="4" applyFont="1" applyBorder="1" applyAlignment="1">
      <alignment vertical="center" shrinkToFit="1"/>
    </xf>
    <xf numFmtId="0" fontId="5" fillId="0" borderId="48" xfId="4" applyFont="1" applyBorder="1" applyAlignment="1">
      <alignment horizontal="center" vertical="center" shrinkToFit="1"/>
    </xf>
    <xf numFmtId="0" fontId="5" fillId="0" borderId="141" xfId="4" applyFont="1" applyBorder="1" applyAlignment="1">
      <alignment vertical="center" shrinkToFit="1"/>
    </xf>
    <xf numFmtId="0" fontId="5" fillId="0" borderId="142" xfId="4" applyFont="1" applyBorder="1" applyAlignment="1">
      <alignment vertical="center" shrinkToFit="1"/>
    </xf>
    <xf numFmtId="0" fontId="5" fillId="0" borderId="143" xfId="4" applyFont="1" applyBorder="1" applyAlignment="1">
      <alignment vertical="center" shrinkToFit="1"/>
    </xf>
    <xf numFmtId="0" fontId="5" fillId="0" borderId="48" xfId="4" applyFont="1" applyFill="1" applyBorder="1" applyAlignment="1">
      <alignment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46" fillId="0" borderId="0" xfId="8" applyFont="1" applyProtection="1">
      <alignment vertical="center"/>
    </xf>
    <xf numFmtId="182" fontId="52" fillId="0" borderId="0" xfId="0" applyNumberFormat="1" applyFont="1" applyFill="1" applyBorder="1" applyAlignment="1" applyProtection="1">
      <alignment horizontal="left" vertical="center" shrinkToFit="1"/>
    </xf>
    <xf numFmtId="49" fontId="5" fillId="6" borderId="100" xfId="4" applyNumberFormat="1" applyFont="1" applyFill="1" applyBorder="1" applyAlignment="1">
      <alignment horizontal="left" vertical="center" shrinkToFit="1"/>
    </xf>
    <xf numFmtId="49" fontId="5" fillId="6" borderId="100" xfId="4" applyNumberFormat="1" applyFont="1" applyFill="1" applyBorder="1" applyAlignment="1">
      <alignment vertical="center" shrinkToFit="1"/>
    </xf>
    <xf numFmtId="0" fontId="5" fillId="6" borderId="100" xfId="4" applyFont="1" applyFill="1" applyBorder="1" applyAlignment="1">
      <alignment vertical="center" shrinkToFit="1"/>
    </xf>
    <xf numFmtId="0" fontId="5" fillId="6" borderId="70" xfId="4" applyFont="1" applyFill="1" applyBorder="1" applyAlignment="1">
      <alignment vertical="center" shrinkToFit="1"/>
    </xf>
    <xf numFmtId="0" fontId="5" fillId="6" borderId="100" xfId="4" applyFont="1" applyFill="1" applyBorder="1" applyAlignment="1">
      <alignment horizontal="center" vertical="center" shrinkToFit="1"/>
    </xf>
    <xf numFmtId="49" fontId="5" fillId="6" borderId="100" xfId="4" applyNumberFormat="1" applyFont="1" applyFill="1" applyBorder="1" applyAlignment="1">
      <alignment horizontal="center" vertical="center" shrinkToFit="1"/>
    </xf>
    <xf numFmtId="0" fontId="46" fillId="2" borderId="123" xfId="6" applyFont="1" applyFill="1" applyBorder="1" applyAlignment="1" applyProtection="1">
      <alignment horizontal="center" vertical="center"/>
      <protection locked="0"/>
    </xf>
    <xf numFmtId="182" fontId="52" fillId="2" borderId="123" xfId="7" applyNumberFormat="1" applyFont="1" applyFill="1" applyBorder="1" applyAlignment="1" applyProtection="1">
      <alignment horizontal="center" vertical="center" shrinkToFit="1"/>
      <protection locked="0"/>
    </xf>
    <xf numFmtId="182" fontId="52" fillId="2" borderId="122" xfId="7" applyNumberFormat="1" applyFont="1" applyFill="1" applyBorder="1" applyAlignment="1" applyProtection="1">
      <alignment horizontal="center" vertical="center" shrinkToFit="1"/>
      <protection locked="0"/>
    </xf>
    <xf numFmtId="0" fontId="46" fillId="2" borderId="123" xfId="6" applyFont="1" applyFill="1" applyBorder="1" applyAlignment="1" applyProtection="1">
      <alignment horizontal="center" vertical="center" shrinkToFit="1"/>
      <protection locked="0"/>
    </xf>
    <xf numFmtId="0" fontId="46" fillId="0" borderId="124" xfId="6" applyFont="1" applyFill="1" applyBorder="1" applyAlignment="1" applyProtection="1">
      <alignment horizontal="center" vertical="center"/>
      <protection locked="0"/>
    </xf>
    <xf numFmtId="0" fontId="46" fillId="0" borderId="144" xfId="6" applyFont="1" applyFill="1" applyBorder="1" applyAlignment="1" applyProtection="1">
      <alignment horizontal="center" vertical="center"/>
      <protection locked="0"/>
    </xf>
    <xf numFmtId="182" fontId="52" fillId="0" borderId="0" xfId="7" applyNumberFormat="1" applyFont="1" applyFill="1" applyBorder="1" applyAlignment="1" applyProtection="1">
      <alignment horizontal="left" vertical="center" shrinkToFit="1"/>
      <protection locked="0"/>
    </xf>
    <xf numFmtId="0" fontId="46" fillId="2" borderId="127" xfId="6" applyFont="1" applyFill="1" applyBorder="1" applyAlignment="1">
      <alignment horizontal="center" vertical="center" shrinkToFit="1"/>
    </xf>
    <xf numFmtId="0" fontId="46" fillId="2" borderId="123" xfId="6" applyFont="1" applyFill="1" applyBorder="1" applyAlignment="1">
      <alignment horizontal="center" vertical="center" shrinkToFit="1"/>
    </xf>
    <xf numFmtId="0" fontId="48" fillId="2" borderId="123" xfId="0" applyFont="1" applyFill="1" applyBorder="1" applyAlignment="1">
      <alignment horizontal="center" vertical="center" shrinkToFit="1"/>
    </xf>
    <xf numFmtId="0" fontId="48" fillId="2" borderId="128" xfId="0" applyFont="1" applyFill="1" applyBorder="1" applyAlignment="1">
      <alignment horizontal="center" vertical="center" shrinkToFit="1"/>
    </xf>
    <xf numFmtId="0" fontId="46" fillId="2" borderId="120" xfId="6" applyFont="1" applyFill="1" applyBorder="1" applyAlignment="1">
      <alignment horizontal="center" vertical="center" shrinkToFit="1"/>
    </xf>
    <xf numFmtId="0" fontId="46" fillId="0" borderId="0" xfId="4" applyFont="1" applyFill="1" applyBorder="1" applyAlignment="1">
      <alignment vertical="center" shrinkToFit="1"/>
    </xf>
    <xf numFmtId="0" fontId="46" fillId="2" borderId="123" xfId="6" applyNumberFormat="1" applyFont="1" applyFill="1" applyBorder="1" applyAlignment="1" applyProtection="1">
      <alignment horizontal="center" vertical="center"/>
      <protection locked="0"/>
    </xf>
    <xf numFmtId="49" fontId="48" fillId="2" borderId="123" xfId="0" applyNumberFormat="1" applyFont="1" applyFill="1" applyBorder="1" applyAlignment="1">
      <alignment horizontal="center" vertical="center" shrinkToFit="1"/>
    </xf>
    <xf numFmtId="0" fontId="46" fillId="2" borderId="123" xfId="6" applyFont="1" applyFill="1" applyBorder="1" applyAlignment="1" applyProtection="1">
      <alignment horizontal="center" vertical="center"/>
    </xf>
    <xf numFmtId="0" fontId="46" fillId="0" borderId="0" xfId="4" applyFont="1" applyFill="1" applyBorder="1" applyAlignment="1">
      <alignment horizontal="center" vertical="center" shrinkToFit="1"/>
    </xf>
    <xf numFmtId="0" fontId="46" fillId="2" borderId="128" xfId="6" applyFont="1" applyFill="1" applyBorder="1" applyAlignment="1">
      <alignment horizontal="center" vertical="center" shrinkToFit="1"/>
    </xf>
    <xf numFmtId="49" fontId="46" fillId="2" borderId="123" xfId="6" applyNumberFormat="1" applyFont="1" applyFill="1" applyBorder="1" applyAlignment="1">
      <alignment horizontal="center" vertical="center" shrinkToFit="1"/>
    </xf>
    <xf numFmtId="49" fontId="5" fillId="0" borderId="135" xfId="4" applyNumberFormat="1" applyFont="1" applyBorder="1" applyAlignment="1">
      <alignment horizontal="center" vertical="center" shrinkToFit="1"/>
    </xf>
    <xf numFmtId="49" fontId="5" fillId="0" borderId="136" xfId="4" applyNumberFormat="1" applyFont="1" applyBorder="1" applyAlignment="1">
      <alignment horizontal="center" vertical="center" shrinkToFit="1"/>
    </xf>
    <xf numFmtId="49" fontId="5" fillId="0" borderId="138" xfId="4" applyNumberFormat="1" applyFont="1" applyBorder="1" applyAlignment="1">
      <alignment horizontal="center" vertical="center" shrinkToFit="1"/>
    </xf>
    <xf numFmtId="49" fontId="5" fillId="0" borderId="130" xfId="4" applyNumberFormat="1" applyFont="1" applyBorder="1" applyAlignment="1">
      <alignment horizontal="center" vertical="center" shrinkToFit="1"/>
    </xf>
    <xf numFmtId="0" fontId="5" fillId="0" borderId="147" xfId="4" applyFont="1" applyBorder="1" applyAlignment="1">
      <alignment vertical="center" shrinkToFit="1"/>
    </xf>
    <xf numFmtId="0" fontId="5" fillId="0" borderId="148" xfId="4" applyFont="1" applyBorder="1" applyAlignment="1">
      <alignment vertical="center" shrinkToFit="1"/>
    </xf>
    <xf numFmtId="49" fontId="5" fillId="0" borderId="120" xfId="4" applyNumberFormat="1" applyFont="1" applyBorder="1" applyAlignment="1">
      <alignment horizontal="center" vertical="center" shrinkToFit="1"/>
    </xf>
    <xf numFmtId="0" fontId="5" fillId="0" borderId="149" xfId="4" applyFont="1" applyBorder="1" applyAlignment="1">
      <alignment vertical="center" shrinkToFit="1"/>
    </xf>
    <xf numFmtId="49" fontId="5" fillId="0" borderId="132" xfId="4" applyNumberFormat="1" applyFont="1" applyBorder="1" applyAlignment="1">
      <alignment horizontal="center" vertical="center" shrinkToFit="1"/>
    </xf>
    <xf numFmtId="0" fontId="46" fillId="0" borderId="120" xfId="6" applyFont="1" applyBorder="1" applyAlignment="1" applyProtection="1">
      <alignment horizontal="left" vertical="center"/>
    </xf>
    <xf numFmtId="0" fontId="46" fillId="0" borderId="121" xfId="6" applyFont="1" applyBorder="1" applyAlignment="1" applyProtection="1">
      <alignment horizontal="left" vertical="center"/>
    </xf>
    <xf numFmtId="0" fontId="46" fillId="0" borderId="122" xfId="6" applyFont="1" applyBorder="1" applyAlignment="1" applyProtection="1">
      <alignment horizontal="left" vertical="center"/>
    </xf>
    <xf numFmtId="0" fontId="5" fillId="0" borderId="0" xfId="0" applyFont="1" applyAlignment="1">
      <alignment horizontal="left" vertical="center" wrapText="1"/>
    </xf>
    <xf numFmtId="0" fontId="5" fillId="0" borderId="0" xfId="0" applyFont="1" applyAlignment="1">
      <alignment horizontal="left" vertical="top" wrapText="1"/>
    </xf>
    <xf numFmtId="0" fontId="46" fillId="0" borderId="120" xfId="6" applyFont="1" applyBorder="1" applyAlignment="1">
      <alignment horizontal="left" vertical="center" shrinkToFit="1"/>
    </xf>
    <xf numFmtId="0" fontId="46" fillId="0" borderId="121" xfId="6" applyFont="1" applyBorder="1" applyAlignment="1">
      <alignment horizontal="left" vertical="center" shrinkToFit="1"/>
    </xf>
    <xf numFmtId="0" fontId="46" fillId="0" borderId="122" xfId="6" applyFont="1" applyBorder="1" applyAlignment="1">
      <alignment horizontal="left" vertical="center" shrinkToFit="1"/>
    </xf>
    <xf numFmtId="0" fontId="46" fillId="11" borderId="120" xfId="6" applyFont="1" applyFill="1" applyBorder="1" applyAlignment="1" applyProtection="1">
      <alignment horizontal="center" vertical="center" shrinkToFit="1"/>
    </xf>
    <xf numFmtId="0" fontId="46" fillId="11" borderId="121" xfId="6" applyFont="1" applyFill="1" applyBorder="1" applyAlignment="1" applyProtection="1">
      <alignment horizontal="center" vertical="center" shrinkToFit="1"/>
    </xf>
    <xf numFmtId="0" fontId="46" fillId="11" borderId="122" xfId="6" applyFont="1" applyFill="1" applyBorder="1" applyAlignment="1" applyProtection="1">
      <alignment horizontal="center" vertical="center" shrinkToFit="1"/>
    </xf>
    <xf numFmtId="0" fontId="46" fillId="0" borderId="0" xfId="4" applyFont="1" applyFill="1" applyBorder="1" applyAlignment="1" applyProtection="1">
      <alignment horizontal="left" vertical="center" shrinkToFit="1"/>
    </xf>
    <xf numFmtId="0" fontId="46" fillId="0" borderId="120" xfId="4" applyFont="1" applyBorder="1" applyAlignment="1">
      <alignment horizontal="left" vertical="center" shrinkToFit="1"/>
    </xf>
    <xf numFmtId="0" fontId="46" fillId="0" borderId="121" xfId="4" applyFont="1" applyBorder="1" applyAlignment="1">
      <alignment horizontal="left" vertical="center" shrinkToFit="1"/>
    </xf>
    <xf numFmtId="0" fontId="46" fillId="0" borderId="122" xfId="4" applyFont="1" applyBorder="1" applyAlignment="1">
      <alignment horizontal="left" vertical="center" shrinkToFit="1"/>
    </xf>
    <xf numFmtId="0" fontId="46" fillId="0" borderId="126" xfId="6" applyFont="1" applyBorder="1" applyAlignment="1">
      <alignment horizontal="left" vertical="center" shrinkToFit="1"/>
    </xf>
    <xf numFmtId="0" fontId="46" fillId="0" borderId="41" xfId="6" applyFont="1" applyBorder="1" applyAlignment="1">
      <alignment horizontal="left" vertical="center" shrinkToFit="1"/>
    </xf>
    <xf numFmtId="0" fontId="46" fillId="0" borderId="40" xfId="6" applyFont="1" applyBorder="1" applyAlignment="1">
      <alignment horizontal="left" vertical="center" shrinkToFit="1"/>
    </xf>
    <xf numFmtId="182" fontId="52" fillId="0" borderId="120" xfId="7" applyNumberFormat="1" applyFont="1" applyFill="1" applyBorder="1" applyAlignment="1" applyProtection="1">
      <alignment horizontal="left" vertical="center" shrinkToFit="1"/>
      <protection locked="0"/>
    </xf>
    <xf numFmtId="182" fontId="52" fillId="0" borderId="123" xfId="7" applyNumberFormat="1" applyFont="1" applyFill="1" applyBorder="1" applyAlignment="1" applyProtection="1">
      <alignment horizontal="left" vertical="center" shrinkToFit="1"/>
      <protection locked="0"/>
    </xf>
    <xf numFmtId="182" fontId="52" fillId="0" borderId="122" xfId="7" applyNumberFormat="1" applyFont="1" applyFill="1" applyBorder="1" applyAlignment="1" applyProtection="1">
      <alignment horizontal="left" vertical="center" shrinkToFit="1"/>
      <protection locked="0"/>
    </xf>
    <xf numFmtId="0" fontId="46" fillId="6" borderId="126" xfId="4" applyFont="1" applyFill="1" applyBorder="1" applyAlignment="1">
      <alignment horizontal="left" vertical="center" shrinkToFit="1"/>
    </xf>
    <xf numFmtId="0" fontId="46" fillId="6" borderId="41" xfId="4" applyFont="1" applyFill="1" applyBorder="1" applyAlignment="1">
      <alignment horizontal="left" vertical="center" shrinkToFit="1"/>
    </xf>
    <xf numFmtId="0" fontId="46" fillId="11" borderId="120" xfId="4" applyFont="1" applyFill="1" applyBorder="1" applyAlignment="1">
      <alignment horizontal="center" vertical="center"/>
    </xf>
    <xf numFmtId="0" fontId="46" fillId="11" borderId="121" xfId="4" applyFont="1" applyFill="1" applyBorder="1" applyAlignment="1">
      <alignment horizontal="center" vertical="center"/>
    </xf>
    <xf numFmtId="0" fontId="46" fillId="11" borderId="122" xfId="4" applyFont="1" applyFill="1" applyBorder="1" applyAlignment="1">
      <alignment horizontal="center" vertical="center"/>
    </xf>
    <xf numFmtId="0" fontId="46" fillId="11" borderId="120" xfId="6" applyFont="1" applyFill="1" applyBorder="1" applyAlignment="1">
      <alignment horizontal="center" vertical="center"/>
    </xf>
    <xf numFmtId="0" fontId="46" fillId="11" borderId="121" xfId="6" applyFont="1" applyFill="1" applyBorder="1" applyAlignment="1">
      <alignment horizontal="center" vertical="center"/>
    </xf>
    <xf numFmtId="0" fontId="46" fillId="11" borderId="122" xfId="6" applyFont="1" applyFill="1" applyBorder="1" applyAlignment="1">
      <alignment horizontal="center" vertical="center"/>
    </xf>
    <xf numFmtId="0" fontId="46" fillId="11" borderId="120" xfId="6" applyFont="1" applyFill="1" applyBorder="1" applyAlignment="1">
      <alignment horizontal="center" vertical="center" shrinkToFit="1"/>
    </xf>
    <xf numFmtId="0" fontId="46" fillId="11" borderId="121" xfId="6" applyFont="1" applyFill="1" applyBorder="1" applyAlignment="1">
      <alignment horizontal="center" vertical="center" shrinkToFit="1"/>
    </xf>
    <xf numFmtId="0" fontId="46" fillId="11" borderId="122" xfId="6" applyFont="1" applyFill="1" applyBorder="1" applyAlignment="1">
      <alignment horizontal="center" vertical="center" shrinkToFit="1"/>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49" fontId="14" fillId="2" borderId="51" xfId="0" applyNumberFormat="1" applyFont="1" applyFill="1" applyBorder="1" applyAlignment="1" applyProtection="1">
      <alignment horizontal="center" vertical="center" shrinkToFit="1"/>
      <protection locked="0"/>
    </xf>
    <xf numFmtId="0" fontId="46" fillId="0" borderId="123" xfId="6" applyFont="1" applyFill="1" applyBorder="1" applyAlignment="1" applyProtection="1">
      <alignment horizontal="left" vertical="center"/>
      <protection locked="0"/>
    </xf>
    <xf numFmtId="0" fontId="46" fillId="0" borderId="120" xfId="6" applyFont="1" applyFill="1" applyBorder="1" applyAlignment="1" applyProtection="1">
      <alignment vertical="center"/>
      <protection locked="0"/>
    </xf>
    <xf numFmtId="0" fontId="46" fillId="0" borderId="121" xfId="6" applyFont="1" applyFill="1" applyBorder="1" applyAlignment="1" applyProtection="1">
      <alignment vertical="center"/>
      <protection locked="0"/>
    </xf>
    <xf numFmtId="0" fontId="46" fillId="0" borderId="122" xfId="6" applyFont="1" applyFill="1" applyBorder="1" applyAlignment="1" applyProtection="1">
      <alignment vertical="center"/>
      <protection locked="0"/>
    </xf>
    <xf numFmtId="0" fontId="50" fillId="10" borderId="0" xfId="4" applyFont="1" applyFill="1" applyBorder="1" applyAlignment="1" applyProtection="1">
      <alignment horizontal="left" vertical="center"/>
    </xf>
    <xf numFmtId="0" fontId="46" fillId="11" borderId="123" xfId="6" applyFont="1" applyFill="1" applyBorder="1" applyAlignment="1" applyProtection="1">
      <alignment horizontal="center" vertical="center" shrinkToFit="1"/>
      <protection locked="0"/>
    </xf>
    <xf numFmtId="0" fontId="46" fillId="6" borderId="120" xfId="4" applyFont="1" applyFill="1" applyBorder="1" applyAlignment="1" applyProtection="1">
      <alignment horizontal="left" vertical="center" shrinkToFit="1"/>
    </xf>
    <xf numFmtId="0" fontId="46" fillId="6" borderId="121" xfId="4" applyFont="1" applyFill="1" applyBorder="1" applyAlignment="1" applyProtection="1">
      <alignment horizontal="left" vertical="center" shrinkToFit="1"/>
    </xf>
    <xf numFmtId="182" fontId="52" fillId="11" borderId="122" xfId="7" applyNumberFormat="1" applyFont="1" applyFill="1" applyBorder="1" applyAlignment="1" applyProtection="1">
      <alignment horizontal="center" vertical="center" shrinkToFit="1"/>
      <protection locked="0"/>
    </xf>
    <xf numFmtId="182" fontId="52" fillId="11" borderId="123" xfId="7" applyNumberFormat="1" applyFont="1" applyFill="1" applyBorder="1" applyAlignment="1" applyProtection="1">
      <alignment horizontal="center" vertical="center" shrinkToFit="1"/>
      <protection locked="0"/>
    </xf>
    <xf numFmtId="0" fontId="46" fillId="0" borderId="120" xfId="6" applyFont="1" applyFill="1" applyBorder="1" applyAlignment="1" applyProtection="1">
      <alignment horizontal="left" vertical="center"/>
      <protection locked="0"/>
    </xf>
    <xf numFmtId="0" fontId="46" fillId="0" borderId="121" xfId="6" applyFont="1" applyFill="1" applyBorder="1" applyAlignment="1" applyProtection="1">
      <alignment horizontal="left" vertical="center"/>
      <protection locked="0"/>
    </xf>
    <xf numFmtId="0" fontId="46" fillId="0" borderId="122" xfId="6" applyFont="1" applyFill="1" applyBorder="1" applyAlignment="1" applyProtection="1">
      <alignment horizontal="left" vertical="center"/>
      <protection locked="0"/>
    </xf>
    <xf numFmtId="0" fontId="46" fillId="11" borderId="120" xfId="6" applyFont="1" applyFill="1" applyBorder="1" applyAlignment="1" applyProtection="1">
      <alignment horizontal="center" vertical="center" shrinkToFit="1"/>
      <protection locked="0"/>
    </xf>
    <xf numFmtId="0" fontId="46" fillId="11" borderId="121" xfId="6" applyFont="1" applyFill="1" applyBorder="1" applyAlignment="1" applyProtection="1">
      <alignment horizontal="center" vertical="center" shrinkToFit="1"/>
      <protection locked="0"/>
    </xf>
    <xf numFmtId="0" fontId="46" fillId="11" borderId="122" xfId="6" applyFont="1" applyFill="1" applyBorder="1" applyAlignment="1" applyProtection="1">
      <alignment horizontal="center" vertical="center" shrinkToFit="1"/>
      <protection locked="0"/>
    </xf>
    <xf numFmtId="0" fontId="46" fillId="0" borderId="120" xfId="6" applyFont="1" applyFill="1" applyBorder="1" applyAlignment="1" applyProtection="1">
      <alignment horizontal="left" vertical="center" shrinkToFit="1"/>
      <protection locked="0"/>
    </xf>
    <xf numFmtId="0" fontId="46" fillId="0" borderId="121" xfId="6" applyFont="1" applyFill="1" applyBorder="1" applyAlignment="1" applyProtection="1">
      <alignment horizontal="left" vertical="center" shrinkToFit="1"/>
      <protection locked="0"/>
    </xf>
    <xf numFmtId="0" fontId="46" fillId="0" borderId="122" xfId="6" applyFont="1" applyFill="1" applyBorder="1" applyAlignment="1" applyProtection="1">
      <alignment horizontal="left" vertical="center" shrinkToFit="1"/>
      <protection locked="0"/>
    </xf>
    <xf numFmtId="0" fontId="46" fillId="0" borderId="125" xfId="6" applyFont="1" applyFill="1" applyBorder="1" applyAlignment="1" applyProtection="1">
      <alignment horizontal="left" vertical="center"/>
      <protection locked="0"/>
    </xf>
    <xf numFmtId="0" fontId="46" fillId="0" borderId="120" xfId="6" applyFont="1" applyFill="1" applyBorder="1" applyAlignment="1">
      <alignment horizontal="left" vertical="center" shrinkToFit="1"/>
    </xf>
    <xf numFmtId="0" fontId="46" fillId="0" borderId="121" xfId="6" applyFont="1" applyFill="1" applyBorder="1" applyAlignment="1">
      <alignment horizontal="left" vertical="center" shrinkToFit="1"/>
    </xf>
    <xf numFmtId="0" fontId="46" fillId="0" borderId="122" xfId="6" applyFont="1" applyFill="1" applyBorder="1" applyAlignment="1">
      <alignment horizontal="left" vertical="center" shrinkToFit="1"/>
    </xf>
    <xf numFmtId="0" fontId="46" fillId="6" borderId="123" xfId="6" applyFont="1" applyFill="1" applyBorder="1" applyAlignment="1" applyProtection="1">
      <alignment horizontal="left" vertical="center" shrinkToFit="1"/>
      <protection locked="0"/>
    </xf>
    <xf numFmtId="0" fontId="46" fillId="6" borderId="120" xfId="6" applyFont="1" applyFill="1" applyBorder="1" applyAlignment="1" applyProtection="1">
      <alignment horizontal="left" vertical="center" shrinkToFit="1"/>
    </xf>
    <xf numFmtId="0" fontId="46" fillId="6" borderId="121" xfId="6" applyFont="1" applyFill="1" applyBorder="1" applyAlignment="1" applyProtection="1">
      <alignment horizontal="left" vertical="center" shrinkToFit="1"/>
    </xf>
    <xf numFmtId="0" fontId="46" fillId="6" borderId="122" xfId="6" applyFont="1" applyFill="1" applyBorder="1" applyAlignment="1" applyProtection="1">
      <alignment horizontal="left" vertical="center" shrinkToFit="1"/>
    </xf>
    <xf numFmtId="0" fontId="46" fillId="0" borderId="120" xfId="6" applyFont="1" applyBorder="1" applyAlignment="1" applyProtection="1">
      <alignment horizontal="left" vertical="center" shrinkToFit="1"/>
    </xf>
    <xf numFmtId="0" fontId="46" fillId="0" borderId="121" xfId="6" applyFont="1" applyBorder="1" applyAlignment="1" applyProtection="1">
      <alignment horizontal="left" vertical="center" shrinkToFit="1"/>
    </xf>
    <xf numFmtId="0" fontId="46" fillId="0" borderId="122" xfId="6" applyFont="1" applyBorder="1" applyAlignment="1" applyProtection="1">
      <alignment horizontal="left" vertical="center" shrinkToFit="1"/>
    </xf>
    <xf numFmtId="0" fontId="46" fillId="0" borderId="0" xfId="4" applyFont="1" applyFill="1" applyBorder="1" applyAlignment="1">
      <alignment horizontal="left" vertical="center" shrinkToFit="1"/>
    </xf>
    <xf numFmtId="182" fontId="52" fillId="0" borderId="0" xfId="0" applyNumberFormat="1" applyFont="1" applyFill="1" applyBorder="1" applyAlignment="1" applyProtection="1">
      <alignment horizontal="left" vertical="center" shrinkToFit="1"/>
    </xf>
    <xf numFmtId="0" fontId="46" fillId="0" borderId="120" xfId="6" applyFont="1" applyFill="1" applyBorder="1" applyAlignment="1" applyProtection="1">
      <alignment horizontal="left" vertical="center"/>
    </xf>
    <xf numFmtId="0" fontId="46" fillId="0" borderId="121" xfId="6" applyFont="1" applyFill="1" applyBorder="1" applyAlignment="1" applyProtection="1">
      <alignment horizontal="left" vertical="center"/>
    </xf>
    <xf numFmtId="0" fontId="46" fillId="0" borderId="122" xfId="6" applyFont="1" applyFill="1" applyBorder="1" applyAlignment="1" applyProtection="1">
      <alignment horizontal="left" vertical="center"/>
    </xf>
    <xf numFmtId="0" fontId="28" fillId="0" borderId="0" xfId="0" applyFont="1" applyAlignment="1">
      <alignment horizontal="left" vertical="top" wrapText="1"/>
    </xf>
    <xf numFmtId="0" fontId="48" fillId="0" borderId="123" xfId="6" applyFont="1" applyFill="1" applyBorder="1" applyAlignment="1" applyProtection="1">
      <alignment horizontal="left" vertical="center" shrinkToFit="1"/>
      <protection locked="0"/>
    </xf>
    <xf numFmtId="0" fontId="46" fillId="0" borderId="145" xfId="6" applyFont="1" applyFill="1" applyBorder="1" applyAlignment="1" applyProtection="1">
      <alignment horizontal="left" vertical="center"/>
      <protection locked="0"/>
    </xf>
    <xf numFmtId="0" fontId="46" fillId="0" borderId="146" xfId="6" applyFont="1" applyFill="1" applyBorder="1" applyAlignment="1" applyProtection="1">
      <alignment horizontal="left" vertical="center"/>
      <protection locked="0"/>
    </xf>
    <xf numFmtId="0" fontId="46" fillId="0" borderId="144" xfId="6" applyFont="1" applyFill="1" applyBorder="1" applyAlignment="1" applyProtection="1">
      <alignment horizontal="left" vertical="center"/>
      <protection locked="0"/>
    </xf>
    <xf numFmtId="0" fontId="46" fillId="0" borderId="0" xfId="6" applyFont="1" applyFill="1" applyBorder="1" applyAlignment="1" applyProtection="1">
      <alignment vertical="center"/>
      <protection locked="0"/>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64"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xf>
    <xf numFmtId="0" fontId="64" fillId="8" borderId="0" xfId="0" applyFont="1" applyFill="1" applyAlignment="1" applyProtection="1">
      <alignment horizontal="center" vertical="center" shrinkToFit="1"/>
      <protection locked="0"/>
    </xf>
    <xf numFmtId="0" fontId="64" fillId="8" borderId="0" xfId="0" applyFont="1" applyFill="1" applyAlignment="1" applyProtection="1">
      <alignment horizontal="center" vertical="center" shrinkToFit="1"/>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4"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177" fontId="6" fillId="5" borderId="34" xfId="3" applyNumberFormat="1" applyFont="1" applyFill="1" applyBorder="1" applyAlignment="1" applyProtection="1">
      <alignment horizontal="right" vertical="center" shrinkToFit="1"/>
      <protection locked="0"/>
    </xf>
    <xf numFmtId="177" fontId="6" fillId="5" borderId="56" xfId="3" applyNumberFormat="1" applyFont="1" applyFill="1" applyBorder="1" applyAlignment="1" applyProtection="1">
      <alignment horizontal="right" shrinkToFit="1"/>
      <protection locked="0"/>
    </xf>
    <xf numFmtId="177" fontId="65" fillId="5" borderId="59" xfId="3" applyNumberFormat="1" applyFont="1" applyFill="1" applyBorder="1" applyAlignment="1" applyProtection="1">
      <alignment horizontal="right" vertical="center" shrinkToFit="1"/>
      <protection locked="0"/>
    </xf>
    <xf numFmtId="177" fontId="65" fillId="5" borderId="60" xfId="3" applyNumberFormat="1" applyFont="1" applyFill="1" applyBorder="1" applyAlignment="1" applyProtection="1">
      <alignment horizontal="right" shrinkToFit="1"/>
      <protection locked="0"/>
    </xf>
    <xf numFmtId="177" fontId="65" fillId="5" borderId="34" xfId="3" applyNumberFormat="1" applyFont="1" applyFill="1" applyBorder="1" applyAlignment="1" applyProtection="1">
      <alignment horizontal="right" vertical="center" shrinkToFit="1"/>
      <protection locked="0"/>
    </xf>
    <xf numFmtId="177" fontId="65" fillId="5" borderId="56" xfId="3" applyNumberFormat="1" applyFont="1" applyFill="1" applyBorder="1" applyAlignment="1" applyProtection="1">
      <alignment horizontal="right" shrinkToFit="1"/>
      <protection locked="0"/>
    </xf>
    <xf numFmtId="0" fontId="11" fillId="0" borderId="62" xfId="3" applyFont="1" applyFill="1" applyBorder="1" applyAlignment="1" applyProtection="1">
      <alignment horizontal="center" vertical="center"/>
    </xf>
    <xf numFmtId="0" fontId="11" fillId="0" borderId="63" xfId="3" applyFont="1" applyFill="1" applyBorder="1" applyProtection="1"/>
    <xf numFmtId="0" fontId="11" fillId="3" borderId="0" xfId="3" applyFont="1" applyFill="1" applyBorder="1" applyAlignment="1" applyProtection="1">
      <alignment horizontal="center" vertical="center"/>
    </xf>
    <xf numFmtId="177" fontId="6" fillId="5" borderId="57" xfId="3" applyNumberFormat="1" applyFont="1" applyFill="1" applyBorder="1" applyAlignment="1" applyProtection="1">
      <alignment horizontal="right" vertical="center" shrinkToFit="1"/>
      <protection locked="0"/>
    </xf>
    <xf numFmtId="177" fontId="6" fillId="5" borderId="58" xfId="3" applyNumberFormat="1" applyFont="1" applyFill="1" applyBorder="1" applyAlignment="1" applyProtection="1">
      <alignment horizontal="right" shrinkToFit="1"/>
      <protection locked="0"/>
    </xf>
    <xf numFmtId="177" fontId="6" fillId="0" borderId="54" xfId="3" applyNumberFormat="1" applyFont="1" applyFill="1" applyBorder="1" applyAlignment="1" applyProtection="1">
      <alignment horizontal="right" vertical="center" shrinkToFit="1"/>
    </xf>
    <xf numFmtId="177" fontId="6" fillId="0" borderId="55" xfId="3" applyNumberFormat="1" applyFont="1" applyFill="1" applyBorder="1" applyAlignment="1" applyProtection="1">
      <alignment horizontal="right" shrinkToFit="1"/>
    </xf>
    <xf numFmtId="0" fontId="12" fillId="0" borderId="0" xfId="3" applyFont="1" applyAlignment="1" applyProtection="1">
      <alignment horizontal="left" vertical="center"/>
    </xf>
    <xf numFmtId="0" fontId="32" fillId="7" borderId="34" xfId="0" applyNumberFormat="1" applyFont="1" applyFill="1" applyBorder="1" applyAlignment="1" applyProtection="1">
      <alignment horizontal="center" vertical="center" shrinkToFit="1"/>
    </xf>
    <xf numFmtId="0" fontId="32" fillId="7" borderId="28" xfId="0" applyNumberFormat="1" applyFont="1" applyFill="1" applyBorder="1" applyAlignment="1" applyProtection="1">
      <alignment horizontal="center" vertical="center" shrinkToFit="1"/>
    </xf>
    <xf numFmtId="0" fontId="32" fillId="7" borderId="64" xfId="0" applyNumberFormat="1" applyFont="1" applyFill="1" applyBorder="1" applyAlignment="1" applyProtection="1">
      <alignment horizontal="center" vertical="center" shrinkToFit="1"/>
    </xf>
    <xf numFmtId="0" fontId="11" fillId="7" borderId="34" xfId="0" applyNumberFormat="1" applyFont="1" applyFill="1" applyBorder="1" applyAlignment="1" applyProtection="1">
      <alignment horizontal="center" vertical="center" shrinkToFit="1"/>
    </xf>
    <xf numFmtId="0" fontId="11" fillId="7" borderId="28" xfId="0" applyNumberFormat="1" applyFont="1" applyFill="1" applyBorder="1" applyAlignment="1" applyProtection="1">
      <alignment horizontal="center" vertical="center" shrinkToFit="1"/>
    </xf>
    <xf numFmtId="0" fontId="11" fillId="7" borderId="64" xfId="0" applyNumberFormat="1" applyFont="1" applyFill="1" applyBorder="1" applyAlignment="1" applyProtection="1">
      <alignment horizontal="center" vertical="center" shrinkToFit="1"/>
    </xf>
    <xf numFmtId="0" fontId="11" fillId="0" borderId="36" xfId="3" applyFont="1" applyBorder="1" applyAlignment="1" applyProtection="1">
      <alignment horizontal="center" vertical="center"/>
    </xf>
    <xf numFmtId="0" fontId="11" fillId="0" borderId="61" xfId="3" applyFont="1" applyBorder="1" applyProtection="1"/>
    <xf numFmtId="0" fontId="11" fillId="0" borderId="62" xfId="3" applyFont="1" applyBorder="1" applyAlignment="1" applyProtection="1">
      <alignment horizontal="center" vertical="center"/>
    </xf>
    <xf numFmtId="0" fontId="11" fillId="0" borderId="63" xfId="3" applyFont="1" applyBorder="1" applyProtection="1"/>
    <xf numFmtId="177" fontId="6" fillId="3" borderId="59" xfId="3" applyNumberFormat="1" applyFont="1" applyFill="1" applyBorder="1" applyAlignment="1" applyProtection="1">
      <alignment horizontal="right" vertical="center" shrinkToFit="1"/>
    </xf>
    <xf numFmtId="177" fontId="6" fillId="3" borderId="60" xfId="3" applyNumberFormat="1" applyFont="1" applyFill="1" applyBorder="1" applyAlignment="1" applyProtection="1">
      <alignment horizontal="right" shrinkToFit="1"/>
    </xf>
    <xf numFmtId="0" fontId="11" fillId="0" borderId="52" xfId="3" applyFont="1" applyBorder="1" applyAlignment="1" applyProtection="1">
      <alignment horizontal="center" vertical="center"/>
    </xf>
    <xf numFmtId="0" fontId="11" fillId="0" borderId="53" xfId="3" applyFont="1" applyBorder="1" applyProtection="1"/>
    <xf numFmtId="0" fontId="11" fillId="5" borderId="27" xfId="3" applyFont="1" applyFill="1" applyBorder="1" applyAlignment="1" applyProtection="1">
      <alignment horizontal="left" vertical="center" shrinkToFit="1"/>
      <protection locked="0"/>
    </xf>
    <xf numFmtId="0" fontId="11" fillId="5" borderId="64" xfId="3" applyFont="1" applyFill="1" applyBorder="1" applyAlignment="1" applyProtection="1">
      <alignment horizontal="left" vertical="center" shrinkToFit="1"/>
      <protection locked="0"/>
    </xf>
    <xf numFmtId="177" fontId="6" fillId="5" borderId="58" xfId="3" applyNumberFormat="1" applyFont="1" applyFill="1" applyBorder="1" applyAlignment="1" applyProtection="1">
      <alignment horizontal="right" vertical="center" shrinkToFit="1"/>
      <protection locked="0"/>
    </xf>
    <xf numFmtId="0" fontId="14" fillId="0" borderId="0" xfId="0" applyFont="1" applyAlignment="1">
      <alignment horizontal="left" vertical="center"/>
    </xf>
    <xf numFmtId="0" fontId="11" fillId="0" borderId="0" xfId="0" applyFont="1" applyAlignment="1">
      <alignment horizontal="left" vertical="center"/>
    </xf>
    <xf numFmtId="0" fontId="11" fillId="7" borderId="34" xfId="0" applyNumberFormat="1" applyFont="1" applyFill="1" applyBorder="1" applyAlignment="1">
      <alignment horizontal="center" vertical="center" shrinkToFit="1"/>
    </xf>
    <xf numFmtId="0" fontId="11" fillId="7" borderId="28" xfId="0" applyNumberFormat="1" applyFont="1" applyFill="1" applyBorder="1" applyAlignment="1">
      <alignment horizontal="center" vertical="center" shrinkToFit="1"/>
    </xf>
    <xf numFmtId="0" fontId="11" fillId="7" borderId="64" xfId="0" applyNumberFormat="1" applyFont="1" applyFill="1" applyBorder="1" applyAlignment="1">
      <alignment horizontal="center" vertical="center" shrinkToFit="1"/>
    </xf>
    <xf numFmtId="0" fontId="32" fillId="7" borderId="34" xfId="0" applyNumberFormat="1" applyFont="1" applyFill="1" applyBorder="1" applyAlignment="1">
      <alignment horizontal="center" vertical="center" shrinkToFit="1"/>
    </xf>
    <xf numFmtId="0" fontId="32" fillId="7" borderId="28" xfId="0" applyNumberFormat="1" applyFont="1" applyFill="1" applyBorder="1" applyAlignment="1">
      <alignment horizontal="center" vertical="center" shrinkToFit="1"/>
    </xf>
    <xf numFmtId="0" fontId="32" fillId="7" borderId="64" xfId="0" applyNumberFormat="1" applyFont="1" applyFill="1" applyBorder="1" applyAlignment="1">
      <alignment horizontal="center" vertical="center" shrinkToFit="1"/>
    </xf>
    <xf numFmtId="0" fontId="16" fillId="7" borderId="34" xfId="0" applyNumberFormat="1" applyFont="1" applyFill="1" applyBorder="1" applyAlignment="1" applyProtection="1">
      <alignment horizontal="center" vertical="center" shrinkToFit="1"/>
    </xf>
    <xf numFmtId="0" fontId="16" fillId="7" borderId="28" xfId="0" applyNumberFormat="1" applyFont="1" applyFill="1" applyBorder="1" applyAlignment="1" applyProtection="1">
      <alignment horizontal="center" vertical="center" shrinkToFit="1"/>
    </xf>
    <xf numFmtId="0" fontId="16" fillId="7" borderId="64" xfId="0" applyNumberFormat="1" applyFont="1" applyFill="1" applyBorder="1" applyAlignment="1" applyProtection="1">
      <alignment horizontal="center" vertical="center" shrinkToFit="1"/>
    </xf>
    <xf numFmtId="0" fontId="39" fillId="7" borderId="34" xfId="0" applyNumberFormat="1" applyFont="1" applyFill="1" applyBorder="1" applyAlignment="1" applyProtection="1">
      <alignment horizontal="center" vertical="center" shrinkToFit="1"/>
    </xf>
    <xf numFmtId="0" fontId="39" fillId="7" borderId="28" xfId="0" applyNumberFormat="1" applyFont="1" applyFill="1" applyBorder="1" applyAlignment="1" applyProtection="1">
      <alignment horizontal="center" vertical="center" shrinkToFit="1"/>
    </xf>
    <xf numFmtId="0" fontId="39" fillId="7" borderId="64" xfId="0" applyNumberFormat="1" applyFont="1" applyFill="1" applyBorder="1" applyAlignment="1" applyProtection="1">
      <alignment horizontal="center" vertical="center" shrinkToFit="1"/>
    </xf>
    <xf numFmtId="0" fontId="17" fillId="0" borderId="29" xfId="0" applyFont="1" applyFill="1" applyBorder="1" applyAlignment="1" applyProtection="1">
      <alignment horizontal="left" vertical="center" shrinkToFit="1"/>
    </xf>
    <xf numFmtId="0" fontId="17" fillId="0" borderId="31" xfId="0" applyFont="1" applyFill="1" applyBorder="1" applyAlignment="1" applyProtection="1">
      <alignment horizontal="left" vertical="center" shrinkToFit="1"/>
    </xf>
    <xf numFmtId="0" fontId="17" fillId="0" borderId="81"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0" fontId="64" fillId="5" borderId="72" xfId="0" applyFont="1" applyFill="1" applyBorder="1" applyAlignment="1" applyProtection="1">
      <alignment horizontal="center" vertical="center" shrinkToFit="1"/>
      <protection locked="0"/>
    </xf>
    <xf numFmtId="0" fontId="64" fillId="5" borderId="31" xfId="0" applyFont="1" applyFill="1" applyBorder="1" applyAlignment="1" applyProtection="1">
      <alignment horizontal="center" vertical="center" shrinkToFit="1"/>
      <protection locked="0"/>
    </xf>
    <xf numFmtId="0" fontId="64" fillId="5" borderId="73" xfId="0" applyFont="1" applyFill="1" applyBorder="1" applyAlignment="1" applyProtection="1">
      <alignment horizontal="center" vertical="center" shrinkToFit="1"/>
      <protection locked="0"/>
    </xf>
    <xf numFmtId="0" fontId="64" fillId="5" borderId="98" xfId="0" applyFont="1" applyFill="1" applyBorder="1" applyAlignment="1" applyProtection="1">
      <alignment horizontal="center" vertical="center" shrinkToFit="1"/>
      <protection locked="0"/>
    </xf>
    <xf numFmtId="0" fontId="64" fillId="5" borderId="0" xfId="0" applyFont="1" applyFill="1" applyBorder="1" applyAlignment="1" applyProtection="1">
      <alignment horizontal="center" vertical="center" shrinkToFit="1"/>
      <protection locked="0"/>
    </xf>
    <xf numFmtId="0" fontId="64" fillId="5" borderId="82" xfId="0" applyFont="1" applyFill="1" applyBorder="1" applyAlignment="1" applyProtection="1">
      <alignment horizontal="center" vertical="center" shrinkToFit="1"/>
      <protection locked="0"/>
    </xf>
    <xf numFmtId="3" fontId="42" fillId="0" borderId="72" xfId="0" applyNumberFormat="1" applyFont="1" applyFill="1" applyBorder="1" applyAlignment="1" applyProtection="1">
      <alignment horizontal="center" vertical="center"/>
    </xf>
    <xf numFmtId="3" fontId="42" fillId="0" borderId="97" xfId="0" applyNumberFormat="1" applyFont="1" applyFill="1" applyBorder="1" applyAlignment="1" applyProtection="1">
      <alignment horizontal="center" vertical="center"/>
    </xf>
    <xf numFmtId="3" fontId="42" fillId="0" borderId="70" xfId="0" applyNumberFormat="1" applyFont="1" applyFill="1" applyBorder="1" applyAlignment="1" applyProtection="1">
      <alignment horizontal="center" vertical="center"/>
    </xf>
    <xf numFmtId="3" fontId="42" fillId="0" borderId="79" xfId="0" applyNumberFormat="1" applyFont="1" applyFill="1" applyBorder="1" applyAlignment="1" applyProtection="1">
      <alignment horizontal="center" vertical="center"/>
    </xf>
    <xf numFmtId="0" fontId="17" fillId="0" borderId="73"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71" xfId="0" applyFont="1" applyFill="1" applyBorder="1" applyAlignment="1" applyProtection="1">
      <alignment horizontal="left" vertical="center" shrinkToFit="1"/>
    </xf>
    <xf numFmtId="0" fontId="64" fillId="5" borderId="70" xfId="0" applyFont="1" applyFill="1" applyBorder="1" applyAlignment="1" applyProtection="1">
      <alignment horizontal="center" vertical="center" shrinkToFit="1"/>
      <protection locked="0"/>
    </xf>
    <xf numFmtId="0" fontId="64" fillId="5" borderId="24" xfId="0" applyFont="1" applyFill="1" applyBorder="1" applyAlignment="1" applyProtection="1">
      <alignment horizontal="center" vertical="center" shrinkToFit="1"/>
      <protection locked="0"/>
    </xf>
    <xf numFmtId="0" fontId="64" fillId="5" borderId="71" xfId="0" applyFont="1" applyFill="1" applyBorder="1" applyAlignment="1" applyProtection="1">
      <alignment horizontal="center" vertical="center" shrinkToFit="1"/>
      <protection locked="0"/>
    </xf>
    <xf numFmtId="0" fontId="15" fillId="0" borderId="62" xfId="0" applyFont="1" applyBorder="1" applyAlignment="1" applyProtection="1">
      <alignment horizontal="center" vertical="center"/>
    </xf>
    <xf numFmtId="0" fontId="15" fillId="0" borderId="87" xfId="0" applyFont="1" applyBorder="1" applyAlignment="1" applyProtection="1">
      <alignment horizontal="center" vertical="center"/>
    </xf>
    <xf numFmtId="0" fontId="15" fillId="0" borderId="61" xfId="0" applyFont="1" applyBorder="1" applyAlignment="1" applyProtection="1">
      <alignment horizontal="center" vertical="center"/>
    </xf>
    <xf numFmtId="0" fontId="39" fillId="6" borderId="100"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42" fillId="0" borderId="72" xfId="0" applyFont="1" applyFill="1" applyBorder="1" applyAlignment="1" applyProtection="1">
      <alignment horizontal="center" vertical="center"/>
    </xf>
    <xf numFmtId="0" fontId="42" fillId="0" borderId="97" xfId="0" applyFont="1" applyFill="1" applyBorder="1" applyAlignment="1" applyProtection="1">
      <alignment horizontal="center" vertical="center"/>
    </xf>
    <xf numFmtId="0" fontId="42" fillId="0" borderId="70"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16" fillId="0" borderId="77" xfId="0" applyFont="1" applyFill="1" applyBorder="1" applyAlignment="1" applyProtection="1">
      <alignment horizontal="center" vertical="center"/>
    </xf>
    <xf numFmtId="0" fontId="32" fillId="0" borderId="72" xfId="0" applyFont="1" applyFill="1" applyBorder="1" applyAlignment="1" applyProtection="1">
      <alignment horizontal="center" vertical="center"/>
    </xf>
    <xf numFmtId="0" fontId="32" fillId="0" borderId="31" xfId="0" applyFont="1" applyFill="1" applyBorder="1" applyAlignment="1" applyProtection="1">
      <alignment horizontal="center" vertical="center"/>
    </xf>
    <xf numFmtId="0" fontId="32" fillId="0" borderId="73" xfId="0" applyFont="1" applyFill="1" applyBorder="1" applyAlignment="1" applyProtection="1">
      <alignment horizontal="center" vertical="center"/>
    </xf>
    <xf numFmtId="0" fontId="32" fillId="0" borderId="74" xfId="0" applyFont="1" applyFill="1" applyBorder="1" applyAlignment="1" applyProtection="1">
      <alignment horizontal="center" vertical="center"/>
    </xf>
    <xf numFmtId="0" fontId="32" fillId="0" borderId="77" xfId="0" applyFont="1" applyFill="1" applyBorder="1" applyAlignment="1" applyProtection="1">
      <alignment horizontal="center" vertical="center"/>
    </xf>
    <xf numFmtId="0" fontId="32" fillId="0" borderId="75" xfId="0" applyFont="1" applyFill="1" applyBorder="1" applyAlignment="1" applyProtection="1">
      <alignment horizontal="center" vertical="center"/>
    </xf>
    <xf numFmtId="3" fontId="64" fillId="8" borderId="31" xfId="0" applyNumberFormat="1" applyFont="1" applyFill="1" applyBorder="1" applyAlignment="1" applyProtection="1">
      <alignment horizontal="center" vertical="center" shrinkToFit="1"/>
      <protection locked="0"/>
    </xf>
    <xf numFmtId="3" fontId="64" fillId="8" borderId="97" xfId="0" applyNumberFormat="1" applyFont="1" applyFill="1" applyBorder="1" applyAlignment="1" applyProtection="1">
      <alignment horizontal="center" vertical="center" shrinkToFit="1"/>
      <protection locked="0"/>
    </xf>
    <xf numFmtId="3" fontId="64" fillId="8" borderId="77" xfId="0" applyNumberFormat="1" applyFont="1" applyFill="1" applyBorder="1" applyAlignment="1" applyProtection="1">
      <alignment horizontal="center" vertical="center" shrinkToFit="1"/>
      <protection locked="0"/>
    </xf>
    <xf numFmtId="3" fontId="64" fillId="8" borderId="99" xfId="0" applyNumberFormat="1" applyFont="1" applyFill="1" applyBorder="1" applyAlignment="1" applyProtection="1">
      <alignment horizontal="center" vertical="center" shrinkToFit="1"/>
      <protection locked="0"/>
    </xf>
    <xf numFmtId="0" fontId="39" fillId="0" borderId="68" xfId="0" applyFont="1" applyFill="1" applyBorder="1" applyAlignment="1" applyProtection="1">
      <alignment horizontal="center" vertical="center" wrapText="1"/>
    </xf>
    <xf numFmtId="0" fontId="39" fillId="0" borderId="76"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39" fillId="0" borderId="24" xfId="0" applyFont="1" applyFill="1" applyBorder="1" applyAlignment="1" applyProtection="1">
      <alignment horizontal="center" vertical="center"/>
    </xf>
    <xf numFmtId="0" fontId="39" fillId="0" borderId="71" xfId="0" applyFont="1" applyFill="1" applyBorder="1" applyAlignment="1" applyProtection="1">
      <alignment horizontal="center" vertical="center"/>
    </xf>
    <xf numFmtId="0" fontId="16" fillId="0" borderId="68" xfId="0" applyFont="1" applyFill="1" applyBorder="1" applyAlignment="1" applyProtection="1">
      <alignment horizontal="center" vertical="center" wrapText="1"/>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16" fillId="0" borderId="71" xfId="0" applyFont="1" applyBorder="1" applyAlignment="1" applyProtection="1">
      <alignment horizontal="center" vertical="center"/>
    </xf>
    <xf numFmtId="0" fontId="64" fillId="0" borderId="73" xfId="0" applyFont="1" applyBorder="1" applyAlignment="1" applyProtection="1">
      <alignment horizontal="center" vertical="center" shrinkToFit="1"/>
      <protection locked="0"/>
    </xf>
    <xf numFmtId="0" fontId="64" fillId="0" borderId="74" xfId="0" applyFont="1" applyBorder="1" applyAlignment="1" applyProtection="1">
      <alignment horizontal="center" vertical="center" shrinkToFit="1"/>
      <protection locked="0"/>
    </xf>
    <xf numFmtId="0" fontId="64" fillId="0" borderId="75" xfId="0" applyFont="1" applyBorder="1" applyAlignment="1" applyProtection="1">
      <alignment horizontal="center" vertical="center" shrinkToFit="1"/>
      <protection locked="0"/>
    </xf>
    <xf numFmtId="0" fontId="16" fillId="0" borderId="76" xfId="0" applyFont="1" applyFill="1" applyBorder="1" applyAlignment="1" applyProtection="1">
      <alignment horizontal="center" vertical="center" wrapText="1"/>
    </xf>
    <xf numFmtId="0" fontId="16" fillId="0" borderId="24" xfId="0" applyFont="1" applyBorder="1" applyAlignment="1" applyProtection="1">
      <alignment horizontal="center" vertical="center"/>
    </xf>
    <xf numFmtId="3" fontId="11" fillId="0" borderId="31" xfId="0" applyNumberFormat="1"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39" fillId="0" borderId="98"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9" xfId="0"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xf>
    <xf numFmtId="3" fontId="32" fillId="0" borderId="97" xfId="0" applyNumberFormat="1" applyFont="1" applyFill="1" applyBorder="1" applyAlignment="1" applyProtection="1">
      <alignment horizontal="center" vertical="center"/>
    </xf>
    <xf numFmtId="3" fontId="32" fillId="0" borderId="74" xfId="0" applyNumberFormat="1" applyFont="1" applyFill="1" applyBorder="1" applyAlignment="1" applyProtection="1">
      <alignment horizontal="center" vertical="center"/>
    </xf>
    <xf numFmtId="3" fontId="32" fillId="0" borderId="99" xfId="0" applyNumberFormat="1" applyFont="1" applyFill="1" applyBorder="1" applyAlignment="1" applyProtection="1">
      <alignment horizontal="center" vertical="center"/>
    </xf>
    <xf numFmtId="3" fontId="32" fillId="0" borderId="31" xfId="0" applyNumberFormat="1" applyFont="1" applyFill="1" applyBorder="1" applyAlignment="1" applyProtection="1">
      <alignment horizontal="center" vertical="center"/>
    </xf>
    <xf numFmtId="3" fontId="32" fillId="0" borderId="77" xfId="0" applyNumberFormat="1" applyFont="1" applyFill="1" applyBorder="1" applyAlignment="1" applyProtection="1">
      <alignment horizontal="center" vertical="center"/>
    </xf>
    <xf numFmtId="0" fontId="39" fillId="0" borderId="96" xfId="0" applyFont="1" applyFill="1" applyBorder="1" applyAlignment="1" applyProtection="1">
      <alignment horizontal="center" vertical="center"/>
    </xf>
    <xf numFmtId="0" fontId="39" fillId="0" borderId="79" xfId="0" applyFont="1" applyFill="1" applyBorder="1" applyAlignment="1" applyProtection="1">
      <alignment horizontal="center" vertical="center"/>
    </xf>
    <xf numFmtId="0" fontId="16" fillId="0" borderId="0" xfId="0" applyFont="1" applyFill="1" applyAlignment="1" applyProtection="1">
      <alignment horizontal="left" vertical="center"/>
    </xf>
    <xf numFmtId="0" fontId="16" fillId="0" borderId="80"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71"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68"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70" xfId="0" applyFont="1" applyFill="1" applyBorder="1" applyAlignment="1" applyProtection="1">
      <alignment horizontal="center" vertical="center" shrinkToFit="1"/>
    </xf>
    <xf numFmtId="0" fontId="16" fillId="0" borderId="79" xfId="0" applyFont="1" applyFill="1" applyBorder="1" applyAlignment="1" applyProtection="1">
      <alignment horizontal="center" vertical="center" shrinkToFit="1"/>
    </xf>
    <xf numFmtId="0" fontId="16" fillId="0" borderId="96" xfId="0" applyFont="1" applyFill="1" applyBorder="1" applyAlignment="1" applyProtection="1">
      <alignment horizontal="center" vertical="center"/>
    </xf>
    <xf numFmtId="0" fontId="16" fillId="0" borderId="2" xfId="0" applyFont="1" applyFill="1" applyBorder="1" applyAlignment="1" applyProtection="1">
      <alignment horizontal="center" vertical="center"/>
    </xf>
    <xf numFmtId="0" fontId="16" fillId="0" borderId="84"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41" fillId="8" borderId="84" xfId="0" applyFont="1" applyFill="1" applyBorder="1" applyAlignment="1" applyProtection="1">
      <alignment horizontal="center" vertical="center" wrapText="1"/>
      <protection locked="0"/>
    </xf>
    <xf numFmtId="0" fontId="41" fillId="8" borderId="93" xfId="0" applyFont="1" applyFill="1" applyBorder="1" applyAlignment="1" applyProtection="1">
      <alignment horizontal="center" vertical="center" wrapText="1"/>
      <protection locked="0"/>
    </xf>
    <xf numFmtId="0" fontId="16" fillId="0" borderId="94" xfId="0" applyFont="1" applyFill="1" applyBorder="1" applyAlignment="1" applyProtection="1">
      <alignment horizontal="center" vertical="center"/>
    </xf>
    <xf numFmtId="0" fontId="41" fillId="8" borderId="94" xfId="0" applyFont="1" applyFill="1" applyBorder="1" applyAlignment="1" applyProtection="1">
      <alignment horizontal="center" vertical="center" wrapText="1"/>
      <protection locked="0"/>
    </xf>
    <xf numFmtId="0" fontId="41" fillId="8" borderId="95" xfId="0" applyFont="1" applyFill="1" applyBorder="1" applyAlignment="1" applyProtection="1">
      <alignment horizontal="center" vertical="center" wrapText="1"/>
      <protection locked="0"/>
    </xf>
    <xf numFmtId="0" fontId="61" fillId="8" borderId="34" xfId="0" applyFont="1" applyFill="1" applyBorder="1" applyAlignment="1" applyProtection="1">
      <alignment horizontal="center" vertical="center" shrinkToFit="1"/>
      <protection locked="0"/>
    </xf>
    <xf numFmtId="0" fontId="61" fillId="8" borderId="28" xfId="0" applyFont="1" applyFill="1" applyBorder="1" applyAlignment="1" applyProtection="1">
      <alignment horizontal="center" vertical="center" shrinkToFit="1"/>
      <protection locked="0"/>
    </xf>
    <xf numFmtId="0" fontId="61" fillId="8" borderId="64" xfId="0" applyFont="1" applyFill="1" applyBorder="1" applyAlignment="1" applyProtection="1">
      <alignment horizontal="center" vertical="center" shrinkToFit="1"/>
      <protection locked="0"/>
    </xf>
    <xf numFmtId="0" fontId="39" fillId="6" borderId="34"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16" fillId="0" borderId="81" xfId="0" applyFont="1" applyFill="1" applyBorder="1" applyAlignment="1" applyProtection="1">
      <alignment horizontal="center" vertical="center"/>
    </xf>
    <xf numFmtId="0" fontId="66" fillId="8" borderId="34" xfId="0" applyFont="1" applyFill="1" applyBorder="1" applyAlignment="1" applyProtection="1">
      <alignment horizontal="center" vertical="center" shrinkToFit="1"/>
      <protection locked="0"/>
    </xf>
    <xf numFmtId="0" fontId="66" fillId="8" borderId="28" xfId="0" applyFont="1" applyFill="1" applyBorder="1" applyAlignment="1" applyProtection="1">
      <alignment horizontal="center" vertical="center" shrinkToFit="1"/>
      <protection locked="0"/>
    </xf>
    <xf numFmtId="0" fontId="66"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65"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61" fillId="0" borderId="28" xfId="0" applyFont="1" applyBorder="1" applyAlignment="1" applyProtection="1">
      <alignment horizontal="center" vertical="center" shrinkToFit="1"/>
      <protection locked="0"/>
    </xf>
    <xf numFmtId="0" fontId="61" fillId="0" borderId="56"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0" borderId="67" xfId="0" applyFont="1" applyBorder="1" applyAlignment="1" applyProtection="1">
      <alignment horizontal="center" vertical="center" shrinkToFit="1"/>
      <protection locked="0"/>
    </xf>
    <xf numFmtId="0" fontId="61" fillId="8" borderId="59" xfId="0" applyFont="1" applyFill="1" applyBorder="1" applyAlignment="1" applyProtection="1">
      <alignment horizontal="center" vertical="center" shrinkToFit="1"/>
      <protection locked="0"/>
    </xf>
    <xf numFmtId="0" fontId="61" fillId="8" borderId="88" xfId="0" applyFont="1" applyFill="1" applyBorder="1" applyAlignment="1" applyProtection="1">
      <alignment horizontal="center" vertical="center" shrinkToFit="1"/>
      <protection locked="0"/>
    </xf>
    <xf numFmtId="0" fontId="61" fillId="8" borderId="91" xfId="0" applyFont="1" applyFill="1" applyBorder="1" applyAlignment="1" applyProtection="1">
      <alignment horizontal="center" vertical="center" shrinkToFit="1"/>
      <protection locked="0"/>
    </xf>
    <xf numFmtId="0" fontId="39" fillId="6" borderId="59" xfId="0" applyFont="1" applyFill="1" applyBorder="1" applyAlignment="1" applyProtection="1">
      <alignment horizontal="center" vertical="center" shrinkToFit="1"/>
      <protection locked="0"/>
    </xf>
    <xf numFmtId="0" fontId="39" fillId="6" borderId="91" xfId="0" applyFont="1" applyFill="1" applyBorder="1" applyAlignment="1" applyProtection="1">
      <alignment horizontal="center" vertical="center" shrinkToFit="1"/>
      <protection locked="0"/>
    </xf>
    <xf numFmtId="0" fontId="40" fillId="8" borderId="59" xfId="0" applyFont="1" applyFill="1" applyBorder="1" applyAlignment="1" applyProtection="1">
      <alignment horizontal="center" vertical="center" shrinkToFit="1"/>
      <protection locked="0"/>
    </xf>
    <xf numFmtId="0" fontId="40" fillId="8" borderId="88" xfId="0" applyFont="1" applyFill="1" applyBorder="1" applyAlignment="1" applyProtection="1">
      <alignment horizontal="center" vertical="center" shrinkToFit="1"/>
      <protection locked="0"/>
    </xf>
    <xf numFmtId="0" fontId="40" fillId="8" borderId="91" xfId="0" applyFont="1" applyFill="1" applyBorder="1" applyAlignment="1" applyProtection="1">
      <alignment horizontal="center" vertical="center" shrinkToFit="1"/>
      <protection locked="0"/>
    </xf>
    <xf numFmtId="0" fontId="40" fillId="8" borderId="34" xfId="0" applyFont="1" applyFill="1" applyBorder="1" applyAlignment="1" applyProtection="1">
      <alignment horizontal="center" vertical="center" shrinkToFit="1"/>
      <protection locked="0"/>
    </xf>
    <xf numFmtId="0" fontId="40" fillId="8" borderId="28"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2" xfId="0" applyFont="1" applyBorder="1" applyAlignment="1" applyProtection="1">
      <alignment horizontal="center" vertical="center" shrinkToFit="1"/>
    </xf>
    <xf numFmtId="0" fontId="16" fillId="0" borderId="87" xfId="0" applyFont="1" applyBorder="1" applyAlignment="1" applyProtection="1">
      <alignment horizontal="center" vertical="center" shrinkToFit="1"/>
    </xf>
    <xf numFmtId="0" fontId="16" fillId="0" borderId="61" xfId="0" applyFont="1" applyBorder="1" applyAlignment="1" applyProtection="1">
      <alignment horizontal="center" vertical="center" shrinkToFit="1"/>
    </xf>
    <xf numFmtId="0" fontId="6" fillId="0" borderId="62" xfId="0" applyFont="1" applyBorder="1" applyAlignment="1" applyProtection="1">
      <alignment horizontal="center" vertical="center" shrinkToFit="1"/>
    </xf>
    <xf numFmtId="0" fontId="6" fillId="0" borderId="87" xfId="0" applyFont="1" applyBorder="1" applyAlignment="1" applyProtection="1">
      <alignment horizontal="center" vertical="center" shrinkToFit="1"/>
    </xf>
    <xf numFmtId="0" fontId="16" fillId="0" borderId="24" xfId="0" applyFont="1" applyFill="1" applyBorder="1" applyAlignment="1" applyProtection="1">
      <alignment horizontal="center"/>
    </xf>
    <xf numFmtId="0" fontId="16" fillId="0" borderId="23"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86" xfId="0" applyFont="1" applyBorder="1" applyAlignment="1" applyProtection="1">
      <alignment horizontal="center" vertical="center" wrapText="1"/>
    </xf>
    <xf numFmtId="0" fontId="16" fillId="0" borderId="72" xfId="0" applyFont="1" applyBorder="1" applyAlignment="1" applyProtection="1">
      <alignment horizontal="center" vertical="center" wrapText="1"/>
    </xf>
    <xf numFmtId="0" fontId="16" fillId="0" borderId="63" xfId="0" applyFont="1" applyBorder="1" applyAlignment="1" applyProtection="1">
      <alignment horizontal="center" vertical="center" shrinkToFit="1"/>
    </xf>
    <xf numFmtId="0" fontId="39" fillId="8" borderId="59" xfId="0" applyFont="1" applyFill="1" applyBorder="1" applyAlignment="1" applyProtection="1">
      <alignment horizontal="center" vertical="center" shrinkToFit="1"/>
      <protection locked="0"/>
    </xf>
    <xf numFmtId="0" fontId="39" fillId="0" borderId="88" xfId="0" applyFont="1" applyBorder="1" applyAlignment="1" applyProtection="1">
      <alignment horizontal="center" vertical="center" shrinkToFit="1"/>
      <protection locked="0"/>
    </xf>
    <xf numFmtId="0" fontId="39" fillId="0" borderId="60" xfId="0" applyFont="1" applyBorder="1" applyAlignment="1" applyProtection="1">
      <alignment horizontal="center" vertical="center" shrinkToFit="1"/>
      <protection locked="0"/>
    </xf>
    <xf numFmtId="0" fontId="61" fillId="8" borderId="80" xfId="0" applyFont="1" applyFill="1" applyBorder="1" applyAlignment="1" applyProtection="1">
      <alignment horizontal="right" vertical="center" shrinkToFit="1"/>
      <protection locked="0"/>
    </xf>
    <xf numFmtId="0" fontId="61" fillId="8" borderId="76" xfId="0" applyFont="1" applyFill="1" applyBorder="1" applyAlignment="1" applyProtection="1">
      <alignment horizontal="right" vertical="center" shrinkToFit="1"/>
      <protection locked="0"/>
    </xf>
    <xf numFmtId="0" fontId="61" fillId="8" borderId="78" xfId="0" applyFont="1" applyFill="1" applyBorder="1" applyAlignment="1" applyProtection="1">
      <alignment horizontal="right" vertical="center" shrinkToFit="1"/>
      <protection locked="0"/>
    </xf>
    <xf numFmtId="0" fontId="61" fillId="8" borderId="81" xfId="0" applyFont="1" applyFill="1" applyBorder="1" applyAlignment="1" applyProtection="1">
      <alignment horizontal="right" vertical="center" shrinkToFit="1"/>
      <protection locked="0"/>
    </xf>
    <xf numFmtId="0" fontId="61" fillId="8" borderId="0" xfId="0" applyFont="1" applyFill="1" applyBorder="1" applyAlignment="1" applyProtection="1">
      <alignment horizontal="right" vertical="center" shrinkToFit="1"/>
      <protection locked="0"/>
    </xf>
    <xf numFmtId="0" fontId="61" fillId="8" borderId="89" xfId="0" applyFont="1" applyFill="1" applyBorder="1" applyAlignment="1" applyProtection="1">
      <alignment horizontal="right" vertical="center" shrinkToFit="1"/>
      <protection locked="0"/>
    </xf>
    <xf numFmtId="0" fontId="39" fillId="8" borderId="34" xfId="0" applyFont="1" applyFill="1" applyBorder="1" applyAlignment="1" applyProtection="1">
      <alignment horizontal="center" vertical="center" shrinkToFit="1"/>
      <protection locked="0"/>
    </xf>
    <xf numFmtId="0" fontId="39" fillId="0" borderId="28" xfId="0" applyFont="1" applyBorder="1" applyAlignment="1" applyProtection="1">
      <alignment horizontal="center" vertical="center" shrinkToFit="1"/>
      <protection locked="0"/>
    </xf>
    <xf numFmtId="0" fontId="39" fillId="0" borderId="56" xfId="0" applyFont="1" applyBorder="1" applyAlignment="1" applyProtection="1">
      <alignment horizontal="center" vertical="center" shrinkToFit="1"/>
      <protection locked="0"/>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83" xfId="0" applyFont="1" applyFill="1" applyBorder="1" applyAlignment="1" applyProtection="1">
      <alignment horizontal="center" vertical="center"/>
    </xf>
    <xf numFmtId="0" fontId="39" fillId="0" borderId="75" xfId="0" applyFont="1" applyFill="1" applyBorder="1" applyAlignment="1" applyProtection="1">
      <alignment horizontal="center" vertical="center"/>
    </xf>
    <xf numFmtId="0" fontId="39" fillId="6" borderId="84" xfId="0" applyFont="1" applyFill="1" applyBorder="1" applyAlignment="1" applyProtection="1">
      <alignment horizontal="center" vertical="center" shrinkToFit="1"/>
      <protection locked="0"/>
    </xf>
    <xf numFmtId="0" fontId="16" fillId="0" borderId="29" xfId="0" applyFont="1" applyFill="1" applyBorder="1" applyAlignment="1" applyProtection="1">
      <alignment horizontal="left" vertical="center" shrinkToFit="1"/>
    </xf>
    <xf numFmtId="0" fontId="16" fillId="0" borderId="31" xfId="0" applyFont="1" applyFill="1" applyBorder="1" applyAlignment="1" applyProtection="1">
      <alignment horizontal="left" vertical="center" shrinkToFit="1"/>
    </xf>
    <xf numFmtId="0" fontId="16" fillId="0" borderId="83" xfId="0" applyFont="1" applyFill="1" applyBorder="1" applyAlignment="1" applyProtection="1">
      <alignment horizontal="left" vertical="center" shrinkToFit="1"/>
    </xf>
    <xf numFmtId="0" fontId="16" fillId="0" borderId="77" xfId="0" applyFont="1" applyFill="1" applyBorder="1" applyAlignment="1" applyProtection="1">
      <alignment horizontal="left" vertical="center" shrinkToFit="1"/>
    </xf>
    <xf numFmtId="184" fontId="13" fillId="0" borderId="80" xfId="0" applyNumberFormat="1" applyFont="1" applyBorder="1" applyAlignment="1" applyProtection="1">
      <alignment horizontal="center" vertical="center"/>
    </xf>
    <xf numFmtId="184" fontId="13" fillId="0" borderId="78" xfId="0" applyNumberFormat="1" applyFont="1" applyBorder="1" applyAlignment="1" applyProtection="1">
      <alignment horizontal="center" vertical="center"/>
    </xf>
    <xf numFmtId="184" fontId="13" fillId="0" borderId="83" xfId="0" applyNumberFormat="1" applyFont="1" applyBorder="1" applyAlignment="1" applyProtection="1">
      <alignment horizontal="center" vertical="center"/>
    </xf>
    <xf numFmtId="184" fontId="13" fillId="0" borderId="99"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6"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9" xfId="0" applyFont="1" applyBorder="1" applyAlignment="1" applyProtection="1">
      <alignment horizontal="center" vertical="center"/>
    </xf>
    <xf numFmtId="184" fontId="13" fillId="0" borderId="80" xfId="1" applyNumberFormat="1" applyFont="1" applyBorder="1" applyAlignment="1" applyProtection="1">
      <alignment horizontal="center" vertical="center"/>
    </xf>
    <xf numFmtId="184" fontId="13" fillId="0" borderId="78" xfId="1" applyNumberFormat="1" applyFont="1" applyBorder="1" applyAlignment="1" applyProtection="1">
      <alignment horizontal="center" vertical="center"/>
    </xf>
    <xf numFmtId="184" fontId="13" fillId="0" borderId="83" xfId="1" applyNumberFormat="1" applyFont="1" applyBorder="1" applyAlignment="1" applyProtection="1">
      <alignment horizontal="center" vertical="center"/>
    </xf>
    <xf numFmtId="184" fontId="13" fillId="0" borderId="99" xfId="1" applyNumberFormat="1" applyFont="1" applyBorder="1" applyAlignment="1" applyProtection="1">
      <alignment horizontal="center" vertical="center"/>
    </xf>
    <xf numFmtId="183" fontId="13" fillId="0" borderId="80" xfId="0" applyNumberFormat="1" applyFont="1" applyBorder="1" applyAlignment="1" applyProtection="1">
      <alignment horizontal="center" vertical="center"/>
    </xf>
    <xf numFmtId="183" fontId="13" fillId="0" borderId="78" xfId="0" applyNumberFormat="1" applyFont="1" applyBorder="1" applyAlignment="1" applyProtection="1">
      <alignment horizontal="center" vertical="center"/>
    </xf>
    <xf numFmtId="183" fontId="13" fillId="0" borderId="83" xfId="0" applyNumberFormat="1" applyFont="1" applyBorder="1" applyAlignment="1" applyProtection="1">
      <alignment horizontal="center" vertical="center"/>
    </xf>
    <xf numFmtId="183" fontId="13" fillId="0" borderId="99" xfId="0"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0" fontId="7" fillId="0" borderId="81" xfId="0" applyFont="1" applyBorder="1" applyAlignment="1" applyProtection="1">
      <alignment horizontal="left" vertical="center"/>
    </xf>
    <xf numFmtId="0" fontId="5" fillId="0" borderId="0" xfId="0" applyFont="1" applyAlignment="1" applyProtection="1">
      <alignment horizontal="center" vertical="center" wrapText="1"/>
    </xf>
    <xf numFmtId="0" fontId="5" fillId="0" borderId="77" xfId="0" applyFont="1" applyBorder="1" applyAlignment="1" applyProtection="1">
      <alignment horizontal="center" vertical="center"/>
    </xf>
    <xf numFmtId="0" fontId="5" fillId="0" borderId="77" xfId="0" applyFont="1" applyBorder="1" applyAlignment="1" applyProtection="1">
      <alignment horizontal="center" vertical="center" wrapText="1"/>
    </xf>
    <xf numFmtId="0" fontId="5" fillId="5" borderId="48" xfId="0" applyFont="1" applyFill="1" applyBorder="1" applyAlignment="1" applyProtection="1">
      <alignment horizontal="center" vertical="center" shrinkToFit="1"/>
      <protection locked="0"/>
    </xf>
    <xf numFmtId="0" fontId="16" fillId="0" borderId="82" xfId="0" applyFont="1" applyBorder="1" applyAlignment="1" applyProtection="1">
      <alignment horizontal="center" vertical="center"/>
    </xf>
    <xf numFmtId="0" fontId="15" fillId="5" borderId="134"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xf>
    <xf numFmtId="0" fontId="16" fillId="11" borderId="0" xfId="0" applyFont="1" applyFill="1" applyAlignment="1" applyProtection="1">
      <alignment horizontal="center" vertical="center" shrinkToFit="1"/>
      <protection locked="0"/>
    </xf>
    <xf numFmtId="0" fontId="63" fillId="5" borderId="48" xfId="0" applyFont="1" applyFill="1" applyBorder="1" applyAlignment="1" applyProtection="1">
      <alignment horizontal="center" vertical="center" shrinkToFit="1"/>
      <protection locked="0"/>
    </xf>
    <xf numFmtId="0" fontId="62" fillId="5" borderId="134" xfId="0" applyFont="1" applyFill="1" applyBorder="1" applyAlignment="1" applyProtection="1">
      <alignment horizontal="center" vertical="center" shrinkToFit="1"/>
      <protection locked="0"/>
    </xf>
    <xf numFmtId="57" fontId="63" fillId="5" borderId="2" xfId="0" applyNumberFormat="1" applyFont="1" applyFill="1" applyBorder="1" applyAlignment="1" applyProtection="1">
      <alignment horizontal="center" vertical="center" shrinkToFit="1"/>
      <protection locked="0"/>
    </xf>
    <xf numFmtId="183" fontId="63" fillId="5" borderId="2" xfId="0" applyNumberFormat="1" applyFont="1" applyFill="1" applyBorder="1" applyAlignment="1" applyProtection="1">
      <alignment horizontal="center" vertical="center" shrinkToFit="1"/>
      <protection locked="0"/>
    </xf>
    <xf numFmtId="0" fontId="5" fillId="0" borderId="48" xfId="0" applyFont="1" applyBorder="1" applyAlignment="1" applyProtection="1">
      <alignment horizontal="center" vertical="center" shrinkToFit="1"/>
    </xf>
    <xf numFmtId="0" fontId="15" fillId="0" borderId="134" xfId="0" applyFont="1" applyBorder="1" applyAlignment="1" applyProtection="1">
      <alignment horizontal="center" vertical="center" shrinkToFit="1"/>
    </xf>
    <xf numFmtId="0" fontId="16" fillId="5" borderId="34" xfId="0" applyFont="1" applyFill="1" applyBorder="1" applyAlignment="1" applyProtection="1">
      <alignment horizontal="center" vertical="center" shrinkToFit="1"/>
      <protection locked="0"/>
    </xf>
    <xf numFmtId="0" fontId="16" fillId="5" borderId="28" xfId="0" applyFont="1" applyFill="1" applyBorder="1" applyAlignment="1" applyProtection="1">
      <alignment horizontal="center" vertical="center" shrinkToFit="1"/>
      <protection locked="0"/>
    </xf>
    <xf numFmtId="0" fontId="16" fillId="5" borderId="64"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wrapText="1"/>
    </xf>
    <xf numFmtId="0" fontId="15" fillId="0" borderId="130" xfId="0" applyFont="1" applyBorder="1" applyAlignment="1" applyProtection="1">
      <alignment horizontal="center" vertical="center" shrinkToFit="1"/>
    </xf>
    <xf numFmtId="0" fontId="15" fillId="0" borderId="131" xfId="0" applyFont="1" applyBorder="1" applyAlignment="1" applyProtection="1">
      <alignment horizontal="center" vertical="center" shrinkToFit="1"/>
    </xf>
    <xf numFmtId="0" fontId="5" fillId="0" borderId="132" xfId="0" applyFont="1" applyBorder="1" applyAlignment="1" applyProtection="1">
      <alignment horizontal="center" vertical="center" shrinkToFit="1"/>
    </xf>
    <xf numFmtId="0" fontId="5" fillId="0" borderId="133"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61" fillId="5" borderId="70" xfId="0" applyFont="1" applyFill="1" applyBorder="1" applyAlignment="1" applyProtection="1">
      <alignment horizontal="center" vertical="center" shrinkToFit="1"/>
      <protection locked="0"/>
    </xf>
    <xf numFmtId="0" fontId="61" fillId="5" borderId="24" xfId="0" applyFont="1" applyFill="1" applyBorder="1" applyAlignment="1" applyProtection="1">
      <alignment horizontal="center" vertical="center" shrinkToFit="1"/>
      <protection locked="0"/>
    </xf>
    <xf numFmtId="0" fontId="61" fillId="5" borderId="71" xfId="0" applyFont="1" applyFill="1" applyBorder="1" applyAlignment="1" applyProtection="1">
      <alignment horizontal="center" vertical="center" shrinkToFit="1"/>
      <protection locked="0"/>
    </xf>
    <xf numFmtId="0" fontId="16" fillId="5" borderId="70" xfId="0" applyFont="1" applyFill="1" applyBorder="1" applyAlignment="1" applyProtection="1">
      <alignment horizontal="center" vertical="center" shrinkToFit="1"/>
      <protection locked="0"/>
    </xf>
    <xf numFmtId="0" fontId="16" fillId="5" borderId="24" xfId="0" applyFont="1" applyFill="1" applyBorder="1" applyAlignment="1" applyProtection="1">
      <alignment horizontal="center" vertical="center" shrinkToFit="1"/>
      <protection locked="0"/>
    </xf>
    <xf numFmtId="0" fontId="16" fillId="5" borderId="71"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23" fillId="0" borderId="21" xfId="0" applyFont="1" applyBorder="1" applyAlignment="1" applyProtection="1">
      <alignment horizontal="center" vertical="center"/>
    </xf>
    <xf numFmtId="0" fontId="23" fillId="0" borderId="113" xfId="0" applyFont="1" applyBorder="1" applyAlignment="1" applyProtection="1">
      <alignment horizontal="center" vertical="center"/>
    </xf>
    <xf numFmtId="177" fontId="21" fillId="0" borderId="113" xfId="0" applyNumberFormat="1" applyFont="1" applyBorder="1" applyAlignment="1" applyProtection="1">
      <alignment horizontal="right" vertical="center"/>
    </xf>
    <xf numFmtId="0" fontId="21" fillId="0" borderId="35" xfId="0" applyFont="1" applyBorder="1" applyAlignment="1" applyProtection="1">
      <alignment horizontal="right" vertical="center"/>
    </xf>
    <xf numFmtId="0" fontId="21" fillId="0" borderId="150" xfId="0" applyFont="1" applyFill="1" applyBorder="1" applyAlignment="1" applyProtection="1">
      <alignment horizontal="center" vertical="center"/>
    </xf>
    <xf numFmtId="0" fontId="21" fillId="0" borderId="103" xfId="0" applyFont="1" applyFill="1" applyBorder="1" applyAlignment="1" applyProtection="1">
      <alignment horizontal="center" vertical="center"/>
    </xf>
    <xf numFmtId="0" fontId="21" fillId="0" borderId="154" xfId="0" applyFont="1" applyFill="1" applyBorder="1" applyAlignment="1" applyProtection="1">
      <alignment horizontal="center" vertical="center"/>
    </xf>
    <xf numFmtId="0" fontId="21" fillId="0" borderId="155" xfId="0" applyFont="1" applyFill="1" applyBorder="1" applyAlignment="1" applyProtection="1">
      <alignment horizontal="center" vertical="center"/>
    </xf>
    <xf numFmtId="0" fontId="21" fillId="0" borderId="151" xfId="0" applyFont="1" applyFill="1" applyBorder="1" applyAlignment="1" applyProtection="1">
      <alignment horizontal="center" vertical="center"/>
    </xf>
    <xf numFmtId="177" fontId="38" fillId="0" borderId="152" xfId="0" applyNumberFormat="1" applyFont="1" applyFill="1" applyBorder="1" applyAlignment="1" applyProtection="1">
      <alignment horizontal="right" vertical="center" shrinkToFit="1"/>
    </xf>
    <xf numFmtId="177" fontId="38" fillId="0" borderId="153" xfId="0" applyNumberFormat="1" applyFont="1" applyFill="1" applyBorder="1" applyAlignment="1" applyProtection="1">
      <alignment horizontal="right" vertical="center" shrinkToFit="1"/>
    </xf>
    <xf numFmtId="0" fontId="21" fillId="0" borderId="156" xfId="0" applyFont="1" applyFill="1" applyBorder="1" applyAlignment="1" applyProtection="1">
      <alignment horizontal="center" vertical="center"/>
    </xf>
    <xf numFmtId="177" fontId="38" fillId="0" borderId="157" xfId="0" applyNumberFormat="1" applyFont="1" applyFill="1" applyBorder="1" applyAlignment="1" applyProtection="1">
      <alignment horizontal="right" vertical="center" shrinkToFit="1"/>
    </xf>
    <xf numFmtId="177" fontId="38" fillId="0" borderId="158" xfId="0" applyNumberFormat="1" applyFont="1" applyFill="1" applyBorder="1" applyAlignment="1" applyProtection="1">
      <alignment horizontal="right" vertical="center" shrinkToFit="1"/>
    </xf>
    <xf numFmtId="0" fontId="22" fillId="0" borderId="2" xfId="0" applyFont="1" applyFill="1" applyBorder="1" applyAlignment="1" applyProtection="1">
      <alignment horizontal="center" vertical="center" wrapText="1"/>
    </xf>
    <xf numFmtId="49" fontId="22" fillId="0" borderId="38"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2" xfId="0" applyNumberFormat="1" applyFont="1" applyFill="1" applyBorder="1" applyAlignment="1" applyProtection="1">
      <alignment horizontal="center" vertical="center" wrapText="1"/>
    </xf>
    <xf numFmtId="49" fontId="22" fillId="0" borderId="46" xfId="0" applyNumberFormat="1" applyFont="1" applyFill="1" applyBorder="1" applyAlignment="1" applyProtection="1">
      <alignment horizontal="center" vertical="center" wrapText="1"/>
    </xf>
    <xf numFmtId="0" fontId="22" fillId="0" borderId="46" xfId="0" applyFont="1" applyFill="1" applyBorder="1" applyAlignment="1" applyProtection="1">
      <alignment horizontal="center" vertical="center" wrapText="1"/>
    </xf>
    <xf numFmtId="0" fontId="22" fillId="0" borderId="23" xfId="0" applyFont="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38"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49" fontId="22" fillId="0" borderId="38"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177" fontId="67" fillId="5" borderId="72" xfId="0" applyNumberFormat="1" applyFont="1" applyFill="1" applyBorder="1" applyAlignment="1" applyProtection="1">
      <alignment horizontal="center" vertical="center" wrapText="1"/>
      <protection locked="0"/>
    </xf>
    <xf numFmtId="177" fontId="67" fillId="5" borderId="110" xfId="0" applyNumberFormat="1" applyFont="1" applyFill="1" applyBorder="1" applyAlignment="1" applyProtection="1">
      <alignment horizontal="center" vertical="center" wrapText="1"/>
      <protection locked="0"/>
    </xf>
    <xf numFmtId="177" fontId="38" fillId="3" borderId="109" xfId="0" applyNumberFormat="1" applyFont="1" applyFill="1" applyBorder="1" applyAlignment="1" applyProtection="1">
      <alignment horizontal="right" vertical="center" shrinkToFit="1"/>
    </xf>
    <xf numFmtId="177" fontId="38" fillId="3" borderId="111"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2" xfId="0" applyNumberFormat="1" applyFont="1" applyFill="1" applyBorder="1" applyAlignment="1" applyProtection="1">
      <alignment horizontal="right" vertical="center" shrinkToFit="1"/>
    </xf>
    <xf numFmtId="177" fontId="38" fillId="3" borderId="104" xfId="0" applyNumberFormat="1" applyFont="1" applyFill="1" applyBorder="1" applyAlignment="1" applyProtection="1">
      <alignment horizontal="right" vertical="center" wrapText="1"/>
    </xf>
    <xf numFmtId="177" fontId="38" fillId="3" borderId="105" xfId="0" applyNumberFormat="1" applyFont="1" applyFill="1" applyBorder="1" applyAlignment="1" applyProtection="1">
      <alignment horizontal="right" vertical="center" wrapText="1"/>
    </xf>
    <xf numFmtId="177" fontId="67" fillId="5" borderId="46" xfId="0" applyNumberFormat="1" applyFont="1" applyFill="1" applyBorder="1" applyAlignment="1" applyProtection="1">
      <alignment horizontal="center" vertical="center" wrapText="1"/>
      <protection locked="0"/>
    </xf>
    <xf numFmtId="177" fontId="38" fillId="0" borderId="102" xfId="0" applyNumberFormat="1" applyFont="1" applyFill="1" applyBorder="1" applyAlignment="1" applyProtection="1">
      <alignment horizontal="center" vertical="center" shrinkToFit="1"/>
    </xf>
    <xf numFmtId="177" fontId="38" fillId="0" borderId="103" xfId="0" applyNumberFormat="1" applyFont="1" applyFill="1" applyBorder="1" applyAlignment="1" applyProtection="1">
      <alignment horizontal="center" vertical="center" shrinkToFit="1"/>
    </xf>
    <xf numFmtId="0" fontId="23" fillId="0" borderId="80" xfId="0" applyFont="1" applyFill="1" applyBorder="1" applyAlignment="1" applyProtection="1">
      <alignment horizontal="center" vertical="center"/>
    </xf>
    <xf numFmtId="0" fontId="23" fillId="0" borderId="78" xfId="0" applyFont="1" applyFill="1" applyBorder="1" applyAlignment="1" applyProtection="1">
      <alignment horizontal="center" vertical="center"/>
    </xf>
    <xf numFmtId="0" fontId="23" fillId="0" borderId="81" xfId="0" applyFont="1" applyFill="1" applyBorder="1" applyAlignment="1" applyProtection="1">
      <alignment horizontal="center" vertical="center"/>
    </xf>
    <xf numFmtId="0" fontId="23" fillId="0" borderId="89" xfId="0" applyFont="1" applyFill="1" applyBorder="1" applyAlignment="1" applyProtection="1">
      <alignment horizontal="center" vertical="center"/>
    </xf>
    <xf numFmtId="0" fontId="23" fillId="0" borderId="83"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2" fillId="0" borderId="101"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100" xfId="0" applyFont="1" applyFill="1" applyBorder="1" applyAlignment="1" applyProtection="1">
      <alignment horizontal="center" vertical="center" wrapText="1"/>
    </xf>
    <xf numFmtId="0" fontId="22" fillId="0" borderId="95" xfId="0" applyFont="1" applyBorder="1" applyAlignment="1" applyProtection="1">
      <alignment horizontal="center" vertical="center" wrapText="1"/>
    </xf>
    <xf numFmtId="0" fontId="22" fillId="0" borderId="92"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4"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1" fillId="0" borderId="24" xfId="0" applyFont="1" applyFill="1" applyBorder="1" applyAlignment="1" applyProtection="1">
      <alignment horizontal="center" vertical="center"/>
    </xf>
    <xf numFmtId="177" fontId="38" fillId="3" borderId="106" xfId="0" applyNumberFormat="1" applyFont="1" applyFill="1" applyBorder="1" applyAlignment="1" applyProtection="1">
      <alignment horizontal="right" vertical="center" wrapText="1"/>
    </xf>
    <xf numFmtId="177" fontId="38" fillId="3" borderId="107" xfId="0" applyNumberFormat="1" applyFont="1" applyFill="1" applyBorder="1" applyAlignment="1" applyProtection="1">
      <alignment horizontal="right" vertical="center" wrapText="1"/>
    </xf>
    <xf numFmtId="0" fontId="21" fillId="0" borderId="108" xfId="0" applyFont="1" applyFill="1" applyBorder="1" applyAlignment="1" applyProtection="1">
      <alignment horizontal="center" vertical="center" shrinkToFit="1"/>
    </xf>
    <xf numFmtId="0" fontId="21" fillId="0" borderId="109" xfId="0" applyFont="1" applyFill="1" applyBorder="1" applyAlignment="1" applyProtection="1">
      <alignment horizontal="center" vertical="center" shrinkToFit="1"/>
    </xf>
    <xf numFmtId="0" fontId="21" fillId="0" borderId="38"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3" borderId="109"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68" fillId="5" borderId="72" xfId="0" applyFont="1" applyFill="1" applyBorder="1" applyAlignment="1" applyProtection="1">
      <alignment horizontal="center" vertical="center" shrinkToFit="1"/>
      <protection locked="0"/>
    </xf>
    <xf numFmtId="0" fontId="63" fillId="5" borderId="31" xfId="0" applyFont="1" applyFill="1" applyBorder="1" applyAlignment="1" applyProtection="1">
      <alignment horizontal="center" vertical="center" shrinkToFit="1"/>
      <protection locked="0"/>
    </xf>
    <xf numFmtId="0" fontId="68" fillId="5" borderId="98" xfId="0" applyFont="1" applyFill="1" applyBorder="1" applyAlignment="1" applyProtection="1">
      <alignment horizontal="center" vertical="center" shrinkToFit="1"/>
      <protection locked="0"/>
    </xf>
    <xf numFmtId="0" fontId="63" fillId="5" borderId="0" xfId="0" applyFont="1" applyFill="1" applyAlignment="1" applyProtection="1">
      <alignment horizontal="center" vertical="center" shrinkToFit="1"/>
      <protection locked="0"/>
    </xf>
    <xf numFmtId="0" fontId="68" fillId="5" borderId="70" xfId="0" applyFont="1" applyFill="1" applyBorder="1" applyAlignment="1" applyProtection="1">
      <alignment horizontal="center" vertical="center" shrinkToFit="1"/>
      <protection locked="0"/>
    </xf>
    <xf numFmtId="0" fontId="63" fillId="5" borderId="24"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34" fillId="4" borderId="34" xfId="0" applyFont="1" applyFill="1" applyBorder="1" applyAlignment="1">
      <alignment horizontal="center" vertical="center"/>
    </xf>
    <xf numFmtId="0" fontId="5" fillId="0" borderId="15" xfId="0" applyFont="1" applyBorder="1" applyAlignment="1">
      <alignment horizontal="center" vertical="center"/>
    </xf>
    <xf numFmtId="0" fontId="44" fillId="5" borderId="72" xfId="0" applyFont="1" applyFill="1" applyBorder="1" applyAlignment="1" applyProtection="1">
      <alignment horizontal="center" vertical="center" shrinkToFit="1"/>
      <protection locked="0"/>
    </xf>
    <xf numFmtId="0" fontId="5" fillId="5" borderId="31" xfId="0" applyFont="1" applyFill="1" applyBorder="1" applyAlignment="1" applyProtection="1">
      <alignment horizontal="center" vertical="center" shrinkToFit="1"/>
      <protection locked="0"/>
    </xf>
    <xf numFmtId="0" fontId="44" fillId="5" borderId="98"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70" xfId="0" applyFont="1" applyFill="1" applyBorder="1" applyAlignment="1" applyProtection="1">
      <alignment horizontal="center" vertical="center" shrinkToFit="1"/>
      <protection locked="0"/>
    </xf>
    <xf numFmtId="0" fontId="5" fillId="5" borderId="24" xfId="0" applyFont="1" applyFill="1" applyBorder="1" applyAlignment="1" applyProtection="1">
      <alignment horizontal="center" vertical="center" shrinkToFit="1"/>
      <protection locked="0"/>
    </xf>
    <xf numFmtId="0" fontId="33" fillId="0" borderId="0" xfId="0" applyFont="1" applyAlignment="1">
      <alignment horizontal="center" vertical="center"/>
    </xf>
    <xf numFmtId="181" fontId="43" fillId="0" borderId="116" xfId="0" applyNumberFormat="1" applyFont="1" applyFill="1" applyBorder="1" applyAlignment="1">
      <alignment horizontal="center" vertical="center" shrinkToFit="1"/>
    </xf>
    <xf numFmtId="181" fontId="43" fillId="0" borderId="117" xfId="0" applyNumberFormat="1" applyFont="1" applyFill="1" applyBorder="1" applyAlignment="1">
      <alignment horizontal="center" vertical="center" shrinkToFit="1"/>
    </xf>
    <xf numFmtId="181" fontId="33" fillId="0" borderId="114" xfId="0" applyNumberFormat="1" applyFont="1" applyFill="1" applyBorder="1" applyAlignment="1">
      <alignment horizontal="right" vertical="center" shrinkToFit="1"/>
    </xf>
    <xf numFmtId="181" fontId="33" fillId="0" borderId="96" xfId="0" applyNumberFormat="1" applyFont="1" applyFill="1" applyBorder="1" applyAlignment="1">
      <alignment horizontal="right" vertical="center" shrinkToFit="1"/>
    </xf>
    <xf numFmtId="181" fontId="33" fillId="0" borderId="115" xfId="0" applyNumberFormat="1" applyFont="1" applyFill="1" applyBorder="1" applyAlignment="1">
      <alignment horizontal="right" vertical="center" shrinkToFit="1"/>
    </xf>
    <xf numFmtId="0" fontId="43" fillId="0" borderId="80" xfId="0" applyFont="1" applyBorder="1" applyAlignment="1">
      <alignment horizontal="center" vertical="center"/>
    </xf>
    <xf numFmtId="0" fontId="43" fillId="0" borderId="78" xfId="0" applyFont="1" applyBorder="1" applyAlignment="1">
      <alignment horizontal="center" vertical="center"/>
    </xf>
    <xf numFmtId="0" fontId="43" fillId="0" borderId="83" xfId="0" applyFont="1" applyBorder="1" applyAlignment="1">
      <alignment horizontal="center" vertical="center"/>
    </xf>
    <xf numFmtId="0" fontId="43" fillId="0" borderId="99" xfId="0" applyFont="1" applyBorder="1" applyAlignment="1">
      <alignment horizontal="center" vertical="center"/>
    </xf>
    <xf numFmtId="0" fontId="40" fillId="7" borderId="34" xfId="0" applyNumberFormat="1" applyFont="1" applyFill="1" applyBorder="1" applyAlignment="1">
      <alignment horizontal="center" vertical="center" shrinkToFit="1"/>
    </xf>
    <xf numFmtId="0" fontId="40" fillId="7" borderId="28" xfId="0" applyNumberFormat="1" applyFont="1" applyFill="1" applyBorder="1" applyAlignment="1">
      <alignment horizontal="center" vertical="center" shrinkToFit="1"/>
    </xf>
    <xf numFmtId="0" fontId="40" fillId="7" borderId="64" xfId="0" applyNumberFormat="1" applyFont="1" applyFill="1" applyBorder="1" applyAlignment="1">
      <alignment horizontal="center" vertical="center" shrinkToFit="1"/>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15</xdr:col>
      <xdr:colOff>63500</xdr:colOff>
      <xdr:row>0</xdr:row>
      <xdr:rowOff>254000</xdr:rowOff>
    </xdr:from>
    <xdr:to>
      <xdr:col>18</xdr:col>
      <xdr:colOff>285221</xdr:colOff>
      <xdr:row>2</xdr:row>
      <xdr:rowOff>275167</xdr:rowOff>
    </xdr:to>
    <xdr:sp macro="" textlink="">
      <xdr:nvSpPr>
        <xdr:cNvPr id="2" name="正方形/長方形 1"/>
        <xdr:cNvSpPr/>
      </xdr:nvSpPr>
      <xdr:spPr>
        <a:xfrm>
          <a:off x="7609417" y="254000"/>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306916</xdr:colOff>
      <xdr:row>0</xdr:row>
      <xdr:rowOff>158750</xdr:rowOff>
    </xdr:from>
    <xdr:to>
      <xdr:col>9</xdr:col>
      <xdr:colOff>1057540</xdr:colOff>
      <xdr:row>2</xdr:row>
      <xdr:rowOff>68263</xdr:rowOff>
    </xdr:to>
    <xdr:sp macro="" textlink="">
      <xdr:nvSpPr>
        <xdr:cNvPr id="3" name="AutoShape 8"/>
        <xdr:cNvSpPr>
          <a:spLocks noChangeArrowheads="1"/>
        </xdr:cNvSpPr>
      </xdr:nvSpPr>
      <xdr:spPr bwMode="auto">
        <a:xfrm>
          <a:off x="1502833" y="158750"/>
          <a:ext cx="2666207" cy="544513"/>
        </a:xfrm>
        <a:prstGeom prst="wedgeRoundRectCallout">
          <a:avLst>
            <a:gd name="adj1" fmla="val 59897"/>
            <a:gd name="adj2" fmla="val -2851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1079500</xdr:colOff>
      <xdr:row>5</xdr:row>
      <xdr:rowOff>161170</xdr:rowOff>
    </xdr:from>
    <xdr:to>
      <xdr:col>13</xdr:col>
      <xdr:colOff>281780</xdr:colOff>
      <xdr:row>7</xdr:row>
      <xdr:rowOff>116417</xdr:rowOff>
    </xdr:to>
    <xdr:sp macro="" textlink="">
      <xdr:nvSpPr>
        <xdr:cNvPr id="5" name="AutoShape 3"/>
        <xdr:cNvSpPr>
          <a:spLocks noChangeArrowheads="1"/>
        </xdr:cNvSpPr>
      </xdr:nvSpPr>
      <xdr:spPr bwMode="auto">
        <a:xfrm>
          <a:off x="4191000" y="1748670"/>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11</xdr:col>
      <xdr:colOff>126205</xdr:colOff>
      <xdr:row>17</xdr:row>
      <xdr:rowOff>74083</xdr:rowOff>
    </xdr:from>
    <xdr:to>
      <xdr:col>13</xdr:col>
      <xdr:colOff>465667</xdr:colOff>
      <xdr:row>20</xdr:row>
      <xdr:rowOff>39953</xdr:rowOff>
    </xdr:to>
    <xdr:sp macro="" textlink="">
      <xdr:nvSpPr>
        <xdr:cNvPr id="7" name="AutoShape 6"/>
        <xdr:cNvSpPr>
          <a:spLocks noChangeArrowheads="1"/>
        </xdr:cNvSpPr>
      </xdr:nvSpPr>
      <xdr:spPr bwMode="auto">
        <a:xfrm>
          <a:off x="5005122" y="5566833"/>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11</xdr:col>
      <xdr:colOff>677334</xdr:colOff>
      <xdr:row>12</xdr:row>
      <xdr:rowOff>127000</xdr:rowOff>
    </xdr:from>
    <xdr:to>
      <xdr:col>17</xdr:col>
      <xdr:colOff>461697</xdr:colOff>
      <xdr:row>14</xdr:row>
      <xdr:rowOff>156330</xdr:rowOff>
    </xdr:to>
    <xdr:sp macro="" textlink="">
      <xdr:nvSpPr>
        <xdr:cNvPr id="9" name="AutoShape 3"/>
        <xdr:cNvSpPr>
          <a:spLocks noChangeArrowheads="1"/>
        </xdr:cNvSpPr>
      </xdr:nvSpPr>
      <xdr:spPr bwMode="auto">
        <a:xfrm>
          <a:off x="5556251" y="3937000"/>
          <a:ext cx="3403863"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請求書と同一の印を使用してください。</a:t>
          </a:r>
        </a:p>
      </xdr:txBody>
    </xdr:sp>
    <xdr:clientData/>
  </xdr:twoCellAnchor>
  <xdr:twoCellAnchor>
    <xdr:from>
      <xdr:col>9</xdr:col>
      <xdr:colOff>1195915</xdr:colOff>
      <xdr:row>34</xdr:row>
      <xdr:rowOff>21165</xdr:rowOff>
    </xdr:from>
    <xdr:to>
      <xdr:col>14</xdr:col>
      <xdr:colOff>179915</xdr:colOff>
      <xdr:row>36</xdr:row>
      <xdr:rowOff>222250</xdr:rowOff>
    </xdr:to>
    <xdr:sp macro="" textlink="">
      <xdr:nvSpPr>
        <xdr:cNvPr id="10" name="AutoShape 6"/>
        <xdr:cNvSpPr>
          <a:spLocks noChangeArrowheads="1"/>
        </xdr:cNvSpPr>
      </xdr:nvSpPr>
      <xdr:spPr bwMode="auto">
        <a:xfrm>
          <a:off x="4307415" y="10615082"/>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342901</xdr:colOff>
      <xdr:row>6</xdr:row>
      <xdr:rowOff>95250</xdr:rowOff>
    </xdr:from>
    <xdr:to>
      <xdr:col>8</xdr:col>
      <xdr:colOff>0</xdr:colOff>
      <xdr:row>9</xdr:row>
      <xdr:rowOff>190500</xdr:rowOff>
    </xdr:to>
    <xdr:sp macro="" textlink="">
      <xdr:nvSpPr>
        <xdr:cNvPr id="2" name="AutoShape 6"/>
        <xdr:cNvSpPr>
          <a:spLocks noChangeArrowheads="1"/>
        </xdr:cNvSpPr>
      </xdr:nvSpPr>
      <xdr:spPr bwMode="auto">
        <a:xfrm>
          <a:off x="4667251" y="2095500"/>
          <a:ext cx="2352674" cy="847725"/>
        </a:xfrm>
        <a:prstGeom prst="wedgeRoundRectCallout">
          <a:avLst>
            <a:gd name="adj1" fmla="val -34255"/>
            <a:gd name="adj2" fmla="val 5894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83341</xdr:colOff>
      <xdr:row>12</xdr:row>
      <xdr:rowOff>242888</xdr:rowOff>
    </xdr:from>
    <xdr:to>
      <xdr:col>7</xdr:col>
      <xdr:colOff>895350</xdr:colOff>
      <xdr:row>14</xdr:row>
      <xdr:rowOff>295275</xdr:rowOff>
    </xdr:to>
    <xdr:sp macro="" textlink="">
      <xdr:nvSpPr>
        <xdr:cNvPr id="3" name="AutoShape 6"/>
        <xdr:cNvSpPr>
          <a:spLocks noChangeArrowheads="1"/>
        </xdr:cNvSpPr>
      </xdr:nvSpPr>
      <xdr:spPr bwMode="auto">
        <a:xfrm>
          <a:off x="3417091" y="3938588"/>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4</xdr:col>
      <xdr:colOff>95249</xdr:colOff>
      <xdr:row>32</xdr:row>
      <xdr:rowOff>80963</xdr:rowOff>
    </xdr:from>
    <xdr:to>
      <xdr:col>7</xdr:col>
      <xdr:colOff>1019174</xdr:colOff>
      <xdr:row>34</xdr:row>
      <xdr:rowOff>42863</xdr:rowOff>
    </xdr:to>
    <xdr:sp macro="" textlink="">
      <xdr:nvSpPr>
        <xdr:cNvPr id="4" name="AutoShape 7"/>
        <xdr:cNvSpPr>
          <a:spLocks noChangeArrowheads="1"/>
        </xdr:cNvSpPr>
      </xdr:nvSpPr>
      <xdr:spPr bwMode="auto">
        <a:xfrm>
          <a:off x="3428999" y="10063163"/>
          <a:ext cx="3571875" cy="590550"/>
        </a:xfrm>
        <a:prstGeom prst="wedgeRoundRectCallout">
          <a:avLst>
            <a:gd name="adj1" fmla="val -20186"/>
            <a:gd name="adj2" fmla="val 8461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28575</xdr:colOff>
      <xdr:row>0</xdr:row>
      <xdr:rowOff>180975</xdr:rowOff>
    </xdr:from>
    <xdr:to>
      <xdr:col>7</xdr:col>
      <xdr:colOff>928687</xdr:colOff>
      <xdr:row>1</xdr:row>
      <xdr:rowOff>447675</xdr:rowOff>
    </xdr:to>
    <xdr:sp macro="" textlink="">
      <xdr:nvSpPr>
        <xdr:cNvPr id="5" name="正方形/長方形 4"/>
        <xdr:cNvSpPr/>
      </xdr:nvSpPr>
      <xdr:spPr>
        <a:xfrm>
          <a:off x="5343525" y="180975"/>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380999</xdr:colOff>
      <xdr:row>4</xdr:row>
      <xdr:rowOff>82216</xdr:rowOff>
    </xdr:from>
    <xdr:to>
      <xdr:col>2</xdr:col>
      <xdr:colOff>725506</xdr:colOff>
      <xdr:row>10</xdr:row>
      <xdr:rowOff>60174</xdr:rowOff>
    </xdr:to>
    <xdr:sp macro="" textlink="">
      <xdr:nvSpPr>
        <xdr:cNvPr id="2" name="AutoShape 2"/>
        <xdr:cNvSpPr>
          <a:spLocks noChangeArrowheads="1"/>
        </xdr:cNvSpPr>
      </xdr:nvSpPr>
      <xdr:spPr bwMode="auto">
        <a:xfrm>
          <a:off x="380999" y="1129966"/>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992153</xdr:colOff>
      <xdr:row>4</xdr:row>
      <xdr:rowOff>0</xdr:rowOff>
    </xdr:from>
    <xdr:to>
      <xdr:col>4</xdr:col>
      <xdr:colOff>504518</xdr:colOff>
      <xdr:row>9</xdr:row>
      <xdr:rowOff>168889</xdr:rowOff>
    </xdr:to>
    <xdr:sp macro="" textlink="">
      <xdr:nvSpPr>
        <xdr:cNvPr id="3" name="AutoShape 3"/>
        <xdr:cNvSpPr>
          <a:spLocks noChangeArrowheads="1"/>
        </xdr:cNvSpPr>
      </xdr:nvSpPr>
      <xdr:spPr bwMode="auto">
        <a:xfrm>
          <a:off x="2218497" y="1047750"/>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625390</xdr:colOff>
      <xdr:row>3</xdr:row>
      <xdr:rowOff>201279</xdr:rowOff>
    </xdr:from>
    <xdr:to>
      <xdr:col>5</xdr:col>
      <xdr:colOff>992738</xdr:colOff>
      <xdr:row>9</xdr:row>
      <xdr:rowOff>60315</xdr:rowOff>
    </xdr:to>
    <xdr:sp macro="" textlink="">
      <xdr:nvSpPr>
        <xdr:cNvPr id="4" name="AutoShape 4"/>
        <xdr:cNvSpPr>
          <a:spLocks noChangeArrowheads="1"/>
        </xdr:cNvSpPr>
      </xdr:nvSpPr>
      <xdr:spPr bwMode="auto">
        <a:xfrm>
          <a:off x="4090109" y="998998"/>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332121</xdr:colOff>
      <xdr:row>4</xdr:row>
      <xdr:rowOff>104902</xdr:rowOff>
    </xdr:from>
    <xdr:to>
      <xdr:col>8</xdr:col>
      <xdr:colOff>869157</xdr:colOff>
      <xdr:row>9</xdr:row>
      <xdr:rowOff>190500</xdr:rowOff>
    </xdr:to>
    <xdr:sp macro="" textlink="">
      <xdr:nvSpPr>
        <xdr:cNvPr id="5" name="AutoShape 5"/>
        <xdr:cNvSpPr>
          <a:spLocks noChangeArrowheads="1"/>
        </xdr:cNvSpPr>
      </xdr:nvSpPr>
      <xdr:spPr bwMode="auto">
        <a:xfrm>
          <a:off x="7154402" y="1152652"/>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146629</xdr:colOff>
      <xdr:row>16</xdr:row>
      <xdr:rowOff>62775</xdr:rowOff>
    </xdr:from>
    <xdr:to>
      <xdr:col>8</xdr:col>
      <xdr:colOff>820982</xdr:colOff>
      <xdr:row>19</xdr:row>
      <xdr:rowOff>222207</xdr:rowOff>
    </xdr:to>
    <xdr:sp macro="" textlink="">
      <xdr:nvSpPr>
        <xdr:cNvPr id="6" name="AutoShape 6"/>
        <xdr:cNvSpPr>
          <a:spLocks noChangeArrowheads="1"/>
        </xdr:cNvSpPr>
      </xdr:nvSpPr>
      <xdr:spPr bwMode="auto">
        <a:xfrm>
          <a:off x="6968910" y="4908619"/>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982189</xdr:colOff>
      <xdr:row>4</xdr:row>
      <xdr:rowOff>80587</xdr:rowOff>
    </xdr:from>
    <xdr:to>
      <xdr:col>10</xdr:col>
      <xdr:colOff>200866</xdr:colOff>
      <xdr:row>10</xdr:row>
      <xdr:rowOff>11429</xdr:rowOff>
    </xdr:to>
    <xdr:sp macro="" textlink="">
      <xdr:nvSpPr>
        <xdr:cNvPr id="7" name="AutoShape 6"/>
        <xdr:cNvSpPr>
          <a:spLocks noChangeArrowheads="1"/>
        </xdr:cNvSpPr>
      </xdr:nvSpPr>
      <xdr:spPr bwMode="auto">
        <a:xfrm>
          <a:off x="8923658" y="1128337"/>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409823</xdr:colOff>
      <xdr:row>3</xdr:row>
      <xdr:rowOff>229101</xdr:rowOff>
    </xdr:from>
    <xdr:to>
      <xdr:col>11</xdr:col>
      <xdr:colOff>923413</xdr:colOff>
      <xdr:row>9</xdr:row>
      <xdr:rowOff>158031</xdr:rowOff>
    </xdr:to>
    <xdr:sp macro="" textlink="">
      <xdr:nvSpPr>
        <xdr:cNvPr id="9" name="AutoShape 6"/>
        <xdr:cNvSpPr>
          <a:spLocks noChangeArrowheads="1"/>
        </xdr:cNvSpPr>
      </xdr:nvSpPr>
      <xdr:spPr bwMode="auto">
        <a:xfrm>
          <a:off x="10589667" y="1026820"/>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452437</xdr:colOff>
      <xdr:row>0</xdr:row>
      <xdr:rowOff>166687</xdr:rowOff>
    </xdr:from>
    <xdr:to>
      <xdr:col>11</xdr:col>
      <xdr:colOff>1019175</xdr:colOff>
      <xdr:row>3</xdr:row>
      <xdr:rowOff>95250</xdr:rowOff>
    </xdr:to>
    <xdr:sp macro="" textlink="">
      <xdr:nvSpPr>
        <xdr:cNvPr id="10" name="正方形/長方形 9"/>
        <xdr:cNvSpPr/>
      </xdr:nvSpPr>
      <xdr:spPr>
        <a:xfrm>
          <a:off x="10632281" y="166687"/>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1071562</xdr:colOff>
      <xdr:row>4</xdr:row>
      <xdr:rowOff>0</xdr:rowOff>
    </xdr:from>
    <xdr:to>
      <xdr:col>7</xdr:col>
      <xdr:colOff>261938</xdr:colOff>
      <xdr:row>9</xdr:row>
      <xdr:rowOff>11906</xdr:rowOff>
    </xdr:to>
    <xdr:sp macro="" textlink="">
      <xdr:nvSpPr>
        <xdr:cNvPr id="11" name="AutoShape 5"/>
        <xdr:cNvSpPr>
          <a:spLocks noChangeArrowheads="1"/>
        </xdr:cNvSpPr>
      </xdr:nvSpPr>
      <xdr:spPr bwMode="auto">
        <a:xfrm>
          <a:off x="5655468" y="1047750"/>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180975</xdr:colOff>
      <xdr:row>15</xdr:row>
      <xdr:rowOff>76200</xdr:rowOff>
    </xdr:from>
    <xdr:to>
      <xdr:col>23</xdr:col>
      <xdr:colOff>114300</xdr:colOff>
      <xdr:row>17</xdr:row>
      <xdr:rowOff>0</xdr:rowOff>
    </xdr:to>
    <xdr:sp macro="" textlink="">
      <xdr:nvSpPr>
        <xdr:cNvPr id="2" name="楕円 1"/>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3" name="楕円 2"/>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123825</xdr:colOff>
      <xdr:row>18</xdr:row>
      <xdr:rowOff>95250</xdr:rowOff>
    </xdr:from>
    <xdr:ext cx="4056230" cy="942109"/>
    <xdr:sp macro="" textlink="">
      <xdr:nvSpPr>
        <xdr:cNvPr id="4" name="角丸四角形吹き出し 3"/>
        <xdr:cNvSpPr/>
      </xdr:nvSpPr>
      <xdr:spPr>
        <a:xfrm>
          <a:off x="123825" y="4457700"/>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288300</xdr:colOff>
      <xdr:row>28</xdr:row>
      <xdr:rowOff>129309</xdr:rowOff>
    </xdr:from>
    <xdr:ext cx="4112250" cy="867834"/>
    <xdr:sp macro="" textlink="">
      <xdr:nvSpPr>
        <xdr:cNvPr id="5" name="角丸四角形吹き出し 4"/>
        <xdr:cNvSpPr/>
      </xdr:nvSpPr>
      <xdr:spPr>
        <a:xfrm>
          <a:off x="288300" y="6749184"/>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306389</xdr:colOff>
      <xdr:row>28</xdr:row>
      <xdr:rowOff>155047</xdr:rowOff>
    </xdr:from>
    <xdr:ext cx="6180136" cy="1492777"/>
    <xdr:sp macro="" textlink="">
      <xdr:nvSpPr>
        <xdr:cNvPr id="6" name="角丸四角形吹き出し 5"/>
        <xdr:cNvSpPr/>
      </xdr:nvSpPr>
      <xdr:spPr>
        <a:xfrm>
          <a:off x="5068889" y="6774922"/>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552618</xdr:colOff>
      <xdr:row>19</xdr:row>
      <xdr:rowOff>4087</xdr:rowOff>
    </xdr:from>
    <xdr:ext cx="2428875" cy="679523"/>
    <xdr:sp macro="" textlink="">
      <xdr:nvSpPr>
        <xdr:cNvPr id="7" name="角丸四角形吹き出し 6"/>
        <xdr:cNvSpPr/>
      </xdr:nvSpPr>
      <xdr:spPr>
        <a:xfrm>
          <a:off x="5943768" y="4614187"/>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180975</xdr:colOff>
      <xdr:row>1</xdr:row>
      <xdr:rowOff>200025</xdr:rowOff>
    </xdr:from>
    <xdr:to>
      <xdr:col>26</xdr:col>
      <xdr:colOff>314325</xdr:colOff>
      <xdr:row>4</xdr:row>
      <xdr:rowOff>76200</xdr:rowOff>
    </xdr:to>
    <xdr:sp macro="" textlink="">
      <xdr:nvSpPr>
        <xdr:cNvPr id="8" name="正方形/長方形 7"/>
        <xdr:cNvSpPr/>
      </xdr:nvSpPr>
      <xdr:spPr>
        <a:xfrm>
          <a:off x="10525125" y="3524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591191</xdr:colOff>
      <xdr:row>22</xdr:row>
      <xdr:rowOff>283369</xdr:rowOff>
    </xdr:from>
    <xdr:to>
      <xdr:col>24</xdr:col>
      <xdr:colOff>729641</xdr:colOff>
      <xdr:row>24</xdr:row>
      <xdr:rowOff>393817</xdr:rowOff>
    </xdr:to>
    <xdr:sp macro="" textlink="">
      <xdr:nvSpPr>
        <xdr:cNvPr id="3" name="AutoShape 6"/>
        <xdr:cNvSpPr>
          <a:spLocks noChangeArrowheads="1"/>
        </xdr:cNvSpPr>
      </xdr:nvSpPr>
      <xdr:spPr bwMode="auto">
        <a:xfrm>
          <a:off x="9485160" y="7308057"/>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650079</xdr:colOff>
      <xdr:row>2</xdr:row>
      <xdr:rowOff>71666</xdr:rowOff>
    </xdr:from>
    <xdr:to>
      <xdr:col>24</xdr:col>
      <xdr:colOff>964403</xdr:colOff>
      <xdr:row>5</xdr:row>
      <xdr:rowOff>107384</xdr:rowOff>
    </xdr:to>
    <xdr:sp macro="" textlink="">
      <xdr:nvSpPr>
        <xdr:cNvPr id="4" name="正方形/長方形 3"/>
        <xdr:cNvSpPr/>
      </xdr:nvSpPr>
      <xdr:spPr>
        <a:xfrm>
          <a:off x="13699329" y="440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107156</xdr:colOff>
      <xdr:row>2</xdr:row>
      <xdr:rowOff>255023</xdr:rowOff>
    </xdr:from>
    <xdr:to>
      <xdr:col>9</xdr:col>
      <xdr:colOff>628878</xdr:colOff>
      <xdr:row>8</xdr:row>
      <xdr:rowOff>93098</xdr:rowOff>
    </xdr:to>
    <xdr:sp macro="" textlink="">
      <xdr:nvSpPr>
        <xdr:cNvPr id="5" name="AutoShape 6"/>
        <xdr:cNvSpPr>
          <a:spLocks noChangeArrowheads="1"/>
        </xdr:cNvSpPr>
      </xdr:nvSpPr>
      <xdr:spPr bwMode="auto">
        <a:xfrm>
          <a:off x="321469" y="624117"/>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352422</xdr:colOff>
      <xdr:row>16</xdr:row>
      <xdr:rowOff>4312</xdr:rowOff>
    </xdr:from>
    <xdr:to>
      <xdr:col>24</xdr:col>
      <xdr:colOff>912016</xdr:colOff>
      <xdr:row>21</xdr:row>
      <xdr:rowOff>218624</xdr:rowOff>
    </xdr:to>
    <xdr:sp macro="" textlink="">
      <xdr:nvSpPr>
        <xdr:cNvPr id="6" name="AutoShape 6"/>
        <xdr:cNvSpPr>
          <a:spLocks noChangeArrowheads="1"/>
        </xdr:cNvSpPr>
      </xdr:nvSpPr>
      <xdr:spPr bwMode="auto">
        <a:xfrm>
          <a:off x="10651328" y="5385937"/>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13</xdr:col>
      <xdr:colOff>63612</xdr:colOff>
      <xdr:row>2</xdr:row>
      <xdr:rowOff>11906</xdr:rowOff>
    </xdr:from>
    <xdr:to>
      <xdr:col>22</xdr:col>
      <xdr:colOff>42633</xdr:colOff>
      <xdr:row>5</xdr:row>
      <xdr:rowOff>91397</xdr:rowOff>
    </xdr:to>
    <xdr:sp macro="" textlink="">
      <xdr:nvSpPr>
        <xdr:cNvPr id="7" name="AutoShape 6"/>
        <xdr:cNvSpPr>
          <a:spLocks noChangeArrowheads="1"/>
        </xdr:cNvSpPr>
      </xdr:nvSpPr>
      <xdr:spPr bwMode="auto">
        <a:xfrm>
          <a:off x="8350362" y="3810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178592</xdr:colOff>
      <xdr:row>28</xdr:row>
      <xdr:rowOff>221685</xdr:rowOff>
    </xdr:from>
    <xdr:to>
      <xdr:col>24</xdr:col>
      <xdr:colOff>1154905</xdr:colOff>
      <xdr:row>30</xdr:row>
      <xdr:rowOff>185966</xdr:rowOff>
    </xdr:to>
    <xdr:sp macro="" textlink="">
      <xdr:nvSpPr>
        <xdr:cNvPr id="8" name="AutoShape 6"/>
        <xdr:cNvSpPr>
          <a:spLocks noChangeArrowheads="1"/>
        </xdr:cNvSpPr>
      </xdr:nvSpPr>
      <xdr:spPr bwMode="auto">
        <a:xfrm>
          <a:off x="12144373" y="9175185"/>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269080</xdr:colOff>
      <xdr:row>17</xdr:row>
      <xdr:rowOff>43091</xdr:rowOff>
    </xdr:from>
    <xdr:to>
      <xdr:col>11</xdr:col>
      <xdr:colOff>51708</xdr:colOff>
      <xdr:row>20</xdr:row>
      <xdr:rowOff>71437</xdr:rowOff>
    </xdr:to>
    <xdr:sp macro="" textlink="">
      <xdr:nvSpPr>
        <xdr:cNvPr id="9" name="AutoShape 6"/>
        <xdr:cNvSpPr>
          <a:spLocks noChangeArrowheads="1"/>
        </xdr:cNvSpPr>
      </xdr:nvSpPr>
      <xdr:spPr bwMode="auto">
        <a:xfrm>
          <a:off x="1090611" y="57461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57147</xdr:colOff>
      <xdr:row>25</xdr:row>
      <xdr:rowOff>97860</xdr:rowOff>
    </xdr:from>
    <xdr:to>
      <xdr:col>11</xdr:col>
      <xdr:colOff>1078703</xdr:colOff>
      <xdr:row>29</xdr:row>
      <xdr:rowOff>116910</xdr:rowOff>
    </xdr:to>
    <xdr:sp macro="" textlink="">
      <xdr:nvSpPr>
        <xdr:cNvPr id="10" name="AutoShape 6"/>
        <xdr:cNvSpPr>
          <a:spLocks noChangeArrowheads="1"/>
        </xdr:cNvSpPr>
      </xdr:nvSpPr>
      <xdr:spPr bwMode="auto">
        <a:xfrm>
          <a:off x="2890835" y="8182204"/>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420801</xdr:colOff>
      <xdr:row>8</xdr:row>
      <xdr:rowOff>1428750</xdr:rowOff>
    </xdr:from>
    <xdr:to>
      <xdr:col>13</xdr:col>
      <xdr:colOff>87426</xdr:colOff>
      <xdr:row>14</xdr:row>
      <xdr:rowOff>171453</xdr:rowOff>
    </xdr:to>
    <xdr:sp macro="" textlink="">
      <xdr:nvSpPr>
        <xdr:cNvPr id="11" name="AutoShape 6"/>
        <xdr:cNvSpPr>
          <a:spLocks noChangeArrowheads="1"/>
        </xdr:cNvSpPr>
      </xdr:nvSpPr>
      <xdr:spPr bwMode="auto">
        <a:xfrm>
          <a:off x="3254489" y="3131344"/>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8</xdr:col>
      <xdr:colOff>63611</xdr:colOff>
      <xdr:row>30</xdr:row>
      <xdr:rowOff>345281</xdr:rowOff>
    </xdr:from>
    <xdr:to>
      <xdr:col>11</xdr:col>
      <xdr:colOff>1694769</xdr:colOff>
      <xdr:row>33</xdr:row>
      <xdr:rowOff>83344</xdr:rowOff>
    </xdr:to>
    <xdr:sp macro="" textlink="">
      <xdr:nvSpPr>
        <xdr:cNvPr id="12" name="AutoShape 6"/>
        <xdr:cNvSpPr>
          <a:spLocks noChangeArrowheads="1"/>
        </xdr:cNvSpPr>
      </xdr:nvSpPr>
      <xdr:spPr bwMode="auto">
        <a:xfrm>
          <a:off x="3956955" y="9941719"/>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848591</xdr:colOff>
      <xdr:row>9</xdr:row>
      <xdr:rowOff>363682</xdr:rowOff>
    </xdr:from>
    <xdr:to>
      <xdr:col>12</xdr:col>
      <xdr:colOff>727363</xdr:colOff>
      <xdr:row>16</xdr:row>
      <xdr:rowOff>0</xdr:rowOff>
    </xdr:to>
    <xdr:sp macro="" textlink="">
      <xdr:nvSpPr>
        <xdr:cNvPr id="2" name="AutoShape 15"/>
        <xdr:cNvSpPr>
          <a:spLocks noChangeArrowheads="1"/>
        </xdr:cNvSpPr>
      </xdr:nvSpPr>
      <xdr:spPr bwMode="auto">
        <a:xfrm>
          <a:off x="10598727" y="3792682"/>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554182</xdr:colOff>
      <xdr:row>6</xdr:row>
      <xdr:rowOff>225136</xdr:rowOff>
    </xdr:from>
    <xdr:ext cx="4202135" cy="2926774"/>
    <xdr:sp macro="" textlink="">
      <xdr:nvSpPr>
        <xdr:cNvPr id="3" name="角丸四角形吹き出し 2"/>
        <xdr:cNvSpPr/>
      </xdr:nvSpPr>
      <xdr:spPr>
        <a:xfrm>
          <a:off x="554182" y="2372591"/>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311727</xdr:colOff>
      <xdr:row>1</xdr:row>
      <xdr:rowOff>17318</xdr:rowOff>
    </xdr:from>
    <xdr:to>
      <xdr:col>12</xdr:col>
      <xdr:colOff>558511</xdr:colOff>
      <xdr:row>4</xdr:row>
      <xdr:rowOff>381000</xdr:rowOff>
    </xdr:to>
    <xdr:sp macro="" textlink="">
      <xdr:nvSpPr>
        <xdr:cNvPr id="5" name="正方形/長方形 4"/>
        <xdr:cNvSpPr/>
      </xdr:nvSpPr>
      <xdr:spPr>
        <a:xfrm>
          <a:off x="12209318" y="259773"/>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4</xdr:col>
      <xdr:colOff>450273</xdr:colOff>
      <xdr:row>34</xdr:row>
      <xdr:rowOff>51955</xdr:rowOff>
    </xdr:from>
    <xdr:ext cx="3007179" cy="1160319"/>
    <xdr:sp macro="" textlink="">
      <xdr:nvSpPr>
        <xdr:cNvPr id="9" name="角丸四角形吹き出し 8"/>
        <xdr:cNvSpPr/>
      </xdr:nvSpPr>
      <xdr:spPr>
        <a:xfrm>
          <a:off x="5489864" y="15967364"/>
          <a:ext cx="3007179" cy="1160319"/>
        </a:xfrm>
        <a:prstGeom prst="wedgeRoundRectCallout">
          <a:avLst>
            <a:gd name="adj1" fmla="val 65295"/>
            <a:gd name="adj2" fmla="val 19691"/>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1016000</xdr:colOff>
      <xdr:row>4</xdr:row>
      <xdr:rowOff>95250</xdr:rowOff>
    </xdr:from>
    <xdr:to>
      <xdr:col>12</xdr:col>
      <xdr:colOff>609600</xdr:colOff>
      <xdr:row>10</xdr:row>
      <xdr:rowOff>68937</xdr:rowOff>
    </xdr:to>
    <xdr:sp macro="" textlink="">
      <xdr:nvSpPr>
        <xdr:cNvPr id="2" name="角丸四角形吹き出し 1"/>
        <xdr:cNvSpPr/>
      </xdr:nvSpPr>
      <xdr:spPr>
        <a:xfrm>
          <a:off x="12979400" y="110490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495300</xdr:colOff>
      <xdr:row>17</xdr:row>
      <xdr:rowOff>53974</xdr:rowOff>
    </xdr:from>
    <xdr:to>
      <xdr:col>6</xdr:col>
      <xdr:colOff>1390650</xdr:colOff>
      <xdr:row>23</xdr:row>
      <xdr:rowOff>171449</xdr:rowOff>
    </xdr:to>
    <xdr:sp macro="" textlink="">
      <xdr:nvSpPr>
        <xdr:cNvPr id="3" name="角丸四角形吹き出し 2"/>
        <xdr:cNvSpPr/>
      </xdr:nvSpPr>
      <xdr:spPr>
        <a:xfrm>
          <a:off x="4552950" y="56165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9</xdr:col>
      <xdr:colOff>69850</xdr:colOff>
      <xdr:row>20</xdr:row>
      <xdr:rowOff>358774</xdr:rowOff>
    </xdr:from>
    <xdr:to>
      <xdr:col>12</xdr:col>
      <xdr:colOff>1200150</xdr:colOff>
      <xdr:row>28</xdr:row>
      <xdr:rowOff>0</xdr:rowOff>
    </xdr:to>
    <xdr:sp macro="" textlink="">
      <xdr:nvSpPr>
        <xdr:cNvPr id="4" name="角丸四角形吹き出し 3"/>
        <xdr:cNvSpPr/>
      </xdr:nvSpPr>
      <xdr:spPr>
        <a:xfrm>
          <a:off x="13614400" y="706437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8</xdr:col>
      <xdr:colOff>1066799</xdr:colOff>
      <xdr:row>43</xdr:row>
      <xdr:rowOff>295275</xdr:rowOff>
    </xdr:from>
    <xdr:to>
      <xdr:col>13</xdr:col>
      <xdr:colOff>438150</xdr:colOff>
      <xdr:row>47</xdr:row>
      <xdr:rowOff>400050</xdr:rowOff>
    </xdr:to>
    <xdr:sp macro="" textlink="">
      <xdr:nvSpPr>
        <xdr:cNvPr id="5" name="角丸四角形吹き出し 4"/>
        <xdr:cNvSpPr/>
      </xdr:nvSpPr>
      <xdr:spPr>
        <a:xfrm>
          <a:off x="13030199" y="157638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952500</xdr:colOff>
      <xdr:row>1</xdr:row>
      <xdr:rowOff>209550</xdr:rowOff>
    </xdr:from>
    <xdr:to>
      <xdr:col>16</xdr:col>
      <xdr:colOff>132484</xdr:colOff>
      <xdr:row>5</xdr:row>
      <xdr:rowOff>209550</xdr:rowOff>
    </xdr:to>
    <xdr:sp macro="" textlink="">
      <xdr:nvSpPr>
        <xdr:cNvPr id="6" name="正方形/長方形 5"/>
        <xdr:cNvSpPr/>
      </xdr:nvSpPr>
      <xdr:spPr>
        <a:xfrm>
          <a:off x="22402800" y="45720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20"/>
  <sheetViews>
    <sheetView view="pageBreakPreview" zoomScaleNormal="100" zoomScaleSheetLayoutView="100" workbookViewId="0">
      <selection activeCell="C6" sqref="C6:F6"/>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8.875" style="1" customWidth="1"/>
    <col min="11" max="12" width="7.75" style="1" customWidth="1"/>
    <col min="13" max="16384" width="9" style="1"/>
  </cols>
  <sheetData>
    <row r="1" spans="1:16" s="177" customFormat="1" ht="36" customHeight="1" x14ac:dyDescent="0.5">
      <c r="A1" s="176" t="s">
        <v>127</v>
      </c>
    </row>
    <row r="2" spans="1:16" x14ac:dyDescent="0.15">
      <c r="A2" s="2"/>
    </row>
    <row r="3" spans="1:16" x14ac:dyDescent="0.15">
      <c r="A3" s="2" t="s">
        <v>65</v>
      </c>
    </row>
    <row r="4" spans="1:16" x14ac:dyDescent="0.15">
      <c r="A4" s="3" t="s">
        <v>111</v>
      </c>
      <c r="B4" s="1" t="s">
        <v>243</v>
      </c>
    </row>
    <row r="5" spans="1:16" ht="8.25" customHeight="1" thickBot="1" x14ac:dyDescent="0.2">
      <c r="A5" s="3"/>
    </row>
    <row r="6" spans="1:16" ht="39.950000000000003" customHeight="1" thickTop="1" thickBot="1" x14ac:dyDescent="0.2">
      <c r="A6" s="3"/>
      <c r="C6" s="334" t="s">
        <v>823</v>
      </c>
      <c r="D6" s="335"/>
      <c r="E6" s="335"/>
      <c r="F6" s="336"/>
    </row>
    <row r="7" spans="1:16" ht="26.25" thickTop="1" x14ac:dyDescent="0.15">
      <c r="A7" s="3"/>
      <c r="C7" s="4"/>
    </row>
    <row r="8" spans="1:16" x14ac:dyDescent="0.15">
      <c r="A8" s="3" t="s">
        <v>112</v>
      </c>
      <c r="B8" s="1" t="s">
        <v>133</v>
      </c>
    </row>
    <row r="9" spans="1:16" ht="9" customHeight="1" thickBot="1" x14ac:dyDescent="0.2">
      <c r="A9" s="3"/>
    </row>
    <row r="10" spans="1:16" ht="36.75" customHeight="1" thickTop="1" thickBot="1" x14ac:dyDescent="0.2">
      <c r="A10" s="3"/>
      <c r="C10" s="5" t="s">
        <v>825</v>
      </c>
      <c r="M10" s="6"/>
    </row>
    <row r="11" spans="1:16" ht="19.5" thickTop="1" x14ac:dyDescent="0.15">
      <c r="A11" s="3"/>
      <c r="M11" s="6"/>
    </row>
    <row r="12" spans="1:16" ht="18.75" customHeight="1" x14ac:dyDescent="0.15">
      <c r="A12" s="3"/>
      <c r="B12" s="305" t="s">
        <v>152</v>
      </c>
      <c r="C12" s="305"/>
      <c r="D12" s="305"/>
      <c r="E12" s="305"/>
      <c r="F12" s="305"/>
      <c r="G12" s="305"/>
      <c r="H12" s="305"/>
      <c r="I12" s="305"/>
      <c r="J12" s="305"/>
      <c r="K12" s="305"/>
      <c r="L12" s="305"/>
      <c r="M12" s="305"/>
      <c r="N12" s="305"/>
      <c r="O12" s="305"/>
      <c r="P12" s="305"/>
    </row>
    <row r="13" spans="1:16" x14ac:dyDescent="0.15">
      <c r="A13" s="3"/>
      <c r="B13" s="305"/>
      <c r="C13" s="305"/>
      <c r="D13" s="305"/>
      <c r="E13" s="305"/>
      <c r="F13" s="305"/>
      <c r="G13" s="305"/>
      <c r="H13" s="305"/>
      <c r="I13" s="305"/>
      <c r="J13" s="305"/>
      <c r="K13" s="305"/>
      <c r="L13" s="305"/>
      <c r="M13" s="305"/>
      <c r="N13" s="305"/>
      <c r="O13" s="305"/>
      <c r="P13" s="305"/>
    </row>
    <row r="14" spans="1:16" x14ac:dyDescent="0.15">
      <c r="A14" s="3"/>
      <c r="M14" s="6"/>
    </row>
    <row r="15" spans="1:16" ht="18.75" customHeight="1" x14ac:dyDescent="0.15">
      <c r="A15" s="3" t="s">
        <v>113</v>
      </c>
      <c r="B15" s="306" t="s">
        <v>150</v>
      </c>
      <c r="C15" s="306"/>
      <c r="D15" s="306"/>
      <c r="E15" s="306"/>
      <c r="F15" s="306"/>
      <c r="G15" s="306"/>
      <c r="H15" s="306"/>
      <c r="I15" s="306"/>
      <c r="J15" s="306"/>
      <c r="K15" s="306"/>
      <c r="L15" s="306"/>
      <c r="M15" s="306"/>
      <c r="N15" s="306"/>
    </row>
    <row r="16" spans="1:16" x14ac:dyDescent="0.15">
      <c r="A16" s="3"/>
      <c r="M16" s="6"/>
    </row>
    <row r="17" spans="1:16" x14ac:dyDescent="0.15">
      <c r="A17" s="3" t="s">
        <v>114</v>
      </c>
      <c r="B17" s="1" t="s">
        <v>128</v>
      </c>
      <c r="M17" s="6"/>
    </row>
    <row r="18" spans="1:16" x14ac:dyDescent="0.15">
      <c r="A18" s="3"/>
      <c r="B18" s="9" t="s">
        <v>116</v>
      </c>
      <c r="C18" s="1" t="s">
        <v>153</v>
      </c>
    </row>
    <row r="19" spans="1:16" x14ac:dyDescent="0.15">
      <c r="A19" s="3"/>
      <c r="B19" s="9" t="s">
        <v>117</v>
      </c>
      <c r="C19" s="10" t="s">
        <v>154</v>
      </c>
      <c r="D19" s="8"/>
      <c r="E19" s="8"/>
      <c r="F19" s="8"/>
      <c r="G19" s="8"/>
      <c r="H19" s="8"/>
      <c r="I19" s="8"/>
      <c r="J19" s="8"/>
    </row>
    <row r="20" spans="1:16" x14ac:dyDescent="0.15">
      <c r="A20" s="3"/>
      <c r="B20" s="9"/>
      <c r="C20" s="11" t="s">
        <v>155</v>
      </c>
      <c r="D20" s="8"/>
      <c r="E20" s="8"/>
      <c r="F20" s="8"/>
      <c r="G20" s="8"/>
      <c r="H20" s="8"/>
      <c r="I20" s="8"/>
      <c r="J20" s="8"/>
    </row>
    <row r="21" spans="1:16" x14ac:dyDescent="0.15">
      <c r="A21" s="3"/>
    </row>
    <row r="22" spans="1:16" ht="24" customHeight="1" x14ac:dyDescent="0.15">
      <c r="A22" s="12" t="s">
        <v>115</v>
      </c>
      <c r="B22" s="306" t="s">
        <v>156</v>
      </c>
      <c r="C22" s="306"/>
      <c r="D22" s="306"/>
      <c r="E22" s="306"/>
      <c r="F22" s="306"/>
      <c r="G22" s="306"/>
      <c r="H22" s="306"/>
      <c r="I22" s="306"/>
      <c r="J22" s="306"/>
      <c r="K22" s="306"/>
      <c r="L22" s="306"/>
      <c r="M22" s="306"/>
      <c r="N22" s="306"/>
    </row>
    <row r="23" spans="1:16" x14ac:dyDescent="0.15">
      <c r="A23" s="6"/>
      <c r="B23" s="13" t="s">
        <v>116</v>
      </c>
      <c r="C23" s="14" t="s">
        <v>157</v>
      </c>
    </row>
    <row r="24" spans="1:16" x14ac:dyDescent="0.15">
      <c r="A24" s="15"/>
      <c r="B24" s="13" t="s">
        <v>117</v>
      </c>
      <c r="C24" s="14" t="s">
        <v>132</v>
      </c>
      <c r="D24" s="16"/>
      <c r="E24" s="16"/>
      <c r="F24" s="16"/>
      <c r="G24" s="16"/>
      <c r="H24" s="16"/>
      <c r="I24" s="16"/>
      <c r="J24" s="16"/>
    </row>
    <row r="25" spans="1:16" x14ac:dyDescent="0.15">
      <c r="A25" s="15"/>
      <c r="B25" s="13" t="s">
        <v>118</v>
      </c>
      <c r="C25" s="17" t="s">
        <v>158</v>
      </c>
      <c r="D25" s="10"/>
      <c r="E25" s="10"/>
      <c r="F25" s="10"/>
      <c r="G25" s="10"/>
      <c r="H25" s="10"/>
      <c r="I25" s="10"/>
      <c r="J25" s="10"/>
    </row>
    <row r="26" spans="1:16" x14ac:dyDescent="0.15">
      <c r="A26" s="6"/>
      <c r="B26" s="9"/>
      <c r="C26" s="11" t="s">
        <v>159</v>
      </c>
      <c r="D26" s="10"/>
      <c r="E26" s="10"/>
      <c r="F26" s="10"/>
      <c r="G26" s="10"/>
      <c r="H26" s="10"/>
      <c r="I26" s="10"/>
      <c r="J26" s="10"/>
    </row>
    <row r="27" spans="1:16" x14ac:dyDescent="0.15">
      <c r="A27" s="6"/>
    </row>
    <row r="28" spans="1:16" x14ac:dyDescent="0.15">
      <c r="A28" s="12" t="s">
        <v>454</v>
      </c>
      <c r="B28" s="175" t="s">
        <v>457</v>
      </c>
    </row>
    <row r="29" spans="1:16" ht="117" customHeight="1" x14ac:dyDescent="0.15">
      <c r="A29" s="18"/>
      <c r="B29" s="305" t="s">
        <v>455</v>
      </c>
      <c r="C29" s="305"/>
      <c r="D29" s="305"/>
      <c r="E29" s="305"/>
      <c r="F29" s="305"/>
      <c r="G29" s="305"/>
      <c r="H29" s="305"/>
      <c r="I29" s="305"/>
      <c r="J29" s="305"/>
      <c r="K29" s="305"/>
      <c r="L29" s="305"/>
      <c r="M29" s="305"/>
      <c r="N29" s="305"/>
      <c r="O29" s="305"/>
      <c r="P29" s="305"/>
    </row>
    <row r="30" spans="1:16" x14ac:dyDescent="0.15">
      <c r="A30" s="6"/>
      <c r="B30" s="9" t="s">
        <v>416</v>
      </c>
      <c r="C30" s="1" t="s">
        <v>451</v>
      </c>
    </row>
    <row r="31" spans="1:16" x14ac:dyDescent="0.15">
      <c r="A31" s="6"/>
      <c r="B31" s="9"/>
      <c r="C31" s="1" t="s">
        <v>447</v>
      </c>
    </row>
    <row r="32" spans="1:16" x14ac:dyDescent="0.15">
      <c r="A32" s="6"/>
      <c r="B32" s="9"/>
      <c r="C32" s="1" t="s">
        <v>448</v>
      </c>
    </row>
    <row r="33" spans="1:16" x14ac:dyDescent="0.15">
      <c r="A33" s="6"/>
      <c r="B33" s="9" t="s">
        <v>117</v>
      </c>
      <c r="C33" s="1" t="s">
        <v>452</v>
      </c>
    </row>
    <row r="34" spans="1:16" x14ac:dyDescent="0.15">
      <c r="A34" s="6"/>
      <c r="B34" s="9"/>
      <c r="C34" s="1" t="s">
        <v>449</v>
      </c>
    </row>
    <row r="35" spans="1:16" x14ac:dyDescent="0.15">
      <c r="A35" s="6"/>
      <c r="B35" s="9" t="s">
        <v>446</v>
      </c>
      <c r="C35" s="1" t="s">
        <v>453</v>
      </c>
    </row>
    <row r="36" spans="1:16" s="216" customFormat="1" x14ac:dyDescent="0.15">
      <c r="A36" s="215"/>
      <c r="B36" s="241"/>
      <c r="C36" s="216" t="s">
        <v>450</v>
      </c>
    </row>
    <row r="37" spans="1:16" s="216" customFormat="1" x14ac:dyDescent="0.15">
      <c r="A37" s="215"/>
      <c r="B37" s="241"/>
    </row>
    <row r="38" spans="1:16" x14ac:dyDescent="0.15">
      <c r="A38" s="18" t="s">
        <v>412</v>
      </c>
      <c r="B38" s="19" t="s">
        <v>409</v>
      </c>
      <c r="C38" s="14"/>
      <c r="D38" s="14"/>
      <c r="E38" s="14"/>
      <c r="F38" s="14"/>
      <c r="G38" s="14"/>
    </row>
    <row r="39" spans="1:16" s="7" customFormat="1" ht="22.5" customHeight="1" x14ac:dyDescent="0.15">
      <c r="A39" s="20"/>
      <c r="B39" s="21" t="s">
        <v>116</v>
      </c>
      <c r="C39" s="372" t="s">
        <v>410</v>
      </c>
      <c r="D39" s="372"/>
      <c r="E39" s="372"/>
      <c r="F39" s="372"/>
      <c r="G39" s="372"/>
      <c r="H39" s="372"/>
      <c r="I39" s="372"/>
      <c r="J39" s="372"/>
      <c r="K39" s="372"/>
      <c r="L39" s="372"/>
      <c r="M39" s="372"/>
      <c r="N39" s="372"/>
    </row>
    <row r="40" spans="1:16" s="7" customFormat="1" ht="21.75" customHeight="1" x14ac:dyDescent="0.15">
      <c r="A40" s="20"/>
      <c r="B40" s="21"/>
      <c r="C40" s="11" t="s">
        <v>159</v>
      </c>
      <c r="D40" s="8"/>
      <c r="E40" s="8"/>
      <c r="F40" s="8"/>
      <c r="G40" s="8"/>
      <c r="H40" s="8"/>
      <c r="I40" s="8"/>
      <c r="J40" s="8"/>
      <c r="K40" s="22"/>
    </row>
    <row r="41" spans="1:16" x14ac:dyDescent="0.15">
      <c r="A41" s="23"/>
      <c r="B41" s="14"/>
      <c r="C41" s="24" t="s">
        <v>161</v>
      </c>
      <c r="D41" s="14"/>
      <c r="E41" s="14"/>
      <c r="F41" s="14"/>
      <c r="G41" s="14"/>
    </row>
    <row r="42" spans="1:16" x14ac:dyDescent="0.15">
      <c r="A42" s="15"/>
      <c r="B42" s="16"/>
      <c r="C42" s="16"/>
      <c r="D42" s="16"/>
      <c r="E42" s="16"/>
      <c r="F42" s="16"/>
      <c r="G42" s="16"/>
    </row>
    <row r="43" spans="1:16" x14ac:dyDescent="0.15">
      <c r="A43" s="18" t="s">
        <v>413</v>
      </c>
      <c r="B43" s="14" t="s">
        <v>414</v>
      </c>
      <c r="D43" s="16"/>
      <c r="E43" s="16"/>
      <c r="F43" s="16"/>
      <c r="G43" s="16"/>
    </row>
    <row r="44" spans="1:16" ht="41.25" customHeight="1" x14ac:dyDescent="0.15">
      <c r="A44" s="15"/>
      <c r="B44" s="242" t="s">
        <v>116</v>
      </c>
      <c r="C44" s="306" t="s">
        <v>162</v>
      </c>
      <c r="D44" s="306"/>
      <c r="E44" s="306"/>
      <c r="F44" s="306"/>
      <c r="G44" s="306"/>
      <c r="H44" s="306"/>
      <c r="I44" s="306"/>
      <c r="J44" s="306"/>
      <c r="K44" s="306"/>
      <c r="L44" s="306"/>
      <c r="M44" s="306"/>
      <c r="N44" s="306"/>
      <c r="O44" s="306"/>
      <c r="P44" s="306"/>
    </row>
    <row r="45" spans="1:16" ht="26.25" customHeight="1" x14ac:dyDescent="0.15">
      <c r="A45" s="15"/>
      <c r="C45" s="306"/>
      <c r="D45" s="306"/>
      <c r="E45" s="306"/>
      <c r="F45" s="306"/>
      <c r="G45" s="306"/>
      <c r="H45" s="306"/>
      <c r="I45" s="306"/>
      <c r="J45" s="306"/>
      <c r="K45" s="306"/>
      <c r="L45" s="306"/>
      <c r="M45" s="306"/>
      <c r="N45" s="306"/>
      <c r="O45" s="306"/>
      <c r="P45" s="306"/>
    </row>
    <row r="46" spans="1:16" x14ac:dyDescent="0.15">
      <c r="A46" s="15"/>
      <c r="C46" s="11" t="s">
        <v>163</v>
      </c>
      <c r="D46" s="8"/>
      <c r="E46" s="8"/>
      <c r="F46" s="8"/>
      <c r="G46" s="8"/>
      <c r="H46" s="8"/>
      <c r="I46" s="8"/>
      <c r="J46" s="8"/>
    </row>
    <row r="47" spans="1:16" x14ac:dyDescent="0.15">
      <c r="A47" s="15"/>
      <c r="C47" s="25" t="s">
        <v>160</v>
      </c>
      <c r="D47" s="16"/>
      <c r="E47" s="16"/>
      <c r="F47" s="16"/>
      <c r="G47" s="16"/>
    </row>
    <row r="48" spans="1:16" x14ac:dyDescent="0.15">
      <c r="A48" s="6"/>
    </row>
    <row r="49" spans="1:16" x14ac:dyDescent="0.15">
      <c r="A49" s="3" t="s">
        <v>151</v>
      </c>
      <c r="B49" s="1" t="s">
        <v>164</v>
      </c>
    </row>
    <row r="50" spans="1:16" x14ac:dyDescent="0.15">
      <c r="A50" s="6"/>
      <c r="B50" s="9" t="s">
        <v>116</v>
      </c>
      <c r="C50" s="1" t="s">
        <v>390</v>
      </c>
    </row>
    <row r="51" spans="1:16" ht="18.75" customHeight="1" x14ac:dyDescent="0.15">
      <c r="B51" s="9" t="s">
        <v>117</v>
      </c>
      <c r="C51" s="306" t="s">
        <v>165</v>
      </c>
      <c r="D51" s="306"/>
      <c r="E51" s="306"/>
      <c r="F51" s="306"/>
      <c r="G51" s="306"/>
      <c r="H51" s="306"/>
      <c r="I51" s="306"/>
      <c r="J51" s="306"/>
      <c r="K51" s="306"/>
      <c r="L51" s="306"/>
      <c r="M51" s="306"/>
      <c r="N51" s="306"/>
      <c r="O51" s="306"/>
      <c r="P51" s="306"/>
    </row>
    <row r="52" spans="1:16" ht="4.5" customHeight="1" x14ac:dyDescent="0.15">
      <c r="A52" s="3"/>
      <c r="C52" s="306"/>
      <c r="D52" s="306"/>
      <c r="E52" s="306"/>
      <c r="F52" s="306"/>
      <c r="G52" s="306"/>
      <c r="H52" s="306"/>
      <c r="I52" s="306"/>
      <c r="J52" s="306"/>
      <c r="K52" s="306"/>
      <c r="L52" s="306"/>
      <c r="M52" s="306"/>
      <c r="N52" s="306"/>
      <c r="O52" s="306"/>
      <c r="P52" s="306"/>
    </row>
    <row r="53" spans="1:16" x14ac:dyDescent="0.15">
      <c r="A53" s="3"/>
      <c r="C53" s="8"/>
      <c r="D53" s="8"/>
      <c r="E53" s="8"/>
      <c r="F53" s="8"/>
      <c r="G53" s="8"/>
      <c r="H53" s="8"/>
      <c r="I53" s="8"/>
      <c r="J53" s="8"/>
    </row>
    <row r="54" spans="1:16" ht="18.75" customHeight="1" x14ac:dyDescent="0.15">
      <c r="A54" s="3" t="s">
        <v>415</v>
      </c>
      <c r="B54" s="306" t="s">
        <v>411</v>
      </c>
      <c r="C54" s="306"/>
      <c r="D54" s="306"/>
      <c r="E54" s="306"/>
      <c r="F54" s="306"/>
      <c r="G54" s="306"/>
      <c r="H54" s="306"/>
      <c r="I54" s="306"/>
      <c r="J54" s="306"/>
      <c r="K54" s="306"/>
      <c r="L54" s="306"/>
      <c r="M54" s="306"/>
      <c r="N54" s="306"/>
      <c r="O54" s="306"/>
      <c r="P54" s="306"/>
    </row>
    <row r="55" spans="1:16" x14ac:dyDescent="0.15">
      <c r="A55" s="3"/>
      <c r="B55" s="306"/>
      <c r="C55" s="306"/>
      <c r="D55" s="306"/>
      <c r="E55" s="306"/>
      <c r="F55" s="306"/>
      <c r="G55" s="306"/>
      <c r="H55" s="306"/>
      <c r="I55" s="306"/>
      <c r="J55" s="306"/>
      <c r="K55" s="306"/>
      <c r="L55" s="306"/>
      <c r="M55" s="306"/>
      <c r="N55" s="306"/>
      <c r="O55" s="306"/>
      <c r="P55" s="306"/>
    </row>
    <row r="56" spans="1:16" ht="9.75" customHeight="1" x14ac:dyDescent="0.15">
      <c r="A56" s="3"/>
      <c r="B56" s="306"/>
      <c r="C56" s="306"/>
      <c r="D56" s="306"/>
      <c r="E56" s="306"/>
      <c r="F56" s="306"/>
      <c r="G56" s="306"/>
      <c r="H56" s="306"/>
      <c r="I56" s="306"/>
      <c r="J56" s="306"/>
      <c r="K56" s="306"/>
      <c r="L56" s="306"/>
      <c r="M56" s="306"/>
      <c r="N56" s="306"/>
      <c r="O56" s="306"/>
      <c r="P56" s="306"/>
    </row>
    <row r="57" spans="1:16" x14ac:dyDescent="0.15">
      <c r="A57" s="3"/>
    </row>
    <row r="58" spans="1:16" x14ac:dyDescent="0.15">
      <c r="A58" s="3"/>
      <c r="B58" s="1" t="s">
        <v>166</v>
      </c>
    </row>
    <row r="59" spans="1:16" x14ac:dyDescent="0.15">
      <c r="A59" s="3"/>
    </row>
    <row r="60" spans="1:16" s="198" customFormat="1" ht="21" customHeight="1" x14ac:dyDescent="0.15">
      <c r="A60" s="341" t="s">
        <v>250</v>
      </c>
      <c r="B60" s="341"/>
      <c r="C60" s="341"/>
      <c r="D60" s="341"/>
      <c r="E60" s="341"/>
      <c r="F60" s="341"/>
      <c r="G60" s="341"/>
      <c r="H60" s="341"/>
      <c r="I60" s="341"/>
      <c r="J60" s="341"/>
      <c r="K60" s="341"/>
      <c r="L60" s="341"/>
      <c r="M60" s="341"/>
      <c r="N60" s="341"/>
      <c r="O60" s="197"/>
    </row>
    <row r="61" spans="1:16" s="198" customFormat="1" ht="13.5" x14ac:dyDescent="0.15">
      <c r="A61" s="343" t="s">
        <v>251</v>
      </c>
      <c r="B61" s="344"/>
      <c r="C61" s="344"/>
      <c r="D61" s="344"/>
      <c r="E61" s="344"/>
      <c r="F61" s="344"/>
      <c r="G61" s="344"/>
      <c r="H61" s="344"/>
      <c r="I61" s="344"/>
      <c r="J61" s="344"/>
      <c r="K61" s="344"/>
      <c r="L61" s="344"/>
      <c r="M61" s="344"/>
      <c r="N61" s="344"/>
      <c r="O61" s="344"/>
      <c r="P61" s="199"/>
    </row>
    <row r="62" spans="1:16" s="265" customFormat="1" ht="13.5" customHeight="1" x14ac:dyDescent="0.15">
      <c r="A62" s="342" t="s">
        <v>252</v>
      </c>
      <c r="B62" s="342"/>
      <c r="C62" s="342"/>
      <c r="D62" s="342"/>
      <c r="E62" s="342" t="s">
        <v>253</v>
      </c>
      <c r="F62" s="342"/>
      <c r="G62" s="342"/>
      <c r="H62" s="342"/>
      <c r="I62" s="342" t="s">
        <v>254</v>
      </c>
      <c r="J62" s="342"/>
      <c r="K62" s="342"/>
      <c r="L62" s="342"/>
      <c r="M62" s="345" t="s">
        <v>255</v>
      </c>
      <c r="N62" s="346"/>
      <c r="O62" s="346"/>
      <c r="P62" s="346"/>
    </row>
    <row r="63" spans="1:16" s="265" customFormat="1" ht="13.5" customHeight="1" x14ac:dyDescent="0.15">
      <c r="A63" s="274">
        <v>41102</v>
      </c>
      <c r="B63" s="337" t="s">
        <v>256</v>
      </c>
      <c r="C63" s="337"/>
      <c r="D63" s="337"/>
      <c r="E63" s="274">
        <v>41201</v>
      </c>
      <c r="F63" s="338" t="s">
        <v>257</v>
      </c>
      <c r="G63" s="339"/>
      <c r="H63" s="340"/>
      <c r="I63" s="275">
        <v>41403</v>
      </c>
      <c r="J63" s="320" t="s">
        <v>258</v>
      </c>
      <c r="K63" s="321"/>
      <c r="L63" s="322"/>
      <c r="M63" s="276">
        <v>41502</v>
      </c>
      <c r="N63" s="321" t="s">
        <v>259</v>
      </c>
      <c r="O63" s="321"/>
      <c r="P63" s="321"/>
    </row>
    <row r="64" spans="1:16" s="265" customFormat="1" ht="13.5" customHeight="1" x14ac:dyDescent="0.15">
      <c r="A64" s="274">
        <v>41103</v>
      </c>
      <c r="B64" s="337" t="s">
        <v>260</v>
      </c>
      <c r="C64" s="337"/>
      <c r="D64" s="337"/>
      <c r="E64" s="274">
        <v>41204</v>
      </c>
      <c r="F64" s="347" t="s">
        <v>263</v>
      </c>
      <c r="G64" s="348"/>
      <c r="H64" s="349"/>
      <c r="I64" s="275">
        <v>41405</v>
      </c>
      <c r="J64" s="320" t="s">
        <v>261</v>
      </c>
      <c r="K64" s="321"/>
      <c r="L64" s="322"/>
      <c r="M64" s="276">
        <v>41503</v>
      </c>
      <c r="N64" s="321" t="s">
        <v>262</v>
      </c>
      <c r="O64" s="321"/>
      <c r="P64" s="321"/>
    </row>
    <row r="65" spans="1:16" s="265" customFormat="1" ht="13.5" customHeight="1" x14ac:dyDescent="0.15">
      <c r="A65" s="274">
        <v>41107</v>
      </c>
      <c r="B65" s="347" t="s">
        <v>266</v>
      </c>
      <c r="C65" s="348"/>
      <c r="D65" s="349"/>
      <c r="E65" s="274">
        <v>41205</v>
      </c>
      <c r="F65" s="347" t="s">
        <v>267</v>
      </c>
      <c r="G65" s="348"/>
      <c r="H65" s="349"/>
      <c r="I65" s="275">
        <v>41407</v>
      </c>
      <c r="J65" s="320" t="s">
        <v>264</v>
      </c>
      <c r="K65" s="321"/>
      <c r="L65" s="322"/>
      <c r="M65" s="276">
        <v>41505</v>
      </c>
      <c r="N65" s="321" t="s">
        <v>265</v>
      </c>
      <c r="O65" s="321"/>
      <c r="P65" s="321"/>
    </row>
    <row r="66" spans="1:16" s="265" customFormat="1" ht="13.5" customHeight="1" x14ac:dyDescent="0.15">
      <c r="A66" s="274">
        <v>41110</v>
      </c>
      <c r="B66" s="347" t="s">
        <v>273</v>
      </c>
      <c r="C66" s="348"/>
      <c r="D66" s="349"/>
      <c r="E66" s="350" t="s">
        <v>270</v>
      </c>
      <c r="F66" s="351"/>
      <c r="G66" s="351"/>
      <c r="H66" s="352"/>
      <c r="I66" s="275">
        <v>41408</v>
      </c>
      <c r="J66" s="320" t="s">
        <v>268</v>
      </c>
      <c r="K66" s="321"/>
      <c r="L66" s="322"/>
      <c r="M66" s="276">
        <v>41506</v>
      </c>
      <c r="N66" s="321" t="s">
        <v>269</v>
      </c>
      <c r="O66" s="321"/>
      <c r="P66" s="321"/>
    </row>
    <row r="67" spans="1:16" s="265" customFormat="1" ht="13.5" customHeight="1" x14ac:dyDescent="0.15">
      <c r="A67" s="274">
        <v>41112</v>
      </c>
      <c r="B67" s="338" t="s">
        <v>277</v>
      </c>
      <c r="C67" s="339"/>
      <c r="D67" s="340"/>
      <c r="E67" s="274">
        <v>41302</v>
      </c>
      <c r="F67" s="347" t="s">
        <v>274</v>
      </c>
      <c r="G67" s="348"/>
      <c r="H67" s="349"/>
      <c r="I67" s="275">
        <v>41409</v>
      </c>
      <c r="J67" s="320" t="s">
        <v>271</v>
      </c>
      <c r="K67" s="321"/>
      <c r="L67" s="322"/>
      <c r="M67" s="276">
        <v>41512</v>
      </c>
      <c r="N67" s="321" t="s">
        <v>272</v>
      </c>
      <c r="O67" s="321"/>
      <c r="P67" s="321"/>
    </row>
    <row r="68" spans="1:16" s="265" customFormat="1" ht="13.5" customHeight="1" x14ac:dyDescent="0.15">
      <c r="A68" s="274" t="s">
        <v>280</v>
      </c>
      <c r="B68" s="347" t="s">
        <v>281</v>
      </c>
      <c r="C68" s="348"/>
      <c r="D68" s="349"/>
      <c r="E68" s="274">
        <v>41303</v>
      </c>
      <c r="F68" s="347" t="s">
        <v>278</v>
      </c>
      <c r="G68" s="348"/>
      <c r="H68" s="349"/>
      <c r="I68" s="275">
        <v>41410</v>
      </c>
      <c r="J68" s="320" t="s">
        <v>275</v>
      </c>
      <c r="K68" s="321"/>
      <c r="L68" s="322"/>
      <c r="M68" s="276">
        <v>41514</v>
      </c>
      <c r="N68" s="321" t="s">
        <v>276</v>
      </c>
      <c r="O68" s="321"/>
      <c r="P68" s="321"/>
    </row>
    <row r="69" spans="1:16" s="265" customFormat="1" ht="13.5" customHeight="1" x14ac:dyDescent="0.15">
      <c r="A69" s="350" t="s">
        <v>284</v>
      </c>
      <c r="B69" s="351"/>
      <c r="C69" s="351"/>
      <c r="D69" s="352"/>
      <c r="E69" s="274">
        <v>41307</v>
      </c>
      <c r="F69" s="337" t="s">
        <v>285</v>
      </c>
      <c r="G69" s="337"/>
      <c r="H69" s="337"/>
      <c r="I69" s="275">
        <v>41411</v>
      </c>
      <c r="J69" s="320" t="s">
        <v>279</v>
      </c>
      <c r="K69" s="321"/>
      <c r="L69" s="322"/>
      <c r="M69" s="276">
        <v>41517</v>
      </c>
      <c r="N69" s="321" t="s">
        <v>283</v>
      </c>
      <c r="O69" s="321"/>
      <c r="P69" s="321"/>
    </row>
    <row r="70" spans="1:16" s="265" customFormat="1" ht="13.5" customHeight="1" x14ac:dyDescent="0.15">
      <c r="A70" s="277" t="s">
        <v>288</v>
      </c>
      <c r="B70" s="353" t="s">
        <v>289</v>
      </c>
      <c r="C70" s="354"/>
      <c r="D70" s="355"/>
      <c r="E70" s="278"/>
      <c r="F70" s="356"/>
      <c r="G70" s="356"/>
      <c r="H70" s="356"/>
      <c r="I70" s="275">
        <v>41412</v>
      </c>
      <c r="J70" s="320" t="s">
        <v>282</v>
      </c>
      <c r="K70" s="321"/>
      <c r="L70" s="322"/>
      <c r="M70" s="275">
        <v>41518</v>
      </c>
      <c r="N70" s="321" t="s">
        <v>287</v>
      </c>
      <c r="O70" s="321"/>
      <c r="P70" s="321"/>
    </row>
    <row r="71" spans="1:16" s="265" customFormat="1" ht="13.5" customHeight="1" x14ac:dyDescent="0.15">
      <c r="A71" s="277" t="s">
        <v>294</v>
      </c>
      <c r="B71" s="353" t="s">
        <v>295</v>
      </c>
      <c r="C71" s="354"/>
      <c r="D71" s="355"/>
      <c r="E71" s="279"/>
      <c r="F71" s="374"/>
      <c r="G71" s="375"/>
      <c r="H71" s="376"/>
      <c r="I71" s="275">
        <v>41413</v>
      </c>
      <c r="J71" s="320" t="s">
        <v>286</v>
      </c>
      <c r="K71" s="321"/>
      <c r="L71" s="322"/>
      <c r="M71" s="275">
        <v>41519</v>
      </c>
      <c r="N71" s="321" t="s">
        <v>291</v>
      </c>
      <c r="O71" s="321"/>
      <c r="P71" s="321"/>
    </row>
    <row r="72" spans="1:16" s="265" customFormat="1" ht="13.5" customHeight="1" x14ac:dyDescent="0.15">
      <c r="A72" s="277" t="s">
        <v>296</v>
      </c>
      <c r="B72" s="353" t="s">
        <v>297</v>
      </c>
      <c r="C72" s="354"/>
      <c r="D72" s="355"/>
      <c r="E72" s="279"/>
      <c r="F72" s="377"/>
      <c r="G72" s="377"/>
      <c r="H72" s="377"/>
      <c r="I72" s="275">
        <v>41414</v>
      </c>
      <c r="J72" s="320" t="s">
        <v>290</v>
      </c>
      <c r="K72" s="321"/>
      <c r="L72" s="322"/>
      <c r="M72" s="275">
        <v>41520</v>
      </c>
      <c r="N72" s="321" t="s">
        <v>293</v>
      </c>
      <c r="O72" s="321"/>
      <c r="P72" s="321"/>
    </row>
    <row r="73" spans="1:16" s="265" customFormat="1" ht="13.5" customHeight="1" x14ac:dyDescent="0.15">
      <c r="A73" s="277" t="s">
        <v>298</v>
      </c>
      <c r="B73" s="353" t="s">
        <v>299</v>
      </c>
      <c r="C73" s="354"/>
      <c r="D73" s="355"/>
      <c r="E73" s="264"/>
      <c r="F73" s="264"/>
      <c r="G73" s="264"/>
      <c r="H73" s="264"/>
      <c r="I73" s="275">
        <v>41415</v>
      </c>
      <c r="J73" s="320" t="s">
        <v>292</v>
      </c>
      <c r="K73" s="321"/>
      <c r="L73" s="322"/>
      <c r="M73" s="264"/>
    </row>
    <row r="74" spans="1:16" s="265" customFormat="1" ht="13.5" customHeight="1" x14ac:dyDescent="0.15">
      <c r="A74" s="277">
        <v>41607</v>
      </c>
      <c r="B74" s="373" t="s">
        <v>589</v>
      </c>
      <c r="C74" s="373"/>
      <c r="D74" s="373"/>
      <c r="E74" s="264"/>
      <c r="F74" s="264"/>
      <c r="G74" s="264"/>
      <c r="H74" s="264"/>
      <c r="I74" s="275">
        <v>41416</v>
      </c>
      <c r="J74" s="320" t="s">
        <v>826</v>
      </c>
      <c r="K74" s="321"/>
      <c r="L74" s="322"/>
      <c r="M74" s="264"/>
    </row>
    <row r="75" spans="1:16" s="265" customFormat="1" ht="13.5" customHeight="1" x14ac:dyDescent="0.15">
      <c r="A75" s="200"/>
      <c r="B75" s="200"/>
      <c r="C75" s="200"/>
      <c r="D75" s="200"/>
      <c r="E75" s="264"/>
      <c r="F75" s="264"/>
      <c r="G75" s="264"/>
      <c r="H75" s="264"/>
      <c r="I75" s="280"/>
      <c r="J75" s="280"/>
      <c r="K75" s="280"/>
      <c r="L75" s="280"/>
      <c r="M75" s="264"/>
    </row>
    <row r="76" spans="1:16" s="198" customFormat="1" ht="13.5" x14ac:dyDescent="0.15">
      <c r="A76" s="200"/>
      <c r="B76" s="200"/>
      <c r="C76" s="200"/>
      <c r="D76" s="200"/>
      <c r="E76" s="267"/>
      <c r="F76" s="267"/>
      <c r="G76" s="267"/>
      <c r="H76" s="200"/>
      <c r="I76" s="267"/>
      <c r="J76" s="267"/>
      <c r="K76" s="267"/>
      <c r="L76" s="267"/>
      <c r="M76" s="200"/>
      <c r="N76" s="200"/>
      <c r="O76" s="200"/>
      <c r="P76" s="200"/>
    </row>
    <row r="77" spans="1:16" s="198" customFormat="1" ht="13.5" x14ac:dyDescent="0.15">
      <c r="A77" s="323" t="s">
        <v>300</v>
      </c>
      <c r="B77" s="324"/>
      <c r="C77" s="324"/>
      <c r="D77" s="324"/>
      <c r="E77" s="324"/>
      <c r="F77" s="324"/>
      <c r="G77" s="324"/>
      <c r="H77" s="324"/>
      <c r="I77" s="324"/>
      <c r="J77" s="324"/>
      <c r="K77" s="324"/>
      <c r="L77" s="324"/>
      <c r="M77" s="324"/>
      <c r="N77" s="324"/>
      <c r="O77" s="324"/>
      <c r="P77" s="324"/>
    </row>
    <row r="78" spans="1:16" s="198" customFormat="1" ht="13.5" x14ac:dyDescent="0.15">
      <c r="A78" s="325" t="s">
        <v>301</v>
      </c>
      <c r="B78" s="326"/>
      <c r="C78" s="326"/>
      <c r="D78" s="327"/>
      <c r="E78" s="328" t="s">
        <v>302</v>
      </c>
      <c r="F78" s="329"/>
      <c r="G78" s="329"/>
      <c r="H78" s="330"/>
      <c r="I78" s="328" t="s">
        <v>303</v>
      </c>
      <c r="J78" s="329"/>
      <c r="K78" s="329"/>
      <c r="L78" s="330"/>
      <c r="M78" s="331" t="s">
        <v>304</v>
      </c>
      <c r="N78" s="332"/>
      <c r="O78" s="332"/>
      <c r="P78" s="333"/>
    </row>
    <row r="79" spans="1:16" s="201" customFormat="1" ht="13.5" x14ac:dyDescent="0.15">
      <c r="A79" s="281">
        <v>31102</v>
      </c>
      <c r="B79" s="314" t="s">
        <v>189</v>
      </c>
      <c r="C79" s="315"/>
      <c r="D79" s="316"/>
      <c r="E79" s="282">
        <v>31202</v>
      </c>
      <c r="F79" s="317" t="s">
        <v>200</v>
      </c>
      <c r="G79" s="318"/>
      <c r="H79" s="319"/>
      <c r="I79" s="283">
        <v>31401</v>
      </c>
      <c r="J79" s="307" t="s">
        <v>216</v>
      </c>
      <c r="K79" s="308"/>
      <c r="L79" s="309"/>
      <c r="M79" s="283">
        <v>32103</v>
      </c>
      <c r="N79" s="307" t="s">
        <v>227</v>
      </c>
      <c r="O79" s="308"/>
      <c r="P79" s="309"/>
    </row>
    <row r="80" spans="1:16" s="201" customFormat="1" ht="13.5" x14ac:dyDescent="0.15">
      <c r="A80" s="282">
        <v>31103</v>
      </c>
      <c r="B80" s="314" t="s">
        <v>190</v>
      </c>
      <c r="C80" s="315"/>
      <c r="D80" s="316"/>
      <c r="E80" s="282">
        <v>31203</v>
      </c>
      <c r="F80" s="317" t="s">
        <v>201</v>
      </c>
      <c r="G80" s="318"/>
      <c r="H80" s="319"/>
      <c r="I80" s="283">
        <v>31402</v>
      </c>
      <c r="J80" s="307" t="s">
        <v>217</v>
      </c>
      <c r="K80" s="308"/>
      <c r="L80" s="309"/>
      <c r="M80" s="283">
        <v>32105</v>
      </c>
      <c r="N80" s="307" t="s">
        <v>827</v>
      </c>
      <c r="O80" s="308"/>
      <c r="P80" s="309"/>
    </row>
    <row r="81" spans="1:16" s="201" customFormat="1" ht="13.5" x14ac:dyDescent="0.15">
      <c r="A81" s="282">
        <v>31104</v>
      </c>
      <c r="B81" s="314" t="s">
        <v>191</v>
      </c>
      <c r="C81" s="315"/>
      <c r="D81" s="316"/>
      <c r="E81" s="282">
        <v>31204</v>
      </c>
      <c r="F81" s="317" t="s">
        <v>305</v>
      </c>
      <c r="G81" s="318"/>
      <c r="H81" s="319"/>
      <c r="I81" s="283">
        <v>31403</v>
      </c>
      <c r="J81" s="307" t="s">
        <v>219</v>
      </c>
      <c r="K81" s="308"/>
      <c r="L81" s="309"/>
      <c r="M81" s="283">
        <v>32109</v>
      </c>
      <c r="N81" s="307" t="s">
        <v>306</v>
      </c>
      <c r="O81" s="308"/>
      <c r="P81" s="309"/>
    </row>
    <row r="82" spans="1:16" s="201" customFormat="1" ht="13.5" x14ac:dyDescent="0.15">
      <c r="A82" s="282">
        <v>31105</v>
      </c>
      <c r="B82" s="314" t="s">
        <v>307</v>
      </c>
      <c r="C82" s="315"/>
      <c r="D82" s="316"/>
      <c r="E82" s="282">
        <v>31205</v>
      </c>
      <c r="F82" s="317" t="s">
        <v>308</v>
      </c>
      <c r="G82" s="318"/>
      <c r="H82" s="319"/>
      <c r="I82" s="283">
        <v>31404</v>
      </c>
      <c r="J82" s="307" t="s">
        <v>309</v>
      </c>
      <c r="K82" s="308"/>
      <c r="L82" s="309"/>
      <c r="M82" s="283">
        <v>32112</v>
      </c>
      <c r="N82" s="307" t="s">
        <v>310</v>
      </c>
      <c r="O82" s="308"/>
      <c r="P82" s="309"/>
    </row>
    <row r="83" spans="1:16" s="201" customFormat="1" ht="13.5" x14ac:dyDescent="0.15">
      <c r="A83" s="282">
        <v>31106</v>
      </c>
      <c r="B83" s="314" t="s">
        <v>192</v>
      </c>
      <c r="C83" s="315"/>
      <c r="D83" s="316"/>
      <c r="E83" s="282">
        <v>31206</v>
      </c>
      <c r="F83" s="317" t="s">
        <v>311</v>
      </c>
      <c r="G83" s="318"/>
      <c r="H83" s="319"/>
      <c r="I83" s="283">
        <v>31405</v>
      </c>
      <c r="J83" s="307" t="s">
        <v>312</v>
      </c>
      <c r="K83" s="308"/>
      <c r="L83" s="309"/>
      <c r="M83" s="283">
        <v>32203</v>
      </c>
      <c r="N83" s="307" t="s">
        <v>229</v>
      </c>
      <c r="O83" s="308"/>
      <c r="P83" s="309"/>
    </row>
    <row r="84" spans="1:16" s="201" customFormat="1" ht="13.5" x14ac:dyDescent="0.15">
      <c r="A84" s="282">
        <v>31108</v>
      </c>
      <c r="B84" s="314" t="s">
        <v>315</v>
      </c>
      <c r="C84" s="315"/>
      <c r="D84" s="316"/>
      <c r="E84" s="282">
        <v>31207</v>
      </c>
      <c r="F84" s="317" t="s">
        <v>313</v>
      </c>
      <c r="G84" s="318"/>
      <c r="H84" s="319"/>
      <c r="I84" s="283">
        <v>31407</v>
      </c>
      <c r="J84" s="307" t="s">
        <v>314</v>
      </c>
      <c r="K84" s="308"/>
      <c r="L84" s="309"/>
      <c r="M84" s="284">
        <v>32205</v>
      </c>
      <c r="N84" s="307" t="s">
        <v>230</v>
      </c>
      <c r="O84" s="308"/>
      <c r="P84" s="309"/>
    </row>
    <row r="85" spans="1:16" s="201" customFormat="1" ht="13.5" x14ac:dyDescent="0.15">
      <c r="A85" s="282">
        <v>31109</v>
      </c>
      <c r="B85" s="314" t="s">
        <v>318</v>
      </c>
      <c r="C85" s="315"/>
      <c r="D85" s="316"/>
      <c r="E85" s="282">
        <v>31210</v>
      </c>
      <c r="F85" s="317" t="s">
        <v>202</v>
      </c>
      <c r="G85" s="318"/>
      <c r="H85" s="319"/>
      <c r="I85" s="283">
        <v>31408</v>
      </c>
      <c r="J85" s="307" t="s">
        <v>316</v>
      </c>
      <c r="K85" s="308"/>
      <c r="L85" s="309"/>
      <c r="M85" s="284">
        <v>32306</v>
      </c>
      <c r="N85" s="307" t="s">
        <v>824</v>
      </c>
      <c r="O85" s="308"/>
      <c r="P85" s="309"/>
    </row>
    <row r="86" spans="1:16" s="201" customFormat="1" ht="13.5" x14ac:dyDescent="0.15">
      <c r="A86" s="282">
        <v>31110</v>
      </c>
      <c r="B86" s="314" t="s">
        <v>320</v>
      </c>
      <c r="C86" s="315"/>
      <c r="D86" s="316"/>
      <c r="E86" s="282">
        <v>31212</v>
      </c>
      <c r="F86" s="317" t="s">
        <v>203</v>
      </c>
      <c r="G86" s="318"/>
      <c r="H86" s="319"/>
      <c r="I86" s="283">
        <v>31409</v>
      </c>
      <c r="J86" s="307" t="s">
        <v>319</v>
      </c>
      <c r="K86" s="308"/>
      <c r="L86" s="309"/>
      <c r="M86" s="284">
        <v>32402</v>
      </c>
      <c r="N86" s="307" t="s">
        <v>232</v>
      </c>
      <c r="O86" s="308"/>
      <c r="P86" s="309"/>
    </row>
    <row r="87" spans="1:16" s="201" customFormat="1" ht="13.5" x14ac:dyDescent="0.15">
      <c r="A87" s="282">
        <v>31112</v>
      </c>
      <c r="B87" s="314" t="s">
        <v>322</v>
      </c>
      <c r="C87" s="315"/>
      <c r="D87" s="316"/>
      <c r="E87" s="282">
        <v>31214</v>
      </c>
      <c r="F87" s="317" t="s">
        <v>325</v>
      </c>
      <c r="G87" s="318"/>
      <c r="H87" s="319"/>
      <c r="I87" s="283">
        <v>31410</v>
      </c>
      <c r="J87" s="307" t="s">
        <v>321</v>
      </c>
      <c r="K87" s="308"/>
      <c r="L87" s="309"/>
      <c r="M87" s="283">
        <v>32505</v>
      </c>
      <c r="N87" s="307" t="s">
        <v>181</v>
      </c>
      <c r="O87" s="308"/>
      <c r="P87" s="309"/>
    </row>
    <row r="88" spans="1:16" s="201" customFormat="1" ht="13.5" x14ac:dyDescent="0.15">
      <c r="A88" s="282">
        <v>31113</v>
      </c>
      <c r="B88" s="314" t="s">
        <v>324</v>
      </c>
      <c r="C88" s="315"/>
      <c r="D88" s="316"/>
      <c r="E88" s="282">
        <v>31215</v>
      </c>
      <c r="F88" s="317" t="s">
        <v>328</v>
      </c>
      <c r="G88" s="318"/>
      <c r="H88" s="319"/>
      <c r="I88" s="283">
        <v>31411</v>
      </c>
      <c r="J88" s="307" t="s">
        <v>179</v>
      </c>
      <c r="K88" s="308"/>
      <c r="L88" s="309"/>
      <c r="M88" s="283">
        <v>32507</v>
      </c>
      <c r="N88" s="307" t="s">
        <v>332</v>
      </c>
      <c r="O88" s="308"/>
      <c r="P88" s="309"/>
    </row>
    <row r="89" spans="1:16" s="201" customFormat="1" ht="13.5" x14ac:dyDescent="0.15">
      <c r="A89" s="282">
        <v>31114</v>
      </c>
      <c r="B89" s="314" t="s">
        <v>327</v>
      </c>
      <c r="C89" s="315"/>
      <c r="D89" s="316"/>
      <c r="E89" s="282">
        <v>31216</v>
      </c>
      <c r="F89" s="317" t="s">
        <v>206</v>
      </c>
      <c r="G89" s="318"/>
      <c r="H89" s="319"/>
      <c r="I89" s="283">
        <v>31412</v>
      </c>
      <c r="J89" s="307" t="s">
        <v>323</v>
      </c>
      <c r="K89" s="308"/>
      <c r="L89" s="309"/>
      <c r="M89" s="283">
        <v>32603</v>
      </c>
      <c r="N89" s="307" t="s">
        <v>334</v>
      </c>
      <c r="O89" s="308"/>
      <c r="P89" s="309"/>
    </row>
    <row r="90" spans="1:16" s="201" customFormat="1" ht="13.5" x14ac:dyDescent="0.15">
      <c r="A90" s="282">
        <v>31115</v>
      </c>
      <c r="B90" s="314" t="s">
        <v>828</v>
      </c>
      <c r="C90" s="315"/>
      <c r="D90" s="316"/>
      <c r="E90" s="285">
        <v>31220</v>
      </c>
      <c r="F90" s="317" t="s">
        <v>336</v>
      </c>
      <c r="G90" s="318"/>
      <c r="H90" s="319"/>
      <c r="I90" s="283">
        <v>31413</v>
      </c>
      <c r="J90" s="307" t="s">
        <v>326</v>
      </c>
      <c r="K90" s="308"/>
      <c r="L90" s="309"/>
      <c r="M90" s="286"/>
      <c r="N90" s="286"/>
      <c r="O90" s="286"/>
      <c r="P90" s="286"/>
    </row>
    <row r="91" spans="1:16" s="201" customFormat="1" ht="13.5" x14ac:dyDescent="0.15">
      <c r="A91" s="282">
        <v>31116</v>
      </c>
      <c r="B91" s="314" t="s">
        <v>194</v>
      </c>
      <c r="C91" s="315"/>
      <c r="D91" s="316"/>
      <c r="E91" s="285">
        <v>31221</v>
      </c>
      <c r="F91" s="317" t="s">
        <v>339</v>
      </c>
      <c r="G91" s="318"/>
      <c r="H91" s="319"/>
      <c r="I91" s="283">
        <v>31414</v>
      </c>
      <c r="J91" s="307" t="s">
        <v>329</v>
      </c>
      <c r="K91" s="308"/>
      <c r="L91" s="309"/>
      <c r="M91" s="360" t="s">
        <v>340</v>
      </c>
      <c r="N91" s="360"/>
      <c r="O91" s="360"/>
      <c r="P91" s="360"/>
    </row>
    <row r="92" spans="1:16" s="201" customFormat="1" ht="13.5" x14ac:dyDescent="0.15">
      <c r="A92" s="282">
        <v>31117</v>
      </c>
      <c r="B92" s="314" t="s">
        <v>335</v>
      </c>
      <c r="C92" s="315"/>
      <c r="D92" s="316"/>
      <c r="E92" s="285">
        <v>31222</v>
      </c>
      <c r="F92" s="357" t="s">
        <v>590</v>
      </c>
      <c r="G92" s="358"/>
      <c r="H92" s="359"/>
      <c r="I92" s="283">
        <v>31415</v>
      </c>
      <c r="J92" s="307" t="s">
        <v>331</v>
      </c>
      <c r="K92" s="308"/>
      <c r="L92" s="309"/>
      <c r="M92" s="274">
        <v>33101</v>
      </c>
      <c r="N92" s="321" t="s">
        <v>344</v>
      </c>
      <c r="O92" s="321"/>
      <c r="P92" s="321"/>
    </row>
    <row r="93" spans="1:16" s="201" customFormat="1" ht="13.5" x14ac:dyDescent="0.15">
      <c r="A93" s="282">
        <v>31118</v>
      </c>
      <c r="B93" s="314" t="s">
        <v>338</v>
      </c>
      <c r="C93" s="315"/>
      <c r="D93" s="316"/>
      <c r="E93" s="285">
        <v>31223</v>
      </c>
      <c r="F93" s="357" t="s">
        <v>829</v>
      </c>
      <c r="G93" s="358"/>
      <c r="H93" s="359"/>
      <c r="I93" s="283">
        <v>31416</v>
      </c>
      <c r="J93" s="307" t="s">
        <v>333</v>
      </c>
      <c r="K93" s="308"/>
      <c r="L93" s="309"/>
      <c r="M93" s="274">
        <v>33102</v>
      </c>
      <c r="N93" s="321" t="s">
        <v>346</v>
      </c>
      <c r="O93" s="321"/>
      <c r="P93" s="321"/>
    </row>
    <row r="94" spans="1:16" s="201" customFormat="1" ht="13.5" x14ac:dyDescent="0.15">
      <c r="A94" s="282">
        <v>31119</v>
      </c>
      <c r="B94" s="314" t="s">
        <v>341</v>
      </c>
      <c r="C94" s="315"/>
      <c r="D94" s="316"/>
      <c r="E94" s="285">
        <v>31224</v>
      </c>
      <c r="F94" s="357" t="s">
        <v>830</v>
      </c>
      <c r="G94" s="358"/>
      <c r="H94" s="359"/>
      <c r="I94" s="283">
        <v>31417</v>
      </c>
      <c r="J94" s="307" t="s">
        <v>337</v>
      </c>
      <c r="K94" s="308"/>
      <c r="L94" s="309"/>
      <c r="M94" s="274">
        <v>33103</v>
      </c>
      <c r="N94" s="321" t="s">
        <v>349</v>
      </c>
      <c r="O94" s="321"/>
      <c r="P94" s="321"/>
    </row>
    <row r="95" spans="1:16" s="201" customFormat="1" ht="13.5" x14ac:dyDescent="0.15">
      <c r="A95" s="282">
        <v>31120</v>
      </c>
      <c r="B95" s="314" t="s">
        <v>345</v>
      </c>
      <c r="C95" s="315"/>
      <c r="D95" s="316"/>
      <c r="E95" s="285">
        <v>31225</v>
      </c>
      <c r="F95" s="307" t="s">
        <v>317</v>
      </c>
      <c r="G95" s="308"/>
      <c r="H95" s="309"/>
      <c r="I95" s="283">
        <v>31418</v>
      </c>
      <c r="J95" s="307" t="s">
        <v>591</v>
      </c>
      <c r="K95" s="308"/>
      <c r="L95" s="309"/>
      <c r="M95" s="274">
        <v>33202</v>
      </c>
      <c r="N95" s="321" t="s">
        <v>353</v>
      </c>
      <c r="O95" s="321"/>
      <c r="P95" s="321"/>
    </row>
    <row r="96" spans="1:16" s="201" customFormat="1" ht="13.5" x14ac:dyDescent="0.15">
      <c r="A96" s="282">
        <v>31121</v>
      </c>
      <c r="B96" s="314" t="s">
        <v>347</v>
      </c>
      <c r="C96" s="315"/>
      <c r="D96" s="316"/>
      <c r="E96" s="331" t="s">
        <v>342</v>
      </c>
      <c r="F96" s="332"/>
      <c r="G96" s="332"/>
      <c r="H96" s="333"/>
      <c r="I96" s="283">
        <v>31419</v>
      </c>
      <c r="J96" s="307" t="s">
        <v>343</v>
      </c>
      <c r="K96" s="308"/>
      <c r="L96" s="309"/>
      <c r="M96" s="274">
        <v>33301</v>
      </c>
      <c r="N96" s="321" t="s">
        <v>355</v>
      </c>
      <c r="O96" s="321"/>
      <c r="P96" s="321"/>
    </row>
    <row r="97" spans="1:16" s="201" customFormat="1" ht="13.5" x14ac:dyDescent="0.15">
      <c r="A97" s="282">
        <v>31122</v>
      </c>
      <c r="B97" s="314" t="s">
        <v>350</v>
      </c>
      <c r="C97" s="315"/>
      <c r="D97" s="316"/>
      <c r="E97" s="282">
        <v>31301</v>
      </c>
      <c r="F97" s="307" t="s">
        <v>178</v>
      </c>
      <c r="G97" s="308"/>
      <c r="H97" s="309"/>
      <c r="I97" s="283">
        <v>31420</v>
      </c>
      <c r="J97" s="307" t="s">
        <v>831</v>
      </c>
      <c r="K97" s="308"/>
      <c r="L97" s="309"/>
      <c r="M97" s="274">
        <v>33302</v>
      </c>
      <c r="N97" s="321" t="s">
        <v>358</v>
      </c>
      <c r="O97" s="321"/>
      <c r="P97" s="321"/>
    </row>
    <row r="98" spans="1:16" s="201" customFormat="1" ht="13.5" x14ac:dyDescent="0.15">
      <c r="A98" s="282">
        <v>31123</v>
      </c>
      <c r="B98" s="314" t="s">
        <v>354</v>
      </c>
      <c r="C98" s="315"/>
      <c r="D98" s="316"/>
      <c r="E98" s="282">
        <v>31302</v>
      </c>
      <c r="F98" s="307" t="s">
        <v>208</v>
      </c>
      <c r="G98" s="308"/>
      <c r="H98" s="309"/>
      <c r="I98" s="283">
        <v>31421</v>
      </c>
      <c r="J98" s="307" t="s">
        <v>348</v>
      </c>
      <c r="K98" s="308"/>
      <c r="L98" s="309"/>
      <c r="M98" s="287">
        <v>33401</v>
      </c>
      <c r="N98" s="321" t="s">
        <v>361</v>
      </c>
      <c r="O98" s="321"/>
      <c r="P98" s="321"/>
    </row>
    <row r="99" spans="1:16" s="201" customFormat="1" ht="13.5" x14ac:dyDescent="0.15">
      <c r="A99" s="282">
        <v>31124</v>
      </c>
      <c r="B99" s="314" t="s">
        <v>832</v>
      </c>
      <c r="C99" s="315"/>
      <c r="D99" s="316"/>
      <c r="E99" s="282">
        <v>31303</v>
      </c>
      <c r="F99" s="307" t="s">
        <v>351</v>
      </c>
      <c r="G99" s="308"/>
      <c r="H99" s="309"/>
      <c r="I99" s="288" t="s">
        <v>592</v>
      </c>
      <c r="J99" s="357" t="s">
        <v>593</v>
      </c>
      <c r="K99" s="358"/>
      <c r="L99" s="359"/>
      <c r="M99" s="200"/>
      <c r="N99" s="200"/>
      <c r="O99" s="200"/>
      <c r="P99" s="200"/>
    </row>
    <row r="100" spans="1:16" s="201" customFormat="1" ht="13.5" x14ac:dyDescent="0.15">
      <c r="A100" s="282">
        <v>31125</v>
      </c>
      <c r="B100" s="314" t="s">
        <v>359</v>
      </c>
      <c r="C100" s="315"/>
      <c r="D100" s="316"/>
      <c r="E100" s="282">
        <v>31305</v>
      </c>
      <c r="F100" s="307" t="s">
        <v>356</v>
      </c>
      <c r="G100" s="308"/>
      <c r="H100" s="309"/>
      <c r="I100" s="288" t="s">
        <v>594</v>
      </c>
      <c r="J100" s="357" t="s">
        <v>595</v>
      </c>
      <c r="K100" s="358"/>
      <c r="L100" s="359"/>
      <c r="M100" s="361" t="s">
        <v>363</v>
      </c>
      <c r="N100" s="362"/>
      <c r="O100" s="362"/>
      <c r="P100" s="363"/>
    </row>
    <row r="101" spans="1:16" s="201" customFormat="1" ht="13.5" x14ac:dyDescent="0.15">
      <c r="A101" s="282">
        <v>31126</v>
      </c>
      <c r="B101" s="314" t="s">
        <v>177</v>
      </c>
      <c r="C101" s="315"/>
      <c r="D101" s="316"/>
      <c r="E101" s="282">
        <v>31306</v>
      </c>
      <c r="F101" s="307" t="s">
        <v>360</v>
      </c>
      <c r="G101" s="308"/>
      <c r="H101" s="309"/>
      <c r="I101" s="288" t="s">
        <v>596</v>
      </c>
      <c r="J101" s="357" t="s">
        <v>597</v>
      </c>
      <c r="K101" s="358"/>
      <c r="L101" s="359"/>
      <c r="M101" s="310" t="s">
        <v>366</v>
      </c>
      <c r="N101" s="311"/>
      <c r="O101" s="311"/>
      <c r="P101" s="312"/>
    </row>
    <row r="102" spans="1:16" s="201" customFormat="1" ht="13.5" x14ac:dyDescent="0.15">
      <c r="A102" s="282">
        <v>31127</v>
      </c>
      <c r="B102" s="314" t="s">
        <v>362</v>
      </c>
      <c r="C102" s="315"/>
      <c r="D102" s="316"/>
      <c r="E102" s="282">
        <v>31307</v>
      </c>
      <c r="F102" s="307" t="s">
        <v>209</v>
      </c>
      <c r="G102" s="308"/>
      <c r="H102" s="309"/>
      <c r="I102" s="331" t="s">
        <v>352</v>
      </c>
      <c r="J102" s="332"/>
      <c r="K102" s="332"/>
      <c r="L102" s="333"/>
      <c r="M102" s="289">
        <v>61103</v>
      </c>
      <c r="N102" s="364" t="s">
        <v>369</v>
      </c>
      <c r="O102" s="365"/>
      <c r="P102" s="366"/>
    </row>
    <row r="103" spans="1:16" s="201" customFormat="1" ht="13.5" x14ac:dyDescent="0.15">
      <c r="A103" s="282">
        <v>31128</v>
      </c>
      <c r="B103" s="314" t="s">
        <v>198</v>
      </c>
      <c r="C103" s="315"/>
      <c r="D103" s="316"/>
      <c r="E103" s="282">
        <v>31308</v>
      </c>
      <c r="F103" s="307" t="s">
        <v>210</v>
      </c>
      <c r="G103" s="308"/>
      <c r="H103" s="309"/>
      <c r="I103" s="283">
        <v>31503</v>
      </c>
      <c r="J103" s="307" t="s">
        <v>357</v>
      </c>
      <c r="K103" s="308"/>
      <c r="L103" s="309"/>
      <c r="M103" s="289">
        <v>61104</v>
      </c>
      <c r="N103" s="364" t="s">
        <v>371</v>
      </c>
      <c r="O103" s="365"/>
      <c r="P103" s="366"/>
    </row>
    <row r="104" spans="1:16" s="201" customFormat="1" ht="13.5" x14ac:dyDescent="0.15">
      <c r="A104" s="282">
        <v>31129</v>
      </c>
      <c r="B104" s="314" t="s">
        <v>833</v>
      </c>
      <c r="C104" s="315"/>
      <c r="D104" s="316"/>
      <c r="E104" s="282">
        <v>31309</v>
      </c>
      <c r="F104" s="307" t="s">
        <v>364</v>
      </c>
      <c r="G104" s="308"/>
      <c r="H104" s="309"/>
      <c r="I104" s="283">
        <v>31505</v>
      </c>
      <c r="J104" s="307" t="s">
        <v>223</v>
      </c>
      <c r="K104" s="308"/>
      <c r="L104" s="309"/>
      <c r="M104" s="289">
        <v>61105</v>
      </c>
      <c r="N104" s="364" t="s">
        <v>374</v>
      </c>
      <c r="O104" s="365"/>
      <c r="P104" s="366"/>
    </row>
    <row r="105" spans="1:16" s="201" customFormat="1" ht="13.5" x14ac:dyDescent="0.15">
      <c r="A105" s="290"/>
      <c r="B105" s="367"/>
      <c r="C105" s="367"/>
      <c r="D105" s="367"/>
      <c r="E105" s="282">
        <v>31310</v>
      </c>
      <c r="F105" s="307" t="s">
        <v>211</v>
      </c>
      <c r="G105" s="308"/>
      <c r="H105" s="309"/>
      <c r="I105" s="284">
        <v>31506</v>
      </c>
      <c r="J105" s="307" t="s">
        <v>834</v>
      </c>
      <c r="K105" s="308"/>
      <c r="L105" s="309"/>
      <c r="M105" s="283">
        <v>61107</v>
      </c>
      <c r="N105" s="364" t="s">
        <v>598</v>
      </c>
      <c r="O105" s="365"/>
      <c r="P105" s="366"/>
    </row>
    <row r="106" spans="1:16" s="201" customFormat="1" ht="13.5" x14ac:dyDescent="0.15">
      <c r="A106" s="290"/>
      <c r="B106" s="367"/>
      <c r="C106" s="367"/>
      <c r="D106" s="367"/>
      <c r="E106" s="282">
        <v>31311</v>
      </c>
      <c r="F106" s="307" t="s">
        <v>367</v>
      </c>
      <c r="G106" s="308"/>
      <c r="H106" s="309"/>
      <c r="I106" s="283">
        <v>31507</v>
      </c>
      <c r="J106" s="307" t="s">
        <v>365</v>
      </c>
      <c r="K106" s="308"/>
      <c r="L106" s="309"/>
      <c r="M106" s="283">
        <v>61301</v>
      </c>
      <c r="N106" s="364" t="s">
        <v>835</v>
      </c>
      <c r="O106" s="365"/>
      <c r="P106" s="366"/>
    </row>
    <row r="107" spans="1:16" s="201" customFormat="1" ht="13.5" x14ac:dyDescent="0.15">
      <c r="A107" s="290"/>
      <c r="B107" s="367"/>
      <c r="C107" s="367"/>
      <c r="D107" s="367"/>
      <c r="E107" s="282">
        <v>31312</v>
      </c>
      <c r="F107" s="307" t="s">
        <v>370</v>
      </c>
      <c r="G107" s="308"/>
      <c r="H107" s="309"/>
      <c r="I107" s="283">
        <v>31508</v>
      </c>
      <c r="J107" s="307" t="s">
        <v>224</v>
      </c>
      <c r="K107" s="308"/>
      <c r="L107" s="309"/>
      <c r="M107" s="289">
        <v>61401</v>
      </c>
      <c r="N107" s="364" t="s">
        <v>377</v>
      </c>
      <c r="O107" s="365"/>
      <c r="P107" s="366"/>
    </row>
    <row r="108" spans="1:16" s="201" customFormat="1" ht="13.5" x14ac:dyDescent="0.15">
      <c r="A108" s="290"/>
      <c r="B108" s="367"/>
      <c r="C108" s="367"/>
      <c r="D108" s="367"/>
      <c r="E108" s="282">
        <v>31313</v>
      </c>
      <c r="F108" s="307" t="s">
        <v>372</v>
      </c>
      <c r="G108" s="308"/>
      <c r="H108" s="309"/>
      <c r="I108" s="283">
        <v>31510</v>
      </c>
      <c r="J108" s="307" t="s">
        <v>368</v>
      </c>
      <c r="K108" s="308"/>
      <c r="L108" s="309"/>
      <c r="M108" s="289">
        <v>61402</v>
      </c>
      <c r="N108" s="364" t="s">
        <v>599</v>
      </c>
      <c r="O108" s="365"/>
      <c r="P108" s="366"/>
    </row>
    <row r="109" spans="1:16" s="201" customFormat="1" ht="13.5" x14ac:dyDescent="0.15">
      <c r="A109" s="290"/>
      <c r="B109" s="367"/>
      <c r="C109" s="367"/>
      <c r="D109" s="367"/>
      <c r="E109" s="291">
        <v>31314</v>
      </c>
      <c r="F109" s="307" t="s">
        <v>375</v>
      </c>
      <c r="G109" s="308"/>
      <c r="H109" s="309"/>
      <c r="I109" s="284">
        <v>31511</v>
      </c>
      <c r="J109" s="307" t="s">
        <v>836</v>
      </c>
      <c r="K109" s="308"/>
      <c r="L109" s="309"/>
      <c r="M109" s="289">
        <v>61501</v>
      </c>
      <c r="N109" s="364" t="s">
        <v>379</v>
      </c>
      <c r="O109" s="365"/>
      <c r="P109" s="366"/>
    </row>
    <row r="110" spans="1:16" s="201" customFormat="1" ht="13.5" x14ac:dyDescent="0.15">
      <c r="A110" s="290"/>
      <c r="B110" s="367"/>
      <c r="C110" s="367"/>
      <c r="D110" s="367"/>
      <c r="E110" s="292">
        <v>31316</v>
      </c>
      <c r="F110" s="307" t="s">
        <v>376</v>
      </c>
      <c r="G110" s="308"/>
      <c r="H110" s="309"/>
      <c r="I110" s="284">
        <v>31512</v>
      </c>
      <c r="J110" s="307" t="s">
        <v>373</v>
      </c>
      <c r="K110" s="308"/>
      <c r="L110" s="309"/>
      <c r="M110" s="310" t="s">
        <v>380</v>
      </c>
      <c r="N110" s="311"/>
      <c r="O110" s="311"/>
      <c r="P110" s="312"/>
    </row>
    <row r="111" spans="1:16" s="201" customFormat="1" ht="13.5" x14ac:dyDescent="0.15">
      <c r="A111" s="290"/>
      <c r="B111" s="367"/>
      <c r="C111" s="367"/>
      <c r="D111" s="367"/>
      <c r="E111" s="290"/>
      <c r="F111" s="367"/>
      <c r="G111" s="367"/>
      <c r="H111" s="367"/>
      <c r="I111" s="284">
        <v>31516</v>
      </c>
      <c r="J111" s="307" t="s">
        <v>378</v>
      </c>
      <c r="K111" s="308"/>
      <c r="L111" s="309"/>
      <c r="M111" s="289">
        <v>62101</v>
      </c>
      <c r="N111" s="302" t="s">
        <v>381</v>
      </c>
      <c r="O111" s="303"/>
      <c r="P111" s="304"/>
    </row>
    <row r="112" spans="1:16" s="201" customFormat="1" ht="13.5" x14ac:dyDescent="0.15">
      <c r="A112" s="290"/>
      <c r="B112" s="367"/>
      <c r="C112" s="367"/>
      <c r="D112" s="367"/>
      <c r="E112" s="290"/>
      <c r="F112" s="367"/>
      <c r="G112" s="367"/>
      <c r="H112" s="367"/>
      <c r="I112" s="284">
        <v>31517</v>
      </c>
      <c r="J112" s="307" t="s">
        <v>330</v>
      </c>
      <c r="K112" s="308"/>
      <c r="L112" s="309"/>
      <c r="M112" s="289">
        <v>62501</v>
      </c>
      <c r="N112" s="302" t="s">
        <v>382</v>
      </c>
      <c r="O112" s="303"/>
      <c r="P112" s="304"/>
    </row>
    <row r="113" spans="1:16" s="201" customFormat="1" ht="13.5" x14ac:dyDescent="0.15">
      <c r="A113" s="313"/>
      <c r="B113" s="313"/>
      <c r="C113" s="313"/>
      <c r="D113" s="313"/>
      <c r="E113" s="290"/>
      <c r="F113" s="367"/>
      <c r="G113" s="367"/>
      <c r="H113" s="367"/>
      <c r="I113" s="284">
        <v>31603</v>
      </c>
      <c r="J113" s="307" t="s">
        <v>225</v>
      </c>
      <c r="K113" s="308"/>
      <c r="L113" s="309"/>
      <c r="M113" s="289">
        <v>62601</v>
      </c>
      <c r="N113" s="302" t="s">
        <v>383</v>
      </c>
      <c r="O113" s="303"/>
      <c r="P113" s="304"/>
    </row>
    <row r="114" spans="1:16" s="201" customFormat="1" ht="13.5" x14ac:dyDescent="0.15">
      <c r="A114" s="202"/>
      <c r="B114" s="368"/>
      <c r="C114" s="368"/>
      <c r="D114" s="368"/>
      <c r="E114" s="290"/>
      <c r="F114" s="367"/>
      <c r="G114" s="367"/>
      <c r="H114" s="367"/>
      <c r="I114" s="283">
        <v>31604</v>
      </c>
      <c r="J114" s="307" t="s">
        <v>226</v>
      </c>
      <c r="K114" s="308"/>
      <c r="L114" s="309"/>
      <c r="M114" s="310" t="s">
        <v>384</v>
      </c>
      <c r="N114" s="311"/>
      <c r="O114" s="311"/>
      <c r="P114" s="312"/>
    </row>
    <row r="115" spans="1:16" s="201" customFormat="1" ht="13.5" x14ac:dyDescent="0.15">
      <c r="A115" s="202"/>
      <c r="B115" s="368"/>
      <c r="C115" s="368"/>
      <c r="D115" s="368"/>
      <c r="E115" s="200"/>
      <c r="F115" s="200"/>
      <c r="G115" s="200"/>
      <c r="H115" s="200"/>
      <c r="I115" s="200"/>
      <c r="J115" s="200"/>
      <c r="K115" s="200"/>
      <c r="L115" s="200"/>
      <c r="M115" s="289">
        <v>63102</v>
      </c>
      <c r="N115" s="302" t="s">
        <v>385</v>
      </c>
      <c r="O115" s="303"/>
      <c r="P115" s="304"/>
    </row>
    <row r="116" spans="1:16" s="201" customFormat="1" ht="13.5" x14ac:dyDescent="0.15">
      <c r="A116" s="202"/>
      <c r="B116" s="368"/>
      <c r="C116" s="368"/>
      <c r="D116" s="368"/>
      <c r="E116" s="200"/>
      <c r="F116" s="200"/>
      <c r="G116" s="200"/>
      <c r="H116" s="200"/>
      <c r="I116" s="200"/>
      <c r="J116" s="200"/>
      <c r="K116" s="200"/>
      <c r="L116" s="200"/>
      <c r="M116" s="289">
        <v>63103</v>
      </c>
      <c r="N116" s="369" t="s">
        <v>600</v>
      </c>
      <c r="O116" s="370"/>
      <c r="P116" s="371"/>
    </row>
    <row r="117" spans="1:16" s="201" customFormat="1" ht="13.5" x14ac:dyDescent="0.15">
      <c r="A117" s="202"/>
      <c r="B117" s="368"/>
      <c r="C117" s="368"/>
      <c r="D117" s="368"/>
      <c r="E117" s="200"/>
      <c r="F117" s="200"/>
      <c r="G117" s="200"/>
      <c r="H117" s="200"/>
      <c r="I117" s="203"/>
      <c r="J117" s="203"/>
      <c r="K117" s="203"/>
      <c r="L117" s="203"/>
      <c r="M117" s="289">
        <v>63201</v>
      </c>
      <c r="N117" s="302" t="s">
        <v>386</v>
      </c>
      <c r="O117" s="303"/>
      <c r="P117" s="304"/>
    </row>
    <row r="118" spans="1:16" s="266" customFormat="1" ht="13.5" x14ac:dyDescent="0.15">
      <c r="A118" s="202"/>
      <c r="B118" s="368"/>
      <c r="C118" s="368"/>
      <c r="D118" s="368"/>
      <c r="E118" s="200"/>
      <c r="F118" s="200"/>
      <c r="G118" s="200"/>
      <c r="H118" s="200"/>
      <c r="I118" s="203"/>
      <c r="J118" s="203"/>
      <c r="K118" s="203"/>
      <c r="L118" s="203"/>
      <c r="M118" s="289">
        <v>63501</v>
      </c>
      <c r="N118" s="302" t="s">
        <v>387</v>
      </c>
      <c r="O118" s="303"/>
      <c r="P118" s="304"/>
    </row>
    <row r="119" spans="1:16" s="266" customFormat="1" ht="13.5" x14ac:dyDescent="0.15">
      <c r="A119" s="202"/>
      <c r="B119" s="368"/>
      <c r="C119" s="368"/>
      <c r="D119" s="368"/>
      <c r="E119" s="200"/>
      <c r="F119" s="200"/>
      <c r="G119" s="200"/>
      <c r="H119" s="200"/>
      <c r="I119" s="205"/>
      <c r="J119" s="203"/>
      <c r="K119" s="203"/>
      <c r="L119" s="203"/>
      <c r="M119" s="289">
        <v>63502</v>
      </c>
      <c r="N119" s="302" t="s">
        <v>388</v>
      </c>
      <c r="O119" s="303"/>
      <c r="P119" s="304"/>
    </row>
    <row r="120" spans="1:16" s="266" customFormat="1" ht="13.5" x14ac:dyDescent="0.15">
      <c r="A120" s="204"/>
      <c r="B120" s="368"/>
      <c r="C120" s="368"/>
      <c r="D120" s="368"/>
      <c r="E120" s="200"/>
      <c r="F120" s="205"/>
      <c r="G120" s="205"/>
      <c r="H120" s="205"/>
      <c r="I120" s="205"/>
      <c r="J120" s="203"/>
      <c r="K120" s="203"/>
      <c r="L120" s="203"/>
      <c r="M120" s="289">
        <v>63603</v>
      </c>
      <c r="N120" s="302" t="s">
        <v>389</v>
      </c>
      <c r="O120" s="303"/>
      <c r="P120" s="304"/>
    </row>
  </sheetData>
  <sheetProtection password="C016" sheet="1" objects="1" scenarios="1"/>
  <mergeCells count="218">
    <mergeCell ref="B112:D112"/>
    <mergeCell ref="F112:H112"/>
    <mergeCell ref="F113:H113"/>
    <mergeCell ref="B110:D110"/>
    <mergeCell ref="F110:H110"/>
    <mergeCell ref="B111:D111"/>
    <mergeCell ref="F111:H111"/>
    <mergeCell ref="B108:D108"/>
    <mergeCell ref="F108:H108"/>
    <mergeCell ref="B119:D119"/>
    <mergeCell ref="B120:D120"/>
    <mergeCell ref="B114:D114"/>
    <mergeCell ref="F114:H114"/>
    <mergeCell ref="J114:L114"/>
    <mergeCell ref="M114:P114"/>
    <mergeCell ref="B115:D115"/>
    <mergeCell ref="N115:P115"/>
    <mergeCell ref="B116:D116"/>
    <mergeCell ref="N116:P116"/>
    <mergeCell ref="B117:D117"/>
    <mergeCell ref="N117:P117"/>
    <mergeCell ref="B118:D118"/>
    <mergeCell ref="N118:P118"/>
    <mergeCell ref="N105:P105"/>
    <mergeCell ref="J106:L106"/>
    <mergeCell ref="N106:P106"/>
    <mergeCell ref="J107:L107"/>
    <mergeCell ref="N107:P107"/>
    <mergeCell ref="J108:L108"/>
    <mergeCell ref="N108:P108"/>
    <mergeCell ref="J109:L109"/>
    <mergeCell ref="N109:P109"/>
    <mergeCell ref="B109:D109"/>
    <mergeCell ref="F109:H109"/>
    <mergeCell ref="B107:D107"/>
    <mergeCell ref="F107:H107"/>
    <mergeCell ref="B105:D105"/>
    <mergeCell ref="F105:H105"/>
    <mergeCell ref="B106:D106"/>
    <mergeCell ref="F106:H106"/>
    <mergeCell ref="J105:L105"/>
    <mergeCell ref="B104:D104"/>
    <mergeCell ref="F104:H104"/>
    <mergeCell ref="B101:D101"/>
    <mergeCell ref="F101:H101"/>
    <mergeCell ref="B102:D102"/>
    <mergeCell ref="F102:H102"/>
    <mergeCell ref="J101:L101"/>
    <mergeCell ref="M101:P101"/>
    <mergeCell ref="I102:L102"/>
    <mergeCell ref="N102:P102"/>
    <mergeCell ref="J103:L103"/>
    <mergeCell ref="N103:P103"/>
    <mergeCell ref="J104:L104"/>
    <mergeCell ref="N104:P104"/>
    <mergeCell ref="B100:D100"/>
    <mergeCell ref="F100:H100"/>
    <mergeCell ref="B97:D97"/>
    <mergeCell ref="F97:H97"/>
    <mergeCell ref="B98:D98"/>
    <mergeCell ref="F98:H98"/>
    <mergeCell ref="J100:L100"/>
    <mergeCell ref="M100:P100"/>
    <mergeCell ref="B103:D103"/>
    <mergeCell ref="F103:H103"/>
    <mergeCell ref="B94:D94"/>
    <mergeCell ref="F94:H94"/>
    <mergeCell ref="B99:D99"/>
    <mergeCell ref="B95:D95"/>
    <mergeCell ref="F95:H95"/>
    <mergeCell ref="B96:D96"/>
    <mergeCell ref="J94:L94"/>
    <mergeCell ref="N94:P94"/>
    <mergeCell ref="J95:L95"/>
    <mergeCell ref="N95:P95"/>
    <mergeCell ref="E96:H96"/>
    <mergeCell ref="J96:L96"/>
    <mergeCell ref="N96:P96"/>
    <mergeCell ref="J97:L97"/>
    <mergeCell ref="N97:P97"/>
    <mergeCell ref="J98:L98"/>
    <mergeCell ref="N98:P98"/>
    <mergeCell ref="F99:H99"/>
    <mergeCell ref="J99:L99"/>
    <mergeCell ref="J89:L89"/>
    <mergeCell ref="N89:P89"/>
    <mergeCell ref="J90:L90"/>
    <mergeCell ref="J91:L91"/>
    <mergeCell ref="M91:P91"/>
    <mergeCell ref="J92:L92"/>
    <mergeCell ref="N92:P92"/>
    <mergeCell ref="J93:L93"/>
    <mergeCell ref="N93:P93"/>
    <mergeCell ref="B93:D93"/>
    <mergeCell ref="F93:H93"/>
    <mergeCell ref="B91:D91"/>
    <mergeCell ref="F91:H91"/>
    <mergeCell ref="B92:D92"/>
    <mergeCell ref="F92:H92"/>
    <mergeCell ref="B89:D89"/>
    <mergeCell ref="F89:H89"/>
    <mergeCell ref="B90:D90"/>
    <mergeCell ref="F90:H90"/>
    <mergeCell ref="B88:D88"/>
    <mergeCell ref="F88:H88"/>
    <mergeCell ref="B85:D85"/>
    <mergeCell ref="F85:H85"/>
    <mergeCell ref="B86:D86"/>
    <mergeCell ref="F86:H86"/>
    <mergeCell ref="J85:L85"/>
    <mergeCell ref="N85:P85"/>
    <mergeCell ref="J86:L86"/>
    <mergeCell ref="N86:P86"/>
    <mergeCell ref="J87:L87"/>
    <mergeCell ref="N87:P87"/>
    <mergeCell ref="J88:L88"/>
    <mergeCell ref="N88:P88"/>
    <mergeCell ref="B84:D84"/>
    <mergeCell ref="F84:H84"/>
    <mergeCell ref="B81:D81"/>
    <mergeCell ref="F81:H81"/>
    <mergeCell ref="B82:D82"/>
    <mergeCell ref="F82:H82"/>
    <mergeCell ref="J84:L84"/>
    <mergeCell ref="N84:P84"/>
    <mergeCell ref="B87:D87"/>
    <mergeCell ref="F87:H87"/>
    <mergeCell ref="B71:D71"/>
    <mergeCell ref="B68:D68"/>
    <mergeCell ref="F68:H68"/>
    <mergeCell ref="J71:L71"/>
    <mergeCell ref="N71:P71"/>
    <mergeCell ref="J72:L72"/>
    <mergeCell ref="N72:P72"/>
    <mergeCell ref="B83:D83"/>
    <mergeCell ref="F83:H83"/>
    <mergeCell ref="B73:D73"/>
    <mergeCell ref="B74:D74"/>
    <mergeCell ref="F71:H71"/>
    <mergeCell ref="B72:D72"/>
    <mergeCell ref="F72:H72"/>
    <mergeCell ref="J68:L68"/>
    <mergeCell ref="N68:P68"/>
    <mergeCell ref="A69:D69"/>
    <mergeCell ref="J69:L69"/>
    <mergeCell ref="N69:P69"/>
    <mergeCell ref="B70:D70"/>
    <mergeCell ref="J70:L70"/>
    <mergeCell ref="N70:P70"/>
    <mergeCell ref="F69:H69"/>
    <mergeCell ref="F70:H70"/>
    <mergeCell ref="B65:D65"/>
    <mergeCell ref="B66:D66"/>
    <mergeCell ref="E66:H66"/>
    <mergeCell ref="B67:D67"/>
    <mergeCell ref="J65:L65"/>
    <mergeCell ref="N65:P65"/>
    <mergeCell ref="J66:L66"/>
    <mergeCell ref="N66:P66"/>
    <mergeCell ref="J67:L67"/>
    <mergeCell ref="N67:P67"/>
    <mergeCell ref="F65:H65"/>
    <mergeCell ref="F67:H67"/>
    <mergeCell ref="C6:F6"/>
    <mergeCell ref="B63:D63"/>
    <mergeCell ref="F63:H63"/>
    <mergeCell ref="B64:D64"/>
    <mergeCell ref="A60:N60"/>
    <mergeCell ref="A62:D62"/>
    <mergeCell ref="E62:H62"/>
    <mergeCell ref="A61:O61"/>
    <mergeCell ref="I62:L62"/>
    <mergeCell ref="M62:P62"/>
    <mergeCell ref="J63:L63"/>
    <mergeCell ref="N63:P63"/>
    <mergeCell ref="J64:L64"/>
    <mergeCell ref="N64:P64"/>
    <mergeCell ref="B15:N15"/>
    <mergeCell ref="B22:N22"/>
    <mergeCell ref="C39:N39"/>
    <mergeCell ref="F64:H64"/>
    <mergeCell ref="J83:L83"/>
    <mergeCell ref="N83:P83"/>
    <mergeCell ref="J73:L73"/>
    <mergeCell ref="J74:L74"/>
    <mergeCell ref="A77:P77"/>
    <mergeCell ref="A78:D78"/>
    <mergeCell ref="E78:H78"/>
    <mergeCell ref="I78:L78"/>
    <mergeCell ref="M78:P78"/>
    <mergeCell ref="B79:D79"/>
    <mergeCell ref="F79:H79"/>
    <mergeCell ref="J79:L79"/>
    <mergeCell ref="N79:P79"/>
    <mergeCell ref="N119:P119"/>
    <mergeCell ref="N120:P120"/>
    <mergeCell ref="B12:P13"/>
    <mergeCell ref="B29:P29"/>
    <mergeCell ref="C44:P45"/>
    <mergeCell ref="C51:P52"/>
    <mergeCell ref="B54:P56"/>
    <mergeCell ref="J110:L110"/>
    <mergeCell ref="M110:P110"/>
    <mergeCell ref="J111:L111"/>
    <mergeCell ref="N111:P111"/>
    <mergeCell ref="J112:L112"/>
    <mergeCell ref="N112:P112"/>
    <mergeCell ref="A113:D113"/>
    <mergeCell ref="J113:L113"/>
    <mergeCell ref="N113:P113"/>
    <mergeCell ref="B80:D80"/>
    <mergeCell ref="F80:H80"/>
    <mergeCell ref="J80:L80"/>
    <mergeCell ref="N80:P80"/>
    <mergeCell ref="J81:L81"/>
    <mergeCell ref="N81:P81"/>
    <mergeCell ref="J82:L82"/>
    <mergeCell ref="N82:P82"/>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9"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election activeCell="N5" sqref="N5"/>
    </sheetView>
  </sheetViews>
  <sheetFormatPr defaultRowHeight="18.75" x14ac:dyDescent="0.15"/>
  <cols>
    <col min="1" max="1" width="2.125" style="76" customWidth="1"/>
    <col min="2" max="2" width="2.25" style="76" customWidth="1"/>
    <col min="3" max="3" width="2.875" style="76" customWidth="1"/>
    <col min="4" max="4" width="2.25" style="76" customWidth="1"/>
    <col min="5" max="5" width="6.25" style="76" customWidth="1"/>
    <col min="6" max="6" width="6" style="76" customWidth="1"/>
    <col min="7" max="7" width="6.625" style="76" customWidth="1"/>
    <col min="8" max="8" width="5.5" style="76" customWidth="1"/>
    <col min="9" max="9" width="6.875" style="76" customWidth="1"/>
    <col min="10" max="10" width="16.25" style="76" customWidth="1"/>
    <col min="11" max="11" width="7" style="76" customWidth="1"/>
    <col min="12" max="12" width="13.5" style="76" customWidth="1"/>
    <col min="13" max="13" width="9" style="76" customWidth="1"/>
    <col min="14" max="19" width="6.25" style="76" customWidth="1"/>
    <col min="20" max="20" width="1.375" style="76" customWidth="1"/>
    <col min="21" max="16384" width="9" style="76"/>
  </cols>
  <sheetData>
    <row r="1" spans="1:20" ht="24.95" customHeight="1" x14ac:dyDescent="0.4">
      <c r="A1" s="75"/>
      <c r="B1" s="75"/>
      <c r="C1" s="75"/>
      <c r="D1" s="75"/>
      <c r="E1" s="75"/>
      <c r="F1" s="74"/>
      <c r="G1" s="74"/>
      <c r="H1" s="74"/>
      <c r="I1" s="74"/>
      <c r="J1" s="74"/>
      <c r="K1" s="75" t="s">
        <v>34</v>
      </c>
      <c r="M1" s="74"/>
      <c r="N1" s="74"/>
      <c r="O1" s="74"/>
      <c r="P1" s="74"/>
      <c r="Q1" s="385" t="s">
        <v>483</v>
      </c>
      <c r="R1" s="385"/>
      <c r="S1" s="385"/>
      <c r="T1" s="178"/>
    </row>
    <row r="2" spans="1:20" ht="24.95" customHeight="1" x14ac:dyDescent="0.4">
      <c r="A2" s="179"/>
      <c r="B2" s="386" t="s">
        <v>134</v>
      </c>
      <c r="C2" s="386"/>
      <c r="D2" s="386"/>
      <c r="E2" s="386"/>
      <c r="F2" s="386"/>
      <c r="G2" s="74"/>
      <c r="H2" s="74"/>
      <c r="I2" s="74"/>
      <c r="J2" s="74"/>
      <c r="K2" s="74"/>
      <c r="L2" s="74"/>
      <c r="M2" s="74"/>
      <c r="N2" s="74"/>
      <c r="O2" s="74"/>
      <c r="P2" s="74"/>
      <c r="Q2" s="385" t="str">
        <f>一番最初に入力!C6</f>
        <v>99999</v>
      </c>
      <c r="R2" s="385"/>
      <c r="S2" s="385"/>
      <c r="T2" s="178"/>
    </row>
    <row r="3" spans="1:20" ht="24.95" customHeight="1" x14ac:dyDescent="0.4">
      <c r="A3" s="146"/>
      <c r="B3" s="146"/>
      <c r="C3" s="146"/>
      <c r="D3" s="146"/>
      <c r="E3" s="146"/>
      <c r="F3" s="74"/>
      <c r="G3" s="74"/>
      <c r="H3" s="74"/>
      <c r="I3" s="74"/>
      <c r="J3" s="74"/>
      <c r="K3" s="74"/>
      <c r="L3" s="74"/>
      <c r="M3" s="74"/>
      <c r="N3" s="74"/>
      <c r="O3" s="74"/>
      <c r="P3" s="74"/>
      <c r="Q3" s="74"/>
      <c r="R3" s="74"/>
      <c r="S3" s="74"/>
      <c r="T3" s="178"/>
    </row>
    <row r="4" spans="1:20" ht="24.95" customHeight="1" x14ac:dyDescent="0.4">
      <c r="A4" s="147"/>
      <c r="B4" s="147"/>
      <c r="C4" s="147"/>
      <c r="D4" s="147"/>
      <c r="E4" s="147"/>
      <c r="F4" s="74"/>
      <c r="G4" s="74"/>
      <c r="H4" s="74"/>
      <c r="I4" s="74"/>
      <c r="J4" s="74"/>
      <c r="K4" s="74"/>
      <c r="L4" s="74"/>
      <c r="M4" s="74"/>
      <c r="N4" s="74"/>
      <c r="O4" s="74"/>
      <c r="P4" s="74"/>
      <c r="Q4" s="74"/>
      <c r="R4" s="74"/>
      <c r="S4" s="74"/>
      <c r="T4" s="178"/>
    </row>
    <row r="5" spans="1:20" ht="24.95" customHeight="1" x14ac:dyDescent="0.15">
      <c r="A5" s="180"/>
      <c r="B5" s="180"/>
      <c r="C5" s="180"/>
      <c r="D5" s="180"/>
      <c r="E5" s="180"/>
      <c r="F5" s="74"/>
      <c r="G5" s="180"/>
      <c r="H5" s="180"/>
      <c r="I5" s="180"/>
      <c r="J5" s="180"/>
      <c r="K5" s="180"/>
      <c r="L5" s="74"/>
      <c r="M5" s="195" t="s">
        <v>245</v>
      </c>
      <c r="N5" s="243">
        <v>5</v>
      </c>
      <c r="O5" s="196" t="s">
        <v>246</v>
      </c>
      <c r="P5" s="243">
        <v>4</v>
      </c>
      <c r="Q5" s="196" t="s">
        <v>247</v>
      </c>
      <c r="R5" s="243">
        <v>28</v>
      </c>
      <c r="S5" s="196" t="s">
        <v>244</v>
      </c>
      <c r="T5" s="74"/>
    </row>
    <row r="6" spans="1:20" ht="24.95" customHeight="1" x14ac:dyDescent="0.4">
      <c r="A6" s="179"/>
      <c r="B6" s="179"/>
      <c r="C6" s="179"/>
      <c r="D6" s="179"/>
      <c r="E6" s="179"/>
      <c r="F6" s="74"/>
      <c r="G6" s="74"/>
      <c r="H6" s="74"/>
      <c r="I6" s="74"/>
      <c r="J6" s="74"/>
      <c r="K6" s="74"/>
      <c r="L6" s="74"/>
      <c r="M6" s="74"/>
      <c r="N6" s="74"/>
      <c r="O6" s="74"/>
      <c r="P6" s="74"/>
      <c r="Q6" s="74"/>
      <c r="R6" s="74"/>
      <c r="S6" s="74"/>
      <c r="T6" s="178"/>
    </row>
    <row r="7" spans="1:20" ht="24.95" customHeight="1" x14ac:dyDescent="0.4">
      <c r="A7" s="179"/>
      <c r="B7" s="378" t="s">
        <v>135</v>
      </c>
      <c r="C7" s="378"/>
      <c r="D7" s="378"/>
      <c r="E7" s="378"/>
      <c r="F7" s="378"/>
      <c r="G7" s="378"/>
      <c r="H7" s="378"/>
      <c r="I7" s="74"/>
      <c r="J7" s="74"/>
      <c r="K7" s="74"/>
      <c r="L7" s="74"/>
      <c r="M7" s="74"/>
      <c r="N7" s="74"/>
      <c r="O7" s="74"/>
      <c r="P7" s="74"/>
      <c r="Q7" s="74"/>
      <c r="R7" s="74"/>
      <c r="S7" s="74"/>
      <c r="T7" s="178"/>
    </row>
    <row r="8" spans="1:20" ht="24.95" customHeight="1" x14ac:dyDescent="0.4">
      <c r="A8" s="179"/>
      <c r="B8" s="179"/>
      <c r="C8" s="179"/>
      <c r="D8" s="179"/>
      <c r="E8" s="179"/>
      <c r="F8" s="74"/>
      <c r="G8" s="74"/>
      <c r="H8" s="74"/>
      <c r="I8" s="74"/>
      <c r="J8" s="181" t="s">
        <v>136</v>
      </c>
      <c r="K8" s="381" t="str">
        <f>IFERROR(VLOOKUP(一番最初に入力!$C$6,【適宜更新してください】法人情報!A2:E168,2,0),"　")</f>
        <v>小規模保育事業Ａ型</v>
      </c>
      <c r="L8" s="381"/>
      <c r="M8" s="381"/>
      <c r="N8" s="381"/>
      <c r="O8" s="381"/>
      <c r="P8" s="381"/>
      <c r="Q8" s="381"/>
      <c r="R8" s="381"/>
      <c r="S8" s="74" t="s">
        <v>63</v>
      </c>
      <c r="T8" s="178"/>
    </row>
    <row r="9" spans="1:20" ht="24.95" customHeight="1" x14ac:dyDescent="0.4">
      <c r="A9" s="147"/>
      <c r="B9" s="147"/>
      <c r="C9" s="147"/>
      <c r="D9" s="147"/>
      <c r="E9" s="147"/>
      <c r="F9" s="74"/>
      <c r="G9" s="74"/>
      <c r="J9" s="181" t="s">
        <v>69</v>
      </c>
      <c r="K9" s="381" t="str">
        <f>IFERROR(VLOOKUP(一番最初に入力!$C$6,【適宜更新してください】法人情報!A2:F168,3,0),"　")</f>
        <v>給付のおうち保育園</v>
      </c>
      <c r="L9" s="381"/>
      <c r="M9" s="381"/>
      <c r="N9" s="381"/>
      <c r="O9" s="381"/>
      <c r="P9" s="381"/>
      <c r="Q9" s="381"/>
      <c r="R9" s="381"/>
      <c r="S9" s="74" t="s">
        <v>137</v>
      </c>
      <c r="T9" s="178"/>
    </row>
    <row r="10" spans="1:20" ht="24.95" customHeight="1" x14ac:dyDescent="0.15">
      <c r="A10" s="145"/>
      <c r="B10" s="145"/>
      <c r="C10" s="145"/>
      <c r="D10" s="145"/>
      <c r="E10" s="145"/>
      <c r="F10" s="145"/>
      <c r="G10" s="145"/>
      <c r="H10" s="145"/>
      <c r="J10" s="147" t="s">
        <v>248</v>
      </c>
      <c r="K10" s="382" t="str">
        <f>IFERROR(VLOOKUP(一番最初に入力!$C$6,【適宜更新してください】法人情報!A2:F168,4,0),"　")</f>
        <v>仙台市青葉区上杉１丁目10-100</v>
      </c>
      <c r="L10" s="382"/>
      <c r="M10" s="382"/>
      <c r="N10" s="382"/>
      <c r="O10" s="382"/>
      <c r="P10" s="382"/>
      <c r="Q10" s="382"/>
      <c r="R10" s="382"/>
      <c r="S10" s="145"/>
      <c r="T10" s="145" t="s">
        <v>138</v>
      </c>
    </row>
    <row r="11" spans="1:20" ht="24.95" customHeight="1" x14ac:dyDescent="0.15">
      <c r="A11" s="145"/>
      <c r="B11" s="145"/>
      <c r="C11" s="145"/>
      <c r="D11" s="145"/>
      <c r="E11" s="145"/>
      <c r="F11" s="145"/>
      <c r="G11" s="145"/>
      <c r="H11" s="145"/>
      <c r="I11" s="145"/>
      <c r="J11" s="145"/>
      <c r="K11" s="378" t="s">
        <v>66</v>
      </c>
      <c r="L11" s="378"/>
      <c r="M11" s="379" t="str">
        <f>IFERROR(VLOOKUP(一番最初に入力!$C$6,【適宜更新してください】法人情報!A2:F168,5,0),"　")</f>
        <v>株式会社　かみすぎ</v>
      </c>
      <c r="N11" s="379"/>
      <c r="O11" s="379"/>
      <c r="P11" s="379"/>
      <c r="Q11" s="379"/>
      <c r="R11" s="379"/>
      <c r="S11" s="145" t="s">
        <v>64</v>
      </c>
      <c r="T11" s="145" t="s">
        <v>139</v>
      </c>
    </row>
    <row r="12" spans="1:20" ht="24.95" customHeight="1" x14ac:dyDescent="0.15">
      <c r="A12" s="145"/>
      <c r="B12" s="145"/>
      <c r="C12" s="145"/>
      <c r="D12" s="145"/>
      <c r="E12" s="145"/>
      <c r="F12" s="145"/>
      <c r="G12" s="145"/>
      <c r="H12" s="145"/>
      <c r="I12" s="145"/>
      <c r="J12" s="145"/>
      <c r="K12" s="378" t="s">
        <v>67</v>
      </c>
      <c r="L12" s="378"/>
      <c r="M12" s="380" t="s">
        <v>458</v>
      </c>
      <c r="N12" s="380"/>
      <c r="O12" s="380"/>
      <c r="P12" s="380"/>
      <c r="Q12" s="380"/>
      <c r="R12" s="146" t="s">
        <v>34</v>
      </c>
      <c r="S12" s="145"/>
      <c r="T12" s="145"/>
    </row>
    <row r="13" spans="1:20" ht="19.5" customHeight="1" x14ac:dyDescent="0.15">
      <c r="A13" s="145"/>
      <c r="B13" s="145"/>
      <c r="C13" s="145"/>
      <c r="D13" s="145"/>
      <c r="E13" s="145"/>
      <c r="F13" s="145"/>
      <c r="G13" s="145"/>
      <c r="H13" s="145"/>
      <c r="I13" s="145"/>
      <c r="J13" s="145"/>
      <c r="K13" s="145" t="s">
        <v>68</v>
      </c>
      <c r="L13" s="145"/>
      <c r="Q13" s="145"/>
      <c r="R13" s="145"/>
      <c r="S13" s="145"/>
      <c r="T13" s="145"/>
    </row>
    <row r="14" spans="1:20" ht="24.95" customHeight="1" x14ac:dyDescent="0.15">
      <c r="A14" s="145"/>
      <c r="B14" s="145"/>
      <c r="C14" s="145"/>
      <c r="D14" s="145"/>
      <c r="E14" s="145"/>
      <c r="F14" s="145"/>
      <c r="G14" s="145"/>
      <c r="H14" s="145"/>
      <c r="I14" s="145"/>
      <c r="J14" s="145"/>
      <c r="K14" s="378" t="s">
        <v>394</v>
      </c>
      <c r="L14" s="378"/>
      <c r="M14" s="378" t="str">
        <f>IFERROR(VLOOKUP(一番最初に入力!C6,【適宜更新してください】法人情報!A2:F168,6,0)," ")</f>
        <v>一般型</v>
      </c>
      <c r="N14" s="378"/>
      <c r="O14" s="378"/>
      <c r="P14" s="378"/>
      <c r="Q14" s="378"/>
      <c r="R14" s="145"/>
      <c r="S14" s="145"/>
      <c r="T14" s="145"/>
    </row>
    <row r="15" spans="1:20" ht="24.95" customHeight="1" x14ac:dyDescent="0.4">
      <c r="A15" s="178"/>
      <c r="B15" s="178"/>
      <c r="C15" s="182"/>
      <c r="D15" s="74"/>
      <c r="E15" s="74"/>
      <c r="F15" s="74"/>
      <c r="G15" s="74"/>
      <c r="H15" s="74"/>
      <c r="I15" s="74"/>
      <c r="J15" s="74"/>
      <c r="K15" s="74"/>
      <c r="L15" s="74"/>
      <c r="M15" s="74"/>
      <c r="N15" s="74"/>
      <c r="O15" s="74"/>
      <c r="P15" s="74"/>
      <c r="Q15" s="74"/>
      <c r="R15" s="74"/>
      <c r="S15" s="74"/>
      <c r="T15" s="178"/>
    </row>
    <row r="16" spans="1:20" ht="38.25" customHeight="1" x14ac:dyDescent="0.5">
      <c r="A16" s="183"/>
      <c r="B16" s="183"/>
      <c r="C16" s="183"/>
      <c r="D16" s="184"/>
      <c r="E16" s="184"/>
      <c r="F16" s="185" t="s">
        <v>167</v>
      </c>
      <c r="G16" s="186" t="str">
        <f>一番最初に入力!C10&amp;""</f>
        <v>5</v>
      </c>
      <c r="H16" s="185" t="s">
        <v>249</v>
      </c>
      <c r="I16" s="187"/>
      <c r="J16" s="187"/>
      <c r="K16" s="187"/>
      <c r="L16" s="187"/>
      <c r="M16" s="187"/>
      <c r="N16" s="187"/>
      <c r="O16" s="187"/>
      <c r="P16" s="187"/>
      <c r="Q16" s="187"/>
      <c r="R16" s="187"/>
      <c r="S16" s="187"/>
      <c r="T16" s="184"/>
    </row>
    <row r="17" spans="1:20" ht="24.95" customHeight="1" x14ac:dyDescent="0.4">
      <c r="A17" s="146"/>
      <c r="B17" s="146"/>
      <c r="C17" s="146"/>
      <c r="D17" s="146"/>
      <c r="E17" s="146"/>
      <c r="F17" s="74"/>
      <c r="G17" s="74"/>
      <c r="H17" s="74"/>
      <c r="I17" s="74"/>
      <c r="J17" s="74"/>
      <c r="K17" s="74"/>
      <c r="L17" s="74"/>
      <c r="M17" s="74"/>
      <c r="N17" s="74"/>
      <c r="O17" s="74"/>
      <c r="P17" s="74"/>
      <c r="Q17" s="74"/>
      <c r="R17" s="74"/>
      <c r="S17" s="74"/>
      <c r="T17" s="178"/>
    </row>
    <row r="18" spans="1:20" ht="24.95" customHeight="1" x14ac:dyDescent="0.4">
      <c r="A18" s="146"/>
      <c r="B18" s="146"/>
      <c r="C18" s="146"/>
      <c r="D18" s="146"/>
      <c r="E18" s="146"/>
      <c r="F18" s="74"/>
      <c r="G18" s="74"/>
      <c r="H18" s="74"/>
      <c r="I18" s="74"/>
      <c r="J18" s="74"/>
      <c r="K18" s="74"/>
      <c r="L18" s="74"/>
      <c r="M18" s="74"/>
      <c r="N18" s="74"/>
      <c r="O18" s="74"/>
      <c r="P18" s="74"/>
      <c r="Q18" s="74"/>
      <c r="R18" s="74"/>
      <c r="S18" s="74"/>
      <c r="T18" s="178"/>
    </row>
    <row r="19" spans="1:20" s="188" customFormat="1" ht="24.95" customHeight="1" x14ac:dyDescent="0.15">
      <c r="A19" s="390" t="s">
        <v>183</v>
      </c>
      <c r="B19" s="391"/>
      <c r="C19" s="391"/>
      <c r="D19" s="391"/>
      <c r="E19" s="391"/>
      <c r="F19" s="391"/>
      <c r="G19" s="391"/>
      <c r="H19" s="391"/>
      <c r="I19" s="391"/>
      <c r="J19" s="391"/>
      <c r="K19" s="391"/>
      <c r="L19" s="391"/>
      <c r="M19" s="391"/>
      <c r="N19" s="391"/>
      <c r="O19" s="391"/>
      <c r="P19" s="391"/>
      <c r="Q19" s="391"/>
      <c r="R19" s="391"/>
      <c r="S19" s="391"/>
      <c r="T19" s="391"/>
    </row>
    <row r="20" spans="1:20" s="188" customFormat="1" ht="24.95" customHeight="1" x14ac:dyDescent="0.15">
      <c r="A20" s="391"/>
      <c r="B20" s="391"/>
      <c r="C20" s="391"/>
      <c r="D20" s="391"/>
      <c r="E20" s="391"/>
      <c r="F20" s="391"/>
      <c r="G20" s="391"/>
      <c r="H20" s="391"/>
      <c r="I20" s="391"/>
      <c r="J20" s="391"/>
      <c r="K20" s="391"/>
      <c r="L20" s="391"/>
      <c r="M20" s="391"/>
      <c r="N20" s="391"/>
      <c r="O20" s="391"/>
      <c r="P20" s="391"/>
      <c r="Q20" s="391"/>
      <c r="R20" s="391"/>
      <c r="S20" s="391"/>
      <c r="T20" s="391"/>
    </row>
    <row r="21" spans="1:20" ht="24.95" customHeight="1" x14ac:dyDescent="0.4">
      <c r="A21" s="179"/>
      <c r="B21" s="179"/>
      <c r="C21" s="386"/>
      <c r="D21" s="386"/>
      <c r="E21" s="386"/>
      <c r="F21" s="386"/>
      <c r="G21" s="386"/>
      <c r="H21" s="386"/>
      <c r="I21" s="386"/>
      <c r="J21" s="386"/>
      <c r="K21" s="386"/>
      <c r="L21" s="386"/>
      <c r="M21" s="386"/>
      <c r="N21" s="386"/>
      <c r="O21" s="386"/>
      <c r="P21" s="386"/>
      <c r="Q21" s="386"/>
      <c r="R21" s="386"/>
      <c r="S21" s="74"/>
      <c r="T21" s="178"/>
    </row>
    <row r="22" spans="1:20" ht="24.95" customHeight="1" x14ac:dyDescent="0.15">
      <c r="A22" s="179"/>
      <c r="B22" s="179"/>
      <c r="C22" s="179"/>
      <c r="D22" s="179"/>
      <c r="E22" s="194" t="s">
        <v>140</v>
      </c>
      <c r="F22" s="386" t="s">
        <v>121</v>
      </c>
      <c r="G22" s="386"/>
      <c r="H22" s="386"/>
      <c r="I22" s="189" t="s">
        <v>122</v>
      </c>
      <c r="J22" s="387">
        <f>IF(別表1!L15=0,"",別表1!L15)</f>
        <v>3681200</v>
      </c>
      <c r="K22" s="387"/>
      <c r="L22" s="387"/>
      <c r="M22" s="190" t="s">
        <v>123</v>
      </c>
      <c r="N22" s="193"/>
      <c r="O22" s="193"/>
      <c r="P22" s="193"/>
      <c r="Q22" s="74"/>
      <c r="R22" s="74"/>
      <c r="S22" s="74"/>
      <c r="T22" s="74"/>
    </row>
    <row r="23" spans="1:20" ht="24.95" customHeight="1" x14ac:dyDescent="0.15">
      <c r="A23" s="179"/>
      <c r="B23" s="179"/>
      <c r="C23" s="179"/>
      <c r="D23" s="179"/>
      <c r="E23" s="194" t="s">
        <v>141</v>
      </c>
      <c r="F23" s="146" t="s">
        <v>167</v>
      </c>
      <c r="G23" s="191" t="str">
        <f>一番最初に入力!C10&amp;""</f>
        <v>5</v>
      </c>
      <c r="H23" s="74" t="s">
        <v>119</v>
      </c>
      <c r="I23" s="74"/>
      <c r="J23" s="74"/>
      <c r="K23" s="74"/>
      <c r="L23" s="74"/>
      <c r="M23" s="74"/>
      <c r="N23" s="74"/>
      <c r="O23" s="74"/>
      <c r="P23" s="74"/>
      <c r="Q23" s="74"/>
      <c r="R23" s="74"/>
      <c r="S23" s="74"/>
      <c r="T23" s="74"/>
    </row>
    <row r="24" spans="1:20" ht="24.95" customHeight="1" x14ac:dyDescent="0.15">
      <c r="A24" s="179"/>
      <c r="B24" s="179"/>
      <c r="C24" s="179"/>
      <c r="D24" s="179"/>
      <c r="E24" s="194" t="s">
        <v>142</v>
      </c>
      <c r="F24" s="146" t="s">
        <v>167</v>
      </c>
      <c r="G24" s="191" t="str">
        <f>一番最初に入力!C10&amp;""</f>
        <v>5</v>
      </c>
      <c r="H24" s="74" t="s">
        <v>120</v>
      </c>
      <c r="I24" s="74"/>
      <c r="J24" s="74"/>
      <c r="K24" s="74"/>
      <c r="L24" s="74"/>
      <c r="M24" s="74"/>
      <c r="N24" s="74"/>
      <c r="O24" s="74"/>
      <c r="P24" s="74"/>
      <c r="Q24" s="74"/>
      <c r="R24" s="74"/>
      <c r="S24" s="74"/>
      <c r="T24" s="74"/>
    </row>
    <row r="25" spans="1:20" ht="24.95" customHeight="1" x14ac:dyDescent="0.4">
      <c r="A25" s="179"/>
      <c r="B25" s="179"/>
      <c r="C25" s="179"/>
      <c r="D25" s="179"/>
      <c r="E25" s="179"/>
      <c r="F25" s="74"/>
      <c r="G25" s="74"/>
      <c r="H25" s="74"/>
      <c r="I25" s="74"/>
      <c r="J25" s="74"/>
      <c r="K25" s="74"/>
      <c r="L25" s="74"/>
      <c r="M25" s="74"/>
      <c r="N25" s="74"/>
      <c r="O25" s="74"/>
      <c r="P25" s="74"/>
      <c r="Q25" s="74"/>
      <c r="R25" s="74"/>
      <c r="S25" s="74"/>
      <c r="T25" s="178"/>
    </row>
    <row r="26" spans="1:20" ht="24.95" customHeight="1" x14ac:dyDescent="0.15">
      <c r="A26" s="388"/>
      <c r="B26" s="389"/>
      <c r="C26" s="389"/>
      <c r="D26" s="389"/>
      <c r="E26" s="389"/>
      <c r="F26" s="389"/>
      <c r="G26" s="389"/>
      <c r="H26" s="389"/>
      <c r="I26" s="389"/>
      <c r="J26" s="389"/>
      <c r="K26" s="389"/>
      <c r="L26" s="389"/>
      <c r="M26" s="389"/>
      <c r="N26" s="389"/>
      <c r="O26" s="389"/>
      <c r="P26" s="389"/>
      <c r="Q26" s="389"/>
      <c r="R26" s="389"/>
      <c r="S26" s="389"/>
      <c r="T26" s="389"/>
    </row>
    <row r="27" spans="1:20" ht="24.95" customHeight="1" x14ac:dyDescent="0.4">
      <c r="A27" s="179"/>
      <c r="B27" s="179"/>
      <c r="C27" s="179"/>
      <c r="D27" s="179"/>
      <c r="E27" s="386" t="s">
        <v>124</v>
      </c>
      <c r="F27" s="386"/>
      <c r="G27" s="386"/>
      <c r="H27" s="386"/>
      <c r="I27" s="386"/>
      <c r="J27" s="386"/>
      <c r="K27" s="386"/>
      <c r="L27" s="386"/>
      <c r="M27" s="386"/>
      <c r="N27" s="386"/>
      <c r="O27" s="386"/>
      <c r="P27" s="386"/>
      <c r="Q27" s="386"/>
      <c r="R27" s="74"/>
      <c r="S27" s="74"/>
      <c r="T27" s="178"/>
    </row>
    <row r="28" spans="1:20" ht="24.95" customHeight="1" x14ac:dyDescent="0.4">
      <c r="A28" s="179"/>
      <c r="B28" s="179"/>
      <c r="C28" s="179"/>
      <c r="D28" s="179"/>
      <c r="E28" s="386" t="s">
        <v>125</v>
      </c>
      <c r="F28" s="386"/>
      <c r="G28" s="386"/>
      <c r="H28" s="386"/>
      <c r="I28" s="386"/>
      <c r="J28" s="386"/>
      <c r="K28" s="386"/>
      <c r="L28" s="386"/>
      <c r="M28" s="386"/>
      <c r="N28" s="386"/>
      <c r="O28" s="386"/>
      <c r="P28" s="386"/>
      <c r="Q28" s="386"/>
      <c r="R28" s="179"/>
      <c r="S28" s="179"/>
      <c r="T28" s="178"/>
    </row>
    <row r="29" spans="1:20" ht="24.75" customHeight="1" x14ac:dyDescent="0.4">
      <c r="A29" s="179"/>
      <c r="B29" s="179"/>
      <c r="C29" s="179"/>
      <c r="D29" s="179"/>
      <c r="E29" s="386" t="s">
        <v>126</v>
      </c>
      <c r="F29" s="386"/>
      <c r="G29" s="386"/>
      <c r="H29" s="386"/>
      <c r="I29" s="386"/>
      <c r="J29" s="386"/>
      <c r="K29" s="386"/>
      <c r="L29" s="386"/>
      <c r="M29" s="386"/>
      <c r="N29" s="386"/>
      <c r="O29" s="386"/>
      <c r="P29" s="386"/>
      <c r="Q29" s="386"/>
      <c r="R29" s="179"/>
      <c r="S29" s="179"/>
      <c r="T29" s="178"/>
    </row>
    <row r="30" spans="1:20" ht="24.75" customHeight="1" x14ac:dyDescent="0.15">
      <c r="D30" s="179"/>
      <c r="E30" s="386" t="s">
        <v>143</v>
      </c>
      <c r="F30" s="386"/>
      <c r="G30" s="386"/>
      <c r="H30" s="386"/>
      <c r="I30" s="386"/>
      <c r="J30" s="386"/>
      <c r="K30" s="386"/>
      <c r="L30" s="386"/>
      <c r="M30" s="386"/>
      <c r="N30" s="386"/>
      <c r="O30" s="386"/>
      <c r="P30" s="386"/>
      <c r="Q30" s="386"/>
      <c r="R30" s="179"/>
      <c r="S30" s="179"/>
    </row>
    <row r="38" spans="1:20" ht="24.95" customHeight="1" x14ac:dyDescent="0.15">
      <c r="A38" s="145"/>
      <c r="B38" s="145"/>
      <c r="C38" s="145"/>
      <c r="D38" s="145"/>
      <c r="E38" s="145"/>
      <c r="F38" s="145"/>
      <c r="G38" s="145"/>
      <c r="H38" s="145"/>
      <c r="I38" s="145"/>
      <c r="J38" s="145"/>
      <c r="K38" s="145" t="s">
        <v>170</v>
      </c>
      <c r="L38" s="145"/>
      <c r="M38" s="192" t="s">
        <v>171</v>
      </c>
      <c r="N38" s="383" t="s">
        <v>479</v>
      </c>
      <c r="O38" s="383"/>
      <c r="P38" s="383"/>
      <c r="Q38" s="383"/>
      <c r="R38" s="383"/>
      <c r="S38" s="383"/>
      <c r="T38" s="145"/>
    </row>
    <row r="39" spans="1:20" ht="24.95" customHeight="1" x14ac:dyDescent="0.15">
      <c r="A39" s="145"/>
      <c r="B39" s="145"/>
      <c r="C39" s="145"/>
      <c r="D39" s="145"/>
      <c r="E39" s="145"/>
      <c r="F39" s="145"/>
      <c r="G39" s="145"/>
      <c r="H39" s="145"/>
      <c r="I39" s="145"/>
      <c r="J39" s="145"/>
      <c r="K39" s="145"/>
      <c r="L39" s="145"/>
      <c r="M39" s="147" t="s">
        <v>172</v>
      </c>
      <c r="N39" s="384" t="s">
        <v>480</v>
      </c>
      <c r="O39" s="384"/>
      <c r="P39" s="384"/>
      <c r="Q39" s="384"/>
      <c r="R39" s="384"/>
      <c r="S39" s="384"/>
      <c r="T39" s="145"/>
    </row>
  </sheetData>
  <sheetProtection password="C016"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heetViews>
  <sheetFormatPr defaultRowHeight="18.75" x14ac:dyDescent="0.4"/>
  <cols>
    <col min="1" max="1" width="1.125" style="92" customWidth="1"/>
    <col min="2" max="2" width="14.25" style="92" customWidth="1"/>
    <col min="3" max="3" width="7.625" style="92" customWidth="1"/>
    <col min="4" max="4" width="20.75" style="92" customWidth="1"/>
    <col min="5" max="6" width="13" style="92" customWidth="1"/>
    <col min="7" max="7" width="8.75" style="92" customWidth="1"/>
    <col min="8" max="8" width="13.625" style="92" customWidth="1"/>
    <col min="9" max="9" width="1.25" style="92" customWidth="1"/>
    <col min="10" max="10" width="21.125" style="92" customWidth="1"/>
    <col min="11" max="16384" width="9" style="92"/>
  </cols>
  <sheetData>
    <row r="1" spans="1:11" s="78" customFormat="1" ht="24" customHeight="1" x14ac:dyDescent="0.4">
      <c r="A1" s="74" t="s">
        <v>146</v>
      </c>
      <c r="B1" s="74"/>
      <c r="C1" s="75"/>
      <c r="D1" s="75"/>
      <c r="E1" s="75"/>
      <c r="F1" s="75"/>
      <c r="G1" s="400"/>
      <c r="H1" s="400"/>
      <c r="I1" s="76"/>
      <c r="J1" s="77" t="s">
        <v>62</v>
      </c>
      <c r="K1" s="76"/>
    </row>
    <row r="2" spans="1:11" s="78" customFormat="1" ht="37.5" customHeight="1" x14ac:dyDescent="0.4">
      <c r="A2" s="75"/>
      <c r="B2" s="75"/>
      <c r="C2" s="75"/>
      <c r="D2" s="79"/>
      <c r="E2" s="75"/>
      <c r="F2" s="75"/>
      <c r="G2" s="75"/>
      <c r="H2" s="75"/>
      <c r="I2" s="76"/>
      <c r="J2" s="76"/>
      <c r="K2" s="76"/>
    </row>
    <row r="3" spans="1:11" s="83" customFormat="1" ht="24" x14ac:dyDescent="0.5">
      <c r="A3" s="80"/>
      <c r="B3" s="81" t="s">
        <v>167</v>
      </c>
      <c r="C3" s="82" t="str">
        <f>一番最初に入力!C10&amp;""</f>
        <v>5</v>
      </c>
      <c r="D3" s="405" t="s">
        <v>130</v>
      </c>
      <c r="E3" s="405"/>
      <c r="F3" s="405"/>
      <c r="G3" s="405"/>
      <c r="H3" s="405"/>
      <c r="I3" s="76"/>
      <c r="J3" s="76"/>
      <c r="K3" s="76"/>
    </row>
    <row r="4" spans="1:11" s="78" customFormat="1" ht="28.5" customHeight="1" x14ac:dyDescent="0.4">
      <c r="A4" s="75"/>
      <c r="B4" s="75"/>
      <c r="C4" s="75"/>
      <c r="D4" s="75"/>
      <c r="E4" s="75"/>
      <c r="F4" s="75"/>
      <c r="G4" s="75"/>
      <c r="H4" s="75"/>
      <c r="I4" s="76"/>
      <c r="J4" s="76"/>
      <c r="K4" s="76"/>
    </row>
    <row r="5" spans="1:11" s="78" customFormat="1" ht="21.95" customHeight="1" x14ac:dyDescent="0.4">
      <c r="A5" s="75"/>
      <c r="B5" s="76"/>
      <c r="C5" s="76"/>
      <c r="D5" s="76"/>
      <c r="E5" s="84" t="s">
        <v>39</v>
      </c>
      <c r="F5" s="409" t="str">
        <f>様式第4号!K8</f>
        <v>小規模保育事業Ａ型</v>
      </c>
      <c r="G5" s="410"/>
      <c r="H5" s="411"/>
    </row>
    <row r="6" spans="1:11" s="78" customFormat="1" ht="21.95" customHeight="1" x14ac:dyDescent="0.4">
      <c r="A6" s="75"/>
      <c r="B6" s="76"/>
      <c r="C6" s="76"/>
      <c r="D6" s="76"/>
      <c r="E6" s="84" t="s">
        <v>40</v>
      </c>
      <c r="F6" s="406" t="str">
        <f>様式第4号!K9</f>
        <v>給付のおうち保育園</v>
      </c>
      <c r="G6" s="407"/>
      <c r="H6" s="408"/>
    </row>
    <row r="7" spans="1:11" s="78" customFormat="1" ht="24.95" customHeight="1" x14ac:dyDescent="0.4">
      <c r="A7" s="75"/>
      <c r="B7" s="75"/>
      <c r="C7" s="75"/>
      <c r="D7" s="75"/>
      <c r="E7" s="75"/>
      <c r="F7" s="75"/>
      <c r="G7" s="75"/>
      <c r="H7" s="75"/>
      <c r="I7" s="76"/>
      <c r="J7" s="76"/>
      <c r="K7" s="76"/>
    </row>
    <row r="8" spans="1:11" s="78" customFormat="1" ht="15" customHeight="1" x14ac:dyDescent="0.4">
      <c r="A8" s="75"/>
      <c r="B8" s="75"/>
      <c r="C8" s="75"/>
      <c r="D8" s="75"/>
      <c r="E8" s="75"/>
      <c r="F8" s="85"/>
      <c r="G8" s="75"/>
      <c r="H8" s="75" t="s">
        <v>13</v>
      </c>
      <c r="I8" s="76"/>
      <c r="J8" s="76"/>
      <c r="K8" s="76"/>
    </row>
    <row r="9" spans="1:11" s="78" customFormat="1" ht="20.100000000000001" customHeight="1" thickBot="1" x14ac:dyDescent="0.45">
      <c r="A9" s="75"/>
      <c r="B9" s="75" t="s">
        <v>5</v>
      </c>
      <c r="C9" s="75"/>
      <c r="D9" s="75"/>
      <c r="E9" s="75"/>
      <c r="F9" s="75"/>
      <c r="G9" s="75"/>
      <c r="H9" s="75"/>
      <c r="I9" s="76"/>
      <c r="J9" s="76"/>
      <c r="K9" s="76"/>
    </row>
    <row r="10" spans="1:11" s="78" customFormat="1" ht="24.95" customHeight="1" thickBot="1" x14ac:dyDescent="0.45">
      <c r="A10" s="85"/>
      <c r="B10" s="86"/>
      <c r="C10" s="412" t="s">
        <v>6</v>
      </c>
      <c r="D10" s="413"/>
      <c r="E10" s="414" t="s">
        <v>7</v>
      </c>
      <c r="F10" s="415"/>
      <c r="G10" s="85"/>
      <c r="H10" s="85"/>
      <c r="I10" s="76"/>
      <c r="J10" s="76"/>
      <c r="K10" s="76"/>
    </row>
    <row r="11" spans="1:11" s="78" customFormat="1" ht="24.75" customHeight="1" thickTop="1" x14ac:dyDescent="0.5">
      <c r="A11" s="85"/>
      <c r="B11" s="85"/>
      <c r="C11" s="87" t="s">
        <v>41</v>
      </c>
      <c r="D11" s="88"/>
      <c r="E11" s="416">
        <f>別表1!L15</f>
        <v>3681200</v>
      </c>
      <c r="F11" s="417"/>
      <c r="G11" s="85"/>
      <c r="H11" s="85"/>
      <c r="I11" s="76"/>
      <c r="J11" s="76"/>
      <c r="K11" s="76"/>
    </row>
    <row r="12" spans="1:11" s="78" customFormat="1" ht="24.75" customHeight="1" x14ac:dyDescent="0.5">
      <c r="A12" s="85"/>
      <c r="B12" s="85"/>
      <c r="C12" s="89" t="s">
        <v>43</v>
      </c>
      <c r="D12" s="90"/>
      <c r="E12" s="396">
        <v>1512000</v>
      </c>
      <c r="F12" s="397"/>
      <c r="G12" s="85"/>
      <c r="H12" s="85"/>
      <c r="I12" s="76"/>
      <c r="J12" s="76"/>
      <c r="K12" s="76"/>
    </row>
    <row r="13" spans="1:11" s="78" customFormat="1" ht="24.75" customHeight="1" x14ac:dyDescent="0.5">
      <c r="A13" s="85"/>
      <c r="B13" s="85"/>
      <c r="C13" s="89" t="s">
        <v>44</v>
      </c>
      <c r="D13" s="90"/>
      <c r="E13" s="392"/>
      <c r="F13" s="393"/>
      <c r="G13" s="85"/>
      <c r="H13" s="85"/>
      <c r="I13" s="76"/>
      <c r="J13" s="76"/>
      <c r="K13" s="76"/>
    </row>
    <row r="14" spans="1:11" s="78" customFormat="1" ht="24.75" customHeight="1" x14ac:dyDescent="0.5">
      <c r="A14" s="85"/>
      <c r="B14" s="85"/>
      <c r="C14" s="420" t="s">
        <v>8</v>
      </c>
      <c r="D14" s="421"/>
      <c r="E14" s="392"/>
      <c r="F14" s="393"/>
      <c r="G14" s="85"/>
      <c r="H14" s="85"/>
      <c r="I14" s="76"/>
      <c r="J14" s="76"/>
      <c r="K14" s="76"/>
    </row>
    <row r="15" spans="1:11" s="78" customFormat="1" ht="24.75" customHeight="1" x14ac:dyDescent="0.5">
      <c r="A15" s="85"/>
      <c r="B15" s="85"/>
      <c r="C15" s="420" t="s">
        <v>8</v>
      </c>
      <c r="D15" s="421"/>
      <c r="E15" s="392"/>
      <c r="F15" s="393"/>
      <c r="G15" s="85"/>
      <c r="H15" s="85"/>
      <c r="I15" s="76"/>
      <c r="J15" s="76"/>
      <c r="K15" s="76"/>
    </row>
    <row r="16" spans="1:11" s="78" customFormat="1" ht="24.75" customHeight="1" thickBot="1" x14ac:dyDescent="0.55000000000000004">
      <c r="A16" s="85"/>
      <c r="B16" s="85"/>
      <c r="C16" s="420" t="s">
        <v>8</v>
      </c>
      <c r="D16" s="421"/>
      <c r="E16" s="401"/>
      <c r="F16" s="402"/>
      <c r="G16" s="85"/>
      <c r="H16" s="85"/>
      <c r="I16" s="76"/>
      <c r="J16" s="76"/>
      <c r="K16" s="76"/>
    </row>
    <row r="17" spans="1:11" s="78" customFormat="1" ht="24.75" customHeight="1" thickTop="1" thickBot="1" x14ac:dyDescent="0.55000000000000004">
      <c r="A17" s="85"/>
      <c r="B17" s="85"/>
      <c r="C17" s="418" t="s">
        <v>9</v>
      </c>
      <c r="D17" s="419"/>
      <c r="E17" s="403">
        <f>SUM(E11:F16)</f>
        <v>5193200</v>
      </c>
      <c r="F17" s="404"/>
      <c r="G17" s="85"/>
      <c r="H17" s="85"/>
      <c r="I17" s="76"/>
      <c r="J17" s="76"/>
      <c r="K17" s="76"/>
    </row>
    <row r="18" spans="1:11" s="78" customFormat="1" ht="24.95" customHeight="1" x14ac:dyDescent="0.4">
      <c r="A18" s="85"/>
      <c r="B18" s="85"/>
      <c r="C18" s="85"/>
      <c r="D18" s="85"/>
      <c r="G18" s="85"/>
      <c r="H18" s="85"/>
      <c r="I18" s="76"/>
      <c r="J18" s="76"/>
      <c r="K18" s="76"/>
    </row>
    <row r="19" spans="1:11" s="78" customFormat="1" ht="24.95" customHeight="1" thickBot="1" x14ac:dyDescent="0.45">
      <c r="A19" s="85"/>
      <c r="B19" s="75" t="s">
        <v>10</v>
      </c>
      <c r="C19" s="85"/>
      <c r="D19" s="85"/>
      <c r="F19" s="91"/>
      <c r="G19" s="85"/>
      <c r="H19" s="85"/>
      <c r="I19" s="76"/>
      <c r="J19" s="76"/>
      <c r="K19" s="76"/>
    </row>
    <row r="20" spans="1:11" s="78" customFormat="1" ht="24.95" customHeight="1" thickBot="1" x14ac:dyDescent="0.45">
      <c r="A20" s="85"/>
      <c r="B20" s="85"/>
      <c r="C20" s="412" t="s">
        <v>6</v>
      </c>
      <c r="D20" s="413"/>
      <c r="E20" s="398" t="s">
        <v>11</v>
      </c>
      <c r="F20" s="399"/>
      <c r="G20" s="85"/>
      <c r="H20" s="85"/>
      <c r="I20" s="76"/>
      <c r="J20" s="76"/>
      <c r="K20" s="76"/>
    </row>
    <row r="21" spans="1:11" s="78" customFormat="1" ht="24.75" customHeight="1" thickTop="1" x14ac:dyDescent="0.5">
      <c r="A21" s="85"/>
      <c r="B21" s="85"/>
      <c r="C21" s="87" t="s">
        <v>12</v>
      </c>
      <c r="D21" s="88"/>
      <c r="E21" s="394">
        <v>2700000</v>
      </c>
      <c r="F21" s="395"/>
      <c r="G21" s="85"/>
      <c r="H21" s="85"/>
      <c r="I21" s="76"/>
      <c r="J21" s="76"/>
      <c r="K21" s="76"/>
    </row>
    <row r="22" spans="1:11" s="78" customFormat="1" ht="24.75" customHeight="1" x14ac:dyDescent="0.5">
      <c r="A22" s="85"/>
      <c r="B22" s="85"/>
      <c r="C22" s="89" t="s">
        <v>45</v>
      </c>
      <c r="D22" s="90"/>
      <c r="E22" s="396">
        <v>500000</v>
      </c>
      <c r="F22" s="397"/>
      <c r="G22" s="85"/>
      <c r="H22" s="85"/>
      <c r="I22" s="76"/>
      <c r="J22" s="76"/>
      <c r="K22" s="76"/>
    </row>
    <row r="23" spans="1:11" s="78" customFormat="1" ht="24.75" customHeight="1" x14ac:dyDescent="0.5">
      <c r="A23" s="85"/>
      <c r="B23" s="85"/>
      <c r="C23" s="89" t="s">
        <v>46</v>
      </c>
      <c r="D23" s="90"/>
      <c r="E23" s="396">
        <v>900000</v>
      </c>
      <c r="F23" s="397"/>
      <c r="G23" s="85"/>
      <c r="H23" s="85"/>
      <c r="I23" s="76"/>
      <c r="J23" s="76"/>
      <c r="K23" s="76"/>
    </row>
    <row r="24" spans="1:11" s="78" customFormat="1" ht="24.75" customHeight="1" x14ac:dyDescent="0.5">
      <c r="A24" s="85"/>
      <c r="B24" s="85"/>
      <c r="C24" s="89" t="s">
        <v>47</v>
      </c>
      <c r="D24" s="90"/>
      <c r="E24" s="396">
        <v>31500</v>
      </c>
      <c r="F24" s="397"/>
      <c r="G24" s="85"/>
      <c r="H24" s="85"/>
      <c r="I24" s="76"/>
      <c r="J24" s="76"/>
      <c r="K24" s="76"/>
    </row>
    <row r="25" spans="1:11" s="78" customFormat="1" ht="24.75" customHeight="1" x14ac:dyDescent="0.5">
      <c r="A25" s="85"/>
      <c r="B25" s="85"/>
      <c r="C25" s="89" t="s">
        <v>48</v>
      </c>
      <c r="D25" s="90"/>
      <c r="E25" s="396">
        <v>100000</v>
      </c>
      <c r="F25" s="397"/>
      <c r="G25" s="85"/>
      <c r="H25" s="85"/>
      <c r="I25" s="76"/>
      <c r="J25" s="76"/>
      <c r="K25" s="76"/>
    </row>
    <row r="26" spans="1:11" s="78" customFormat="1" ht="24.75" customHeight="1" x14ac:dyDescent="0.5">
      <c r="A26" s="85"/>
      <c r="B26" s="85"/>
      <c r="C26" s="89" t="s">
        <v>49</v>
      </c>
      <c r="D26" s="90"/>
      <c r="E26" s="396">
        <v>25000</v>
      </c>
      <c r="F26" s="397"/>
      <c r="G26" s="85"/>
      <c r="H26" s="85"/>
      <c r="I26" s="76"/>
      <c r="J26" s="76"/>
      <c r="K26" s="76"/>
    </row>
    <row r="27" spans="1:11" s="78" customFormat="1" ht="24.75" customHeight="1" x14ac:dyDescent="0.5">
      <c r="A27" s="85"/>
      <c r="B27" s="85"/>
      <c r="C27" s="89" t="s">
        <v>50</v>
      </c>
      <c r="D27" s="90"/>
      <c r="E27" s="396"/>
      <c r="F27" s="397"/>
      <c r="G27" s="85"/>
      <c r="H27" s="85"/>
      <c r="I27" s="76"/>
      <c r="J27" s="76"/>
      <c r="K27" s="76"/>
    </row>
    <row r="28" spans="1:11" s="78" customFormat="1" ht="24.75" customHeight="1" x14ac:dyDescent="0.5">
      <c r="A28" s="85"/>
      <c r="B28" s="85"/>
      <c r="C28" s="89" t="s">
        <v>51</v>
      </c>
      <c r="D28" s="90"/>
      <c r="E28" s="396">
        <v>100000</v>
      </c>
      <c r="F28" s="397"/>
      <c r="G28" s="85"/>
      <c r="H28" s="85"/>
      <c r="I28" s="76"/>
      <c r="J28" s="76"/>
      <c r="K28" s="76"/>
    </row>
    <row r="29" spans="1:11" s="78" customFormat="1" ht="24.75" customHeight="1" x14ac:dyDescent="0.5">
      <c r="A29" s="85"/>
      <c r="B29" s="85"/>
      <c r="C29" s="89" t="s">
        <v>52</v>
      </c>
      <c r="D29" s="90"/>
      <c r="E29" s="396">
        <v>152000</v>
      </c>
      <c r="F29" s="397"/>
      <c r="G29" s="85"/>
      <c r="H29" s="85"/>
      <c r="I29" s="76"/>
      <c r="J29" s="76"/>
      <c r="K29" s="76"/>
    </row>
    <row r="30" spans="1:11" ht="24.75" customHeight="1" x14ac:dyDescent="0.5">
      <c r="A30" s="85"/>
      <c r="B30" s="85"/>
      <c r="C30" s="89" t="s">
        <v>53</v>
      </c>
      <c r="D30" s="90"/>
      <c r="E30" s="396">
        <v>21000</v>
      </c>
      <c r="F30" s="397"/>
      <c r="G30" s="85"/>
      <c r="H30" s="85"/>
      <c r="I30" s="76"/>
      <c r="J30" s="76"/>
      <c r="K30" s="76"/>
    </row>
    <row r="31" spans="1:11" ht="24.75" customHeight="1" x14ac:dyDescent="0.5">
      <c r="A31" s="85"/>
      <c r="B31" s="85"/>
      <c r="C31" s="89" t="s">
        <v>54</v>
      </c>
      <c r="D31" s="90"/>
      <c r="E31" s="396">
        <v>294000</v>
      </c>
      <c r="F31" s="397"/>
      <c r="G31" s="85"/>
      <c r="H31" s="85"/>
      <c r="I31" s="76"/>
      <c r="J31" s="76"/>
      <c r="K31" s="76"/>
    </row>
    <row r="32" spans="1:11" ht="24.75" customHeight="1" x14ac:dyDescent="0.5">
      <c r="A32" s="85"/>
      <c r="B32" s="85"/>
      <c r="C32" s="89" t="s">
        <v>55</v>
      </c>
      <c r="D32" s="90"/>
      <c r="E32" s="396">
        <v>500000</v>
      </c>
      <c r="F32" s="397"/>
      <c r="G32" s="85"/>
      <c r="H32" s="85"/>
      <c r="I32" s="76"/>
      <c r="J32" s="76"/>
      <c r="K32" s="76"/>
    </row>
    <row r="33" spans="1:11" ht="24.75" customHeight="1" x14ac:dyDescent="0.5">
      <c r="A33" s="85"/>
      <c r="B33" s="85"/>
      <c r="C33" s="420" t="s">
        <v>8</v>
      </c>
      <c r="D33" s="421"/>
      <c r="E33" s="396"/>
      <c r="F33" s="397"/>
      <c r="G33" s="85"/>
      <c r="H33" s="85"/>
      <c r="I33" s="76"/>
      <c r="J33" s="76"/>
      <c r="K33" s="76"/>
    </row>
    <row r="34" spans="1:11" ht="24.75" customHeight="1" x14ac:dyDescent="0.5">
      <c r="A34" s="85"/>
      <c r="B34" s="85"/>
      <c r="C34" s="420" t="s">
        <v>8</v>
      </c>
      <c r="D34" s="421"/>
      <c r="E34" s="392"/>
      <c r="F34" s="393"/>
      <c r="G34" s="85"/>
      <c r="H34" s="85"/>
      <c r="I34" s="76"/>
      <c r="J34" s="76"/>
      <c r="K34" s="76"/>
    </row>
    <row r="35" spans="1:11" ht="24.75" customHeight="1" thickBot="1" x14ac:dyDescent="0.45">
      <c r="A35" s="85"/>
      <c r="B35" s="85"/>
      <c r="C35" s="420" t="s">
        <v>8</v>
      </c>
      <c r="D35" s="421"/>
      <c r="E35" s="401"/>
      <c r="F35" s="422"/>
      <c r="G35" s="85"/>
      <c r="H35" s="85"/>
      <c r="I35" s="76"/>
      <c r="J35" s="76"/>
      <c r="K35" s="76"/>
    </row>
    <row r="36" spans="1:11" ht="24.75" customHeight="1" thickTop="1" thickBot="1" x14ac:dyDescent="0.55000000000000004">
      <c r="A36" s="85"/>
      <c r="B36" s="85"/>
      <c r="C36" s="418" t="s">
        <v>9</v>
      </c>
      <c r="D36" s="419"/>
      <c r="E36" s="403">
        <f>SUM(E21:F35)</f>
        <v>5323500</v>
      </c>
      <c r="F36" s="404"/>
      <c r="G36" s="85"/>
      <c r="H36" s="85"/>
      <c r="I36" s="76"/>
      <c r="J36" s="76"/>
      <c r="K36" s="76"/>
    </row>
    <row r="37" spans="1:11" ht="5.25" customHeight="1" x14ac:dyDescent="0.4"/>
  </sheetData>
  <sheetProtection algorithmName="SHA-512" hashValue="2maFiCfk7b1M6Y4lCAEyIbW+nidmtdh3bulS188qNgQshdPIY6bW2hfZFld9zl+CfWmedC5h8T2mykVkI+gmpA==" saltValue="1ckP5RrlpYasHL/32gi3qQ==" spinCount="100000" sheet="1" objects="1" scenarios="1"/>
  <mergeCells count="39">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15:F15"/>
    <mergeCell ref="E21:F21"/>
    <mergeCell ref="E27:F27"/>
    <mergeCell ref="E24:F24"/>
    <mergeCell ref="E25:F25"/>
    <mergeCell ref="E26:F26"/>
    <mergeCell ref="E20:F20"/>
    <mergeCell ref="E22:F22"/>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x14ac:dyDescent="0.15"/>
  <cols>
    <col min="1" max="1" width="9" style="1"/>
    <col min="2" max="2" width="7" style="1" customWidth="1"/>
    <col min="3" max="12" width="14.625" style="1" customWidth="1"/>
    <col min="13" max="13" width="2.625" style="1" customWidth="1"/>
    <col min="14" max="16384" width="9" style="1"/>
  </cols>
  <sheetData>
    <row r="3" spans="1:14" ht="25.5" x14ac:dyDescent="0.15">
      <c r="A3" s="28" t="s">
        <v>147</v>
      </c>
      <c r="N3" s="26" t="s">
        <v>145</v>
      </c>
    </row>
    <row r="4" spans="1:14" ht="19.5" x14ac:dyDescent="0.15">
      <c r="C4" s="29"/>
      <c r="D4" s="30"/>
      <c r="E4" s="30"/>
      <c r="F4" s="30"/>
      <c r="G4" s="31"/>
      <c r="H4" s="30"/>
      <c r="I4" s="30"/>
      <c r="J4" s="32"/>
    </row>
    <row r="5" spans="1:14" ht="19.5" x14ac:dyDescent="0.15">
      <c r="B5" s="28"/>
      <c r="C5" s="29"/>
      <c r="D5" s="30"/>
      <c r="E5" s="30"/>
      <c r="F5" s="30"/>
      <c r="G5" s="29"/>
      <c r="H5" s="30"/>
      <c r="I5" s="30"/>
      <c r="J5" s="29"/>
    </row>
    <row r="6" spans="1:14" ht="30" x14ac:dyDescent="0.15">
      <c r="A6" s="33" t="s">
        <v>167</v>
      </c>
      <c r="B6" s="34" t="str">
        <f>一番最初に入力!C10&amp;""</f>
        <v>5</v>
      </c>
      <c r="C6" s="423" t="s">
        <v>129</v>
      </c>
      <c r="D6" s="423"/>
      <c r="E6" s="423"/>
      <c r="F6" s="423"/>
      <c r="G6" s="423"/>
      <c r="H6" s="423"/>
      <c r="I6" s="423"/>
      <c r="J6" s="423"/>
      <c r="K6" s="423"/>
    </row>
    <row r="7" spans="1:14" ht="19.5" x14ac:dyDescent="0.15">
      <c r="C7" s="29"/>
      <c r="D7" s="29"/>
      <c r="E7" s="30"/>
      <c r="F7" s="30"/>
      <c r="G7" s="35"/>
      <c r="H7" s="29"/>
      <c r="I7" s="35"/>
      <c r="J7" s="35"/>
      <c r="K7" s="29"/>
    </row>
    <row r="8" spans="1:14" ht="20.100000000000001" customHeight="1" x14ac:dyDescent="0.15">
      <c r="C8" s="29"/>
      <c r="D8" s="29"/>
      <c r="E8" s="30"/>
      <c r="F8" s="30"/>
      <c r="I8" s="27" t="s">
        <v>39</v>
      </c>
      <c r="J8" s="425" t="str">
        <f>収支予算書!F5</f>
        <v>小規模保育事業Ａ型</v>
      </c>
      <c r="K8" s="426"/>
      <c r="L8" s="427"/>
    </row>
    <row r="9" spans="1:14" ht="20.100000000000001" customHeight="1" x14ac:dyDescent="0.15">
      <c r="C9" s="36"/>
      <c r="D9" s="30"/>
      <c r="E9" s="30"/>
      <c r="F9" s="30"/>
      <c r="I9" s="27" t="s">
        <v>40</v>
      </c>
      <c r="J9" s="428" t="str">
        <f>収支予算書!F6</f>
        <v>給付のおうち保育園</v>
      </c>
      <c r="K9" s="429"/>
      <c r="L9" s="430"/>
    </row>
    <row r="10" spans="1:14" ht="20.100000000000001" customHeight="1" x14ac:dyDescent="0.15">
      <c r="C10" s="36"/>
      <c r="D10" s="30"/>
      <c r="E10" s="30"/>
      <c r="F10" s="30"/>
      <c r="J10" s="37"/>
      <c r="K10" s="38"/>
      <c r="L10" s="38"/>
    </row>
    <row r="11" spans="1:14" ht="20.25" thickBot="1" x14ac:dyDescent="0.2">
      <c r="C11" s="36"/>
      <c r="D11" s="30"/>
      <c r="E11" s="30"/>
      <c r="F11" s="30"/>
      <c r="G11" s="30"/>
      <c r="H11" s="30"/>
      <c r="I11" s="30"/>
      <c r="J11" s="30"/>
      <c r="K11" s="30"/>
      <c r="L11" s="9" t="s">
        <v>144</v>
      </c>
    </row>
    <row r="12" spans="1:14" ht="57" customHeight="1" x14ac:dyDescent="0.15">
      <c r="C12" s="39" t="s">
        <v>38</v>
      </c>
      <c r="D12" s="40" t="s">
        <v>37</v>
      </c>
      <c r="E12" s="40" t="s">
        <v>35</v>
      </c>
      <c r="F12" s="40" t="s">
        <v>36</v>
      </c>
      <c r="G12" s="212" t="s">
        <v>400</v>
      </c>
      <c r="H12" s="213" t="s">
        <v>4</v>
      </c>
      <c r="I12" s="213" t="s">
        <v>61</v>
      </c>
      <c r="J12" s="41" t="s">
        <v>404</v>
      </c>
      <c r="K12" s="150" t="s">
        <v>85</v>
      </c>
      <c r="L12" s="42" t="s">
        <v>406</v>
      </c>
    </row>
    <row r="13" spans="1:14" ht="19.5" x14ac:dyDescent="0.15">
      <c r="C13" s="43" t="s">
        <v>0</v>
      </c>
      <c r="D13" s="44" t="s">
        <v>1</v>
      </c>
      <c r="E13" s="44" t="s">
        <v>2</v>
      </c>
      <c r="F13" s="44" t="s">
        <v>3</v>
      </c>
      <c r="G13" s="44" t="s">
        <v>401</v>
      </c>
      <c r="H13" s="44" t="s">
        <v>402</v>
      </c>
      <c r="I13" s="44" t="s">
        <v>403</v>
      </c>
      <c r="J13" s="44" t="s">
        <v>58</v>
      </c>
      <c r="K13" s="44" t="s">
        <v>59</v>
      </c>
      <c r="L13" s="45" t="s">
        <v>110</v>
      </c>
    </row>
    <row r="14" spans="1:14" ht="19.5" x14ac:dyDescent="0.15">
      <c r="C14" s="46"/>
      <c r="D14" s="47"/>
      <c r="E14" s="47"/>
      <c r="F14" s="47"/>
      <c r="G14" s="47"/>
      <c r="H14" s="47"/>
      <c r="I14" s="47"/>
      <c r="J14" s="47"/>
      <c r="K14" s="47"/>
      <c r="L14" s="48"/>
    </row>
    <row r="15" spans="1:14" ht="33.75" customHeight="1" thickBot="1" x14ac:dyDescent="0.2">
      <c r="C15" s="49">
        <f>収支予算書!E36</f>
        <v>5323500</v>
      </c>
      <c r="D15" s="50">
        <f>収支予算書!E12+収支予算書!E13+収支予算書!E14+収支予算書!E15+収支予算書!E16+J15+K15</f>
        <v>1643200</v>
      </c>
      <c r="E15" s="50">
        <f>C15-D15</f>
        <v>3680300</v>
      </c>
      <c r="F15" s="50">
        <f>'別表2-1'!W27</f>
        <v>3464000</v>
      </c>
      <c r="G15" s="50">
        <f>'別表2-2'!V35</f>
        <v>86400</v>
      </c>
      <c r="H15" s="50">
        <f>MIN(E15,(F15+G15))</f>
        <v>3550400</v>
      </c>
      <c r="I15" s="50">
        <f>ROUNDDOWN(H15,-3)</f>
        <v>3550000</v>
      </c>
      <c r="J15" s="50">
        <f>別紙1【一時預かり利用料減免分】!K38</f>
        <v>72000</v>
      </c>
      <c r="K15" s="50">
        <f>別紙2【緊急一時預かり利用料減免分】!O48</f>
        <v>59200</v>
      </c>
      <c r="L15" s="51">
        <f>SUM(I15:K15)</f>
        <v>3681200</v>
      </c>
      <c r="M15" s="52"/>
    </row>
    <row r="16" spans="1:14" ht="19.5" x14ac:dyDescent="0.15">
      <c r="C16" s="53"/>
      <c r="D16" s="53"/>
      <c r="E16" s="53"/>
      <c r="F16" s="53"/>
      <c r="G16" s="53"/>
      <c r="H16" s="53"/>
      <c r="I16" s="53"/>
      <c r="J16" s="53"/>
      <c r="K16" s="53"/>
    </row>
    <row r="17" spans="3:11" ht="19.5" x14ac:dyDescent="0.15">
      <c r="C17" s="214" t="s">
        <v>407</v>
      </c>
      <c r="D17" s="214"/>
      <c r="E17" s="214"/>
      <c r="F17" s="214"/>
      <c r="G17" s="214"/>
      <c r="H17" s="214"/>
      <c r="I17" s="174"/>
      <c r="J17" s="174"/>
      <c r="K17" s="174"/>
    </row>
    <row r="18" spans="3:11" ht="6.75" customHeight="1" x14ac:dyDescent="0.15">
      <c r="C18" s="424"/>
      <c r="D18" s="424"/>
      <c r="E18" s="424"/>
      <c r="F18" s="424"/>
      <c r="G18" s="424"/>
      <c r="H18" s="424"/>
      <c r="I18" s="28"/>
      <c r="J18" s="28"/>
      <c r="K18" s="28"/>
    </row>
    <row r="19" spans="3:11" ht="19.5" x14ac:dyDescent="0.15">
      <c r="C19" s="28" t="s">
        <v>408</v>
      </c>
      <c r="D19" s="28"/>
      <c r="E19" s="28"/>
      <c r="F19" s="28"/>
      <c r="G19" s="28"/>
      <c r="H19" s="28"/>
      <c r="I19" s="28"/>
      <c r="J19" s="28"/>
      <c r="K19" s="28"/>
    </row>
    <row r="20" spans="3:11" ht="19.5" x14ac:dyDescent="0.15">
      <c r="C20" s="424"/>
      <c r="D20" s="424"/>
      <c r="E20" s="424"/>
      <c r="F20" s="30"/>
      <c r="G20" s="30"/>
      <c r="H20" s="30"/>
      <c r="I20" s="30"/>
      <c r="J20" s="30"/>
      <c r="K20" s="30"/>
    </row>
    <row r="21" spans="3:11" x14ac:dyDescent="0.15">
      <c r="C21" s="54"/>
    </row>
  </sheetData>
  <sheetProtection algorithmName="SHA-512" hashValue="ccpdmEs5cAx1WPCM6GZgjIG9YzuBsfDI0WCwlK9F7HBuedBbZ7e0pvdAjaUmieZ0B33biGZKT74m1uayx8TdzQ==" saltValue="ZutD0E42BR4yqZ6oD9vb9Q==" spinCount="100000"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election activeCell="B11" sqref="B11:F11"/>
    </sheetView>
  </sheetViews>
  <sheetFormatPr defaultRowHeight="16.5" x14ac:dyDescent="0.15"/>
  <cols>
    <col min="1" max="1" width="8.125" style="128" customWidth="1"/>
    <col min="2" max="2" width="6" style="130" customWidth="1"/>
    <col min="3" max="3" width="6.875" style="130" customWidth="1"/>
    <col min="4" max="5" width="4.625" style="130" customWidth="1"/>
    <col min="6" max="7" width="7.125" style="128" customWidth="1"/>
    <col min="8" max="9" width="6" style="128" customWidth="1"/>
    <col min="10" max="10" width="6" style="130" customWidth="1"/>
    <col min="11" max="12" width="8.25" style="130" customWidth="1"/>
    <col min="13" max="13" width="4.625" style="130" customWidth="1"/>
    <col min="14" max="14" width="4.625" style="131" customWidth="1"/>
    <col min="15" max="20" width="4.625" style="128" customWidth="1"/>
    <col min="21" max="21" width="8" style="128" customWidth="1"/>
    <col min="22" max="26" width="5.875" style="128" customWidth="1"/>
    <col min="27" max="27" width="8.5" style="128" customWidth="1"/>
    <col min="28" max="28" width="10.25" style="128" customWidth="1"/>
    <col min="29" max="16384" width="9" style="128"/>
  </cols>
  <sheetData>
    <row r="1" spans="1:27" s="125" customFormat="1" ht="12" customHeight="1" x14ac:dyDescent="0.15">
      <c r="B1" s="126"/>
      <c r="C1" s="126"/>
      <c r="D1" s="126"/>
      <c r="E1" s="126"/>
      <c r="J1" s="126"/>
      <c r="K1" s="126"/>
      <c r="L1" s="126"/>
      <c r="M1" s="126"/>
      <c r="N1" s="127"/>
    </row>
    <row r="2" spans="1:27" ht="19.5" customHeight="1" x14ac:dyDescent="0.15">
      <c r="A2" s="128" t="s">
        <v>484</v>
      </c>
      <c r="B2" s="129"/>
      <c r="C2" s="129"/>
      <c r="D2" s="129"/>
      <c r="L2" s="128"/>
      <c r="M2" s="128"/>
      <c r="O2" s="132"/>
    </row>
    <row r="3" spans="1:27" ht="19.5" customHeight="1" x14ac:dyDescent="0.15">
      <c r="A3" s="147" t="s">
        <v>167</v>
      </c>
      <c r="B3" s="148" t="str">
        <f>一番最初に入力!C10&amp;""</f>
        <v>5</v>
      </c>
      <c r="C3" s="145" t="s">
        <v>131</v>
      </c>
      <c r="D3" s="145"/>
      <c r="E3" s="146"/>
      <c r="F3" s="121"/>
      <c r="I3" s="133"/>
    </row>
    <row r="4" spans="1:27" ht="19.5" customHeight="1" x14ac:dyDescent="0.15">
      <c r="A4" s="129"/>
      <c r="B4" s="129"/>
      <c r="C4" s="129"/>
      <c r="D4" s="129"/>
      <c r="I4" s="133"/>
      <c r="L4" s="128"/>
      <c r="M4" s="128"/>
      <c r="N4" s="128"/>
      <c r="R4" s="567" t="s">
        <v>39</v>
      </c>
      <c r="S4" s="567"/>
      <c r="T4" s="431" t="str">
        <f>別表1!J8</f>
        <v>小規模保育事業Ａ型</v>
      </c>
      <c r="U4" s="432"/>
      <c r="V4" s="432"/>
      <c r="W4" s="432"/>
      <c r="X4" s="432"/>
      <c r="Y4" s="433"/>
    </row>
    <row r="5" spans="1:27" s="125" customFormat="1" ht="19.5" customHeight="1" x14ac:dyDescent="0.15">
      <c r="B5" s="126"/>
      <c r="C5" s="126"/>
      <c r="D5" s="126"/>
      <c r="E5" s="126"/>
      <c r="J5" s="126"/>
      <c r="K5" s="126"/>
      <c r="R5" s="568" t="s">
        <v>56</v>
      </c>
      <c r="S5" s="568"/>
      <c r="T5" s="434" t="str">
        <f>別表1!J9</f>
        <v>給付のおうち保育園</v>
      </c>
      <c r="U5" s="435"/>
      <c r="V5" s="435"/>
      <c r="W5" s="435"/>
      <c r="X5" s="435"/>
      <c r="Y5" s="436"/>
    </row>
    <row r="6" spans="1:27" ht="19.5" customHeight="1" x14ac:dyDescent="0.15">
      <c r="A6" s="128" t="s">
        <v>28</v>
      </c>
      <c r="I6" s="134"/>
      <c r="K6" s="135"/>
      <c r="L6" s="136"/>
      <c r="M6" s="136"/>
      <c r="N6" s="136"/>
      <c r="O6" s="134"/>
    </row>
    <row r="7" spans="1:27" ht="19.5" customHeight="1" x14ac:dyDescent="0.35">
      <c r="A7" s="574" t="s">
        <v>73</v>
      </c>
      <c r="B7" s="574"/>
      <c r="C7" s="574"/>
      <c r="D7" s="131"/>
      <c r="E7" s="131"/>
      <c r="F7" s="131"/>
      <c r="G7" s="131"/>
      <c r="H7" s="131"/>
      <c r="I7" s="131"/>
      <c r="J7" s="131"/>
      <c r="K7" s="131"/>
      <c r="L7" s="131"/>
      <c r="M7" s="131"/>
      <c r="N7" s="128"/>
    </row>
    <row r="8" spans="1:27" ht="19.5" customHeight="1" x14ac:dyDescent="0.15">
      <c r="A8" s="131"/>
      <c r="B8" s="131"/>
      <c r="C8" s="131"/>
      <c r="D8" s="131"/>
      <c r="E8" s="131"/>
      <c r="F8" s="131"/>
      <c r="G8" s="131"/>
      <c r="H8" s="131"/>
      <c r="I8" s="131"/>
      <c r="J8" s="131"/>
      <c r="K8" s="131"/>
      <c r="L8" s="131"/>
      <c r="M8" s="131"/>
      <c r="N8" s="137"/>
      <c r="O8" s="138"/>
    </row>
    <row r="9" spans="1:27" ht="19.5" customHeight="1" thickBot="1" x14ac:dyDescent="0.2">
      <c r="A9" s="128" t="s">
        <v>29</v>
      </c>
      <c r="I9" s="134"/>
      <c r="K9" s="135"/>
      <c r="L9" s="136"/>
      <c r="M9" s="136"/>
      <c r="N9" s="136"/>
      <c r="O9" s="136"/>
      <c r="P9" s="136"/>
      <c r="Q9" s="136"/>
      <c r="R9" s="134"/>
      <c r="T9" s="129" t="s">
        <v>74</v>
      </c>
      <c r="U9" s="130"/>
      <c r="V9" s="130"/>
      <c r="W9" s="130"/>
    </row>
    <row r="10" spans="1:27" s="131" customFormat="1" ht="19.5" customHeight="1" thickBot="1" x14ac:dyDescent="0.2">
      <c r="A10" s="139" t="s">
        <v>486</v>
      </c>
      <c r="B10" s="569" t="s">
        <v>27</v>
      </c>
      <c r="C10" s="570"/>
      <c r="D10" s="570"/>
      <c r="E10" s="570"/>
      <c r="F10" s="571"/>
      <c r="G10" s="572" t="s">
        <v>26</v>
      </c>
      <c r="H10" s="573"/>
      <c r="I10" s="569" t="s">
        <v>106</v>
      </c>
      <c r="J10" s="570"/>
      <c r="K10" s="570"/>
      <c r="L10" s="571"/>
      <c r="M10" s="457" t="s">
        <v>168</v>
      </c>
      <c r="N10" s="458"/>
      <c r="O10" s="459"/>
      <c r="P10" s="569" t="s">
        <v>14</v>
      </c>
      <c r="Q10" s="570"/>
      <c r="R10" s="579"/>
      <c r="T10" s="575" t="s">
        <v>169</v>
      </c>
      <c r="U10" s="576"/>
      <c r="V10" s="583" t="s">
        <v>468</v>
      </c>
      <c r="W10" s="584"/>
      <c r="X10" s="584"/>
      <c r="Y10" s="585"/>
      <c r="Z10" s="155"/>
      <c r="AA10" s="156"/>
    </row>
    <row r="11" spans="1:27" ht="19.5" customHeight="1" thickTop="1" thickBot="1" x14ac:dyDescent="0.2">
      <c r="A11" s="140">
        <v>1</v>
      </c>
      <c r="B11" s="556" t="s">
        <v>459</v>
      </c>
      <c r="C11" s="557"/>
      <c r="D11" s="557"/>
      <c r="E11" s="557"/>
      <c r="F11" s="558"/>
      <c r="G11" s="559" t="s">
        <v>463</v>
      </c>
      <c r="H11" s="560"/>
      <c r="I11" s="561" t="s">
        <v>405</v>
      </c>
      <c r="J11" s="562"/>
      <c r="K11" s="562"/>
      <c r="L11" s="563"/>
      <c r="M11" s="460" t="s">
        <v>465</v>
      </c>
      <c r="N11" s="460"/>
      <c r="O11" s="460"/>
      <c r="P11" s="580"/>
      <c r="Q11" s="581"/>
      <c r="R11" s="582"/>
      <c r="T11" s="577"/>
      <c r="U11" s="578"/>
      <c r="V11" s="586"/>
      <c r="W11" s="587"/>
      <c r="X11" s="587"/>
      <c r="Y11" s="588"/>
      <c r="Z11" s="155"/>
      <c r="AA11" s="156"/>
    </row>
    <row r="12" spans="1:27" ht="19.5" customHeight="1" x14ac:dyDescent="0.15">
      <c r="A12" s="141">
        <v>2</v>
      </c>
      <c r="B12" s="535" t="s">
        <v>460</v>
      </c>
      <c r="C12" s="536"/>
      <c r="D12" s="536"/>
      <c r="E12" s="536"/>
      <c r="F12" s="537"/>
      <c r="G12" s="538" t="s">
        <v>463</v>
      </c>
      <c r="H12" s="539"/>
      <c r="I12" s="564" t="s">
        <v>405</v>
      </c>
      <c r="J12" s="565"/>
      <c r="K12" s="565"/>
      <c r="L12" s="566"/>
      <c r="M12" s="461" t="s">
        <v>465</v>
      </c>
      <c r="N12" s="461"/>
      <c r="O12" s="461"/>
      <c r="P12" s="589"/>
      <c r="Q12" s="590"/>
      <c r="R12" s="591"/>
      <c r="T12" s="514"/>
      <c r="U12" s="532" t="s">
        <v>75</v>
      </c>
      <c r="V12" s="533" t="s">
        <v>76</v>
      </c>
      <c r="W12" s="533"/>
      <c r="X12" s="533"/>
      <c r="Y12" s="533"/>
      <c r="Z12" s="533"/>
      <c r="AA12" s="534"/>
    </row>
    <row r="13" spans="1:27" ht="19.5" customHeight="1" x14ac:dyDescent="0.15">
      <c r="A13" s="141">
        <v>3</v>
      </c>
      <c r="B13" s="535" t="s">
        <v>461</v>
      </c>
      <c r="C13" s="536"/>
      <c r="D13" s="536"/>
      <c r="E13" s="536"/>
      <c r="F13" s="537"/>
      <c r="G13" s="538" t="s">
        <v>464</v>
      </c>
      <c r="H13" s="539"/>
      <c r="I13" s="541" t="s">
        <v>933</v>
      </c>
      <c r="J13" s="542"/>
      <c r="K13" s="542"/>
      <c r="L13" s="543"/>
      <c r="M13" s="461" t="s">
        <v>465</v>
      </c>
      <c r="N13" s="461"/>
      <c r="O13" s="461"/>
      <c r="P13" s="535" t="s">
        <v>466</v>
      </c>
      <c r="Q13" s="552"/>
      <c r="R13" s="553"/>
      <c r="T13" s="540"/>
      <c r="U13" s="526"/>
      <c r="V13" s="528"/>
      <c r="W13" s="528"/>
      <c r="X13" s="528"/>
      <c r="Y13" s="528"/>
      <c r="Z13" s="528"/>
      <c r="AA13" s="529"/>
    </row>
    <row r="14" spans="1:27" ht="19.5" customHeight="1" x14ac:dyDescent="0.15">
      <c r="A14" s="140">
        <v>4</v>
      </c>
      <c r="B14" s="535" t="s">
        <v>462</v>
      </c>
      <c r="C14" s="536"/>
      <c r="D14" s="536"/>
      <c r="E14" s="536"/>
      <c r="F14" s="537"/>
      <c r="G14" s="538" t="s">
        <v>464</v>
      </c>
      <c r="H14" s="539"/>
      <c r="I14" s="541" t="s">
        <v>934</v>
      </c>
      <c r="J14" s="542"/>
      <c r="K14" s="542"/>
      <c r="L14" s="543"/>
      <c r="M14" s="461" t="s">
        <v>465</v>
      </c>
      <c r="N14" s="461"/>
      <c r="O14" s="461"/>
      <c r="P14" s="535" t="s">
        <v>467</v>
      </c>
      <c r="Q14" s="552"/>
      <c r="R14" s="553"/>
      <c r="T14" s="540"/>
      <c r="U14" s="526"/>
      <c r="V14" s="528"/>
      <c r="W14" s="528"/>
      <c r="X14" s="528"/>
      <c r="Y14" s="528"/>
      <c r="Z14" s="528"/>
      <c r="AA14" s="529"/>
    </row>
    <row r="15" spans="1:27" ht="19.5" customHeight="1" thickBot="1" x14ac:dyDescent="0.2">
      <c r="A15" s="142">
        <v>5</v>
      </c>
      <c r="B15" s="544"/>
      <c r="C15" s="545"/>
      <c r="D15" s="545"/>
      <c r="E15" s="545"/>
      <c r="F15" s="546"/>
      <c r="G15" s="547"/>
      <c r="H15" s="548"/>
      <c r="I15" s="549" t="s">
        <v>405</v>
      </c>
      <c r="J15" s="550"/>
      <c r="K15" s="550"/>
      <c r="L15" s="551"/>
      <c r="M15" s="597"/>
      <c r="N15" s="597"/>
      <c r="O15" s="597"/>
      <c r="P15" s="544"/>
      <c r="Q15" s="554"/>
      <c r="R15" s="555"/>
      <c r="T15" s="540"/>
      <c r="U15" s="526"/>
      <c r="V15" s="528"/>
      <c r="W15" s="528"/>
      <c r="X15" s="528"/>
      <c r="Y15" s="528"/>
      <c r="Z15" s="528"/>
      <c r="AA15" s="529"/>
    </row>
    <row r="16" spans="1:27" ht="19.5" customHeight="1" x14ac:dyDescent="0.15">
      <c r="A16" s="143"/>
      <c r="B16" s="143"/>
      <c r="C16" s="143"/>
      <c r="D16" s="143"/>
      <c r="E16" s="143"/>
      <c r="F16" s="143"/>
      <c r="G16" s="143"/>
      <c r="H16" s="143"/>
      <c r="I16" s="143"/>
      <c r="J16" s="143"/>
      <c r="K16" s="143"/>
      <c r="L16" s="143"/>
      <c r="M16" s="143"/>
      <c r="N16" s="143"/>
      <c r="O16" s="143"/>
      <c r="P16" s="143"/>
      <c r="Q16" s="143"/>
      <c r="R16" s="143"/>
      <c r="T16" s="540"/>
      <c r="U16" s="526" t="s">
        <v>77</v>
      </c>
      <c r="V16" s="528" t="s">
        <v>78</v>
      </c>
      <c r="W16" s="528"/>
      <c r="X16" s="528"/>
      <c r="Y16" s="528"/>
      <c r="Z16" s="528"/>
      <c r="AA16" s="529"/>
    </row>
    <row r="17" spans="1:27" ht="19.5" customHeight="1" x14ac:dyDescent="0.15">
      <c r="A17" s="136"/>
      <c r="B17" s="143"/>
      <c r="C17" s="143"/>
      <c r="D17" s="143"/>
      <c r="E17" s="143"/>
      <c r="F17" s="143"/>
      <c r="G17" s="143"/>
      <c r="H17" s="143"/>
      <c r="I17" s="143"/>
      <c r="J17" s="143"/>
      <c r="K17" s="143"/>
      <c r="L17" s="143"/>
      <c r="M17" s="143"/>
      <c r="N17" s="143"/>
      <c r="O17" s="143"/>
      <c r="P17" s="143"/>
      <c r="Q17" s="143"/>
      <c r="R17" s="143"/>
      <c r="T17" s="540"/>
      <c r="U17" s="526"/>
      <c r="V17" s="528"/>
      <c r="W17" s="528"/>
      <c r="X17" s="528"/>
      <c r="Y17" s="528"/>
      <c r="Z17" s="528"/>
      <c r="AA17" s="529"/>
    </row>
    <row r="18" spans="1:27" ht="19.5" customHeight="1" x14ac:dyDescent="0.15">
      <c r="B18" s="128"/>
      <c r="C18" s="128"/>
      <c r="D18" s="128"/>
      <c r="E18" s="128"/>
      <c r="J18" s="128"/>
      <c r="K18" s="128"/>
      <c r="L18" s="128"/>
      <c r="M18" s="128"/>
      <c r="N18" s="128"/>
      <c r="T18" s="540"/>
      <c r="U18" s="526"/>
      <c r="V18" s="528"/>
      <c r="W18" s="528"/>
      <c r="X18" s="528"/>
      <c r="Y18" s="528"/>
      <c r="Z18" s="528"/>
      <c r="AA18" s="529"/>
    </row>
    <row r="19" spans="1:27" ht="19.5" customHeight="1" thickBot="1" x14ac:dyDescent="0.2">
      <c r="B19" s="128"/>
      <c r="C19" s="128"/>
      <c r="D19" s="128"/>
      <c r="E19" s="128"/>
      <c r="J19" s="128"/>
      <c r="K19" s="128"/>
      <c r="L19" s="128"/>
      <c r="M19" s="128"/>
      <c r="N19" s="128"/>
      <c r="T19" s="469"/>
      <c r="U19" s="527"/>
      <c r="V19" s="530"/>
      <c r="W19" s="530"/>
      <c r="X19" s="530"/>
      <c r="Y19" s="530"/>
      <c r="Z19" s="530"/>
      <c r="AA19" s="531"/>
    </row>
    <row r="20" spans="1:27" ht="19.5" customHeight="1" x14ac:dyDescent="0.15">
      <c r="B20" s="128"/>
      <c r="C20" s="128"/>
      <c r="D20" s="128"/>
      <c r="E20" s="128"/>
      <c r="J20" s="128"/>
      <c r="K20" s="128"/>
      <c r="L20" s="128"/>
      <c r="M20" s="128"/>
      <c r="N20" s="128"/>
    </row>
    <row r="21" spans="1:27" s="125" customFormat="1" ht="9.75" customHeight="1" x14ac:dyDescent="0.15">
      <c r="B21" s="126"/>
      <c r="C21" s="126"/>
      <c r="D21" s="126"/>
      <c r="E21" s="126"/>
      <c r="J21" s="126"/>
      <c r="K21" s="126"/>
      <c r="L21" s="126"/>
      <c r="M21" s="126"/>
      <c r="N21" s="127"/>
    </row>
    <row r="22" spans="1:27" s="125" customFormat="1" ht="9.75" customHeight="1" x14ac:dyDescent="0.15">
      <c r="B22" s="126"/>
      <c r="C22" s="126"/>
      <c r="D22" s="126"/>
      <c r="E22" s="126"/>
      <c r="J22" s="126"/>
      <c r="K22" s="126"/>
      <c r="L22" s="126"/>
      <c r="M22" s="126"/>
      <c r="N22" s="127"/>
    </row>
    <row r="23" spans="1:27" s="125" customFormat="1" ht="9.75" customHeight="1" x14ac:dyDescent="0.15">
      <c r="B23" s="126"/>
      <c r="C23" s="126"/>
      <c r="D23" s="126"/>
      <c r="E23" s="126"/>
    </row>
    <row r="24" spans="1:27" s="125" customFormat="1" ht="19.5" customHeight="1" thickBot="1" x14ac:dyDescent="0.2">
      <c r="A24" s="513" t="s">
        <v>79</v>
      </c>
      <c r="B24" s="513"/>
      <c r="C24" s="513"/>
      <c r="D24" s="513"/>
      <c r="E24" s="513"/>
      <c r="F24" s="513"/>
      <c r="G24" s="513"/>
    </row>
    <row r="25" spans="1:27" s="138" customFormat="1" ht="29.25" customHeight="1" x14ac:dyDescent="0.15">
      <c r="A25" s="514" t="s">
        <v>15</v>
      </c>
      <c r="B25" s="515"/>
      <c r="C25" s="487" t="s">
        <v>80</v>
      </c>
      <c r="D25" s="518"/>
      <c r="E25" s="515"/>
      <c r="F25" s="521" t="s">
        <v>81</v>
      </c>
      <c r="G25" s="522"/>
      <c r="H25" s="525" t="s">
        <v>82</v>
      </c>
      <c r="I25" s="514" t="s">
        <v>15</v>
      </c>
      <c r="J25" s="515"/>
      <c r="K25" s="487" t="s">
        <v>109</v>
      </c>
      <c r="L25" s="488"/>
      <c r="M25" s="494" t="s">
        <v>108</v>
      </c>
      <c r="N25" s="488"/>
      <c r="O25" s="481" t="s">
        <v>107</v>
      </c>
      <c r="P25" s="501"/>
      <c r="Q25" s="511" t="s">
        <v>83</v>
      </c>
      <c r="R25" s="592" t="s">
        <v>16</v>
      </c>
      <c r="S25" s="483"/>
      <c r="T25" s="481" t="s">
        <v>80</v>
      </c>
      <c r="U25" s="482"/>
      <c r="V25" s="483"/>
      <c r="W25" s="500" t="s">
        <v>81</v>
      </c>
      <c r="X25" s="482"/>
      <c r="Y25" s="501"/>
    </row>
    <row r="26" spans="1:27" s="125" customFormat="1" ht="29.25" customHeight="1" x14ac:dyDescent="0.15">
      <c r="A26" s="516"/>
      <c r="B26" s="517"/>
      <c r="C26" s="519"/>
      <c r="D26" s="520"/>
      <c r="E26" s="517"/>
      <c r="F26" s="523"/>
      <c r="G26" s="524"/>
      <c r="H26" s="525"/>
      <c r="I26" s="516"/>
      <c r="J26" s="517"/>
      <c r="K26" s="489"/>
      <c r="L26" s="490"/>
      <c r="M26" s="495"/>
      <c r="N26" s="490"/>
      <c r="O26" s="484"/>
      <c r="P26" s="512"/>
      <c r="Q26" s="511"/>
      <c r="R26" s="593"/>
      <c r="S26" s="594"/>
      <c r="T26" s="484"/>
      <c r="U26" s="485"/>
      <c r="V26" s="486"/>
      <c r="W26" s="502"/>
      <c r="X26" s="503"/>
      <c r="Y26" s="504"/>
    </row>
    <row r="27" spans="1:27" s="138" customFormat="1" ht="15.75" customHeight="1" x14ac:dyDescent="0.15">
      <c r="A27" s="437" t="s">
        <v>30</v>
      </c>
      <c r="B27" s="451"/>
      <c r="C27" s="441">
        <v>100</v>
      </c>
      <c r="D27" s="442"/>
      <c r="E27" s="443"/>
      <c r="F27" s="462"/>
      <c r="G27" s="463"/>
      <c r="H27" s="525"/>
      <c r="I27" s="598" t="s">
        <v>84</v>
      </c>
      <c r="J27" s="599"/>
      <c r="K27" s="441">
        <v>100</v>
      </c>
      <c r="L27" s="491"/>
      <c r="M27" s="496">
        <v>4400</v>
      </c>
      <c r="N27" s="497"/>
      <c r="O27" s="505">
        <f>K27*M27</f>
        <v>440000</v>
      </c>
      <c r="P27" s="506"/>
      <c r="Q27" s="511"/>
      <c r="R27" s="593"/>
      <c r="S27" s="594"/>
      <c r="T27" s="471">
        <f>C35+K27</f>
        <v>980</v>
      </c>
      <c r="U27" s="472"/>
      <c r="V27" s="473"/>
      <c r="W27" s="505">
        <f>F35+O27</f>
        <v>3464000</v>
      </c>
      <c r="X27" s="509"/>
      <c r="Y27" s="506"/>
    </row>
    <row r="28" spans="1:27" s="125" customFormat="1" ht="15.75" customHeight="1" thickBot="1" x14ac:dyDescent="0.2">
      <c r="A28" s="452"/>
      <c r="B28" s="453"/>
      <c r="C28" s="454"/>
      <c r="D28" s="455"/>
      <c r="E28" s="456"/>
      <c r="F28" s="464"/>
      <c r="G28" s="465"/>
      <c r="H28" s="525"/>
      <c r="I28" s="600"/>
      <c r="J28" s="601"/>
      <c r="K28" s="492"/>
      <c r="L28" s="493"/>
      <c r="M28" s="498"/>
      <c r="N28" s="499"/>
      <c r="O28" s="507"/>
      <c r="P28" s="508"/>
      <c r="Q28" s="511"/>
      <c r="R28" s="595"/>
      <c r="S28" s="596"/>
      <c r="T28" s="474"/>
      <c r="U28" s="475"/>
      <c r="V28" s="476"/>
      <c r="W28" s="507"/>
      <c r="X28" s="510"/>
      <c r="Y28" s="508"/>
    </row>
    <row r="29" spans="1:27" s="138" customFormat="1" ht="15.75" customHeight="1" x14ac:dyDescent="0.15">
      <c r="A29" s="437" t="s">
        <v>31</v>
      </c>
      <c r="B29" s="451"/>
      <c r="C29" s="441">
        <v>50</v>
      </c>
      <c r="D29" s="442"/>
      <c r="E29" s="443"/>
      <c r="F29" s="462"/>
      <c r="G29" s="463"/>
    </row>
    <row r="30" spans="1:27" s="138" customFormat="1" ht="15.75" customHeight="1" x14ac:dyDescent="0.15">
      <c r="A30" s="452"/>
      <c r="B30" s="453"/>
      <c r="C30" s="454"/>
      <c r="D30" s="455"/>
      <c r="E30" s="456"/>
      <c r="F30" s="464"/>
      <c r="G30" s="465"/>
    </row>
    <row r="31" spans="1:27" s="125" customFormat="1" ht="15.75" customHeight="1" x14ac:dyDescent="0.15">
      <c r="A31" s="437" t="s">
        <v>32</v>
      </c>
      <c r="B31" s="451"/>
      <c r="C31" s="441">
        <v>130</v>
      </c>
      <c r="D31" s="442"/>
      <c r="E31" s="443"/>
      <c r="F31" s="462"/>
      <c r="G31" s="463"/>
    </row>
    <row r="32" spans="1:27" s="138" customFormat="1" ht="15.75" customHeight="1" x14ac:dyDescent="0.15">
      <c r="A32" s="452"/>
      <c r="B32" s="453"/>
      <c r="C32" s="444"/>
      <c r="D32" s="445"/>
      <c r="E32" s="446"/>
      <c r="F32" s="464"/>
      <c r="G32" s="465"/>
    </row>
    <row r="33" spans="1:18" s="125" customFormat="1" ht="15.75" customHeight="1" x14ac:dyDescent="0.15">
      <c r="A33" s="437" t="s">
        <v>33</v>
      </c>
      <c r="B33" s="438"/>
      <c r="C33" s="441">
        <v>600</v>
      </c>
      <c r="D33" s="442"/>
      <c r="E33" s="443"/>
      <c r="F33" s="447"/>
      <c r="G33" s="448"/>
      <c r="R33" s="144"/>
    </row>
    <row r="34" spans="1:18" s="138" customFormat="1" ht="15.75" customHeight="1" x14ac:dyDescent="0.15">
      <c r="A34" s="439"/>
      <c r="B34" s="440"/>
      <c r="C34" s="444"/>
      <c r="D34" s="445"/>
      <c r="E34" s="446"/>
      <c r="F34" s="449"/>
      <c r="G34" s="450"/>
      <c r="I34" s="125"/>
      <c r="J34" s="125"/>
      <c r="K34" s="125"/>
      <c r="L34" s="125"/>
      <c r="M34" s="125"/>
      <c r="N34" s="125"/>
      <c r="O34" s="125"/>
    </row>
    <row r="35" spans="1:18" s="125" customFormat="1" ht="15.75" customHeight="1" x14ac:dyDescent="0.15">
      <c r="A35" s="467" t="s">
        <v>42</v>
      </c>
      <c r="B35" s="468"/>
      <c r="C35" s="471">
        <f>C27+C29+C31+C33</f>
        <v>880</v>
      </c>
      <c r="D35" s="472"/>
      <c r="E35" s="473"/>
      <c r="F35" s="477">
        <v>3024000</v>
      </c>
      <c r="G35" s="478"/>
      <c r="I35" s="138"/>
      <c r="J35" s="138"/>
      <c r="K35" s="138"/>
      <c r="L35" s="138"/>
      <c r="M35" s="138"/>
      <c r="N35" s="138"/>
      <c r="O35" s="138"/>
    </row>
    <row r="36" spans="1:18" s="125" customFormat="1" ht="15.75" customHeight="1" thickBot="1" x14ac:dyDescent="0.2">
      <c r="A36" s="469"/>
      <c r="B36" s="470"/>
      <c r="C36" s="474"/>
      <c r="D36" s="475"/>
      <c r="E36" s="476"/>
      <c r="F36" s="479"/>
      <c r="G36" s="480"/>
      <c r="J36" s="126"/>
      <c r="K36" s="126"/>
      <c r="L36" s="126"/>
      <c r="M36" s="126"/>
      <c r="N36" s="127"/>
    </row>
    <row r="37" spans="1:18" s="125" customFormat="1" ht="19.5" customHeight="1" x14ac:dyDescent="0.15"/>
    <row r="38" spans="1:18" s="138" customFormat="1" ht="24.75" customHeight="1" x14ac:dyDescent="0.15">
      <c r="A38" s="125"/>
      <c r="B38" s="125"/>
      <c r="C38" s="125"/>
      <c r="D38" s="125"/>
      <c r="E38" s="125"/>
      <c r="F38" s="125"/>
      <c r="G38" s="125"/>
      <c r="H38" s="149"/>
    </row>
    <row r="39" spans="1:18" s="125" customFormat="1" ht="24.75" customHeight="1" x14ac:dyDescent="0.15">
      <c r="J39" s="126"/>
      <c r="K39" s="126"/>
      <c r="L39" s="126"/>
      <c r="M39" s="126"/>
      <c r="N39" s="127"/>
    </row>
    <row r="40" spans="1:18" s="125" customFormat="1" ht="24.75" customHeight="1" x14ac:dyDescent="0.15">
      <c r="J40" s="126"/>
      <c r="K40" s="126"/>
      <c r="L40" s="126"/>
      <c r="M40" s="126"/>
      <c r="N40" s="127"/>
    </row>
    <row r="41" spans="1:18" s="125" customFormat="1" ht="24.75" customHeight="1" x14ac:dyDescent="0.15">
      <c r="A41" s="466"/>
      <c r="B41" s="466"/>
      <c r="C41" s="466"/>
      <c r="D41" s="466"/>
      <c r="E41" s="466"/>
      <c r="F41" s="466"/>
      <c r="G41" s="466"/>
      <c r="J41" s="126"/>
      <c r="K41" s="126"/>
      <c r="L41" s="126"/>
      <c r="M41" s="126"/>
      <c r="N41" s="127"/>
    </row>
    <row r="42" spans="1:18" s="125" customFormat="1" ht="24.75" customHeight="1" x14ac:dyDescent="0.15">
      <c r="A42" s="466"/>
      <c r="B42" s="466"/>
      <c r="C42" s="466"/>
      <c r="D42" s="466"/>
      <c r="E42" s="466"/>
      <c r="F42" s="466"/>
      <c r="G42" s="466"/>
      <c r="J42" s="126"/>
      <c r="K42" s="126"/>
      <c r="L42" s="126"/>
      <c r="M42" s="126"/>
      <c r="N42" s="127"/>
    </row>
    <row r="43" spans="1:18" s="125" customFormat="1" ht="24.75" customHeight="1" x14ac:dyDescent="0.15">
      <c r="J43" s="126"/>
      <c r="K43" s="126"/>
      <c r="L43" s="126"/>
      <c r="M43" s="126"/>
      <c r="N43" s="127"/>
    </row>
    <row r="44" spans="1:18" s="125" customFormat="1" ht="24.75" customHeight="1" x14ac:dyDescent="0.15">
      <c r="J44" s="126"/>
      <c r="K44" s="126"/>
      <c r="L44" s="126"/>
      <c r="M44" s="126"/>
      <c r="N44" s="127"/>
    </row>
    <row r="45" spans="1:18" s="125" customFormat="1" ht="24.75" customHeight="1" x14ac:dyDescent="0.15">
      <c r="J45" s="126"/>
      <c r="K45" s="126"/>
      <c r="L45" s="126"/>
      <c r="M45" s="126"/>
      <c r="N45" s="127"/>
    </row>
    <row r="46" spans="1:18" s="125" customFormat="1" ht="24.75" customHeight="1" x14ac:dyDescent="0.15">
      <c r="J46" s="126"/>
      <c r="K46" s="126"/>
      <c r="L46" s="126"/>
      <c r="M46" s="126"/>
      <c r="N46" s="127"/>
    </row>
    <row r="47" spans="1:18" s="125" customFormat="1" ht="24.75" customHeight="1" x14ac:dyDescent="0.15">
      <c r="B47" s="126"/>
      <c r="C47" s="126"/>
      <c r="D47" s="126"/>
      <c r="E47" s="126"/>
      <c r="J47" s="126"/>
      <c r="K47" s="126"/>
      <c r="L47" s="126"/>
      <c r="M47" s="126"/>
      <c r="N47" s="127"/>
    </row>
    <row r="48" spans="1:18" s="138" customFormat="1" ht="24.75" customHeight="1" x14ac:dyDescent="0.15">
      <c r="H48" s="149"/>
      <c r="I48" s="125"/>
      <c r="J48" s="126"/>
      <c r="K48" s="126"/>
      <c r="L48" s="126"/>
      <c r="M48" s="126"/>
      <c r="N48" s="127"/>
      <c r="O48" s="125"/>
    </row>
    <row r="49" spans="1:14" s="125" customFormat="1" ht="24.75" customHeight="1" x14ac:dyDescent="0.15">
      <c r="B49" s="126"/>
      <c r="C49" s="126"/>
      <c r="D49" s="126"/>
      <c r="E49" s="126"/>
      <c r="J49" s="126"/>
      <c r="K49" s="126"/>
      <c r="L49" s="126"/>
      <c r="M49" s="126"/>
      <c r="N49" s="127"/>
    </row>
    <row r="50" spans="1:14" s="125" customFormat="1" ht="24.75" customHeight="1" x14ac:dyDescent="0.15">
      <c r="B50" s="126"/>
      <c r="C50" s="126"/>
      <c r="D50" s="126"/>
      <c r="E50" s="126"/>
    </row>
    <row r="51" spans="1:14" s="125" customFormat="1" x14ac:dyDescent="0.15">
      <c r="A51" s="128"/>
      <c r="B51" s="130"/>
      <c r="C51" s="130"/>
      <c r="D51" s="130"/>
      <c r="E51" s="130"/>
      <c r="F51" s="128"/>
      <c r="G51" s="128"/>
      <c r="J51" s="126"/>
      <c r="K51" s="126"/>
      <c r="L51" s="126"/>
      <c r="M51" s="126"/>
      <c r="N51" s="127"/>
    </row>
    <row r="52" spans="1:14" s="125" customFormat="1" ht="38.25" customHeight="1" x14ac:dyDescent="0.15">
      <c r="A52" s="128"/>
      <c r="B52" s="130"/>
      <c r="C52" s="130"/>
      <c r="D52" s="130"/>
      <c r="E52" s="130"/>
      <c r="F52" s="128"/>
      <c r="G52" s="128"/>
      <c r="J52" s="126"/>
      <c r="K52" s="126"/>
      <c r="L52" s="126"/>
      <c r="M52" s="126"/>
      <c r="N52" s="127"/>
    </row>
    <row r="53" spans="1:14" s="125" customFormat="1" x14ac:dyDescent="0.15">
      <c r="A53" s="128"/>
      <c r="B53" s="130"/>
      <c r="C53" s="130"/>
      <c r="D53" s="130"/>
      <c r="E53" s="130"/>
      <c r="F53" s="128"/>
      <c r="G53" s="128"/>
      <c r="J53" s="126"/>
      <c r="K53" s="126"/>
      <c r="L53" s="126"/>
      <c r="M53" s="126"/>
      <c r="N53" s="127"/>
    </row>
    <row r="54" spans="1:14" s="125" customFormat="1" x14ac:dyDescent="0.15">
      <c r="A54" s="128"/>
      <c r="B54" s="130"/>
      <c r="C54" s="130"/>
      <c r="D54" s="130"/>
      <c r="E54" s="130"/>
      <c r="F54" s="128"/>
      <c r="G54" s="128"/>
      <c r="J54" s="126"/>
      <c r="K54" s="126"/>
      <c r="L54" s="126"/>
      <c r="M54" s="126"/>
      <c r="N54" s="127"/>
    </row>
    <row r="55" spans="1:14" s="125" customFormat="1" x14ac:dyDescent="0.15">
      <c r="A55" s="128"/>
      <c r="B55" s="130"/>
      <c r="C55" s="130"/>
      <c r="D55" s="130"/>
      <c r="E55" s="130"/>
      <c r="F55" s="128"/>
      <c r="G55" s="128"/>
      <c r="J55" s="126"/>
      <c r="K55" s="126"/>
      <c r="L55" s="126"/>
      <c r="M55" s="126"/>
      <c r="N55" s="127"/>
    </row>
    <row r="56" spans="1:14" s="125" customFormat="1" x14ac:dyDescent="0.15">
      <c r="A56" s="128"/>
      <c r="B56" s="130"/>
      <c r="C56" s="130"/>
      <c r="D56" s="130"/>
      <c r="E56" s="130"/>
      <c r="F56" s="128"/>
      <c r="G56" s="128"/>
      <c r="J56" s="126"/>
      <c r="K56" s="126"/>
      <c r="L56" s="126"/>
      <c r="M56" s="126"/>
      <c r="N56" s="127"/>
    </row>
    <row r="57" spans="1:14" s="125" customFormat="1" x14ac:dyDescent="0.15">
      <c r="A57" s="128"/>
      <c r="B57" s="130"/>
      <c r="C57" s="130"/>
      <c r="D57" s="130"/>
      <c r="E57" s="130"/>
      <c r="F57" s="128"/>
      <c r="G57" s="128"/>
      <c r="J57" s="126"/>
      <c r="K57" s="126"/>
      <c r="L57" s="126"/>
      <c r="M57" s="126"/>
      <c r="N57" s="127"/>
    </row>
    <row r="58" spans="1:14" s="125" customFormat="1" x14ac:dyDescent="0.15">
      <c r="A58" s="128"/>
      <c r="B58" s="130"/>
      <c r="C58" s="130"/>
      <c r="D58" s="130"/>
      <c r="E58" s="130"/>
      <c r="F58" s="128"/>
      <c r="G58" s="128"/>
      <c r="J58" s="126"/>
      <c r="K58" s="126"/>
      <c r="L58" s="126"/>
      <c r="M58" s="126"/>
      <c r="N58" s="127"/>
    </row>
    <row r="59" spans="1:14" s="125" customFormat="1" x14ac:dyDescent="0.15">
      <c r="A59" s="128"/>
      <c r="B59" s="130"/>
      <c r="C59" s="130"/>
      <c r="D59" s="130"/>
      <c r="E59" s="130"/>
      <c r="F59" s="128"/>
      <c r="G59" s="128"/>
      <c r="J59" s="126"/>
      <c r="K59" s="126"/>
      <c r="L59" s="126"/>
      <c r="M59" s="126"/>
      <c r="N59" s="127"/>
    </row>
    <row r="60" spans="1:14" s="125" customFormat="1" x14ac:dyDescent="0.15">
      <c r="A60" s="128"/>
      <c r="B60" s="130"/>
      <c r="C60" s="130"/>
      <c r="D60" s="130"/>
      <c r="E60" s="130"/>
      <c r="F60" s="128"/>
      <c r="G60" s="128"/>
      <c r="J60" s="126"/>
      <c r="K60" s="126"/>
      <c r="L60" s="126"/>
      <c r="M60" s="126"/>
      <c r="N60" s="127"/>
    </row>
    <row r="61" spans="1:14" s="125" customFormat="1" x14ac:dyDescent="0.15">
      <c r="A61" s="128"/>
      <c r="B61" s="130"/>
      <c r="C61" s="130"/>
      <c r="D61" s="130"/>
      <c r="E61" s="130"/>
      <c r="F61" s="128"/>
      <c r="G61" s="128"/>
      <c r="J61" s="126"/>
      <c r="K61" s="126"/>
      <c r="L61" s="126"/>
      <c r="M61" s="126"/>
      <c r="N61" s="127"/>
    </row>
    <row r="62" spans="1:14" s="125" customFormat="1" x14ac:dyDescent="0.15">
      <c r="A62" s="128"/>
      <c r="B62" s="130"/>
      <c r="C62" s="130"/>
      <c r="D62" s="130"/>
      <c r="E62" s="130"/>
      <c r="F62" s="128"/>
      <c r="G62" s="128"/>
      <c r="J62" s="126"/>
      <c r="K62" s="126"/>
      <c r="L62" s="126"/>
      <c r="M62" s="126"/>
      <c r="N62" s="127"/>
    </row>
    <row r="63" spans="1:14" s="125" customFormat="1" x14ac:dyDescent="0.15">
      <c r="A63" s="128"/>
      <c r="B63" s="130"/>
      <c r="C63" s="130"/>
      <c r="D63" s="130"/>
      <c r="E63" s="130"/>
      <c r="F63" s="128"/>
      <c r="G63" s="128"/>
      <c r="J63" s="126"/>
      <c r="K63" s="126"/>
      <c r="L63" s="126"/>
      <c r="M63" s="126"/>
      <c r="N63" s="127"/>
    </row>
    <row r="64" spans="1:14" s="125" customFormat="1" x14ac:dyDescent="0.15">
      <c r="A64" s="128"/>
      <c r="B64" s="130"/>
      <c r="C64" s="130"/>
      <c r="D64" s="130"/>
      <c r="E64" s="130"/>
      <c r="F64" s="128"/>
      <c r="G64" s="128"/>
      <c r="J64" s="126"/>
      <c r="K64" s="126"/>
      <c r="L64" s="126"/>
      <c r="M64" s="126"/>
      <c r="N64" s="127"/>
    </row>
    <row r="65" spans="1:14" s="125" customFormat="1" x14ac:dyDescent="0.15">
      <c r="A65" s="128"/>
      <c r="B65" s="130"/>
      <c r="C65" s="130"/>
      <c r="D65" s="130"/>
      <c r="E65" s="130"/>
      <c r="F65" s="128"/>
      <c r="G65" s="128"/>
      <c r="J65" s="126"/>
      <c r="K65" s="126"/>
      <c r="L65" s="126"/>
      <c r="M65" s="126"/>
      <c r="N65" s="127"/>
    </row>
    <row r="66" spans="1:14" s="125" customFormat="1" x14ac:dyDescent="0.15">
      <c r="A66" s="128"/>
      <c r="B66" s="130"/>
      <c r="C66" s="130"/>
      <c r="D66" s="130"/>
      <c r="E66" s="130"/>
      <c r="F66" s="128"/>
      <c r="G66" s="128"/>
      <c r="J66" s="126"/>
      <c r="K66" s="126"/>
      <c r="L66" s="126"/>
      <c r="M66" s="126"/>
      <c r="N66" s="127"/>
    </row>
    <row r="67" spans="1:14" s="125" customFormat="1" x14ac:dyDescent="0.15">
      <c r="A67" s="128"/>
      <c r="B67" s="130"/>
      <c r="C67" s="130"/>
      <c r="D67" s="130"/>
      <c r="E67" s="130"/>
      <c r="F67" s="128"/>
      <c r="G67" s="128"/>
      <c r="J67" s="126"/>
      <c r="K67" s="126"/>
      <c r="L67" s="126"/>
      <c r="M67" s="126"/>
      <c r="N67" s="127"/>
    </row>
    <row r="68" spans="1:14" s="125" customFormat="1" x14ac:dyDescent="0.15">
      <c r="A68" s="128"/>
      <c r="B68" s="130"/>
      <c r="C68" s="130"/>
      <c r="D68" s="130"/>
      <c r="E68" s="130"/>
      <c r="F68" s="128"/>
      <c r="G68" s="128"/>
      <c r="J68" s="126"/>
      <c r="K68" s="126"/>
      <c r="L68" s="126"/>
      <c r="M68" s="126"/>
      <c r="N68" s="127"/>
    </row>
    <row r="69" spans="1:14" s="125" customFormat="1" x14ac:dyDescent="0.15">
      <c r="A69" s="128"/>
      <c r="B69" s="130"/>
      <c r="C69" s="130"/>
      <c r="D69" s="130"/>
      <c r="E69" s="130"/>
      <c r="F69" s="128"/>
      <c r="G69" s="128"/>
      <c r="J69" s="126"/>
      <c r="K69" s="126"/>
      <c r="L69" s="126"/>
      <c r="M69" s="126"/>
      <c r="N69" s="127"/>
    </row>
    <row r="70" spans="1:14" s="125" customFormat="1" x14ac:dyDescent="0.15">
      <c r="A70" s="128"/>
      <c r="B70" s="130"/>
      <c r="C70" s="130"/>
      <c r="D70" s="130"/>
      <c r="E70" s="130"/>
      <c r="F70" s="128"/>
      <c r="G70" s="128"/>
      <c r="J70" s="126"/>
      <c r="K70" s="126"/>
      <c r="L70" s="126"/>
      <c r="M70" s="126"/>
      <c r="N70" s="127"/>
    </row>
    <row r="71" spans="1:14" s="125" customFormat="1" x14ac:dyDescent="0.15">
      <c r="A71" s="128"/>
      <c r="B71" s="130"/>
      <c r="C71" s="130"/>
      <c r="D71" s="130"/>
      <c r="E71" s="130"/>
      <c r="F71" s="128"/>
      <c r="G71" s="128"/>
      <c r="J71" s="126"/>
      <c r="K71" s="126"/>
      <c r="L71" s="126"/>
      <c r="M71" s="126"/>
      <c r="N71" s="127"/>
    </row>
    <row r="72" spans="1:14" s="125" customFormat="1" x14ac:dyDescent="0.15">
      <c r="A72" s="128"/>
      <c r="B72" s="130"/>
      <c r="C72" s="130"/>
      <c r="D72" s="130"/>
      <c r="E72" s="130"/>
      <c r="F72" s="128"/>
      <c r="G72" s="128"/>
      <c r="J72" s="126"/>
      <c r="K72" s="126"/>
      <c r="L72" s="126"/>
      <c r="M72" s="126"/>
      <c r="N72" s="127"/>
    </row>
    <row r="73" spans="1:14" s="125" customFormat="1" x14ac:dyDescent="0.15">
      <c r="A73" s="128"/>
      <c r="B73" s="130"/>
      <c r="C73" s="130"/>
      <c r="D73" s="130"/>
      <c r="E73" s="130"/>
      <c r="F73" s="128"/>
      <c r="G73" s="128"/>
      <c r="J73" s="126"/>
      <c r="K73" s="126"/>
      <c r="L73" s="126"/>
      <c r="M73" s="126"/>
      <c r="N73" s="127"/>
    </row>
    <row r="74" spans="1:14" s="125" customFormat="1" x14ac:dyDescent="0.15">
      <c r="A74" s="128"/>
      <c r="B74" s="130"/>
      <c r="C74" s="130"/>
      <c r="D74" s="130"/>
      <c r="E74" s="130"/>
      <c r="F74" s="128"/>
      <c r="G74" s="128"/>
      <c r="J74" s="126"/>
      <c r="K74" s="126"/>
      <c r="L74" s="126"/>
      <c r="M74" s="126"/>
      <c r="N74" s="127"/>
    </row>
    <row r="75" spans="1:14" s="125" customFormat="1" x14ac:dyDescent="0.15">
      <c r="A75" s="128"/>
      <c r="B75" s="130"/>
      <c r="C75" s="130"/>
      <c r="D75" s="130"/>
      <c r="E75" s="130"/>
      <c r="F75" s="128"/>
      <c r="G75" s="128"/>
      <c r="J75" s="126"/>
      <c r="K75" s="126"/>
      <c r="L75" s="126"/>
      <c r="M75" s="126"/>
      <c r="N75" s="127"/>
    </row>
    <row r="76" spans="1:14" s="125" customFormat="1" x14ac:dyDescent="0.15">
      <c r="A76" s="128"/>
      <c r="B76" s="130"/>
      <c r="C76" s="130"/>
      <c r="D76" s="130"/>
      <c r="E76" s="130"/>
      <c r="F76" s="128"/>
      <c r="G76" s="128"/>
      <c r="J76" s="126"/>
      <c r="K76" s="126"/>
      <c r="L76" s="126"/>
      <c r="M76" s="126"/>
      <c r="N76" s="127"/>
    </row>
    <row r="77" spans="1:14" s="125" customFormat="1" x14ac:dyDescent="0.15">
      <c r="A77" s="128"/>
      <c r="B77" s="130"/>
      <c r="C77" s="130"/>
      <c r="D77" s="130"/>
      <c r="E77" s="130"/>
      <c r="F77" s="128"/>
      <c r="G77" s="128"/>
      <c r="J77" s="126"/>
      <c r="K77" s="126"/>
      <c r="L77" s="126"/>
      <c r="M77" s="126"/>
      <c r="N77" s="127"/>
    </row>
    <row r="78" spans="1:14" s="125" customFormat="1" x14ac:dyDescent="0.15">
      <c r="A78" s="128"/>
      <c r="B78" s="130"/>
      <c r="C78" s="130"/>
      <c r="D78" s="130"/>
      <c r="E78" s="130"/>
      <c r="F78" s="128"/>
      <c r="G78" s="128"/>
      <c r="J78" s="126"/>
      <c r="K78" s="126"/>
      <c r="L78" s="126"/>
      <c r="M78" s="126"/>
      <c r="N78" s="127"/>
    </row>
    <row r="79" spans="1:14" s="125" customFormat="1" x14ac:dyDescent="0.15">
      <c r="A79" s="128"/>
      <c r="B79" s="130"/>
      <c r="C79" s="130"/>
      <c r="D79" s="130"/>
      <c r="E79" s="130"/>
      <c r="F79" s="128"/>
      <c r="G79" s="128"/>
      <c r="J79" s="126"/>
      <c r="K79" s="126"/>
      <c r="L79" s="126"/>
      <c r="M79" s="126"/>
      <c r="N79" s="127"/>
    </row>
    <row r="80" spans="1:14" s="125" customFormat="1" x14ac:dyDescent="0.15">
      <c r="A80" s="128"/>
      <c r="B80" s="130"/>
      <c r="C80" s="130"/>
      <c r="D80" s="130"/>
      <c r="E80" s="130"/>
      <c r="F80" s="128"/>
      <c r="G80" s="128"/>
      <c r="J80" s="126"/>
      <c r="K80" s="126"/>
      <c r="L80" s="126"/>
      <c r="M80" s="126"/>
      <c r="N80" s="127"/>
    </row>
    <row r="81" spans="1:16" s="125" customFormat="1" x14ac:dyDescent="0.15">
      <c r="A81" s="128"/>
      <c r="B81" s="130"/>
      <c r="C81" s="130"/>
      <c r="D81" s="130"/>
      <c r="E81" s="130"/>
      <c r="F81" s="128"/>
      <c r="G81" s="128"/>
      <c r="J81" s="126"/>
      <c r="K81" s="126"/>
      <c r="L81" s="126"/>
      <c r="M81" s="126"/>
      <c r="N81" s="127"/>
    </row>
    <row r="82" spans="1:16" s="125" customFormat="1" x14ac:dyDescent="0.15">
      <c r="A82" s="128"/>
      <c r="B82" s="130"/>
      <c r="C82" s="130"/>
      <c r="D82" s="130"/>
      <c r="E82" s="130"/>
      <c r="F82" s="128"/>
      <c r="G82" s="128"/>
      <c r="J82" s="126"/>
      <c r="K82" s="126"/>
      <c r="L82" s="126"/>
      <c r="M82" s="126"/>
      <c r="N82" s="127"/>
    </row>
    <row r="83" spans="1:16" s="125" customFormat="1" x14ac:dyDescent="0.15">
      <c r="A83" s="128"/>
      <c r="B83" s="130"/>
      <c r="C83" s="130"/>
      <c r="D83" s="130"/>
      <c r="E83" s="130"/>
      <c r="F83" s="128"/>
      <c r="G83" s="128"/>
      <c r="J83" s="126"/>
      <c r="K83" s="126"/>
      <c r="L83" s="126"/>
      <c r="M83" s="126"/>
      <c r="N83" s="127"/>
    </row>
    <row r="84" spans="1:16" s="125" customFormat="1" x14ac:dyDescent="0.15">
      <c r="A84" s="128"/>
      <c r="B84" s="130"/>
      <c r="C84" s="130"/>
      <c r="D84" s="130"/>
      <c r="E84" s="130"/>
      <c r="F84" s="128"/>
      <c r="G84" s="128"/>
      <c r="J84" s="126"/>
      <c r="K84" s="126"/>
      <c r="L84" s="126"/>
      <c r="M84" s="126"/>
      <c r="N84" s="127"/>
    </row>
    <row r="85" spans="1:16" s="125" customFormat="1" x14ac:dyDescent="0.15">
      <c r="A85" s="128"/>
      <c r="B85" s="130"/>
      <c r="C85" s="130"/>
      <c r="D85" s="130"/>
      <c r="E85" s="130"/>
      <c r="F85" s="128"/>
      <c r="G85" s="128"/>
      <c r="J85" s="126"/>
      <c r="K85" s="126"/>
      <c r="L85" s="126"/>
      <c r="M85" s="126"/>
      <c r="N85" s="127"/>
    </row>
    <row r="86" spans="1:16" s="125" customFormat="1" x14ac:dyDescent="0.15">
      <c r="A86" s="128"/>
      <c r="B86" s="130"/>
      <c r="C86" s="130"/>
      <c r="D86" s="130"/>
      <c r="E86" s="130"/>
      <c r="F86" s="128"/>
      <c r="G86" s="128"/>
      <c r="J86" s="126"/>
      <c r="K86" s="126"/>
      <c r="L86" s="126"/>
      <c r="M86" s="126"/>
      <c r="N86" s="127"/>
    </row>
    <row r="87" spans="1:16" s="125" customFormat="1" x14ac:dyDescent="0.15">
      <c r="A87" s="128"/>
      <c r="B87" s="130"/>
      <c r="C87" s="130"/>
      <c r="D87" s="130"/>
      <c r="E87" s="130"/>
      <c r="F87" s="128"/>
      <c r="G87" s="128"/>
      <c r="I87" s="128"/>
      <c r="J87" s="130"/>
      <c r="K87" s="130"/>
      <c r="L87" s="130"/>
      <c r="M87" s="130"/>
      <c r="N87" s="131"/>
      <c r="O87" s="128"/>
    </row>
    <row r="88" spans="1:16" s="125" customFormat="1" x14ac:dyDescent="0.15">
      <c r="A88" s="128"/>
      <c r="B88" s="130"/>
      <c r="C88" s="130"/>
      <c r="D88" s="130"/>
      <c r="E88" s="130"/>
      <c r="F88" s="128"/>
      <c r="G88" s="128"/>
      <c r="H88" s="128"/>
      <c r="I88" s="128"/>
      <c r="J88" s="130"/>
      <c r="K88" s="130"/>
      <c r="L88" s="130"/>
      <c r="M88" s="130"/>
      <c r="N88" s="131"/>
      <c r="O88" s="128"/>
    </row>
    <row r="89" spans="1:16" s="125" customFormat="1" x14ac:dyDescent="0.15">
      <c r="A89" s="128"/>
      <c r="B89" s="130"/>
      <c r="C89" s="130"/>
      <c r="D89" s="130"/>
      <c r="E89" s="130"/>
      <c r="F89" s="128"/>
      <c r="G89" s="128"/>
      <c r="H89" s="128"/>
      <c r="I89" s="128"/>
      <c r="J89" s="130"/>
      <c r="K89" s="130"/>
      <c r="L89" s="130"/>
      <c r="M89" s="130"/>
      <c r="N89" s="131"/>
      <c r="O89" s="128"/>
      <c r="P89" s="128"/>
    </row>
    <row r="90" spans="1:16" s="125" customFormat="1" x14ac:dyDescent="0.15">
      <c r="A90" s="128"/>
      <c r="B90" s="130"/>
      <c r="C90" s="130"/>
      <c r="D90" s="130"/>
      <c r="E90" s="130"/>
      <c r="F90" s="128"/>
      <c r="G90" s="128"/>
      <c r="H90" s="128"/>
      <c r="I90" s="128"/>
      <c r="J90" s="130"/>
      <c r="K90" s="130"/>
      <c r="L90" s="130"/>
      <c r="M90" s="130"/>
      <c r="N90" s="131"/>
      <c r="O90" s="128"/>
      <c r="P90" s="128"/>
    </row>
    <row r="91" spans="1:16" s="125" customFormat="1" x14ac:dyDescent="0.15">
      <c r="A91" s="128"/>
      <c r="B91" s="130"/>
      <c r="C91" s="130"/>
      <c r="D91" s="130"/>
      <c r="E91" s="130"/>
      <c r="F91" s="128"/>
      <c r="G91" s="128"/>
      <c r="H91" s="128"/>
      <c r="I91" s="128"/>
      <c r="J91" s="130"/>
      <c r="K91" s="130"/>
      <c r="L91" s="130"/>
      <c r="M91" s="130"/>
      <c r="N91" s="131"/>
      <c r="O91" s="128"/>
      <c r="P91" s="128"/>
    </row>
  </sheetData>
  <sheetProtection algorithmName="SHA-512" hashValue="b3KY5f9HIfwydv0AR/s5KsTXk/ZXBjGUnRQYD0S2PJzskizwIcuDf3Oyyqxi558IifaLcsn/AYgw/RQ82xUAhA==" saltValue="iOokIU4wN0Ge21hNQXjKgQ==" spinCount="100000" sheet="1" insertRows="0"/>
  <mergeCells count="77">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3" sqref="D13:F13"/>
    </sheetView>
  </sheetViews>
  <sheetFormatPr defaultRowHeight="16.5" x14ac:dyDescent="0.15"/>
  <cols>
    <col min="1" max="1" width="2.875" style="128" customWidth="1"/>
    <col min="2" max="2" width="2.5" style="128" customWidth="1"/>
    <col min="3" max="3" width="5.5" style="128" customWidth="1"/>
    <col min="4" max="5" width="9.25" style="128" customWidth="1"/>
    <col min="6" max="7" width="8" style="128" customWidth="1"/>
    <col min="8" max="9" width="6" style="128" customWidth="1"/>
    <col min="10" max="10" width="8.25" style="128" customWidth="1"/>
    <col min="11" max="11" width="10.5" style="128" customWidth="1"/>
    <col min="12" max="12" width="25.125" style="128" customWidth="1"/>
    <col min="13" max="13" width="7.75" style="128" customWidth="1"/>
    <col min="14" max="14" width="2.5" style="128" customWidth="1"/>
    <col min="15" max="15" width="5.5" style="128" customWidth="1"/>
    <col min="16" max="17" width="9.25" style="128" customWidth="1"/>
    <col min="18" max="19" width="8" style="128" customWidth="1"/>
    <col min="20" max="21" width="6" style="128" customWidth="1"/>
    <col min="22" max="22" width="8.25" style="128" customWidth="1"/>
    <col min="23" max="23" width="9" style="128"/>
    <col min="24" max="24" width="10" style="128" customWidth="1"/>
    <col min="25" max="25" width="15.5" style="128" customWidth="1"/>
    <col min="26" max="16384" width="9" style="128"/>
  </cols>
  <sheetData>
    <row r="1" spans="1:71" ht="12" customHeight="1" x14ac:dyDescent="0.15"/>
    <row r="2" spans="1:71" ht="17.25" customHeight="1" x14ac:dyDescent="0.15">
      <c r="A2" s="128" t="s">
        <v>485</v>
      </c>
      <c r="U2" s="240"/>
      <c r="V2" s="240"/>
      <c r="W2" s="218"/>
      <c r="X2" s="218"/>
      <c r="Y2" s="218"/>
    </row>
    <row r="3" spans="1:71" s="219" customFormat="1" ht="24" x14ac:dyDescent="0.15">
      <c r="C3" s="220" t="s">
        <v>167</v>
      </c>
      <c r="D3" s="221" t="str">
        <f>一番最初に入力!C10</f>
        <v>5</v>
      </c>
      <c r="E3" s="219" t="s">
        <v>456</v>
      </c>
      <c r="U3" s="240"/>
      <c r="V3" s="240"/>
      <c r="W3" s="218"/>
      <c r="X3" s="218"/>
      <c r="Y3" s="218"/>
    </row>
    <row r="4" spans="1:71" ht="9.75" customHeight="1" x14ac:dyDescent="0.15">
      <c r="S4" s="130"/>
      <c r="T4" s="130"/>
    </row>
    <row r="5" spans="1:71" ht="18" customHeight="1" x14ac:dyDescent="0.15">
      <c r="C5" s="76"/>
      <c r="U5" s="654" t="s">
        <v>185</v>
      </c>
      <c r="V5" s="654"/>
      <c r="W5" s="655" t="str">
        <f>様式第4号!K8</f>
        <v>小規模保育事業Ａ型</v>
      </c>
      <c r="X5" s="655"/>
      <c r="Y5" s="655"/>
      <c r="Z5" s="222"/>
    </row>
    <row r="6" spans="1:71" ht="18" customHeight="1" x14ac:dyDescent="0.15">
      <c r="U6" s="654" t="s">
        <v>186</v>
      </c>
      <c r="V6" s="654"/>
      <c r="W6" s="655" t="str">
        <f>様式第4号!K9</f>
        <v>給付のおうち保育園</v>
      </c>
      <c r="X6" s="655"/>
      <c r="Y6" s="655"/>
      <c r="Z6" s="222"/>
    </row>
    <row r="7" spans="1:71" ht="12" customHeight="1" x14ac:dyDescent="0.15">
      <c r="C7" s="76"/>
      <c r="Q7" s="223"/>
      <c r="R7" s="223"/>
      <c r="S7" s="224"/>
      <c r="T7" s="224"/>
      <c r="U7" s="224"/>
      <c r="V7" s="224"/>
    </row>
    <row r="8" spans="1:71" s="226" customFormat="1" ht="23.25" customHeight="1" x14ac:dyDescent="0.15">
      <c r="A8" s="656" t="s">
        <v>417</v>
      </c>
      <c r="B8" s="656"/>
      <c r="C8" s="656"/>
      <c r="D8" s="656"/>
      <c r="E8" s="656"/>
      <c r="F8" s="656"/>
      <c r="G8" s="656"/>
      <c r="H8" s="656"/>
      <c r="I8" s="656"/>
      <c r="J8" s="656"/>
      <c r="K8" s="656"/>
      <c r="L8" s="656"/>
      <c r="M8" s="225"/>
      <c r="N8" s="657" t="s">
        <v>418</v>
      </c>
      <c r="O8" s="657"/>
      <c r="P8" s="657"/>
      <c r="Q8" s="657"/>
      <c r="R8" s="657"/>
      <c r="S8" s="657"/>
      <c r="T8" s="657"/>
      <c r="U8" s="657"/>
      <c r="V8" s="657"/>
      <c r="W8" s="657"/>
      <c r="X8" s="657"/>
      <c r="Y8" s="657"/>
    </row>
    <row r="9" spans="1:71" s="76" customFormat="1" ht="134.25" customHeight="1" x14ac:dyDescent="0.15">
      <c r="B9" s="658" t="s">
        <v>487</v>
      </c>
      <c r="C9" s="658"/>
      <c r="D9" s="658"/>
      <c r="E9" s="658"/>
      <c r="F9" s="658"/>
      <c r="G9" s="658"/>
      <c r="H9" s="658"/>
      <c r="I9" s="658"/>
      <c r="J9" s="658"/>
      <c r="K9" s="658"/>
      <c r="L9" s="658"/>
      <c r="M9" s="227"/>
      <c r="N9" s="659" t="s">
        <v>419</v>
      </c>
      <c r="O9" s="659"/>
      <c r="P9" s="659"/>
      <c r="Q9" s="659"/>
      <c r="R9" s="659"/>
      <c r="S9" s="659"/>
      <c r="T9" s="659"/>
      <c r="U9" s="659"/>
      <c r="V9" s="659"/>
      <c r="W9" s="659"/>
      <c r="X9" s="659"/>
      <c r="Y9" s="659"/>
      <c r="Z9" s="228"/>
      <c r="AA9" s="228"/>
      <c r="AB9" s="228"/>
      <c r="AC9" s="228"/>
      <c r="AD9" s="228"/>
      <c r="AE9" s="228"/>
      <c r="AF9" s="228"/>
      <c r="AG9" s="228"/>
      <c r="AH9" s="228"/>
      <c r="AI9" s="228"/>
      <c r="AJ9" s="228"/>
      <c r="AK9" s="228"/>
      <c r="AL9" s="228"/>
      <c r="AM9" s="228"/>
      <c r="AN9" s="228"/>
      <c r="AO9" s="224"/>
      <c r="AP9" s="224"/>
      <c r="AQ9" s="224"/>
      <c r="AR9" s="224"/>
      <c r="AS9" s="224"/>
      <c r="AT9" s="224"/>
      <c r="AU9" s="224"/>
      <c r="AV9" s="224"/>
      <c r="AW9" s="224"/>
      <c r="AX9" s="224"/>
      <c r="AY9" s="224"/>
      <c r="AZ9" s="224"/>
      <c r="BA9" s="224"/>
      <c r="BB9" s="224"/>
      <c r="BC9" s="224"/>
      <c r="BD9" s="224"/>
      <c r="BE9" s="224"/>
      <c r="BF9" s="224"/>
      <c r="BG9" s="224"/>
      <c r="BH9" s="224"/>
      <c r="BI9" s="224"/>
      <c r="BJ9" s="117"/>
      <c r="BK9" s="223"/>
      <c r="BL9" s="223"/>
      <c r="BM9" s="223"/>
      <c r="BN9" s="224"/>
      <c r="BO9" s="224"/>
      <c r="BP9" s="224"/>
      <c r="BQ9" s="224"/>
      <c r="BR9" s="224"/>
      <c r="BS9" s="224"/>
    </row>
    <row r="10" spans="1:71" s="229" customFormat="1" ht="41.25" customHeight="1" x14ac:dyDescent="0.4">
      <c r="B10" s="229" t="s">
        <v>420</v>
      </c>
      <c r="N10" s="660" t="s">
        <v>421</v>
      </c>
      <c r="O10" s="660"/>
      <c r="P10" s="660"/>
      <c r="Q10" s="660"/>
      <c r="R10" s="660"/>
      <c r="S10" s="660"/>
      <c r="T10" s="660"/>
      <c r="U10" s="660"/>
      <c r="V10" s="660"/>
      <c r="W10" s="660"/>
      <c r="X10" s="660"/>
      <c r="Y10" s="660"/>
    </row>
    <row r="11" spans="1:71" s="229" customFormat="1" ht="16.5" customHeight="1" x14ac:dyDescent="0.4">
      <c r="C11" s="567" t="s">
        <v>422</v>
      </c>
      <c r="D11" s="641" t="s">
        <v>423</v>
      </c>
      <c r="E11" s="641"/>
      <c r="F11" s="641"/>
      <c r="G11" s="567" t="s">
        <v>14</v>
      </c>
      <c r="H11" s="567"/>
      <c r="I11" s="567"/>
      <c r="N11" s="230"/>
      <c r="O11" s="230"/>
      <c r="P11" s="642" t="s">
        <v>424</v>
      </c>
      <c r="Q11" s="643"/>
      <c r="R11" s="630" t="s">
        <v>425</v>
      </c>
      <c r="S11" s="630"/>
      <c r="T11" s="630" t="s">
        <v>426</v>
      </c>
      <c r="U11" s="630"/>
      <c r="V11" s="630"/>
      <c r="W11" s="230"/>
      <c r="X11" s="230"/>
      <c r="Y11" s="230"/>
    </row>
    <row r="12" spans="1:71" ht="21" customHeight="1" x14ac:dyDescent="0.15">
      <c r="C12" s="567"/>
      <c r="D12" s="641"/>
      <c r="E12" s="641"/>
      <c r="F12" s="641"/>
      <c r="G12" s="567"/>
      <c r="H12" s="567"/>
      <c r="I12" s="567"/>
      <c r="P12" s="644" t="s">
        <v>427</v>
      </c>
      <c r="Q12" s="645"/>
      <c r="R12" s="630"/>
      <c r="S12" s="630"/>
      <c r="T12" s="630"/>
      <c r="U12" s="630"/>
      <c r="V12" s="630"/>
    </row>
    <row r="13" spans="1:71" ht="18" customHeight="1" x14ac:dyDescent="0.15">
      <c r="C13" s="231">
        <v>1</v>
      </c>
      <c r="D13" s="648" t="s">
        <v>471</v>
      </c>
      <c r="E13" s="649"/>
      <c r="F13" s="650"/>
      <c r="G13" s="651"/>
      <c r="H13" s="652"/>
      <c r="I13" s="653"/>
      <c r="P13" s="646"/>
      <c r="Q13" s="647"/>
      <c r="R13" s="630"/>
      <c r="S13" s="630"/>
      <c r="T13" s="630"/>
      <c r="U13" s="630"/>
      <c r="V13" s="630"/>
      <c r="W13" s="224"/>
    </row>
    <row r="14" spans="1:71" ht="16.5" customHeight="1" x14ac:dyDescent="0.15">
      <c r="C14" s="217">
        <v>2</v>
      </c>
      <c r="D14" s="638"/>
      <c r="E14" s="639"/>
      <c r="F14" s="640"/>
      <c r="G14" s="638"/>
      <c r="H14" s="639"/>
      <c r="I14" s="640"/>
      <c r="O14" s="626">
        <v>1</v>
      </c>
      <c r="P14" s="633" t="s">
        <v>476</v>
      </c>
      <c r="Q14" s="633"/>
      <c r="R14" s="634">
        <v>44163</v>
      </c>
      <c r="S14" s="634"/>
      <c r="T14" s="635">
        <v>5</v>
      </c>
      <c r="U14" s="635"/>
      <c r="V14" s="635"/>
      <c r="W14" s="224"/>
    </row>
    <row r="15" spans="1:71" ht="29.25" customHeight="1" x14ac:dyDescent="0.15">
      <c r="C15" s="128" t="s">
        <v>428</v>
      </c>
      <c r="D15" s="232"/>
      <c r="E15" s="232"/>
      <c r="F15" s="232"/>
      <c r="G15" s="232"/>
      <c r="H15" s="232"/>
      <c r="I15" s="232"/>
      <c r="O15" s="626"/>
      <c r="P15" s="632" t="s">
        <v>477</v>
      </c>
      <c r="Q15" s="632"/>
      <c r="R15" s="634"/>
      <c r="S15" s="634"/>
      <c r="T15" s="635"/>
      <c r="U15" s="635"/>
      <c r="V15" s="635"/>
      <c r="W15" s="224"/>
    </row>
    <row r="16" spans="1:71" ht="12.75" customHeight="1" x14ac:dyDescent="0.15">
      <c r="C16" s="631" t="s">
        <v>478</v>
      </c>
      <c r="D16" s="389" t="s">
        <v>429</v>
      </c>
      <c r="E16" s="389"/>
      <c r="F16" s="389"/>
      <c r="G16" s="389"/>
      <c r="H16" s="389"/>
      <c r="I16" s="389"/>
      <c r="J16" s="389"/>
      <c r="K16" s="389"/>
      <c r="L16" s="389"/>
      <c r="M16" s="130"/>
      <c r="O16" s="626">
        <v>2</v>
      </c>
      <c r="P16" s="627"/>
      <c r="Q16" s="627"/>
      <c r="R16" s="628"/>
      <c r="S16" s="628"/>
      <c r="T16" s="629"/>
      <c r="U16" s="629"/>
      <c r="V16" s="629"/>
      <c r="W16" s="121"/>
      <c r="X16" s="121"/>
    </row>
    <row r="17" spans="2:25" ht="25.5" customHeight="1" x14ac:dyDescent="0.15">
      <c r="C17" s="631"/>
      <c r="D17" s="389"/>
      <c r="E17" s="389"/>
      <c r="F17" s="389"/>
      <c r="G17" s="389"/>
      <c r="H17" s="389"/>
      <c r="I17" s="389"/>
      <c r="J17" s="389"/>
      <c r="K17" s="389"/>
      <c r="L17" s="389"/>
      <c r="O17" s="626"/>
      <c r="P17" s="625"/>
      <c r="Q17" s="625"/>
      <c r="R17" s="628"/>
      <c r="S17" s="628"/>
      <c r="T17" s="629"/>
      <c r="U17" s="629"/>
      <c r="V17" s="629"/>
    </row>
    <row r="18" spans="2:25" ht="14.25" customHeight="1" x14ac:dyDescent="0.15">
      <c r="C18" s="76"/>
      <c r="D18" s="76"/>
      <c r="O18" s="626">
        <v>3</v>
      </c>
      <c r="P18" s="627"/>
      <c r="Q18" s="627"/>
      <c r="R18" s="628"/>
      <c r="S18" s="628"/>
      <c r="T18" s="629"/>
      <c r="U18" s="629"/>
      <c r="V18" s="629"/>
      <c r="Y18" s="121"/>
    </row>
    <row r="19" spans="2:25" s="121" customFormat="1" ht="29.25" customHeight="1" x14ac:dyDescent="0.15">
      <c r="B19" s="121" t="s">
        <v>430</v>
      </c>
      <c r="N19" s="128"/>
      <c r="O19" s="626"/>
      <c r="P19" s="625"/>
      <c r="Q19" s="625"/>
      <c r="R19" s="628"/>
      <c r="S19" s="628"/>
      <c r="T19" s="629"/>
      <c r="U19" s="629"/>
      <c r="V19" s="629"/>
      <c r="W19" s="128"/>
      <c r="X19" s="128"/>
      <c r="Y19" s="128"/>
    </row>
    <row r="20" spans="2:25" ht="14.25" customHeight="1" x14ac:dyDescent="0.15">
      <c r="D20" s="637" t="s">
        <v>424</v>
      </c>
      <c r="E20" s="637"/>
      <c r="F20" s="630" t="s">
        <v>425</v>
      </c>
      <c r="G20" s="630"/>
      <c r="H20" s="630" t="s">
        <v>426</v>
      </c>
      <c r="I20" s="630"/>
      <c r="J20" s="630"/>
      <c r="O20" s="626">
        <v>4</v>
      </c>
      <c r="P20" s="627"/>
      <c r="Q20" s="627"/>
      <c r="R20" s="628"/>
      <c r="S20" s="628"/>
      <c r="T20" s="629"/>
      <c r="U20" s="629"/>
      <c r="V20" s="629"/>
    </row>
    <row r="21" spans="2:25" ht="29.25" customHeight="1" x14ac:dyDescent="0.15">
      <c r="D21" s="636" t="s">
        <v>427</v>
      </c>
      <c r="E21" s="636"/>
      <c r="F21" s="630"/>
      <c r="G21" s="630"/>
      <c r="H21" s="630"/>
      <c r="I21" s="630"/>
      <c r="J21" s="630"/>
      <c r="O21" s="626"/>
      <c r="P21" s="625"/>
      <c r="Q21" s="625"/>
      <c r="R21" s="628"/>
      <c r="S21" s="628"/>
      <c r="T21" s="629"/>
      <c r="U21" s="629"/>
      <c r="V21" s="629"/>
    </row>
    <row r="22" spans="2:25" ht="18" customHeight="1" x14ac:dyDescent="0.15">
      <c r="C22" s="626">
        <v>1</v>
      </c>
      <c r="D22" s="633" t="s">
        <v>472</v>
      </c>
      <c r="E22" s="633"/>
      <c r="F22" s="634">
        <v>44413</v>
      </c>
      <c r="G22" s="634"/>
      <c r="H22" s="635">
        <v>9</v>
      </c>
      <c r="I22" s="635"/>
      <c r="J22" s="635"/>
      <c r="O22" s="626">
        <v>5</v>
      </c>
      <c r="P22" s="627"/>
      <c r="Q22" s="627"/>
      <c r="R22" s="628"/>
      <c r="S22" s="628"/>
      <c r="T22" s="629"/>
      <c r="U22" s="629"/>
      <c r="V22" s="629"/>
    </row>
    <row r="23" spans="2:25" ht="33" customHeight="1" x14ac:dyDescent="0.15">
      <c r="C23" s="626"/>
      <c r="D23" s="632" t="s">
        <v>473</v>
      </c>
      <c r="E23" s="632"/>
      <c r="F23" s="634"/>
      <c r="G23" s="634"/>
      <c r="H23" s="635"/>
      <c r="I23" s="635"/>
      <c r="J23" s="635"/>
      <c r="O23" s="626"/>
      <c r="P23" s="625"/>
      <c r="Q23" s="625"/>
      <c r="R23" s="628"/>
      <c r="S23" s="628"/>
      <c r="T23" s="629"/>
      <c r="U23" s="629"/>
      <c r="V23" s="629"/>
    </row>
    <row r="24" spans="2:25" ht="18" customHeight="1" x14ac:dyDescent="0.15">
      <c r="C24" s="626">
        <v>2</v>
      </c>
      <c r="D24" s="633" t="s">
        <v>474</v>
      </c>
      <c r="E24" s="633"/>
      <c r="F24" s="634">
        <v>43897</v>
      </c>
      <c r="G24" s="634"/>
      <c r="H24" s="635">
        <v>10</v>
      </c>
      <c r="I24" s="635"/>
      <c r="J24" s="635"/>
      <c r="N24" s="233"/>
      <c r="O24" s="233"/>
      <c r="P24" s="233"/>
      <c r="Q24" s="233"/>
      <c r="R24" s="233"/>
      <c r="S24" s="233"/>
      <c r="T24" s="125"/>
      <c r="U24" s="125"/>
      <c r="V24" s="125"/>
      <c r="W24" s="125"/>
      <c r="X24" s="125"/>
    </row>
    <row r="25" spans="2:25" ht="33" customHeight="1" x14ac:dyDescent="0.15">
      <c r="C25" s="626"/>
      <c r="D25" s="632" t="s">
        <v>475</v>
      </c>
      <c r="E25" s="632"/>
      <c r="F25" s="634"/>
      <c r="G25" s="634"/>
      <c r="H25" s="635"/>
      <c r="I25" s="635"/>
      <c r="J25" s="635"/>
      <c r="N25" s="233"/>
      <c r="O25" s="233"/>
      <c r="P25" s="233"/>
      <c r="Q25" s="233"/>
      <c r="R25" s="233"/>
      <c r="S25" s="233"/>
      <c r="T25" s="125"/>
      <c r="U25" s="125"/>
      <c r="V25" s="125"/>
      <c r="W25" s="125"/>
      <c r="X25" s="125"/>
    </row>
    <row r="26" spans="2:25" ht="18" customHeight="1" x14ac:dyDescent="0.15">
      <c r="C26" s="626">
        <v>3</v>
      </c>
      <c r="D26" s="627"/>
      <c r="E26" s="627"/>
      <c r="F26" s="628"/>
      <c r="G26" s="628"/>
      <c r="H26" s="629"/>
      <c r="I26" s="629"/>
      <c r="J26" s="629"/>
      <c r="N26" s="121" t="s">
        <v>431</v>
      </c>
      <c r="O26" s="121"/>
      <c r="P26" s="121"/>
      <c r="Q26" s="121"/>
      <c r="R26" s="121"/>
      <c r="S26" s="121"/>
      <c r="T26" s="121"/>
      <c r="U26" s="121"/>
      <c r="V26" s="121"/>
      <c r="W26" s="121"/>
      <c r="X26" s="121"/>
    </row>
    <row r="27" spans="2:25" ht="33" customHeight="1" thickBot="1" x14ac:dyDescent="0.2">
      <c r="C27" s="626"/>
      <c r="D27" s="625"/>
      <c r="E27" s="625"/>
      <c r="F27" s="628"/>
      <c r="G27" s="628"/>
      <c r="H27" s="629"/>
      <c r="I27" s="629"/>
      <c r="J27" s="629"/>
      <c r="O27" s="622" t="s">
        <v>432</v>
      </c>
      <c r="P27" s="606"/>
      <c r="Q27" s="76"/>
      <c r="R27" s="623" t="s">
        <v>433</v>
      </c>
      <c r="S27" s="623"/>
      <c r="T27" s="118"/>
      <c r="U27" s="76"/>
      <c r="V27" s="624" t="s">
        <v>434</v>
      </c>
      <c r="W27" s="624"/>
      <c r="X27" s="228"/>
    </row>
    <row r="28" spans="2:25" ht="18" customHeight="1" x14ac:dyDescent="0.15">
      <c r="C28" s="626">
        <v>4</v>
      </c>
      <c r="D28" s="627"/>
      <c r="E28" s="627"/>
      <c r="F28" s="628"/>
      <c r="G28" s="628"/>
      <c r="H28" s="629"/>
      <c r="I28" s="629"/>
      <c r="J28" s="629"/>
      <c r="O28" s="615">
        <f>SUM(T14:V23)</f>
        <v>5</v>
      </c>
      <c r="P28" s="616"/>
      <c r="Q28" s="606" t="s">
        <v>435</v>
      </c>
      <c r="R28" s="602">
        <v>3600</v>
      </c>
      <c r="S28" s="603"/>
      <c r="T28" s="609" t="s">
        <v>104</v>
      </c>
      <c r="U28" s="610"/>
      <c r="V28" s="611">
        <f>O28*R28</f>
        <v>18000</v>
      </c>
      <c r="W28" s="619"/>
      <c r="X28" s="621" t="s">
        <v>436</v>
      </c>
    </row>
    <row r="29" spans="2:25" ht="33" customHeight="1" thickBot="1" x14ac:dyDescent="0.2">
      <c r="C29" s="626"/>
      <c r="D29" s="625"/>
      <c r="E29" s="625"/>
      <c r="F29" s="628"/>
      <c r="G29" s="628"/>
      <c r="H29" s="629"/>
      <c r="I29" s="629"/>
      <c r="J29" s="629"/>
      <c r="O29" s="617"/>
      <c r="P29" s="618"/>
      <c r="Q29" s="606"/>
      <c r="R29" s="604"/>
      <c r="S29" s="605"/>
      <c r="T29" s="609"/>
      <c r="U29" s="610"/>
      <c r="V29" s="613"/>
      <c r="W29" s="620"/>
      <c r="X29" s="621"/>
    </row>
    <row r="30" spans="2:25" ht="18" customHeight="1" x14ac:dyDescent="0.15">
      <c r="C30" s="626">
        <v>5</v>
      </c>
      <c r="D30" s="627"/>
      <c r="E30" s="627"/>
      <c r="F30" s="628"/>
      <c r="G30" s="628"/>
      <c r="H30" s="629"/>
      <c r="I30" s="629"/>
      <c r="J30" s="629"/>
      <c r="N30" s="134"/>
      <c r="O30" s="128" t="s">
        <v>437</v>
      </c>
    </row>
    <row r="31" spans="2:25" ht="33" customHeight="1" x14ac:dyDescent="0.15">
      <c r="C31" s="626"/>
      <c r="D31" s="625"/>
      <c r="E31" s="625"/>
      <c r="F31" s="628"/>
      <c r="G31" s="628"/>
      <c r="H31" s="629"/>
      <c r="I31" s="629"/>
      <c r="J31" s="629"/>
      <c r="N31" s="138"/>
      <c r="O31" s="125"/>
      <c r="P31" s="125"/>
      <c r="Q31" s="125"/>
      <c r="R31" s="125"/>
      <c r="S31" s="125"/>
      <c r="T31" s="125"/>
      <c r="U31" s="125"/>
      <c r="V31" s="125"/>
      <c r="W31" s="125"/>
      <c r="X31" s="125"/>
    </row>
    <row r="32" spans="2:25" s="125" customFormat="1" ht="18" customHeight="1" x14ac:dyDescent="0.15">
      <c r="C32" s="234"/>
      <c r="D32" s="234"/>
      <c r="E32" s="235"/>
      <c r="F32" s="233"/>
      <c r="G32" s="233"/>
      <c r="H32" s="233"/>
      <c r="I32" s="233"/>
      <c r="J32" s="233"/>
      <c r="K32" s="233"/>
      <c r="L32" s="233"/>
      <c r="M32" s="233"/>
      <c r="N32" s="236"/>
      <c r="O32" s="236"/>
      <c r="P32" s="236"/>
      <c r="Q32" s="236"/>
      <c r="R32" s="236"/>
      <c r="S32" s="236"/>
      <c r="T32" s="236"/>
      <c r="U32" s="236"/>
      <c r="V32" s="236"/>
      <c r="W32" s="236"/>
      <c r="X32" s="236"/>
      <c r="Y32" s="236"/>
    </row>
    <row r="33" spans="2:25" s="121" customFormat="1" ht="18" customHeight="1" x14ac:dyDescent="0.15">
      <c r="B33" s="237" t="s">
        <v>438</v>
      </c>
      <c r="N33" s="238" t="s">
        <v>439</v>
      </c>
      <c r="O33" s="238"/>
      <c r="P33" s="238"/>
      <c r="Q33" s="238"/>
      <c r="R33" s="238"/>
      <c r="S33" s="238"/>
      <c r="T33" s="238"/>
      <c r="U33" s="238"/>
      <c r="V33" s="238"/>
      <c r="W33" s="238"/>
      <c r="X33" s="238"/>
      <c r="Y33" s="238"/>
    </row>
    <row r="34" spans="2:25" ht="49.5" customHeight="1" thickBot="1" x14ac:dyDescent="0.2">
      <c r="C34" s="622" t="s">
        <v>432</v>
      </c>
      <c r="D34" s="606"/>
      <c r="E34" s="76"/>
      <c r="F34" s="623" t="s">
        <v>433</v>
      </c>
      <c r="G34" s="623"/>
      <c r="H34" s="118"/>
      <c r="I34" s="76"/>
      <c r="J34" s="624" t="s">
        <v>440</v>
      </c>
      <c r="K34" s="624"/>
      <c r="L34" s="228"/>
      <c r="M34" s="228"/>
      <c r="O34" s="622" t="s">
        <v>441</v>
      </c>
      <c r="P34" s="606"/>
      <c r="Q34" s="76"/>
      <c r="R34" s="624" t="s">
        <v>442</v>
      </c>
      <c r="S34" s="624"/>
      <c r="T34" s="118"/>
      <c r="U34" s="76"/>
      <c r="V34" s="624" t="s">
        <v>443</v>
      </c>
      <c r="W34" s="624"/>
    </row>
    <row r="35" spans="2:25" ht="17.25" customHeight="1" x14ac:dyDescent="0.15">
      <c r="C35" s="615">
        <f>SUM(H22:J31)</f>
        <v>19</v>
      </c>
      <c r="D35" s="616"/>
      <c r="E35" s="606" t="s">
        <v>435</v>
      </c>
      <c r="F35" s="602">
        <v>3600</v>
      </c>
      <c r="G35" s="603"/>
      <c r="H35" s="609" t="s">
        <v>104</v>
      </c>
      <c r="I35" s="610"/>
      <c r="J35" s="611">
        <f>C35*F35</f>
        <v>68400</v>
      </c>
      <c r="K35" s="619"/>
      <c r="L35" s="621" t="s">
        <v>444</v>
      </c>
      <c r="M35" s="239"/>
      <c r="O35" s="602">
        <f>J35</f>
        <v>68400</v>
      </c>
      <c r="P35" s="603"/>
      <c r="Q35" s="606" t="s">
        <v>445</v>
      </c>
      <c r="R35" s="602">
        <f>V28</f>
        <v>18000</v>
      </c>
      <c r="S35" s="607"/>
      <c r="T35" s="609" t="s">
        <v>104</v>
      </c>
      <c r="U35" s="610"/>
      <c r="V35" s="611">
        <f>O35+R35</f>
        <v>86400</v>
      </c>
      <c r="W35" s="612"/>
      <c r="Y35" s="125"/>
    </row>
    <row r="36" spans="2:25" ht="33" customHeight="1" thickBot="1" x14ac:dyDescent="0.2">
      <c r="C36" s="617"/>
      <c r="D36" s="618"/>
      <c r="E36" s="606"/>
      <c r="F36" s="604"/>
      <c r="G36" s="605"/>
      <c r="H36" s="609"/>
      <c r="I36" s="610"/>
      <c r="J36" s="613"/>
      <c r="K36" s="620"/>
      <c r="L36" s="621"/>
      <c r="M36" s="239"/>
      <c r="O36" s="604"/>
      <c r="P36" s="605"/>
      <c r="Q36" s="606"/>
      <c r="R36" s="604"/>
      <c r="S36" s="608"/>
      <c r="T36" s="609"/>
      <c r="U36" s="610"/>
      <c r="V36" s="613"/>
      <c r="W36" s="614"/>
      <c r="Y36" s="236"/>
    </row>
    <row r="38" spans="2:25" s="125" customFormat="1" ht="26.25" customHeight="1" x14ac:dyDescent="0.15">
      <c r="N38" s="128"/>
      <c r="O38" s="128"/>
      <c r="P38" s="128"/>
      <c r="Q38" s="128"/>
      <c r="R38" s="128"/>
      <c r="S38" s="128"/>
      <c r="T38" s="128"/>
      <c r="U38" s="128"/>
      <c r="V38" s="128"/>
      <c r="W38" s="128"/>
      <c r="X38" s="128"/>
      <c r="Y38" s="128"/>
    </row>
  </sheetData>
  <sheetProtection algorithmName="SHA-512" hashValue="pYw1Wisdrvcw6BmJaKiLpR+ZoaHiss8+MJFG5MkQTUFZ3qXs5ywKc5WqhNemUEL77w+34O9qrcACVOB6QP9cxQ==" saltValue="8QsiCAFOXRpmjCd2yDaJaA==" spinCount="100000"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x14ac:dyDescent="0.15"/>
  <cols>
    <col min="1" max="1" width="15.625" style="76" customWidth="1"/>
    <col min="2" max="2" width="16.875" style="117" customWidth="1"/>
    <col min="3" max="3" width="16.875" style="118" customWidth="1"/>
    <col min="4" max="4" width="16.875" style="117" customWidth="1"/>
    <col min="5" max="5" width="16.875" style="76" customWidth="1"/>
    <col min="6" max="6" width="16.875" style="117" customWidth="1"/>
    <col min="7" max="7" width="16.875" style="76" customWidth="1"/>
    <col min="8" max="8" width="11.375" style="117" customWidth="1"/>
    <col min="9" max="9" width="11.375" style="76" customWidth="1"/>
    <col min="10" max="10" width="16.875" style="76" customWidth="1"/>
    <col min="11" max="11" width="14.375" style="76" customWidth="1"/>
    <col min="12" max="12" width="13.25" style="76" customWidth="1"/>
    <col min="13" max="13" width="12.625" style="76" customWidth="1"/>
    <col min="14" max="14" width="16" style="117" customWidth="1"/>
    <col min="15" max="15" width="17.625" style="117" customWidth="1"/>
    <col min="16" max="16384" width="9" style="76"/>
  </cols>
  <sheetData>
    <row r="1" spans="1:15" s="93" customFormat="1" ht="19.5" thickBot="1" x14ac:dyDescent="0.2">
      <c r="B1" s="94"/>
      <c r="C1" s="95"/>
      <c r="D1" s="94"/>
      <c r="F1" s="94"/>
      <c r="H1" s="94"/>
      <c r="N1" s="94"/>
      <c r="O1" s="94"/>
    </row>
    <row r="2" spans="1:15" s="93" customFormat="1" ht="18.75" customHeight="1" x14ac:dyDescent="0.15">
      <c r="B2" s="94"/>
      <c r="C2" s="95"/>
      <c r="D2" s="94"/>
      <c r="F2" s="94"/>
      <c r="H2" s="94"/>
      <c r="L2" s="698" t="s">
        <v>148</v>
      </c>
      <c r="M2" s="699"/>
      <c r="N2" s="94"/>
      <c r="O2" s="94"/>
    </row>
    <row r="3" spans="1:15" s="93" customFormat="1" ht="18.75" customHeight="1" x14ac:dyDescent="0.15">
      <c r="B3" s="94"/>
      <c r="C3" s="95"/>
      <c r="D3" s="94"/>
      <c r="F3" s="94"/>
      <c r="H3" s="94"/>
      <c r="L3" s="700"/>
      <c r="M3" s="701"/>
      <c r="N3" s="94"/>
      <c r="O3" s="94"/>
    </row>
    <row r="4" spans="1:15" s="96" customFormat="1" ht="22.5" customHeight="1" thickBot="1" x14ac:dyDescent="0.2">
      <c r="B4" s="97"/>
      <c r="C4" s="99"/>
      <c r="D4" s="97"/>
      <c r="E4" s="100"/>
      <c r="F4" s="97"/>
      <c r="H4" s="98"/>
      <c r="L4" s="702"/>
      <c r="M4" s="703"/>
      <c r="N4" s="98"/>
    </row>
    <row r="5" spans="1:15" s="105" customFormat="1" ht="49.5" customHeight="1" x14ac:dyDescent="0.15">
      <c r="A5" s="104"/>
      <c r="B5" s="104"/>
      <c r="C5" s="101" t="s">
        <v>167</v>
      </c>
      <c r="D5" s="102" t="str">
        <f>一番最初に入力!C10&amp;""</f>
        <v>5</v>
      </c>
      <c r="E5" s="103" t="s">
        <v>395</v>
      </c>
      <c r="F5" s="104"/>
      <c r="G5" s="104"/>
      <c r="H5" s="104"/>
      <c r="I5" s="104"/>
      <c r="J5" s="104"/>
      <c r="K5" s="104"/>
      <c r="L5" s="104"/>
      <c r="M5" s="104"/>
      <c r="N5" s="119" t="s">
        <v>62</v>
      </c>
      <c r="O5" s="104"/>
    </row>
    <row r="6" spans="1:15" s="115" customFormat="1" ht="39.75" customHeight="1" x14ac:dyDescent="0.15">
      <c r="A6" s="93"/>
      <c r="B6" s="93"/>
      <c r="C6" s="93"/>
      <c r="D6" s="94"/>
      <c r="E6" s="93"/>
      <c r="F6" s="94"/>
      <c r="H6" s="94"/>
      <c r="K6" s="95"/>
      <c r="L6" s="93"/>
      <c r="M6" s="93"/>
      <c r="N6" s="210" t="s">
        <v>398</v>
      </c>
      <c r="O6" s="93"/>
    </row>
    <row r="7" spans="1:15" s="105" customFormat="1" ht="36.75" customHeight="1" x14ac:dyDescent="0.15">
      <c r="A7" s="103"/>
      <c r="B7" s="103"/>
      <c r="D7" s="103"/>
      <c r="F7" s="103"/>
      <c r="H7" s="710" t="s">
        <v>39</v>
      </c>
      <c r="I7" s="710"/>
      <c r="J7" s="709" t="str">
        <f>様式第4号!K8</f>
        <v>小規模保育事業Ａ型</v>
      </c>
      <c r="K7" s="709"/>
      <c r="L7" s="709"/>
      <c r="M7" s="709"/>
      <c r="N7" s="207" t="s">
        <v>397</v>
      </c>
    </row>
    <row r="8" spans="1:15" s="93" customFormat="1" ht="36.75" customHeight="1" x14ac:dyDescent="0.15">
      <c r="B8" s="94"/>
      <c r="D8" s="94"/>
      <c r="F8" s="94"/>
      <c r="H8" s="711" t="s">
        <v>56</v>
      </c>
      <c r="I8" s="711"/>
      <c r="J8" s="709" t="str">
        <f>様式第4号!K9</f>
        <v>給付のおうち保育園</v>
      </c>
      <c r="K8" s="709"/>
      <c r="L8" s="709"/>
      <c r="M8" s="709"/>
      <c r="N8" s="208" t="s">
        <v>396</v>
      </c>
    </row>
    <row r="9" spans="1:15" s="113" customFormat="1" ht="27" customHeight="1" x14ac:dyDescent="0.15">
      <c r="A9" s="93"/>
      <c r="B9" s="93"/>
      <c r="C9" s="93"/>
      <c r="D9" s="94"/>
      <c r="E9" s="93"/>
      <c r="F9" s="94"/>
      <c r="H9" s="94"/>
      <c r="K9" s="95"/>
      <c r="L9" s="93"/>
      <c r="M9" s="93"/>
      <c r="N9" s="209"/>
      <c r="O9" s="93"/>
    </row>
    <row r="10" spans="1:15" s="96" customFormat="1" ht="45" customHeight="1" x14ac:dyDescent="0.15">
      <c r="B10" s="96" t="s">
        <v>28</v>
      </c>
      <c r="C10" s="98"/>
      <c r="D10" s="106"/>
      <c r="E10" s="98"/>
      <c r="F10" s="98"/>
      <c r="H10" s="98"/>
      <c r="N10" s="211" t="s">
        <v>399</v>
      </c>
      <c r="O10" s="106"/>
    </row>
    <row r="11" spans="1:15" s="96" customFormat="1" ht="30" customHeight="1" x14ac:dyDescent="0.15">
      <c r="B11" s="714" t="s">
        <v>73</v>
      </c>
      <c r="C11" s="714"/>
      <c r="E11" s="120"/>
      <c r="F11" s="120"/>
      <c r="H11" s="120"/>
      <c r="K11" s="120"/>
      <c r="L11" s="120"/>
      <c r="M11" s="120"/>
      <c r="N11" s="120"/>
      <c r="O11" s="120"/>
    </row>
    <row r="12" spans="1:15" s="96" customFormat="1" ht="30" customHeight="1" x14ac:dyDescent="0.15">
      <c r="A12" s="120"/>
      <c r="B12" s="120"/>
      <c r="C12" s="107"/>
      <c r="D12" s="120"/>
      <c r="E12" s="108"/>
      <c r="F12" s="120"/>
      <c r="H12" s="120"/>
      <c r="K12" s="120"/>
      <c r="L12" s="120"/>
      <c r="M12" s="120"/>
      <c r="N12" s="120"/>
      <c r="O12" s="120"/>
    </row>
    <row r="13" spans="1:15" s="110" customFormat="1" ht="30" customHeight="1" x14ac:dyDescent="0.15">
      <c r="A13" s="96"/>
      <c r="B13" s="111"/>
      <c r="C13" s="111"/>
      <c r="D13" s="111"/>
      <c r="E13" s="111"/>
      <c r="F13" s="111"/>
      <c r="G13" s="109"/>
      <c r="H13" s="111"/>
      <c r="I13" s="109"/>
      <c r="J13" s="109"/>
      <c r="K13" s="111"/>
      <c r="L13" s="111"/>
      <c r="M13" s="96"/>
      <c r="N13" s="96"/>
      <c r="O13" s="96"/>
    </row>
    <row r="14" spans="1:15" s="114" customFormat="1" ht="39.75" customHeight="1" thickBot="1" x14ac:dyDescent="0.2">
      <c r="A14" s="115"/>
      <c r="B14" s="97" t="s">
        <v>481</v>
      </c>
      <c r="C14" s="96"/>
      <c r="D14" s="98"/>
      <c r="E14" s="96"/>
      <c r="F14" s="98"/>
      <c r="G14" s="110"/>
      <c r="H14" s="99"/>
      <c r="I14" s="110"/>
      <c r="J14" s="110"/>
      <c r="K14" s="96"/>
      <c r="L14" s="96"/>
      <c r="M14" s="115"/>
      <c r="N14" s="115"/>
      <c r="O14" s="115"/>
    </row>
    <row r="15" spans="1:15" s="110" customFormat="1" ht="39.75" customHeight="1" x14ac:dyDescent="0.15">
      <c r="A15" s="121"/>
      <c r="B15" s="681" t="s">
        <v>488</v>
      </c>
      <c r="C15" s="682"/>
      <c r="D15" s="682" t="s">
        <v>25</v>
      </c>
      <c r="E15" s="682"/>
      <c r="F15" s="682" t="s">
        <v>24</v>
      </c>
      <c r="G15" s="682"/>
      <c r="H15" s="712" t="s">
        <v>70</v>
      </c>
      <c r="I15" s="712"/>
      <c r="J15" s="704" t="s">
        <v>72</v>
      </c>
      <c r="K15" s="682" t="s">
        <v>71</v>
      </c>
      <c r="L15" s="707"/>
      <c r="M15" s="121"/>
      <c r="N15" s="121"/>
      <c r="O15" s="121"/>
    </row>
    <row r="16" spans="1:15" s="110" customFormat="1" ht="69" customHeight="1" x14ac:dyDescent="0.15">
      <c r="A16" s="121"/>
      <c r="B16" s="683"/>
      <c r="C16" s="684"/>
      <c r="D16" s="684"/>
      <c r="E16" s="684"/>
      <c r="F16" s="684"/>
      <c r="G16" s="684"/>
      <c r="H16" s="713"/>
      <c r="I16" s="713"/>
      <c r="J16" s="705"/>
      <c r="K16" s="684"/>
      <c r="L16" s="708"/>
      <c r="M16" s="121"/>
      <c r="N16" s="121"/>
      <c r="O16" s="121"/>
    </row>
    <row r="17" spans="1:15" s="110" customFormat="1" ht="39.75" customHeight="1" x14ac:dyDescent="0.15">
      <c r="A17" s="113"/>
      <c r="B17" s="683"/>
      <c r="C17" s="684"/>
      <c r="D17" s="684"/>
      <c r="E17" s="684"/>
      <c r="F17" s="684"/>
      <c r="G17" s="684"/>
      <c r="H17" s="713"/>
      <c r="I17" s="713"/>
      <c r="J17" s="706"/>
      <c r="K17" s="684"/>
      <c r="L17" s="708"/>
      <c r="M17" s="113"/>
      <c r="N17" s="113"/>
      <c r="O17" s="113"/>
    </row>
    <row r="18" spans="1:15" s="110" customFormat="1" ht="39.950000000000003" customHeight="1" x14ac:dyDescent="0.15">
      <c r="A18" s="113"/>
      <c r="B18" s="685" t="s">
        <v>57</v>
      </c>
      <c r="C18" s="686"/>
      <c r="D18" s="675" t="s">
        <v>20</v>
      </c>
      <c r="E18" s="675"/>
      <c r="F18" s="675" t="s">
        <v>18</v>
      </c>
      <c r="G18" s="675"/>
      <c r="H18" s="687">
        <v>5</v>
      </c>
      <c r="I18" s="688"/>
      <c r="J18" s="122">
        <v>1200</v>
      </c>
      <c r="K18" s="693">
        <f>H18*1200</f>
        <v>6000</v>
      </c>
      <c r="L18" s="694"/>
      <c r="M18" s="113"/>
      <c r="N18" s="113"/>
      <c r="O18" s="113"/>
    </row>
    <row r="19" spans="1:15" s="96" customFormat="1" ht="39.950000000000003" customHeight="1" x14ac:dyDescent="0.15">
      <c r="A19" s="113"/>
      <c r="B19" s="685"/>
      <c r="C19" s="686"/>
      <c r="D19" s="675"/>
      <c r="E19" s="675"/>
      <c r="F19" s="675" t="s">
        <v>17</v>
      </c>
      <c r="G19" s="675"/>
      <c r="H19" s="687">
        <v>5</v>
      </c>
      <c r="I19" s="688"/>
      <c r="J19" s="122">
        <v>2400</v>
      </c>
      <c r="K19" s="693">
        <f>H19*2400</f>
        <v>12000</v>
      </c>
      <c r="L19" s="694"/>
      <c r="M19" s="113"/>
      <c r="N19" s="113"/>
      <c r="O19" s="113"/>
    </row>
    <row r="20" spans="1:15" s="96" customFormat="1" ht="39.950000000000003" customHeight="1" x14ac:dyDescent="0.15">
      <c r="A20" s="114"/>
      <c r="B20" s="685"/>
      <c r="C20" s="686"/>
      <c r="D20" s="675" t="s">
        <v>19</v>
      </c>
      <c r="E20" s="675"/>
      <c r="F20" s="675" t="s">
        <v>18</v>
      </c>
      <c r="G20" s="675"/>
      <c r="H20" s="687"/>
      <c r="I20" s="688"/>
      <c r="J20" s="122">
        <v>600</v>
      </c>
      <c r="K20" s="693">
        <f>H20*600</f>
        <v>0</v>
      </c>
      <c r="L20" s="694"/>
      <c r="M20" s="114"/>
      <c r="N20" s="114"/>
      <c r="O20" s="114"/>
    </row>
    <row r="21" spans="1:15" s="96" customFormat="1" ht="39.950000000000003" customHeight="1" x14ac:dyDescent="0.15">
      <c r="A21" s="113"/>
      <c r="B21" s="685"/>
      <c r="C21" s="686"/>
      <c r="D21" s="675"/>
      <c r="E21" s="675"/>
      <c r="F21" s="675" t="s">
        <v>17</v>
      </c>
      <c r="G21" s="675"/>
      <c r="H21" s="687"/>
      <c r="I21" s="688"/>
      <c r="J21" s="122">
        <v>1200</v>
      </c>
      <c r="K21" s="693">
        <f>H21*1200</f>
        <v>0</v>
      </c>
      <c r="L21" s="694"/>
      <c r="M21" s="113"/>
      <c r="N21" s="113"/>
      <c r="O21" s="113"/>
    </row>
    <row r="22" spans="1:15" s="121" customFormat="1" ht="39.950000000000003" customHeight="1" x14ac:dyDescent="0.15">
      <c r="A22" s="114"/>
      <c r="B22" s="676" t="s">
        <v>23</v>
      </c>
      <c r="C22" s="677"/>
      <c r="D22" s="675" t="s">
        <v>20</v>
      </c>
      <c r="E22" s="675"/>
      <c r="F22" s="675" t="s">
        <v>18</v>
      </c>
      <c r="G22" s="675"/>
      <c r="H22" s="687">
        <v>10</v>
      </c>
      <c r="I22" s="688"/>
      <c r="J22" s="122">
        <v>1200</v>
      </c>
      <c r="K22" s="693">
        <f>H22*1200</f>
        <v>12000</v>
      </c>
      <c r="L22" s="694"/>
      <c r="M22" s="114"/>
      <c r="N22" s="114"/>
      <c r="O22" s="114"/>
    </row>
    <row r="23" spans="1:15" s="121" customFormat="1" ht="39.950000000000003" customHeight="1" x14ac:dyDescent="0.15">
      <c r="A23" s="113"/>
      <c r="B23" s="676"/>
      <c r="C23" s="677"/>
      <c r="D23" s="675"/>
      <c r="E23" s="675"/>
      <c r="F23" s="675" t="s">
        <v>17</v>
      </c>
      <c r="G23" s="675"/>
      <c r="H23" s="687">
        <v>5</v>
      </c>
      <c r="I23" s="688"/>
      <c r="J23" s="122">
        <v>2400</v>
      </c>
      <c r="K23" s="693">
        <f>H23*2400</f>
        <v>12000</v>
      </c>
      <c r="L23" s="694"/>
      <c r="M23" s="113"/>
      <c r="N23" s="113"/>
      <c r="O23" s="113"/>
    </row>
    <row r="24" spans="1:15" s="113" customFormat="1" ht="39.950000000000003" customHeight="1" x14ac:dyDescent="0.15">
      <c r="A24" s="114"/>
      <c r="B24" s="676"/>
      <c r="C24" s="677"/>
      <c r="D24" s="675" t="s">
        <v>19</v>
      </c>
      <c r="E24" s="675"/>
      <c r="F24" s="675" t="s">
        <v>18</v>
      </c>
      <c r="G24" s="675"/>
      <c r="H24" s="687"/>
      <c r="I24" s="688"/>
      <c r="J24" s="122">
        <v>600</v>
      </c>
      <c r="K24" s="693">
        <f>H24*600</f>
        <v>0</v>
      </c>
      <c r="L24" s="694"/>
      <c r="M24" s="114"/>
      <c r="N24" s="114"/>
      <c r="O24" s="114"/>
    </row>
    <row r="25" spans="1:15" s="113" customFormat="1" ht="39.950000000000003" customHeight="1" x14ac:dyDescent="0.15">
      <c r="B25" s="676"/>
      <c r="C25" s="677"/>
      <c r="D25" s="675"/>
      <c r="E25" s="675"/>
      <c r="F25" s="675" t="s">
        <v>17</v>
      </c>
      <c r="G25" s="675"/>
      <c r="H25" s="687"/>
      <c r="I25" s="688"/>
      <c r="J25" s="122">
        <v>1200</v>
      </c>
      <c r="K25" s="693">
        <f>H25*1200</f>
        <v>0</v>
      </c>
      <c r="L25" s="694"/>
    </row>
    <row r="26" spans="1:15" s="113" customFormat="1" ht="39.950000000000003" customHeight="1" x14ac:dyDescent="0.15">
      <c r="A26" s="114"/>
      <c r="B26" s="676" t="s">
        <v>22</v>
      </c>
      <c r="C26" s="677"/>
      <c r="D26" s="675" t="s">
        <v>20</v>
      </c>
      <c r="E26" s="675"/>
      <c r="F26" s="675" t="s">
        <v>18</v>
      </c>
      <c r="G26" s="675"/>
      <c r="H26" s="687">
        <v>5</v>
      </c>
      <c r="I26" s="688"/>
      <c r="J26" s="122">
        <v>1200</v>
      </c>
      <c r="K26" s="693">
        <f>H26*1200</f>
        <v>6000</v>
      </c>
      <c r="L26" s="694"/>
      <c r="M26" s="114"/>
      <c r="N26" s="114"/>
      <c r="O26" s="114"/>
    </row>
    <row r="27" spans="1:15" s="114" customFormat="1" ht="39.950000000000003" customHeight="1" x14ac:dyDescent="0.15">
      <c r="A27" s="113"/>
      <c r="B27" s="676"/>
      <c r="C27" s="677"/>
      <c r="D27" s="675"/>
      <c r="E27" s="675"/>
      <c r="F27" s="675" t="s">
        <v>17</v>
      </c>
      <c r="G27" s="675"/>
      <c r="H27" s="687">
        <v>10</v>
      </c>
      <c r="I27" s="688"/>
      <c r="J27" s="122">
        <v>2400</v>
      </c>
      <c r="K27" s="693">
        <f>H27*2400</f>
        <v>24000</v>
      </c>
      <c r="L27" s="694"/>
      <c r="M27" s="113"/>
      <c r="N27" s="113"/>
      <c r="O27" s="113"/>
    </row>
    <row r="28" spans="1:15" s="113" customFormat="1" ht="39.950000000000003" customHeight="1" x14ac:dyDescent="0.15">
      <c r="A28" s="114"/>
      <c r="B28" s="676"/>
      <c r="C28" s="677"/>
      <c r="D28" s="675" t="s">
        <v>19</v>
      </c>
      <c r="E28" s="675"/>
      <c r="F28" s="675" t="s">
        <v>18</v>
      </c>
      <c r="G28" s="675"/>
      <c r="H28" s="687"/>
      <c r="I28" s="688"/>
      <c r="J28" s="122">
        <v>600</v>
      </c>
      <c r="K28" s="693">
        <f>H28*600</f>
        <v>0</v>
      </c>
      <c r="L28" s="694"/>
      <c r="M28" s="114"/>
      <c r="N28" s="114"/>
      <c r="O28" s="114"/>
    </row>
    <row r="29" spans="1:15" s="114" customFormat="1" ht="39.950000000000003" customHeight="1" x14ac:dyDescent="0.15">
      <c r="A29" s="113"/>
      <c r="B29" s="676"/>
      <c r="C29" s="677"/>
      <c r="D29" s="675"/>
      <c r="E29" s="675"/>
      <c r="F29" s="675" t="s">
        <v>17</v>
      </c>
      <c r="G29" s="675"/>
      <c r="H29" s="687"/>
      <c r="I29" s="688"/>
      <c r="J29" s="122">
        <v>1200</v>
      </c>
      <c r="K29" s="693">
        <f>H29*1200</f>
        <v>0</v>
      </c>
      <c r="L29" s="694"/>
      <c r="M29" s="113"/>
      <c r="N29" s="113"/>
      <c r="O29" s="113"/>
    </row>
    <row r="30" spans="1:15" s="113" customFormat="1" ht="39.950000000000003" customHeight="1" x14ac:dyDescent="0.15">
      <c r="A30" s="114"/>
      <c r="B30" s="676" t="s">
        <v>21</v>
      </c>
      <c r="C30" s="677"/>
      <c r="D30" s="675" t="s">
        <v>20</v>
      </c>
      <c r="E30" s="675"/>
      <c r="F30" s="675" t="s">
        <v>18</v>
      </c>
      <c r="G30" s="675"/>
      <c r="H30" s="687"/>
      <c r="I30" s="688"/>
      <c r="J30" s="122">
        <v>1200</v>
      </c>
      <c r="K30" s="693">
        <f>H30*1200</f>
        <v>0</v>
      </c>
      <c r="L30" s="694"/>
      <c r="M30" s="114"/>
      <c r="N30" s="114"/>
      <c r="O30" s="114"/>
    </row>
    <row r="31" spans="1:15" s="114" customFormat="1" ht="39.950000000000003" customHeight="1" x14ac:dyDescent="0.15">
      <c r="B31" s="676"/>
      <c r="C31" s="677"/>
      <c r="D31" s="675"/>
      <c r="E31" s="675"/>
      <c r="F31" s="675" t="s">
        <v>17</v>
      </c>
      <c r="G31" s="675"/>
      <c r="H31" s="687"/>
      <c r="I31" s="688"/>
      <c r="J31" s="122">
        <v>2400</v>
      </c>
      <c r="K31" s="693">
        <f>H31*2400</f>
        <v>0</v>
      </c>
      <c r="L31" s="694"/>
    </row>
    <row r="32" spans="1:15" s="113" customFormat="1" ht="39.950000000000003" customHeight="1" x14ac:dyDescent="0.15">
      <c r="B32" s="676"/>
      <c r="C32" s="677"/>
      <c r="D32" s="675" t="s">
        <v>19</v>
      </c>
      <c r="E32" s="675"/>
      <c r="F32" s="675" t="s">
        <v>18</v>
      </c>
      <c r="G32" s="675"/>
      <c r="H32" s="687"/>
      <c r="I32" s="688"/>
      <c r="J32" s="123">
        <v>600</v>
      </c>
      <c r="K32" s="693">
        <f>H32*600</f>
        <v>0</v>
      </c>
      <c r="L32" s="694"/>
    </row>
    <row r="33" spans="1:15" s="114" customFormat="1" ht="39.950000000000003" customHeight="1" thickBot="1" x14ac:dyDescent="0.2">
      <c r="B33" s="678"/>
      <c r="C33" s="679"/>
      <c r="D33" s="680"/>
      <c r="E33" s="680"/>
      <c r="F33" s="680" t="s">
        <v>17</v>
      </c>
      <c r="G33" s="680"/>
      <c r="H33" s="695"/>
      <c r="I33" s="695"/>
      <c r="J33" s="124">
        <v>1200</v>
      </c>
      <c r="K33" s="715">
        <f>H33*1200</f>
        <v>0</v>
      </c>
      <c r="L33" s="716"/>
    </row>
    <row r="34" spans="1:15" s="151" customFormat="1" ht="27.75" customHeight="1" thickTop="1" x14ac:dyDescent="0.15">
      <c r="B34" s="717" t="s">
        <v>60</v>
      </c>
      <c r="C34" s="718"/>
      <c r="D34" s="718"/>
      <c r="E34" s="718"/>
      <c r="F34" s="718"/>
      <c r="G34" s="718"/>
      <c r="H34" s="721">
        <f>SUM(H18:H33)</f>
        <v>40</v>
      </c>
      <c r="I34" s="721"/>
      <c r="J34" s="696"/>
      <c r="K34" s="689">
        <f>SUM(K18:L33)</f>
        <v>72000</v>
      </c>
      <c r="L34" s="690"/>
    </row>
    <row r="35" spans="1:15" s="151" customFormat="1" ht="27.75" customHeight="1" x14ac:dyDescent="0.15">
      <c r="B35" s="719"/>
      <c r="C35" s="720"/>
      <c r="D35" s="720"/>
      <c r="E35" s="720"/>
      <c r="F35" s="720"/>
      <c r="G35" s="720"/>
      <c r="H35" s="722"/>
      <c r="I35" s="722"/>
      <c r="J35" s="697"/>
      <c r="K35" s="691"/>
      <c r="L35" s="692"/>
    </row>
    <row r="36" spans="1:15" s="154" customFormat="1" ht="35.25" customHeight="1" x14ac:dyDescent="0.15">
      <c r="A36" s="152"/>
      <c r="B36" s="665" t="s">
        <v>173</v>
      </c>
      <c r="C36" s="666"/>
      <c r="D36" s="666"/>
      <c r="E36" s="666"/>
      <c r="F36" s="666"/>
      <c r="G36" s="666"/>
      <c r="H36" s="669" t="s">
        <v>482</v>
      </c>
      <c r="I36" s="669"/>
      <c r="J36" s="669"/>
      <c r="K36" s="670"/>
      <c r="L36" s="671"/>
      <c r="M36" s="151"/>
      <c r="N36" s="153"/>
      <c r="O36" s="153"/>
    </row>
    <row r="37" spans="1:15" s="151" customFormat="1" ht="35.25" customHeight="1" thickBot="1" x14ac:dyDescent="0.2">
      <c r="A37" s="152"/>
      <c r="B37" s="667"/>
      <c r="C37" s="668"/>
      <c r="D37" s="668"/>
      <c r="E37" s="668"/>
      <c r="F37" s="668"/>
      <c r="G37" s="668"/>
      <c r="H37" s="672" t="s">
        <v>174</v>
      </c>
      <c r="I37" s="672"/>
      <c r="J37" s="672"/>
      <c r="K37" s="673"/>
      <c r="L37" s="674"/>
      <c r="N37" s="153"/>
      <c r="O37" s="153"/>
    </row>
    <row r="38" spans="1:15" s="151" customFormat="1" ht="75" customHeight="1" thickBot="1" x14ac:dyDescent="0.2">
      <c r="B38" s="661" t="s">
        <v>175</v>
      </c>
      <c r="C38" s="662"/>
      <c r="D38" s="662"/>
      <c r="E38" s="662"/>
      <c r="F38" s="662"/>
      <c r="G38" s="662"/>
      <c r="H38" s="662"/>
      <c r="I38" s="662"/>
      <c r="J38" s="662"/>
      <c r="K38" s="663">
        <f>K34-K36-K37</f>
        <v>72000</v>
      </c>
      <c r="L38" s="664"/>
    </row>
    <row r="39" spans="1:15" s="116" customFormat="1" ht="24.75" customHeight="1" x14ac:dyDescent="0.15">
      <c r="A39" s="93"/>
      <c r="B39" s="117"/>
      <c r="D39" s="117"/>
      <c r="E39" s="93"/>
      <c r="F39" s="117"/>
      <c r="H39" s="117"/>
      <c r="K39" s="76"/>
      <c r="L39" s="76"/>
      <c r="M39" s="93"/>
      <c r="N39" s="93"/>
      <c r="O39" s="93"/>
    </row>
    <row r="40" spans="1:15" s="93" customFormat="1" ht="24.75" customHeight="1" x14ac:dyDescent="0.15">
      <c r="B40" s="117"/>
      <c r="C40" s="95"/>
      <c r="D40" s="117"/>
      <c r="F40" s="117"/>
      <c r="G40" s="112"/>
      <c r="H40" s="117"/>
      <c r="I40" s="112"/>
      <c r="J40" s="112"/>
      <c r="K40" s="76"/>
      <c r="L40" s="76"/>
    </row>
    <row r="41" spans="1:15" s="93" customFormat="1" ht="24.75" customHeight="1" x14ac:dyDescent="0.15">
      <c r="B41" s="94"/>
      <c r="C41" s="95"/>
      <c r="D41" s="94"/>
      <c r="F41" s="94"/>
      <c r="H41" s="94"/>
      <c r="N41" s="94"/>
      <c r="O41" s="94"/>
    </row>
    <row r="42" spans="1:15" s="112" customFormat="1" ht="24.75" customHeight="1" x14ac:dyDescent="0.15">
      <c r="A42" s="76"/>
      <c r="B42" s="117"/>
      <c r="C42" s="95"/>
      <c r="D42" s="117"/>
      <c r="E42" s="93"/>
      <c r="F42" s="117"/>
      <c r="H42" s="117"/>
      <c r="K42" s="76"/>
      <c r="L42" s="76"/>
      <c r="M42" s="93"/>
      <c r="N42" s="94"/>
      <c r="O42" s="94"/>
    </row>
    <row r="43" spans="1:15" s="93" customFormat="1" ht="24.75" customHeight="1" x14ac:dyDescent="0.15">
      <c r="A43" s="76"/>
      <c r="B43" s="117"/>
      <c r="C43" s="95"/>
      <c r="D43" s="117"/>
      <c r="F43" s="117"/>
      <c r="H43" s="117"/>
      <c r="K43" s="76"/>
      <c r="L43" s="76"/>
      <c r="N43" s="94"/>
      <c r="O43" s="94"/>
    </row>
    <row r="44" spans="1:15" s="93" customFormat="1" x14ac:dyDescent="0.15">
      <c r="A44" s="76"/>
      <c r="B44" s="117"/>
      <c r="C44" s="95"/>
      <c r="D44" s="117"/>
      <c r="F44" s="117"/>
      <c r="H44" s="117"/>
      <c r="K44" s="76"/>
      <c r="L44" s="76"/>
      <c r="N44" s="94"/>
      <c r="O44" s="94"/>
    </row>
    <row r="45" spans="1:15" s="93" customFormat="1" ht="38.25" customHeight="1" x14ac:dyDescent="0.15">
      <c r="A45" s="76"/>
      <c r="B45" s="117"/>
      <c r="C45" s="95"/>
      <c r="D45" s="117"/>
      <c r="F45" s="117"/>
      <c r="H45" s="117"/>
      <c r="K45" s="76"/>
      <c r="L45" s="76"/>
      <c r="N45" s="94"/>
      <c r="O45" s="94"/>
    </row>
    <row r="46" spans="1:15" s="93" customFormat="1" x14ac:dyDescent="0.15">
      <c r="A46" s="76"/>
      <c r="B46" s="117"/>
      <c r="C46" s="95"/>
      <c r="D46" s="117"/>
      <c r="F46" s="117"/>
      <c r="H46" s="117"/>
      <c r="K46" s="76"/>
      <c r="L46" s="76"/>
      <c r="N46" s="94"/>
      <c r="O46" s="94"/>
    </row>
    <row r="47" spans="1:15" s="93" customFormat="1" x14ac:dyDescent="0.15">
      <c r="A47" s="76"/>
      <c r="B47" s="117"/>
      <c r="C47" s="95"/>
      <c r="D47" s="117"/>
      <c r="F47" s="117"/>
      <c r="H47" s="117"/>
      <c r="K47" s="76"/>
      <c r="L47" s="76"/>
      <c r="N47" s="94"/>
      <c r="O47" s="94"/>
    </row>
    <row r="48" spans="1:15" s="93" customFormat="1" x14ac:dyDescent="0.15">
      <c r="A48" s="76"/>
      <c r="B48" s="117"/>
      <c r="C48" s="95"/>
      <c r="D48" s="117"/>
      <c r="F48" s="117"/>
      <c r="H48" s="117"/>
      <c r="K48" s="76"/>
      <c r="L48" s="76"/>
      <c r="N48" s="94"/>
      <c r="O48" s="94"/>
    </row>
    <row r="49" spans="1:15" s="93" customFormat="1" x14ac:dyDescent="0.15">
      <c r="A49" s="76"/>
      <c r="B49" s="117"/>
      <c r="C49" s="95"/>
      <c r="D49" s="117"/>
      <c r="F49" s="117"/>
      <c r="H49" s="117"/>
      <c r="K49" s="76"/>
      <c r="L49" s="76"/>
      <c r="N49" s="94"/>
      <c r="O49" s="94"/>
    </row>
    <row r="50" spans="1:15" s="93" customFormat="1" x14ac:dyDescent="0.15">
      <c r="A50" s="76"/>
      <c r="B50" s="117"/>
      <c r="C50" s="95"/>
      <c r="D50" s="117"/>
      <c r="F50" s="117"/>
      <c r="H50" s="117"/>
      <c r="K50" s="76"/>
      <c r="L50" s="76"/>
      <c r="N50" s="94"/>
      <c r="O50" s="94"/>
    </row>
    <row r="51" spans="1:15" s="93" customFormat="1" x14ac:dyDescent="0.15">
      <c r="A51" s="76"/>
      <c r="B51" s="117"/>
      <c r="C51" s="95"/>
      <c r="D51" s="117"/>
      <c r="F51" s="117"/>
      <c r="H51" s="117"/>
      <c r="K51" s="76"/>
      <c r="L51" s="76"/>
      <c r="N51" s="94"/>
      <c r="O51" s="94"/>
    </row>
    <row r="52" spans="1:15" s="93" customFormat="1" x14ac:dyDescent="0.15">
      <c r="A52" s="76"/>
      <c r="B52" s="117"/>
      <c r="C52" s="95"/>
      <c r="D52" s="117"/>
      <c r="F52" s="117"/>
      <c r="H52" s="117"/>
      <c r="K52" s="76"/>
      <c r="L52" s="76"/>
      <c r="N52" s="94"/>
      <c r="O52" s="94"/>
    </row>
    <row r="53" spans="1:15" s="93" customFormat="1" x14ac:dyDescent="0.15">
      <c r="A53" s="76"/>
      <c r="B53" s="117"/>
      <c r="C53" s="95"/>
      <c r="D53" s="117"/>
      <c r="F53" s="117"/>
      <c r="H53" s="117"/>
      <c r="K53" s="76"/>
      <c r="L53" s="76"/>
      <c r="N53" s="94"/>
      <c r="O53" s="94"/>
    </row>
    <row r="54" spans="1:15" s="93" customFormat="1" x14ac:dyDescent="0.15">
      <c r="A54" s="76"/>
      <c r="B54" s="117"/>
      <c r="C54" s="95"/>
      <c r="D54" s="117"/>
      <c r="F54" s="117"/>
      <c r="H54" s="117"/>
      <c r="K54" s="76"/>
      <c r="L54" s="76"/>
      <c r="N54" s="94"/>
      <c r="O54" s="94"/>
    </row>
    <row r="55" spans="1:15" s="93" customFormat="1" x14ac:dyDescent="0.15">
      <c r="A55" s="76"/>
      <c r="B55" s="117"/>
      <c r="C55" s="95"/>
      <c r="D55" s="117"/>
      <c r="F55" s="117"/>
      <c r="H55" s="117"/>
      <c r="K55" s="76"/>
      <c r="L55" s="76"/>
      <c r="N55" s="94"/>
      <c r="O55" s="94"/>
    </row>
    <row r="56" spans="1:15" s="93" customFormat="1" x14ac:dyDescent="0.15">
      <c r="A56" s="76"/>
      <c r="B56" s="117"/>
      <c r="C56" s="95"/>
      <c r="D56" s="117"/>
      <c r="F56" s="117"/>
      <c r="H56" s="117"/>
      <c r="K56" s="76"/>
      <c r="L56" s="76"/>
      <c r="N56" s="94"/>
      <c r="O56" s="94"/>
    </row>
    <row r="57" spans="1:15" s="93" customFormat="1" x14ac:dyDescent="0.15">
      <c r="A57" s="76"/>
      <c r="B57" s="117"/>
      <c r="C57" s="95"/>
      <c r="D57" s="117"/>
      <c r="F57" s="117"/>
      <c r="H57" s="117"/>
      <c r="K57" s="76"/>
      <c r="L57" s="76"/>
      <c r="N57" s="94"/>
      <c r="O57" s="94"/>
    </row>
    <row r="58" spans="1:15" s="93" customFormat="1" x14ac:dyDescent="0.15">
      <c r="A58" s="76"/>
      <c r="B58" s="117"/>
      <c r="C58" s="95"/>
      <c r="D58" s="117"/>
      <c r="F58" s="117"/>
      <c r="H58" s="117"/>
      <c r="K58" s="76"/>
      <c r="L58" s="76"/>
      <c r="N58" s="94"/>
      <c r="O58" s="94"/>
    </row>
    <row r="59" spans="1:15" s="93" customFormat="1" x14ac:dyDescent="0.15">
      <c r="A59" s="76"/>
      <c r="B59" s="117"/>
      <c r="C59" s="95"/>
      <c r="D59" s="117"/>
      <c r="F59" s="117"/>
      <c r="H59" s="117"/>
      <c r="K59" s="76"/>
      <c r="L59" s="76"/>
      <c r="N59" s="94"/>
      <c r="O59" s="94"/>
    </row>
    <row r="60" spans="1:15" s="93" customFormat="1" x14ac:dyDescent="0.15">
      <c r="A60" s="76"/>
      <c r="B60" s="117"/>
      <c r="C60" s="95"/>
      <c r="D60" s="117"/>
      <c r="F60" s="117"/>
      <c r="H60" s="117"/>
      <c r="K60" s="76"/>
      <c r="L60" s="76"/>
      <c r="N60" s="94"/>
      <c r="O60" s="94"/>
    </row>
    <row r="61" spans="1:15" s="93" customFormat="1" x14ac:dyDescent="0.15">
      <c r="A61" s="76"/>
      <c r="B61" s="117"/>
      <c r="C61" s="95"/>
      <c r="D61" s="117"/>
      <c r="F61" s="117"/>
      <c r="H61" s="117"/>
      <c r="K61" s="76"/>
      <c r="L61" s="76"/>
      <c r="N61" s="94"/>
      <c r="O61" s="94"/>
    </row>
    <row r="62" spans="1:15" s="93" customFormat="1" x14ac:dyDescent="0.15">
      <c r="A62" s="76"/>
      <c r="B62" s="117"/>
      <c r="C62" s="95"/>
      <c r="D62" s="117"/>
      <c r="F62" s="117"/>
      <c r="H62" s="117"/>
      <c r="K62" s="76"/>
      <c r="L62" s="76"/>
      <c r="N62" s="94"/>
      <c r="O62" s="94"/>
    </row>
    <row r="63" spans="1:15" s="93" customFormat="1" x14ac:dyDescent="0.15">
      <c r="A63" s="76"/>
      <c r="B63" s="117"/>
      <c r="C63" s="95"/>
      <c r="D63" s="117"/>
      <c r="F63" s="117"/>
      <c r="H63" s="117"/>
      <c r="K63" s="76"/>
      <c r="L63" s="76"/>
      <c r="N63" s="94"/>
      <c r="O63" s="94"/>
    </row>
    <row r="64" spans="1:15" s="93" customFormat="1" x14ac:dyDescent="0.15">
      <c r="A64" s="76"/>
      <c r="B64" s="117"/>
      <c r="C64" s="95"/>
      <c r="D64" s="117"/>
      <c r="F64" s="117"/>
      <c r="H64" s="117"/>
      <c r="K64" s="76"/>
      <c r="L64" s="76"/>
      <c r="N64" s="94"/>
      <c r="O64" s="94"/>
    </row>
    <row r="65" spans="1:15" s="93" customFormat="1" x14ac:dyDescent="0.15">
      <c r="A65" s="76"/>
      <c r="B65" s="117"/>
      <c r="C65" s="95"/>
      <c r="D65" s="117"/>
      <c r="F65" s="117"/>
      <c r="H65" s="117"/>
      <c r="K65" s="76"/>
      <c r="L65" s="76"/>
      <c r="N65" s="94"/>
      <c r="O65" s="94"/>
    </row>
    <row r="66" spans="1:15" s="93" customFormat="1" x14ac:dyDescent="0.15">
      <c r="A66" s="76"/>
      <c r="B66" s="117"/>
      <c r="C66" s="95"/>
      <c r="D66" s="117"/>
      <c r="F66" s="117"/>
      <c r="H66" s="117"/>
      <c r="K66" s="76"/>
      <c r="L66" s="76"/>
      <c r="N66" s="94"/>
      <c r="O66" s="94"/>
    </row>
    <row r="67" spans="1:15" s="93" customFormat="1" x14ac:dyDescent="0.15">
      <c r="A67" s="76"/>
      <c r="B67" s="117"/>
      <c r="C67" s="95"/>
      <c r="D67" s="117"/>
      <c r="F67" s="117"/>
      <c r="H67" s="117"/>
      <c r="K67" s="76"/>
      <c r="L67" s="76"/>
      <c r="N67" s="94"/>
      <c r="O67" s="94"/>
    </row>
    <row r="68" spans="1:15" s="93" customFormat="1" x14ac:dyDescent="0.15">
      <c r="A68" s="76"/>
      <c r="B68" s="117"/>
      <c r="C68" s="95"/>
      <c r="D68" s="117"/>
      <c r="F68" s="117"/>
      <c r="H68" s="117"/>
      <c r="K68" s="76"/>
      <c r="L68" s="76"/>
      <c r="N68" s="94"/>
      <c r="O68" s="94"/>
    </row>
    <row r="69" spans="1:15" s="93" customFormat="1" x14ac:dyDescent="0.15">
      <c r="A69" s="76"/>
      <c r="B69" s="117"/>
      <c r="C69" s="95"/>
      <c r="D69" s="117"/>
      <c r="F69" s="117"/>
      <c r="H69" s="117"/>
      <c r="K69" s="76"/>
      <c r="L69" s="76"/>
      <c r="N69" s="94"/>
      <c r="O69" s="94"/>
    </row>
    <row r="70" spans="1:15" s="93" customFormat="1" x14ac:dyDescent="0.15">
      <c r="A70" s="76"/>
      <c r="B70" s="117"/>
      <c r="C70" s="95"/>
      <c r="D70" s="117"/>
      <c r="F70" s="117"/>
      <c r="H70" s="117"/>
      <c r="K70" s="76"/>
      <c r="L70" s="76"/>
      <c r="N70" s="94"/>
      <c r="O70" s="94"/>
    </row>
    <row r="71" spans="1:15" s="93" customFormat="1" x14ac:dyDescent="0.15">
      <c r="A71" s="76"/>
      <c r="B71" s="117"/>
      <c r="C71" s="95"/>
      <c r="D71" s="117"/>
      <c r="F71" s="117"/>
      <c r="H71" s="117"/>
      <c r="K71" s="76"/>
      <c r="L71" s="76"/>
      <c r="N71" s="94"/>
      <c r="O71" s="94"/>
    </row>
    <row r="72" spans="1:15" s="93" customFormat="1" x14ac:dyDescent="0.15">
      <c r="A72" s="76"/>
      <c r="B72" s="117"/>
      <c r="C72" s="95"/>
      <c r="D72" s="117"/>
      <c r="F72" s="117"/>
      <c r="H72" s="117"/>
      <c r="K72" s="76"/>
      <c r="L72" s="76"/>
      <c r="N72" s="94"/>
      <c r="O72" s="94"/>
    </row>
    <row r="73" spans="1:15" s="93" customFormat="1" x14ac:dyDescent="0.15">
      <c r="A73" s="76"/>
      <c r="B73" s="117"/>
      <c r="C73" s="118"/>
      <c r="D73" s="117"/>
      <c r="E73" s="76"/>
      <c r="F73" s="117"/>
      <c r="H73" s="117"/>
      <c r="K73" s="76"/>
      <c r="L73" s="76"/>
      <c r="N73" s="117"/>
      <c r="O73" s="117"/>
    </row>
    <row r="74" spans="1:15" s="93" customFormat="1" x14ac:dyDescent="0.15">
      <c r="A74" s="76"/>
      <c r="B74" s="117"/>
      <c r="C74" s="118"/>
      <c r="D74" s="117"/>
      <c r="E74" s="76"/>
      <c r="F74" s="117"/>
      <c r="H74" s="117"/>
      <c r="K74" s="76"/>
      <c r="L74" s="76"/>
      <c r="M74" s="76"/>
      <c r="N74" s="117"/>
      <c r="O74" s="117"/>
    </row>
    <row r="75" spans="1:15" s="93" customFormat="1" x14ac:dyDescent="0.15">
      <c r="A75" s="76"/>
      <c r="B75" s="117"/>
      <c r="C75" s="118"/>
      <c r="D75" s="117"/>
      <c r="E75" s="76"/>
      <c r="F75" s="117"/>
      <c r="H75" s="117"/>
      <c r="K75" s="76"/>
      <c r="L75" s="76"/>
      <c r="M75" s="76"/>
      <c r="N75" s="117"/>
      <c r="O75" s="117"/>
    </row>
    <row r="76" spans="1:15" s="93" customFormat="1" x14ac:dyDescent="0.15">
      <c r="A76" s="76"/>
      <c r="B76" s="117"/>
      <c r="C76" s="118"/>
      <c r="D76" s="117"/>
      <c r="E76" s="76"/>
      <c r="F76" s="117"/>
      <c r="H76" s="117"/>
      <c r="K76" s="76"/>
      <c r="L76" s="76"/>
      <c r="M76" s="76"/>
      <c r="N76" s="117"/>
      <c r="O76" s="117"/>
    </row>
    <row r="77" spans="1:15" s="93" customFormat="1" x14ac:dyDescent="0.15">
      <c r="A77" s="76"/>
      <c r="B77" s="117"/>
      <c r="C77" s="118"/>
      <c r="D77" s="117"/>
      <c r="E77" s="76"/>
      <c r="F77" s="117"/>
      <c r="H77" s="117"/>
      <c r="K77" s="76"/>
      <c r="L77" s="76"/>
      <c r="M77" s="76"/>
      <c r="N77" s="117"/>
      <c r="O77" s="117"/>
    </row>
    <row r="78" spans="1:15" s="93" customFormat="1" x14ac:dyDescent="0.15">
      <c r="A78" s="76"/>
      <c r="B78" s="117"/>
      <c r="C78" s="118"/>
      <c r="D78" s="117"/>
      <c r="E78" s="76"/>
      <c r="F78" s="117"/>
      <c r="H78" s="117"/>
      <c r="K78" s="76"/>
      <c r="L78" s="76"/>
      <c r="M78" s="76"/>
      <c r="N78" s="117"/>
      <c r="O78" s="117"/>
    </row>
    <row r="79" spans="1:15" s="93" customFormat="1" x14ac:dyDescent="0.15">
      <c r="A79" s="76"/>
      <c r="B79" s="117"/>
      <c r="C79" s="118"/>
      <c r="D79" s="117"/>
      <c r="E79" s="76"/>
      <c r="F79" s="117"/>
      <c r="H79" s="117"/>
      <c r="K79" s="76"/>
      <c r="L79" s="76"/>
      <c r="M79" s="76"/>
      <c r="N79" s="117"/>
      <c r="O79" s="117"/>
    </row>
    <row r="80" spans="1:15" s="93" customFormat="1" x14ac:dyDescent="0.15">
      <c r="A80" s="76"/>
      <c r="B80" s="117"/>
      <c r="C80" s="118"/>
      <c r="D80" s="117"/>
      <c r="E80" s="76"/>
      <c r="F80" s="117"/>
      <c r="H80" s="117"/>
      <c r="K80" s="76"/>
      <c r="L80" s="76"/>
      <c r="M80" s="76"/>
      <c r="N80" s="117"/>
      <c r="O80" s="117"/>
    </row>
    <row r="81" spans="1:15" s="93" customFormat="1" x14ac:dyDescent="0.15">
      <c r="A81" s="76"/>
      <c r="B81" s="117"/>
      <c r="C81" s="118"/>
      <c r="D81" s="117"/>
      <c r="E81" s="76"/>
      <c r="F81" s="117"/>
      <c r="H81" s="117"/>
      <c r="K81" s="76"/>
      <c r="L81" s="76"/>
      <c r="M81" s="76"/>
      <c r="N81" s="117"/>
      <c r="O81" s="117"/>
    </row>
    <row r="82" spans="1:15" s="93" customFormat="1" x14ac:dyDescent="0.15">
      <c r="A82" s="76"/>
      <c r="B82" s="117"/>
      <c r="C82" s="118"/>
      <c r="D82" s="117"/>
      <c r="E82" s="76"/>
      <c r="F82" s="117"/>
      <c r="G82" s="76"/>
      <c r="H82" s="117"/>
      <c r="K82" s="76"/>
      <c r="L82" s="76"/>
      <c r="M82" s="76"/>
      <c r="N82" s="117"/>
      <c r="O82" s="117"/>
    </row>
    <row r="83" spans="1:15" s="93" customFormat="1" x14ac:dyDescent="0.15">
      <c r="A83" s="76"/>
      <c r="B83" s="117"/>
      <c r="C83" s="118"/>
      <c r="D83" s="117"/>
      <c r="E83" s="76"/>
      <c r="F83" s="117"/>
      <c r="G83" s="76"/>
      <c r="H83" s="117"/>
      <c r="K83" s="76"/>
      <c r="L83" s="76"/>
      <c r="M83" s="76"/>
      <c r="N83" s="117"/>
      <c r="O83" s="117"/>
    </row>
    <row r="84" spans="1:15" s="93" customFormat="1" x14ac:dyDescent="0.15">
      <c r="A84" s="76"/>
      <c r="B84" s="117"/>
      <c r="C84" s="118"/>
      <c r="D84" s="117"/>
      <c r="E84" s="76"/>
      <c r="F84" s="117"/>
      <c r="G84" s="76"/>
      <c r="H84" s="117"/>
      <c r="K84" s="76"/>
      <c r="L84" s="76"/>
      <c r="M84" s="76"/>
      <c r="N84" s="117"/>
      <c r="O84" s="117"/>
    </row>
  </sheetData>
  <sheetProtection password="C016"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2"/>
  <pageMargins left="0.59055118110236227" right="0.19685039370078741" top="0.39370078740157483" bottom="0.19685039370078741" header="0.51181102362204722" footer="0.51181102362204722"/>
  <pageSetup paperSize="9" scale="4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33" t="s">
        <v>167</v>
      </c>
      <c r="B2" s="731" t="str">
        <f>一番最初に入力!C10&amp;""</f>
        <v>5</v>
      </c>
      <c r="C2" s="729" t="s">
        <v>105</v>
      </c>
      <c r="D2" s="730"/>
      <c r="E2" s="730"/>
      <c r="F2" s="730"/>
      <c r="G2" s="56"/>
      <c r="H2" s="57"/>
      <c r="I2" s="57"/>
      <c r="J2" s="57"/>
      <c r="K2" s="57"/>
      <c r="L2" s="57"/>
      <c r="N2" s="57"/>
      <c r="O2" s="750" t="s">
        <v>149</v>
      </c>
      <c r="P2" s="751"/>
    </row>
    <row r="3" spans="1:16" ht="18" customHeight="1" thickBot="1" x14ac:dyDescent="0.2">
      <c r="A3" s="733"/>
      <c r="B3" s="732"/>
      <c r="C3" s="730"/>
      <c r="D3" s="730"/>
      <c r="E3" s="730"/>
      <c r="F3" s="730"/>
      <c r="G3" s="56"/>
      <c r="H3" s="58"/>
      <c r="I3" s="58"/>
      <c r="J3" s="58"/>
      <c r="K3" s="58"/>
      <c r="L3" s="58"/>
      <c r="N3" s="58"/>
      <c r="O3" s="752"/>
      <c r="P3" s="753"/>
    </row>
    <row r="4" spans="1:16" ht="24" x14ac:dyDescent="0.15">
      <c r="A4" s="59"/>
      <c r="B4" s="59"/>
      <c r="C4" s="58"/>
      <c r="D4" s="58"/>
      <c r="E4" s="58"/>
      <c r="F4" s="58"/>
      <c r="G4" s="58"/>
      <c r="H4" s="58"/>
      <c r="I4" s="58"/>
      <c r="J4" s="58"/>
      <c r="K4" s="58"/>
      <c r="L4" s="58"/>
      <c r="M4" s="58"/>
      <c r="N4" s="58"/>
      <c r="O4" s="58"/>
      <c r="P4" s="58"/>
    </row>
    <row r="5" spans="1:16" ht="30" customHeight="1" x14ac:dyDescent="0.15">
      <c r="A5" s="734" t="s">
        <v>86</v>
      </c>
      <c r="B5" s="735"/>
      <c r="C5" s="735"/>
      <c r="D5" s="735"/>
      <c r="E5" s="735"/>
      <c r="F5" s="735"/>
      <c r="G5" s="61"/>
      <c r="H5" s="62"/>
      <c r="I5" s="60"/>
      <c r="J5" s="60"/>
      <c r="K5" s="60"/>
      <c r="L5" s="60"/>
      <c r="M5" s="55" t="s">
        <v>39</v>
      </c>
      <c r="N5" s="754" t="str">
        <f>収支予算書!F5</f>
        <v>小規模保育事業Ａ型</v>
      </c>
      <c r="O5" s="755"/>
      <c r="P5" s="756"/>
    </row>
    <row r="6" spans="1:16" ht="30" customHeight="1" x14ac:dyDescent="0.15">
      <c r="A6" s="735"/>
      <c r="B6" s="735"/>
      <c r="C6" s="735"/>
      <c r="D6" s="735"/>
      <c r="E6" s="735"/>
      <c r="F6" s="735"/>
      <c r="M6" s="55" t="s">
        <v>40</v>
      </c>
      <c r="N6" s="754" t="str">
        <f>様式第4号!K9</f>
        <v>給付のおうち保育園</v>
      </c>
      <c r="O6" s="755"/>
      <c r="P6" s="756"/>
    </row>
    <row r="10" spans="1:16" ht="30" customHeight="1" thickBot="1" x14ac:dyDescent="0.2">
      <c r="A10" s="736" t="s">
        <v>87</v>
      </c>
      <c r="B10" s="737"/>
      <c r="C10" s="63"/>
      <c r="D10" s="63" t="s">
        <v>88</v>
      </c>
      <c r="E10" s="64" t="s">
        <v>89</v>
      </c>
      <c r="F10" s="64" t="s">
        <v>90</v>
      </c>
      <c r="G10" s="63" t="s">
        <v>91</v>
      </c>
      <c r="H10" s="64" t="s">
        <v>92</v>
      </c>
      <c r="I10" s="64" t="s">
        <v>93</v>
      </c>
      <c r="J10" s="64" t="s">
        <v>94</v>
      </c>
      <c r="K10" s="64" t="s">
        <v>95</v>
      </c>
      <c r="L10" s="64" t="s">
        <v>96</v>
      </c>
      <c r="M10" s="64" t="s">
        <v>97</v>
      </c>
      <c r="N10" s="64" t="s">
        <v>98</v>
      </c>
      <c r="O10" s="65" t="s">
        <v>99</v>
      </c>
      <c r="P10" s="66" t="s">
        <v>16</v>
      </c>
    </row>
    <row r="11" spans="1:16" ht="30" customHeight="1" x14ac:dyDescent="0.15">
      <c r="A11" s="723" t="s">
        <v>469</v>
      </c>
      <c r="B11" s="724"/>
      <c r="C11" s="67" t="s">
        <v>100</v>
      </c>
      <c r="D11" s="244">
        <v>60000</v>
      </c>
      <c r="E11" s="244">
        <v>60000</v>
      </c>
      <c r="F11" s="244">
        <v>60000</v>
      </c>
      <c r="G11" s="244">
        <v>60000</v>
      </c>
      <c r="H11" s="244">
        <v>60000</v>
      </c>
      <c r="I11" s="244">
        <v>30000</v>
      </c>
      <c r="J11" s="244">
        <v>30000</v>
      </c>
      <c r="K11" s="244">
        <v>30000</v>
      </c>
      <c r="L11" s="244">
        <v>30000</v>
      </c>
      <c r="M11" s="244">
        <v>30000</v>
      </c>
      <c r="N11" s="244">
        <v>30000</v>
      </c>
      <c r="O11" s="244">
        <v>30000</v>
      </c>
      <c r="P11" s="747">
        <f>SUM(D13:O13)</f>
        <v>50000</v>
      </c>
    </row>
    <row r="12" spans="1:16" ht="30" customHeight="1" thickBot="1" x14ac:dyDescent="0.2">
      <c r="A12" s="725"/>
      <c r="B12" s="726"/>
      <c r="C12" s="68" t="s">
        <v>101</v>
      </c>
      <c r="D12" s="244">
        <v>50000</v>
      </c>
      <c r="E12" s="244">
        <v>50000</v>
      </c>
      <c r="F12" s="244">
        <v>50000</v>
      </c>
      <c r="G12" s="244">
        <v>50000</v>
      </c>
      <c r="H12" s="244">
        <v>50000</v>
      </c>
      <c r="I12" s="244">
        <v>50000</v>
      </c>
      <c r="J12" s="244">
        <v>50000</v>
      </c>
      <c r="K12" s="244">
        <v>50000</v>
      </c>
      <c r="L12" s="244">
        <v>50000</v>
      </c>
      <c r="M12" s="244">
        <v>50000</v>
      </c>
      <c r="N12" s="244">
        <v>50000</v>
      </c>
      <c r="O12" s="245">
        <v>50000</v>
      </c>
      <c r="P12" s="748"/>
    </row>
    <row r="13" spans="1:16" ht="30" customHeight="1" thickBot="1" x14ac:dyDescent="0.2">
      <c r="A13" s="727"/>
      <c r="B13" s="728"/>
      <c r="C13" s="69" t="s">
        <v>102</v>
      </c>
      <c r="D13" s="159">
        <f>IF(D11-D12&lt;0,0,D11-D12)</f>
        <v>10000</v>
      </c>
      <c r="E13" s="159">
        <f t="shared" ref="E13:O13" si="0">IF(E11-E12&lt;0,0,E11-E12)</f>
        <v>10000</v>
      </c>
      <c r="F13" s="159">
        <f t="shared" si="0"/>
        <v>10000</v>
      </c>
      <c r="G13" s="159">
        <f t="shared" si="0"/>
        <v>10000</v>
      </c>
      <c r="H13" s="159">
        <f t="shared" si="0"/>
        <v>10000</v>
      </c>
      <c r="I13" s="159">
        <f t="shared" si="0"/>
        <v>0</v>
      </c>
      <c r="J13" s="159">
        <f t="shared" si="0"/>
        <v>0</v>
      </c>
      <c r="K13" s="159">
        <f t="shared" si="0"/>
        <v>0</v>
      </c>
      <c r="L13" s="159">
        <f t="shared" si="0"/>
        <v>0</v>
      </c>
      <c r="M13" s="159">
        <f t="shared" si="0"/>
        <v>0</v>
      </c>
      <c r="N13" s="159">
        <f t="shared" si="0"/>
        <v>0</v>
      </c>
      <c r="O13" s="160">
        <f t="shared" si="0"/>
        <v>0</v>
      </c>
      <c r="P13" s="749"/>
    </row>
    <row r="14" spans="1:16" ht="30" customHeight="1" thickBot="1" x14ac:dyDescent="0.2">
      <c r="A14" s="736" t="s">
        <v>87</v>
      </c>
      <c r="B14" s="737"/>
      <c r="C14" s="63"/>
      <c r="D14" s="63" t="s">
        <v>88</v>
      </c>
      <c r="E14" s="64" t="s">
        <v>89</v>
      </c>
      <c r="F14" s="64" t="s">
        <v>90</v>
      </c>
      <c r="G14" s="63" t="s">
        <v>91</v>
      </c>
      <c r="H14" s="64" t="s">
        <v>92</v>
      </c>
      <c r="I14" s="64" t="s">
        <v>93</v>
      </c>
      <c r="J14" s="64" t="s">
        <v>94</v>
      </c>
      <c r="K14" s="64" t="s">
        <v>95</v>
      </c>
      <c r="L14" s="64" t="s">
        <v>96</v>
      </c>
      <c r="M14" s="64" t="s">
        <v>97</v>
      </c>
      <c r="N14" s="64" t="s">
        <v>98</v>
      </c>
      <c r="O14" s="65" t="s">
        <v>99</v>
      </c>
      <c r="P14" s="70" t="s">
        <v>16</v>
      </c>
    </row>
    <row r="15" spans="1:16" ht="30" customHeight="1" x14ac:dyDescent="0.15">
      <c r="A15" s="723" t="s">
        <v>470</v>
      </c>
      <c r="B15" s="724"/>
      <c r="C15" s="67" t="s">
        <v>100</v>
      </c>
      <c r="D15" s="246">
        <v>48000</v>
      </c>
      <c r="E15" s="246">
        <v>55200</v>
      </c>
      <c r="F15" s="246">
        <v>60000</v>
      </c>
      <c r="G15" s="246">
        <v>60000</v>
      </c>
      <c r="H15" s="246">
        <v>24000</v>
      </c>
      <c r="I15" s="246">
        <v>30000</v>
      </c>
      <c r="J15" s="246">
        <v>22800</v>
      </c>
      <c r="K15" s="246">
        <v>24000</v>
      </c>
      <c r="L15" s="246">
        <v>30000</v>
      </c>
      <c r="M15" s="246">
        <v>30000</v>
      </c>
      <c r="N15" s="246">
        <v>30000</v>
      </c>
      <c r="O15" s="246">
        <v>30000</v>
      </c>
      <c r="P15" s="747">
        <f>SUM(D17:O17)</f>
        <v>9200</v>
      </c>
    </row>
    <row r="16" spans="1:16" ht="30" customHeight="1" thickBot="1" x14ac:dyDescent="0.2">
      <c r="A16" s="725"/>
      <c r="B16" s="726"/>
      <c r="C16" s="68" t="s">
        <v>101</v>
      </c>
      <c r="D16" s="246">
        <v>55400</v>
      </c>
      <c r="E16" s="246">
        <v>55400</v>
      </c>
      <c r="F16" s="246">
        <v>55400</v>
      </c>
      <c r="G16" s="246">
        <v>55400</v>
      </c>
      <c r="H16" s="246">
        <v>55400</v>
      </c>
      <c r="I16" s="246">
        <v>55400</v>
      </c>
      <c r="J16" s="246">
        <v>55400</v>
      </c>
      <c r="K16" s="246">
        <v>55400</v>
      </c>
      <c r="L16" s="246">
        <v>55400</v>
      </c>
      <c r="M16" s="246">
        <v>55400</v>
      </c>
      <c r="N16" s="246">
        <v>55400</v>
      </c>
      <c r="O16" s="246">
        <v>55400</v>
      </c>
      <c r="P16" s="748"/>
    </row>
    <row r="17" spans="1:16" ht="30" customHeight="1" thickBot="1" x14ac:dyDescent="0.2">
      <c r="A17" s="727"/>
      <c r="B17" s="728"/>
      <c r="C17" s="69" t="s">
        <v>102</v>
      </c>
      <c r="D17" s="159">
        <f t="shared" ref="D17:O17" si="1">IF(D15-D16&lt;0,0,D15-D16)</f>
        <v>0</v>
      </c>
      <c r="E17" s="159">
        <f t="shared" si="1"/>
        <v>0</v>
      </c>
      <c r="F17" s="159">
        <f t="shared" si="1"/>
        <v>4600</v>
      </c>
      <c r="G17" s="159">
        <f t="shared" si="1"/>
        <v>4600</v>
      </c>
      <c r="H17" s="159">
        <f t="shared" si="1"/>
        <v>0</v>
      </c>
      <c r="I17" s="159">
        <f t="shared" si="1"/>
        <v>0</v>
      </c>
      <c r="J17" s="159">
        <f t="shared" si="1"/>
        <v>0</v>
      </c>
      <c r="K17" s="159">
        <f t="shared" si="1"/>
        <v>0</v>
      </c>
      <c r="L17" s="159">
        <f t="shared" si="1"/>
        <v>0</v>
      </c>
      <c r="M17" s="159">
        <f t="shared" si="1"/>
        <v>0</v>
      </c>
      <c r="N17" s="159">
        <f t="shared" si="1"/>
        <v>0</v>
      </c>
      <c r="O17" s="160">
        <f t="shared" si="1"/>
        <v>0</v>
      </c>
      <c r="P17" s="749"/>
    </row>
    <row r="18" spans="1:16" ht="30" customHeight="1" thickBot="1" x14ac:dyDescent="0.2">
      <c r="A18" s="736" t="s">
        <v>87</v>
      </c>
      <c r="B18" s="737"/>
      <c r="C18" s="63"/>
      <c r="D18" s="63" t="s">
        <v>88</v>
      </c>
      <c r="E18" s="64" t="s">
        <v>89</v>
      </c>
      <c r="F18" s="64" t="s">
        <v>90</v>
      </c>
      <c r="G18" s="63" t="s">
        <v>91</v>
      </c>
      <c r="H18" s="64" t="s">
        <v>92</v>
      </c>
      <c r="I18" s="64" t="s">
        <v>93</v>
      </c>
      <c r="J18" s="64" t="s">
        <v>94</v>
      </c>
      <c r="K18" s="64" t="s">
        <v>95</v>
      </c>
      <c r="L18" s="64" t="s">
        <v>96</v>
      </c>
      <c r="M18" s="64" t="s">
        <v>97</v>
      </c>
      <c r="N18" s="64" t="s">
        <v>98</v>
      </c>
      <c r="O18" s="65" t="s">
        <v>99</v>
      </c>
      <c r="P18" s="70" t="s">
        <v>16</v>
      </c>
    </row>
    <row r="19" spans="1:16" ht="30" customHeight="1" x14ac:dyDescent="0.15">
      <c r="A19" s="738"/>
      <c r="B19" s="739"/>
      <c r="C19" s="67" t="s">
        <v>100</v>
      </c>
      <c r="D19" s="157"/>
      <c r="E19" s="157"/>
      <c r="F19" s="157"/>
      <c r="G19" s="157"/>
      <c r="H19" s="157"/>
      <c r="I19" s="157"/>
      <c r="J19" s="157"/>
      <c r="K19" s="157"/>
      <c r="L19" s="157"/>
      <c r="M19" s="157"/>
      <c r="N19" s="157"/>
      <c r="O19" s="158"/>
      <c r="P19" s="747">
        <f>SUM(D21:O21)</f>
        <v>0</v>
      </c>
    </row>
    <row r="20" spans="1:16" ht="30" customHeight="1" thickBot="1" x14ac:dyDescent="0.2">
      <c r="A20" s="740"/>
      <c r="B20" s="741"/>
      <c r="C20" s="68" t="s">
        <v>101</v>
      </c>
      <c r="D20" s="157"/>
      <c r="E20" s="157"/>
      <c r="F20" s="157"/>
      <c r="G20" s="157"/>
      <c r="H20" s="157"/>
      <c r="I20" s="157"/>
      <c r="J20" s="157"/>
      <c r="K20" s="157"/>
      <c r="L20" s="157"/>
      <c r="M20" s="157"/>
      <c r="N20" s="157"/>
      <c r="O20" s="158"/>
      <c r="P20" s="748"/>
    </row>
    <row r="21" spans="1:16" ht="30" customHeight="1" thickBot="1" x14ac:dyDescent="0.2">
      <c r="A21" s="742"/>
      <c r="B21" s="743"/>
      <c r="C21" s="69" t="s">
        <v>102</v>
      </c>
      <c r="D21" s="159">
        <f t="shared" ref="D21:O21" si="2">IF(D19-D20&lt;0,0,D19-D20)</f>
        <v>0</v>
      </c>
      <c r="E21" s="159">
        <f t="shared" si="2"/>
        <v>0</v>
      </c>
      <c r="F21" s="159">
        <f t="shared" si="2"/>
        <v>0</v>
      </c>
      <c r="G21" s="159">
        <f t="shared" si="2"/>
        <v>0</v>
      </c>
      <c r="H21" s="159">
        <f t="shared" si="2"/>
        <v>0</v>
      </c>
      <c r="I21" s="159">
        <f t="shared" si="2"/>
        <v>0</v>
      </c>
      <c r="J21" s="159">
        <f t="shared" si="2"/>
        <v>0</v>
      </c>
      <c r="K21" s="159">
        <f t="shared" si="2"/>
        <v>0</v>
      </c>
      <c r="L21" s="159">
        <f t="shared" si="2"/>
        <v>0</v>
      </c>
      <c r="M21" s="159">
        <f t="shared" si="2"/>
        <v>0</v>
      </c>
      <c r="N21" s="159">
        <f t="shared" si="2"/>
        <v>0</v>
      </c>
      <c r="O21" s="160">
        <f t="shared" si="2"/>
        <v>0</v>
      </c>
      <c r="P21" s="749"/>
    </row>
    <row r="22" spans="1:16" ht="30" customHeight="1" thickBot="1" x14ac:dyDescent="0.2">
      <c r="A22" s="736" t="s">
        <v>87</v>
      </c>
      <c r="B22" s="737"/>
      <c r="C22" s="63"/>
      <c r="D22" s="63" t="s">
        <v>88</v>
      </c>
      <c r="E22" s="64" t="s">
        <v>89</v>
      </c>
      <c r="F22" s="64" t="s">
        <v>90</v>
      </c>
      <c r="G22" s="63" t="s">
        <v>91</v>
      </c>
      <c r="H22" s="64" t="s">
        <v>92</v>
      </c>
      <c r="I22" s="64" t="s">
        <v>93</v>
      </c>
      <c r="J22" s="64" t="s">
        <v>94</v>
      </c>
      <c r="K22" s="64" t="s">
        <v>95</v>
      </c>
      <c r="L22" s="64" t="s">
        <v>96</v>
      </c>
      <c r="M22" s="64" t="s">
        <v>97</v>
      </c>
      <c r="N22" s="64" t="s">
        <v>98</v>
      </c>
      <c r="O22" s="65" t="s">
        <v>99</v>
      </c>
      <c r="P22" s="70" t="s">
        <v>16</v>
      </c>
    </row>
    <row r="23" spans="1:16" ht="30" customHeight="1" x14ac:dyDescent="0.15">
      <c r="A23" s="738"/>
      <c r="B23" s="739"/>
      <c r="C23" s="67" t="s">
        <v>100</v>
      </c>
      <c r="D23" s="157"/>
      <c r="E23" s="157"/>
      <c r="F23" s="157"/>
      <c r="G23" s="157"/>
      <c r="H23" s="157"/>
      <c r="I23" s="157"/>
      <c r="J23" s="157"/>
      <c r="K23" s="157"/>
      <c r="L23" s="157"/>
      <c r="M23" s="157"/>
      <c r="N23" s="157"/>
      <c r="O23" s="158"/>
      <c r="P23" s="747">
        <f>SUM(D25:O25)</f>
        <v>0</v>
      </c>
    </row>
    <row r="24" spans="1:16" ht="30" customHeight="1" thickBot="1" x14ac:dyDescent="0.2">
      <c r="A24" s="740"/>
      <c r="B24" s="741"/>
      <c r="C24" s="68" t="s">
        <v>101</v>
      </c>
      <c r="D24" s="157"/>
      <c r="E24" s="157"/>
      <c r="F24" s="157"/>
      <c r="G24" s="157"/>
      <c r="H24" s="157"/>
      <c r="I24" s="157"/>
      <c r="J24" s="157"/>
      <c r="K24" s="157"/>
      <c r="L24" s="157"/>
      <c r="M24" s="157"/>
      <c r="N24" s="157"/>
      <c r="O24" s="158"/>
      <c r="P24" s="748"/>
    </row>
    <row r="25" spans="1:16" ht="30" customHeight="1" thickBot="1" x14ac:dyDescent="0.2">
      <c r="A25" s="742"/>
      <c r="B25" s="743"/>
      <c r="C25" s="69" t="s">
        <v>102</v>
      </c>
      <c r="D25" s="159">
        <f t="shared" ref="D25:O25" si="3">IF(D23-D24&lt;0,0,D23-D24)</f>
        <v>0</v>
      </c>
      <c r="E25" s="159">
        <f t="shared" si="3"/>
        <v>0</v>
      </c>
      <c r="F25" s="159">
        <f t="shared" si="3"/>
        <v>0</v>
      </c>
      <c r="G25" s="159">
        <f t="shared" si="3"/>
        <v>0</v>
      </c>
      <c r="H25" s="159">
        <f t="shared" si="3"/>
        <v>0</v>
      </c>
      <c r="I25" s="159">
        <f t="shared" si="3"/>
        <v>0</v>
      </c>
      <c r="J25" s="159">
        <f t="shared" si="3"/>
        <v>0</v>
      </c>
      <c r="K25" s="159">
        <f t="shared" si="3"/>
        <v>0</v>
      </c>
      <c r="L25" s="159">
        <f t="shared" si="3"/>
        <v>0</v>
      </c>
      <c r="M25" s="159">
        <f t="shared" si="3"/>
        <v>0</v>
      </c>
      <c r="N25" s="159">
        <f t="shared" si="3"/>
        <v>0</v>
      </c>
      <c r="O25" s="160">
        <f t="shared" si="3"/>
        <v>0</v>
      </c>
      <c r="P25" s="749"/>
    </row>
    <row r="26" spans="1:16" ht="30" customHeight="1" thickBot="1" x14ac:dyDescent="0.2">
      <c r="A26" s="736" t="s">
        <v>87</v>
      </c>
      <c r="B26" s="737"/>
      <c r="C26" s="63"/>
      <c r="D26" s="63" t="s">
        <v>88</v>
      </c>
      <c r="E26" s="64" t="s">
        <v>89</v>
      </c>
      <c r="F26" s="64" t="s">
        <v>90</v>
      </c>
      <c r="G26" s="63" t="s">
        <v>91</v>
      </c>
      <c r="H26" s="64" t="s">
        <v>92</v>
      </c>
      <c r="I26" s="64" t="s">
        <v>93</v>
      </c>
      <c r="J26" s="64" t="s">
        <v>94</v>
      </c>
      <c r="K26" s="64" t="s">
        <v>95</v>
      </c>
      <c r="L26" s="64" t="s">
        <v>96</v>
      </c>
      <c r="M26" s="64" t="s">
        <v>97</v>
      </c>
      <c r="N26" s="64" t="s">
        <v>98</v>
      </c>
      <c r="O26" s="65" t="s">
        <v>99</v>
      </c>
      <c r="P26" s="70" t="s">
        <v>16</v>
      </c>
    </row>
    <row r="27" spans="1:16" ht="30" customHeight="1" x14ac:dyDescent="0.15">
      <c r="A27" s="738"/>
      <c r="B27" s="739"/>
      <c r="C27" s="67" t="s">
        <v>100</v>
      </c>
      <c r="D27" s="157"/>
      <c r="E27" s="157"/>
      <c r="F27" s="157"/>
      <c r="G27" s="157"/>
      <c r="H27" s="157"/>
      <c r="I27" s="157"/>
      <c r="J27" s="157"/>
      <c r="K27" s="157"/>
      <c r="L27" s="157"/>
      <c r="M27" s="157"/>
      <c r="N27" s="157"/>
      <c r="O27" s="158"/>
      <c r="P27" s="747">
        <f>SUM(D29:O29)</f>
        <v>0</v>
      </c>
    </row>
    <row r="28" spans="1:16" ht="30" customHeight="1" thickBot="1" x14ac:dyDescent="0.2">
      <c r="A28" s="740"/>
      <c r="B28" s="741"/>
      <c r="C28" s="68" t="s">
        <v>101</v>
      </c>
      <c r="D28" s="157"/>
      <c r="E28" s="157"/>
      <c r="F28" s="157"/>
      <c r="G28" s="157"/>
      <c r="H28" s="157"/>
      <c r="I28" s="157"/>
      <c r="J28" s="157"/>
      <c r="K28" s="157"/>
      <c r="L28" s="157"/>
      <c r="M28" s="157"/>
      <c r="N28" s="157"/>
      <c r="O28" s="158"/>
      <c r="P28" s="748"/>
    </row>
    <row r="29" spans="1:16" ht="30" customHeight="1" thickBot="1" x14ac:dyDescent="0.2">
      <c r="A29" s="742"/>
      <c r="B29" s="743"/>
      <c r="C29" s="69" t="s">
        <v>102</v>
      </c>
      <c r="D29" s="159">
        <f t="shared" ref="D29:O29" si="4">IF(D27-D28&lt;0,0,D27-D28)</f>
        <v>0</v>
      </c>
      <c r="E29" s="159">
        <f t="shared" si="4"/>
        <v>0</v>
      </c>
      <c r="F29" s="159">
        <f t="shared" si="4"/>
        <v>0</v>
      </c>
      <c r="G29" s="159">
        <f t="shared" si="4"/>
        <v>0</v>
      </c>
      <c r="H29" s="159">
        <f t="shared" si="4"/>
        <v>0</v>
      </c>
      <c r="I29" s="159">
        <f t="shared" si="4"/>
        <v>0</v>
      </c>
      <c r="J29" s="159">
        <f t="shared" si="4"/>
        <v>0</v>
      </c>
      <c r="K29" s="159">
        <f t="shared" si="4"/>
        <v>0</v>
      </c>
      <c r="L29" s="159">
        <f t="shared" si="4"/>
        <v>0</v>
      </c>
      <c r="M29" s="159">
        <f t="shared" si="4"/>
        <v>0</v>
      </c>
      <c r="N29" s="159">
        <f t="shared" si="4"/>
        <v>0</v>
      </c>
      <c r="O29" s="160">
        <f t="shared" si="4"/>
        <v>0</v>
      </c>
      <c r="P29" s="749"/>
    </row>
    <row r="30" spans="1:16" ht="30" customHeight="1" thickBot="1" x14ac:dyDescent="0.2">
      <c r="A30" s="736" t="s">
        <v>87</v>
      </c>
      <c r="B30" s="737"/>
      <c r="C30" s="63"/>
      <c r="D30" s="63" t="s">
        <v>88</v>
      </c>
      <c r="E30" s="64" t="s">
        <v>89</v>
      </c>
      <c r="F30" s="64" t="s">
        <v>90</v>
      </c>
      <c r="G30" s="63" t="s">
        <v>91</v>
      </c>
      <c r="H30" s="64" t="s">
        <v>92</v>
      </c>
      <c r="I30" s="64" t="s">
        <v>93</v>
      </c>
      <c r="J30" s="64" t="s">
        <v>94</v>
      </c>
      <c r="K30" s="64" t="s">
        <v>95</v>
      </c>
      <c r="L30" s="64" t="s">
        <v>96</v>
      </c>
      <c r="M30" s="64" t="s">
        <v>97</v>
      </c>
      <c r="N30" s="64" t="s">
        <v>98</v>
      </c>
      <c r="O30" s="65" t="s">
        <v>99</v>
      </c>
      <c r="P30" s="70" t="s">
        <v>16</v>
      </c>
    </row>
    <row r="31" spans="1:16" ht="30" customHeight="1" x14ac:dyDescent="0.15">
      <c r="A31" s="738"/>
      <c r="B31" s="739"/>
      <c r="C31" s="67" t="s">
        <v>100</v>
      </c>
      <c r="D31" s="157"/>
      <c r="E31" s="157"/>
      <c r="F31" s="157"/>
      <c r="G31" s="157"/>
      <c r="H31" s="157"/>
      <c r="I31" s="157"/>
      <c r="J31" s="157"/>
      <c r="K31" s="157"/>
      <c r="L31" s="157"/>
      <c r="M31" s="157"/>
      <c r="N31" s="157"/>
      <c r="O31" s="158"/>
      <c r="P31" s="747">
        <f>SUM(D33:O33)</f>
        <v>0</v>
      </c>
    </row>
    <row r="32" spans="1:16" ht="30" customHeight="1" thickBot="1" x14ac:dyDescent="0.2">
      <c r="A32" s="740"/>
      <c r="B32" s="741"/>
      <c r="C32" s="68" t="s">
        <v>101</v>
      </c>
      <c r="D32" s="157"/>
      <c r="E32" s="157"/>
      <c r="F32" s="157"/>
      <c r="G32" s="157"/>
      <c r="H32" s="157"/>
      <c r="I32" s="157"/>
      <c r="J32" s="157"/>
      <c r="K32" s="157"/>
      <c r="L32" s="157"/>
      <c r="M32" s="157"/>
      <c r="N32" s="157"/>
      <c r="O32" s="158"/>
      <c r="P32" s="748"/>
    </row>
    <row r="33" spans="1:16" ht="30" customHeight="1" thickBot="1" x14ac:dyDescent="0.2">
      <c r="A33" s="742"/>
      <c r="B33" s="743"/>
      <c r="C33" s="69" t="s">
        <v>102</v>
      </c>
      <c r="D33" s="159">
        <f t="shared" ref="D33:O33" si="5">IF(D31-D32&lt;0,0,D31-D32)</f>
        <v>0</v>
      </c>
      <c r="E33" s="159">
        <f t="shared" si="5"/>
        <v>0</v>
      </c>
      <c r="F33" s="159">
        <f t="shared" si="5"/>
        <v>0</v>
      </c>
      <c r="G33" s="159">
        <f t="shared" si="5"/>
        <v>0</v>
      </c>
      <c r="H33" s="159">
        <f t="shared" si="5"/>
        <v>0</v>
      </c>
      <c r="I33" s="159">
        <f t="shared" si="5"/>
        <v>0</v>
      </c>
      <c r="J33" s="159">
        <f t="shared" si="5"/>
        <v>0</v>
      </c>
      <c r="K33" s="159">
        <f t="shared" si="5"/>
        <v>0</v>
      </c>
      <c r="L33" s="159">
        <f t="shared" si="5"/>
        <v>0</v>
      </c>
      <c r="M33" s="159">
        <f t="shared" si="5"/>
        <v>0</v>
      </c>
      <c r="N33" s="159">
        <f t="shared" si="5"/>
        <v>0</v>
      </c>
      <c r="O33" s="160">
        <f t="shared" si="5"/>
        <v>0</v>
      </c>
      <c r="P33" s="749"/>
    </row>
    <row r="34" spans="1:16" ht="30" customHeight="1" thickBot="1" x14ac:dyDescent="0.2">
      <c r="A34" s="736" t="s">
        <v>87</v>
      </c>
      <c r="B34" s="737"/>
      <c r="C34" s="63"/>
      <c r="D34" s="63" t="s">
        <v>88</v>
      </c>
      <c r="E34" s="64" t="s">
        <v>89</v>
      </c>
      <c r="F34" s="64" t="s">
        <v>90</v>
      </c>
      <c r="G34" s="63" t="s">
        <v>91</v>
      </c>
      <c r="H34" s="64" t="s">
        <v>92</v>
      </c>
      <c r="I34" s="64" t="s">
        <v>93</v>
      </c>
      <c r="J34" s="64" t="s">
        <v>94</v>
      </c>
      <c r="K34" s="64" t="s">
        <v>95</v>
      </c>
      <c r="L34" s="64" t="s">
        <v>96</v>
      </c>
      <c r="M34" s="64" t="s">
        <v>97</v>
      </c>
      <c r="N34" s="64" t="s">
        <v>98</v>
      </c>
      <c r="O34" s="65" t="s">
        <v>99</v>
      </c>
      <c r="P34" s="70" t="s">
        <v>16</v>
      </c>
    </row>
    <row r="35" spans="1:16" ht="30" customHeight="1" x14ac:dyDescent="0.15">
      <c r="A35" s="738"/>
      <c r="B35" s="739"/>
      <c r="C35" s="67" t="s">
        <v>100</v>
      </c>
      <c r="D35" s="157"/>
      <c r="E35" s="157"/>
      <c r="F35" s="157"/>
      <c r="G35" s="157"/>
      <c r="H35" s="157"/>
      <c r="I35" s="157"/>
      <c r="J35" s="157"/>
      <c r="K35" s="157"/>
      <c r="L35" s="157"/>
      <c r="M35" s="157"/>
      <c r="N35" s="157"/>
      <c r="O35" s="158"/>
      <c r="P35" s="747">
        <f>SUM(D37:O37)</f>
        <v>0</v>
      </c>
    </row>
    <row r="36" spans="1:16" ht="30" customHeight="1" thickBot="1" x14ac:dyDescent="0.2">
      <c r="A36" s="740"/>
      <c r="B36" s="741"/>
      <c r="C36" s="68" t="s">
        <v>101</v>
      </c>
      <c r="D36" s="157"/>
      <c r="E36" s="157"/>
      <c r="F36" s="157"/>
      <c r="G36" s="157"/>
      <c r="H36" s="157"/>
      <c r="I36" s="157"/>
      <c r="J36" s="157"/>
      <c r="K36" s="157"/>
      <c r="L36" s="157"/>
      <c r="M36" s="157"/>
      <c r="N36" s="157"/>
      <c r="O36" s="158"/>
      <c r="P36" s="748"/>
    </row>
    <row r="37" spans="1:16" ht="30" customHeight="1" thickBot="1" x14ac:dyDescent="0.2">
      <c r="A37" s="742"/>
      <c r="B37" s="743"/>
      <c r="C37" s="69" t="s">
        <v>102</v>
      </c>
      <c r="D37" s="159">
        <f t="shared" ref="D37:O37" si="6">IF(D35-D36&lt;0,0,D35-D36)</f>
        <v>0</v>
      </c>
      <c r="E37" s="159">
        <f t="shared" si="6"/>
        <v>0</v>
      </c>
      <c r="F37" s="159">
        <f t="shared" si="6"/>
        <v>0</v>
      </c>
      <c r="G37" s="159">
        <f t="shared" si="6"/>
        <v>0</v>
      </c>
      <c r="H37" s="159">
        <f t="shared" si="6"/>
        <v>0</v>
      </c>
      <c r="I37" s="159">
        <f t="shared" si="6"/>
        <v>0</v>
      </c>
      <c r="J37" s="159">
        <f t="shared" si="6"/>
        <v>0</v>
      </c>
      <c r="K37" s="159">
        <f t="shared" si="6"/>
        <v>0</v>
      </c>
      <c r="L37" s="159">
        <f t="shared" si="6"/>
        <v>0</v>
      </c>
      <c r="M37" s="159">
        <f t="shared" si="6"/>
        <v>0</v>
      </c>
      <c r="N37" s="159">
        <f t="shared" si="6"/>
        <v>0</v>
      </c>
      <c r="O37" s="160">
        <f t="shared" si="6"/>
        <v>0</v>
      </c>
      <c r="P37" s="749"/>
    </row>
    <row r="38" spans="1:16" ht="30" customHeight="1" thickBot="1" x14ac:dyDescent="0.2">
      <c r="A38" s="736" t="s">
        <v>87</v>
      </c>
      <c r="B38" s="737"/>
      <c r="C38" s="63"/>
      <c r="D38" s="63" t="s">
        <v>88</v>
      </c>
      <c r="E38" s="64" t="s">
        <v>89</v>
      </c>
      <c r="F38" s="64" t="s">
        <v>90</v>
      </c>
      <c r="G38" s="63" t="s">
        <v>91</v>
      </c>
      <c r="H38" s="64" t="s">
        <v>92</v>
      </c>
      <c r="I38" s="64" t="s">
        <v>93</v>
      </c>
      <c r="J38" s="64" t="s">
        <v>94</v>
      </c>
      <c r="K38" s="64" t="s">
        <v>95</v>
      </c>
      <c r="L38" s="64" t="s">
        <v>96</v>
      </c>
      <c r="M38" s="64" t="s">
        <v>97</v>
      </c>
      <c r="N38" s="64" t="s">
        <v>98</v>
      </c>
      <c r="O38" s="65" t="s">
        <v>99</v>
      </c>
      <c r="P38" s="70" t="s">
        <v>16</v>
      </c>
    </row>
    <row r="39" spans="1:16" ht="30" customHeight="1" x14ac:dyDescent="0.15">
      <c r="A39" s="738"/>
      <c r="B39" s="739"/>
      <c r="C39" s="67" t="s">
        <v>100</v>
      </c>
      <c r="D39" s="157"/>
      <c r="E39" s="157"/>
      <c r="F39" s="157"/>
      <c r="G39" s="157"/>
      <c r="H39" s="157"/>
      <c r="I39" s="157"/>
      <c r="J39" s="157"/>
      <c r="K39" s="157"/>
      <c r="L39" s="157"/>
      <c r="M39" s="157"/>
      <c r="N39" s="157"/>
      <c r="O39" s="158"/>
      <c r="P39" s="747">
        <f>SUM(D41:O41)</f>
        <v>0</v>
      </c>
    </row>
    <row r="40" spans="1:16" ht="30" customHeight="1" thickBot="1" x14ac:dyDescent="0.2">
      <c r="A40" s="740"/>
      <c r="B40" s="741"/>
      <c r="C40" s="68" t="s">
        <v>101</v>
      </c>
      <c r="D40" s="157"/>
      <c r="E40" s="157"/>
      <c r="F40" s="157"/>
      <c r="G40" s="157"/>
      <c r="H40" s="157"/>
      <c r="I40" s="157"/>
      <c r="J40" s="157"/>
      <c r="K40" s="157"/>
      <c r="L40" s="157"/>
      <c r="M40" s="157"/>
      <c r="N40" s="157"/>
      <c r="O40" s="158"/>
      <c r="P40" s="748"/>
    </row>
    <row r="41" spans="1:16" ht="30" customHeight="1" thickBot="1" x14ac:dyDescent="0.2">
      <c r="A41" s="742"/>
      <c r="B41" s="743"/>
      <c r="C41" s="69" t="s">
        <v>102</v>
      </c>
      <c r="D41" s="159">
        <f t="shared" ref="D41:O41" si="7">IF(D39-D40&lt;0,0,D39-D40)</f>
        <v>0</v>
      </c>
      <c r="E41" s="159">
        <f t="shared" si="7"/>
        <v>0</v>
      </c>
      <c r="F41" s="159">
        <f t="shared" si="7"/>
        <v>0</v>
      </c>
      <c r="G41" s="159">
        <f t="shared" si="7"/>
        <v>0</v>
      </c>
      <c r="H41" s="159">
        <f t="shared" si="7"/>
        <v>0</v>
      </c>
      <c r="I41" s="159">
        <f t="shared" si="7"/>
        <v>0</v>
      </c>
      <c r="J41" s="159">
        <f t="shared" si="7"/>
        <v>0</v>
      </c>
      <c r="K41" s="159">
        <f t="shared" si="7"/>
        <v>0</v>
      </c>
      <c r="L41" s="159">
        <f t="shared" si="7"/>
        <v>0</v>
      </c>
      <c r="M41" s="159">
        <f t="shared" si="7"/>
        <v>0</v>
      </c>
      <c r="N41" s="159">
        <f t="shared" si="7"/>
        <v>0</v>
      </c>
      <c r="O41" s="160">
        <f t="shared" si="7"/>
        <v>0</v>
      </c>
      <c r="P41" s="749"/>
    </row>
    <row r="42" spans="1:16" ht="30" customHeight="1" thickBot="1" x14ac:dyDescent="0.2">
      <c r="A42" s="736" t="s">
        <v>87</v>
      </c>
      <c r="B42" s="737"/>
      <c r="C42" s="63"/>
      <c r="D42" s="63" t="s">
        <v>88</v>
      </c>
      <c r="E42" s="64" t="s">
        <v>89</v>
      </c>
      <c r="F42" s="64" t="s">
        <v>90</v>
      </c>
      <c r="G42" s="63" t="s">
        <v>91</v>
      </c>
      <c r="H42" s="64" t="s">
        <v>92</v>
      </c>
      <c r="I42" s="64" t="s">
        <v>93</v>
      </c>
      <c r="J42" s="64" t="s">
        <v>94</v>
      </c>
      <c r="K42" s="64" t="s">
        <v>95</v>
      </c>
      <c r="L42" s="64" t="s">
        <v>96</v>
      </c>
      <c r="M42" s="64" t="s">
        <v>97</v>
      </c>
      <c r="N42" s="64" t="s">
        <v>98</v>
      </c>
      <c r="O42" s="65" t="s">
        <v>99</v>
      </c>
      <c r="P42" s="70" t="s">
        <v>16</v>
      </c>
    </row>
    <row r="43" spans="1:16" ht="30" customHeight="1" x14ac:dyDescent="0.15">
      <c r="A43" s="738"/>
      <c r="B43" s="739"/>
      <c r="C43" s="67" t="s">
        <v>100</v>
      </c>
      <c r="D43" s="157"/>
      <c r="E43" s="157"/>
      <c r="F43" s="157"/>
      <c r="G43" s="157"/>
      <c r="H43" s="157"/>
      <c r="I43" s="157"/>
      <c r="J43" s="157"/>
      <c r="K43" s="157"/>
      <c r="L43" s="157"/>
      <c r="M43" s="157"/>
      <c r="N43" s="157"/>
      <c r="O43" s="158"/>
      <c r="P43" s="747">
        <f>SUM(D45:O45)</f>
        <v>0</v>
      </c>
    </row>
    <row r="44" spans="1:16" ht="30" customHeight="1" thickBot="1" x14ac:dyDescent="0.2">
      <c r="A44" s="740"/>
      <c r="B44" s="741"/>
      <c r="C44" s="68" t="s">
        <v>101</v>
      </c>
      <c r="D44" s="157"/>
      <c r="E44" s="157"/>
      <c r="F44" s="157"/>
      <c r="G44" s="157"/>
      <c r="H44" s="157"/>
      <c r="I44" s="157"/>
      <c r="J44" s="157"/>
      <c r="K44" s="157"/>
      <c r="L44" s="157"/>
      <c r="M44" s="157"/>
      <c r="N44" s="157"/>
      <c r="O44" s="158"/>
      <c r="P44" s="748"/>
    </row>
    <row r="45" spans="1:16" ht="30" customHeight="1" thickBot="1" x14ac:dyDescent="0.2">
      <c r="A45" s="742"/>
      <c r="B45" s="743"/>
      <c r="C45" s="71" t="s">
        <v>102</v>
      </c>
      <c r="D45" s="161">
        <f t="shared" ref="D45:O45" si="8">IF(D43-D44&lt;0,0,D43-D44)</f>
        <v>0</v>
      </c>
      <c r="E45" s="161">
        <f t="shared" si="8"/>
        <v>0</v>
      </c>
      <c r="F45" s="161">
        <f t="shared" si="8"/>
        <v>0</v>
      </c>
      <c r="G45" s="161">
        <f t="shared" si="8"/>
        <v>0</v>
      </c>
      <c r="H45" s="161">
        <f t="shared" si="8"/>
        <v>0</v>
      </c>
      <c r="I45" s="161">
        <f t="shared" si="8"/>
        <v>0</v>
      </c>
      <c r="J45" s="161">
        <f t="shared" si="8"/>
        <v>0</v>
      </c>
      <c r="K45" s="161">
        <f t="shared" si="8"/>
        <v>0</v>
      </c>
      <c r="L45" s="161">
        <f t="shared" si="8"/>
        <v>0</v>
      </c>
      <c r="M45" s="161">
        <f t="shared" si="8"/>
        <v>0</v>
      </c>
      <c r="N45" s="161">
        <f t="shared" si="8"/>
        <v>0</v>
      </c>
      <c r="O45" s="162">
        <f t="shared" si="8"/>
        <v>0</v>
      </c>
      <c r="P45" s="749"/>
    </row>
    <row r="46" spans="1:16" x14ac:dyDescent="0.15">
      <c r="D46" s="14"/>
      <c r="E46" s="14"/>
      <c r="F46" s="14"/>
      <c r="G46" s="14"/>
      <c r="H46" s="14"/>
      <c r="I46" s="14"/>
      <c r="J46" s="14"/>
      <c r="K46" s="14"/>
      <c r="L46" s="14"/>
      <c r="M46" s="14"/>
      <c r="N46" s="14"/>
      <c r="O46" s="14"/>
      <c r="P46" s="14"/>
    </row>
    <row r="47" spans="1:16" ht="19.5" thickBot="1" x14ac:dyDescent="0.2">
      <c r="D47" s="14"/>
      <c r="E47" s="14"/>
      <c r="F47" s="14"/>
      <c r="G47" s="14"/>
      <c r="H47" s="14"/>
      <c r="I47" s="14"/>
      <c r="J47" s="14"/>
      <c r="K47" s="14"/>
      <c r="L47" s="14"/>
      <c r="M47" s="14"/>
      <c r="N47" s="14"/>
      <c r="O47" s="14"/>
      <c r="P47" s="14"/>
    </row>
    <row r="48" spans="1:16" ht="36" thickBot="1" x14ac:dyDescent="0.2">
      <c r="C48" s="7"/>
      <c r="D48" s="14"/>
      <c r="E48" s="14"/>
      <c r="F48" s="14"/>
      <c r="G48" s="14"/>
      <c r="H48" s="72"/>
      <c r="I48" s="72"/>
      <c r="J48" s="73"/>
      <c r="K48" s="744" t="s">
        <v>103</v>
      </c>
      <c r="L48" s="744"/>
      <c r="M48" s="744"/>
      <c r="N48" s="57" t="s">
        <v>104</v>
      </c>
      <c r="O48" s="745">
        <f>P11+P15+P19+P23+P27+P31+P35+P39+P43</f>
        <v>59200</v>
      </c>
      <c r="P48" s="746"/>
    </row>
  </sheetData>
  <sheetProtection algorithmName="SHA-512" hashValue="BgGoHIsfFkBz85s7C0UOc7Rggklg1+HhJhLbGSFdAH07HLNlgr5qpokNwscvjNY9tGwwsJOmdOG5762lzVLPWg==" saltValue="vHEiyvZ1PCE5oHlbYCO4CA==" spinCount="100000"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2"/>
  <pageMargins left="0.70866141732283472" right="0.70866141732283472" top="0.74803149606299213" bottom="0.74803149606299213" header="0.31496062992125984" footer="0.31496062992125984"/>
  <pageSetup paperSize="9" scale="3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85" zoomScaleNormal="85" workbookViewId="0">
      <pane xSplit="3" ySplit="1" topLeftCell="D2" activePane="bottomRight" state="frozen"/>
      <selection pane="topRight" activeCell="D1" sqref="D1"/>
      <selection pane="bottomLeft" activeCell="A2" sqref="A2"/>
      <selection pane="bottomRight" activeCell="G1" sqref="G1"/>
    </sheetView>
  </sheetViews>
  <sheetFormatPr defaultRowHeight="18.75" x14ac:dyDescent="0.15"/>
  <cols>
    <col min="1" max="1" width="11.875" style="173" hidden="1" customWidth="1"/>
    <col min="2" max="2" width="22.875" style="165" hidden="1" customWidth="1"/>
    <col min="3" max="3" width="49.375" style="165" hidden="1" customWidth="1"/>
    <col min="4" max="4" width="42.125" style="165" hidden="1" customWidth="1"/>
    <col min="5" max="5" width="37.75" style="165" hidden="1" customWidth="1"/>
    <col min="6" max="6" width="19.375" style="165" hidden="1" customWidth="1"/>
    <col min="7" max="16384" width="9" style="165"/>
  </cols>
  <sheetData>
    <row r="1" spans="1:6" ht="21.75" customHeight="1" x14ac:dyDescent="0.15">
      <c r="A1" s="163" t="s">
        <v>184</v>
      </c>
      <c r="B1" s="164" t="s">
        <v>185</v>
      </c>
      <c r="C1" s="164" t="s">
        <v>186</v>
      </c>
      <c r="D1" s="164" t="s">
        <v>187</v>
      </c>
      <c r="E1" s="164" t="s">
        <v>188</v>
      </c>
      <c r="F1" s="164" t="s">
        <v>242</v>
      </c>
    </row>
    <row r="2" spans="1:6" ht="18" customHeight="1" x14ac:dyDescent="0.15">
      <c r="A2" s="293" t="s">
        <v>601</v>
      </c>
      <c r="B2" s="166" t="s">
        <v>176</v>
      </c>
      <c r="C2" s="251" t="s">
        <v>189</v>
      </c>
      <c r="D2" s="248" t="s">
        <v>602</v>
      </c>
      <c r="E2" s="249" t="s">
        <v>837</v>
      </c>
      <c r="F2" s="250" t="s">
        <v>838</v>
      </c>
    </row>
    <row r="3" spans="1:6" ht="18" customHeight="1" x14ac:dyDescent="0.15">
      <c r="A3" s="294" t="s">
        <v>603</v>
      </c>
      <c r="B3" s="168" t="s">
        <v>176</v>
      </c>
      <c r="C3" s="251" t="s">
        <v>190</v>
      </c>
      <c r="D3" s="248" t="s">
        <v>604</v>
      </c>
      <c r="E3" s="249" t="s">
        <v>839</v>
      </c>
      <c r="F3" s="169" t="s">
        <v>392</v>
      </c>
    </row>
    <row r="4" spans="1:6" ht="18" customHeight="1" x14ac:dyDescent="0.15">
      <c r="A4" s="294" t="s">
        <v>605</v>
      </c>
      <c r="B4" s="168" t="s">
        <v>176</v>
      </c>
      <c r="C4" s="251" t="s">
        <v>191</v>
      </c>
      <c r="D4" s="248" t="s">
        <v>606</v>
      </c>
      <c r="E4" s="249" t="s">
        <v>840</v>
      </c>
      <c r="F4" s="169" t="s">
        <v>391</v>
      </c>
    </row>
    <row r="5" spans="1:6" ht="18" customHeight="1" x14ac:dyDescent="0.15">
      <c r="A5" s="294" t="s">
        <v>607</v>
      </c>
      <c r="B5" s="168" t="s">
        <v>176</v>
      </c>
      <c r="C5" s="251" t="s">
        <v>307</v>
      </c>
      <c r="D5" s="248" t="s">
        <v>608</v>
      </c>
      <c r="E5" s="249" t="s">
        <v>841</v>
      </c>
      <c r="F5" s="169" t="s">
        <v>392</v>
      </c>
    </row>
    <row r="6" spans="1:6" ht="18" customHeight="1" x14ac:dyDescent="0.15">
      <c r="A6" s="294" t="s">
        <v>609</v>
      </c>
      <c r="B6" s="168" t="s">
        <v>176</v>
      </c>
      <c r="C6" s="251" t="s">
        <v>192</v>
      </c>
      <c r="D6" s="248" t="s">
        <v>610</v>
      </c>
      <c r="E6" s="249" t="s">
        <v>842</v>
      </c>
      <c r="F6" s="169" t="s">
        <v>392</v>
      </c>
    </row>
    <row r="7" spans="1:6" ht="18" customHeight="1" x14ac:dyDescent="0.15">
      <c r="A7" s="294" t="s">
        <v>611</v>
      </c>
      <c r="B7" s="168" t="s">
        <v>176</v>
      </c>
      <c r="C7" s="251" t="s">
        <v>315</v>
      </c>
      <c r="D7" s="248" t="s">
        <v>612</v>
      </c>
      <c r="E7" s="249" t="s">
        <v>843</v>
      </c>
      <c r="F7" s="169" t="s">
        <v>392</v>
      </c>
    </row>
    <row r="8" spans="1:6" ht="18" customHeight="1" x14ac:dyDescent="0.15">
      <c r="A8" s="294" t="s">
        <v>613</v>
      </c>
      <c r="B8" s="168" t="s">
        <v>176</v>
      </c>
      <c r="C8" s="251" t="s">
        <v>318</v>
      </c>
      <c r="D8" s="248" t="s">
        <v>610</v>
      </c>
      <c r="E8" s="249" t="s">
        <v>842</v>
      </c>
      <c r="F8" s="169" t="s">
        <v>392</v>
      </c>
    </row>
    <row r="9" spans="1:6" ht="18" customHeight="1" x14ac:dyDescent="0.15">
      <c r="A9" s="294" t="s">
        <v>614</v>
      </c>
      <c r="B9" s="168" t="s">
        <v>176</v>
      </c>
      <c r="C9" s="251" t="s">
        <v>320</v>
      </c>
      <c r="D9" s="248" t="s">
        <v>615</v>
      </c>
      <c r="E9" s="249" t="s">
        <v>844</v>
      </c>
      <c r="F9" s="169" t="s">
        <v>391</v>
      </c>
    </row>
    <row r="10" spans="1:6" ht="18" customHeight="1" x14ac:dyDescent="0.15">
      <c r="A10" s="294" t="s">
        <v>616</v>
      </c>
      <c r="B10" s="168" t="s">
        <v>176</v>
      </c>
      <c r="C10" s="251" t="s">
        <v>322</v>
      </c>
      <c r="D10" s="248" t="s">
        <v>193</v>
      </c>
      <c r="E10" s="249" t="s">
        <v>845</v>
      </c>
      <c r="F10" s="169" t="s">
        <v>393</v>
      </c>
    </row>
    <row r="11" spans="1:6" ht="18" customHeight="1" x14ac:dyDescent="0.15">
      <c r="A11" s="294" t="s">
        <v>617</v>
      </c>
      <c r="B11" s="168" t="s">
        <v>176</v>
      </c>
      <c r="C11" s="251" t="s">
        <v>324</v>
      </c>
      <c r="D11" s="248" t="s">
        <v>618</v>
      </c>
      <c r="E11" s="249" t="s">
        <v>846</v>
      </c>
      <c r="F11" s="169" t="s">
        <v>391</v>
      </c>
    </row>
    <row r="12" spans="1:6" ht="18" customHeight="1" x14ac:dyDescent="0.15">
      <c r="A12" s="294" t="s">
        <v>619</v>
      </c>
      <c r="B12" s="168" t="s">
        <v>176</v>
      </c>
      <c r="C12" s="251" t="s">
        <v>327</v>
      </c>
      <c r="D12" s="248" t="s">
        <v>620</v>
      </c>
      <c r="E12" s="249" t="s">
        <v>847</v>
      </c>
      <c r="F12" s="169" t="s">
        <v>393</v>
      </c>
    </row>
    <row r="13" spans="1:6" ht="18" customHeight="1" x14ac:dyDescent="0.15">
      <c r="A13" s="294" t="s">
        <v>621</v>
      </c>
      <c r="B13" s="168" t="s">
        <v>176</v>
      </c>
      <c r="C13" s="251" t="s">
        <v>489</v>
      </c>
      <c r="D13" s="248" t="s">
        <v>622</v>
      </c>
      <c r="E13" s="249" t="s">
        <v>848</v>
      </c>
      <c r="F13" s="169" t="s">
        <v>392</v>
      </c>
    </row>
    <row r="14" spans="1:6" ht="18" customHeight="1" x14ac:dyDescent="0.15">
      <c r="A14" s="294" t="s">
        <v>623</v>
      </c>
      <c r="B14" s="168" t="s">
        <v>176</v>
      </c>
      <c r="C14" s="251" t="s">
        <v>194</v>
      </c>
      <c r="D14" s="248" t="s">
        <v>624</v>
      </c>
      <c r="E14" s="249" t="s">
        <v>849</v>
      </c>
      <c r="F14" s="169" t="s">
        <v>391</v>
      </c>
    </row>
    <row r="15" spans="1:6" ht="18" customHeight="1" x14ac:dyDescent="0.15">
      <c r="A15" s="294" t="s">
        <v>625</v>
      </c>
      <c r="B15" s="168" t="s">
        <v>176</v>
      </c>
      <c r="C15" s="251" t="s">
        <v>335</v>
      </c>
      <c r="D15" s="248" t="s">
        <v>624</v>
      </c>
      <c r="E15" s="249" t="s">
        <v>849</v>
      </c>
      <c r="F15" s="169" t="s">
        <v>391</v>
      </c>
    </row>
    <row r="16" spans="1:6" ht="18" customHeight="1" x14ac:dyDescent="0.15">
      <c r="A16" s="294" t="s">
        <v>626</v>
      </c>
      <c r="B16" s="168" t="s">
        <v>176</v>
      </c>
      <c r="C16" s="251" t="s">
        <v>338</v>
      </c>
      <c r="D16" s="248" t="s">
        <v>627</v>
      </c>
      <c r="E16" s="249" t="s">
        <v>195</v>
      </c>
      <c r="F16" s="169" t="s">
        <v>393</v>
      </c>
    </row>
    <row r="17" spans="1:6" ht="18" customHeight="1" x14ac:dyDescent="0.15">
      <c r="A17" s="294" t="s">
        <v>628</v>
      </c>
      <c r="B17" s="168" t="s">
        <v>176</v>
      </c>
      <c r="C17" s="251" t="s">
        <v>341</v>
      </c>
      <c r="D17" s="248" t="s">
        <v>629</v>
      </c>
      <c r="E17" s="249" t="s">
        <v>196</v>
      </c>
      <c r="F17" s="169" t="s">
        <v>392</v>
      </c>
    </row>
    <row r="18" spans="1:6" ht="18" customHeight="1" x14ac:dyDescent="0.15">
      <c r="A18" s="294" t="s">
        <v>630</v>
      </c>
      <c r="B18" s="168" t="s">
        <v>176</v>
      </c>
      <c r="C18" s="251" t="s">
        <v>345</v>
      </c>
      <c r="D18" s="248" t="s">
        <v>197</v>
      </c>
      <c r="E18" s="249" t="s">
        <v>850</v>
      </c>
      <c r="F18" s="169" t="s">
        <v>391</v>
      </c>
    </row>
    <row r="19" spans="1:6" ht="18" customHeight="1" x14ac:dyDescent="0.15">
      <c r="A19" s="294" t="s">
        <v>631</v>
      </c>
      <c r="B19" s="168" t="s">
        <v>176</v>
      </c>
      <c r="C19" s="251" t="s">
        <v>851</v>
      </c>
      <c r="D19" s="248" t="s">
        <v>632</v>
      </c>
      <c r="E19" s="249" t="s">
        <v>852</v>
      </c>
      <c r="F19" s="169" t="s">
        <v>391</v>
      </c>
    </row>
    <row r="20" spans="1:6" ht="18" customHeight="1" x14ac:dyDescent="0.15">
      <c r="A20" s="294" t="s">
        <v>633</v>
      </c>
      <c r="B20" s="168" t="s">
        <v>176</v>
      </c>
      <c r="C20" s="251" t="s">
        <v>350</v>
      </c>
      <c r="D20" s="248" t="s">
        <v>193</v>
      </c>
      <c r="E20" s="249" t="s">
        <v>845</v>
      </c>
      <c r="F20" s="169" t="s">
        <v>391</v>
      </c>
    </row>
    <row r="21" spans="1:6" ht="18" customHeight="1" x14ac:dyDescent="0.15">
      <c r="A21" s="294" t="s">
        <v>634</v>
      </c>
      <c r="B21" s="168" t="s">
        <v>176</v>
      </c>
      <c r="C21" s="251" t="s">
        <v>354</v>
      </c>
      <c r="D21" s="248" t="s">
        <v>635</v>
      </c>
      <c r="E21" s="249" t="s">
        <v>853</v>
      </c>
      <c r="F21" s="169" t="s">
        <v>392</v>
      </c>
    </row>
    <row r="22" spans="1:6" ht="18" customHeight="1" x14ac:dyDescent="0.15">
      <c r="A22" s="294" t="s">
        <v>636</v>
      </c>
      <c r="B22" s="168" t="s">
        <v>176</v>
      </c>
      <c r="C22" s="251" t="s">
        <v>854</v>
      </c>
      <c r="D22" s="248" t="s">
        <v>855</v>
      </c>
      <c r="E22" s="249" t="s">
        <v>856</v>
      </c>
      <c r="F22" s="169" t="s">
        <v>391</v>
      </c>
    </row>
    <row r="23" spans="1:6" ht="18" customHeight="1" x14ac:dyDescent="0.15">
      <c r="A23" s="294" t="s">
        <v>637</v>
      </c>
      <c r="B23" s="168" t="s">
        <v>176</v>
      </c>
      <c r="C23" s="251" t="s">
        <v>359</v>
      </c>
      <c r="D23" s="248" t="s">
        <v>638</v>
      </c>
      <c r="E23" s="249" t="s">
        <v>857</v>
      </c>
      <c r="F23" s="169" t="s">
        <v>391</v>
      </c>
    </row>
    <row r="24" spans="1:6" ht="18" customHeight="1" x14ac:dyDescent="0.15">
      <c r="A24" s="294" t="s">
        <v>639</v>
      </c>
      <c r="B24" s="168" t="s">
        <v>176</v>
      </c>
      <c r="C24" s="251" t="s">
        <v>177</v>
      </c>
      <c r="D24" s="248" t="s">
        <v>640</v>
      </c>
      <c r="E24" s="249" t="s">
        <v>858</v>
      </c>
      <c r="F24" s="169" t="s">
        <v>838</v>
      </c>
    </row>
    <row r="25" spans="1:6" ht="18" customHeight="1" x14ac:dyDescent="0.15">
      <c r="A25" s="294" t="s">
        <v>641</v>
      </c>
      <c r="B25" s="168" t="s">
        <v>176</v>
      </c>
      <c r="C25" s="251" t="s">
        <v>362</v>
      </c>
      <c r="D25" s="248" t="s">
        <v>642</v>
      </c>
      <c r="E25" s="249" t="s">
        <v>199</v>
      </c>
      <c r="F25" s="169" t="s">
        <v>859</v>
      </c>
    </row>
    <row r="26" spans="1:6" ht="18" customHeight="1" x14ac:dyDescent="0.15">
      <c r="A26" s="294" t="s">
        <v>643</v>
      </c>
      <c r="B26" s="168" t="s">
        <v>176</v>
      </c>
      <c r="C26" s="251" t="s">
        <v>198</v>
      </c>
      <c r="D26" s="248" t="s">
        <v>642</v>
      </c>
      <c r="E26" s="249" t="s">
        <v>199</v>
      </c>
      <c r="F26" s="169" t="s">
        <v>859</v>
      </c>
    </row>
    <row r="27" spans="1:6" ht="18" customHeight="1" x14ac:dyDescent="0.15">
      <c r="A27" s="294" t="s">
        <v>644</v>
      </c>
      <c r="B27" s="168" t="s">
        <v>176</v>
      </c>
      <c r="C27" s="251" t="s">
        <v>490</v>
      </c>
      <c r="D27" s="248" t="s">
        <v>622</v>
      </c>
      <c r="E27" s="249" t="s">
        <v>848</v>
      </c>
      <c r="F27" s="169" t="s">
        <v>392</v>
      </c>
    </row>
    <row r="28" spans="1:6" ht="18" customHeight="1" x14ac:dyDescent="0.15">
      <c r="A28" s="294" t="s">
        <v>645</v>
      </c>
      <c r="B28" s="168" t="s">
        <v>176</v>
      </c>
      <c r="C28" s="251" t="s">
        <v>200</v>
      </c>
      <c r="D28" s="248" t="s">
        <v>646</v>
      </c>
      <c r="E28" s="249" t="s">
        <v>205</v>
      </c>
      <c r="F28" s="169" t="s">
        <v>392</v>
      </c>
    </row>
    <row r="29" spans="1:6" ht="18" customHeight="1" x14ac:dyDescent="0.15">
      <c r="A29" s="294" t="s">
        <v>647</v>
      </c>
      <c r="B29" s="168" t="s">
        <v>176</v>
      </c>
      <c r="C29" s="251" t="s">
        <v>201</v>
      </c>
      <c r="D29" s="248" t="s">
        <v>648</v>
      </c>
      <c r="E29" s="249" t="s">
        <v>860</v>
      </c>
      <c r="F29" s="169" t="s">
        <v>391</v>
      </c>
    </row>
    <row r="30" spans="1:6" ht="18" customHeight="1" x14ac:dyDescent="0.15">
      <c r="A30" s="294" t="s">
        <v>649</v>
      </c>
      <c r="B30" s="168" t="s">
        <v>176</v>
      </c>
      <c r="C30" s="251" t="s">
        <v>305</v>
      </c>
      <c r="D30" s="248" t="s">
        <v>496</v>
      </c>
      <c r="E30" s="249" t="s">
        <v>220</v>
      </c>
      <c r="F30" s="169" t="s">
        <v>392</v>
      </c>
    </row>
    <row r="31" spans="1:6" ht="18" customHeight="1" x14ac:dyDescent="0.15">
      <c r="A31" s="294" t="s">
        <v>650</v>
      </c>
      <c r="B31" s="168" t="s">
        <v>176</v>
      </c>
      <c r="C31" s="251" t="s">
        <v>308</v>
      </c>
      <c r="D31" s="248" t="s">
        <v>651</v>
      </c>
      <c r="E31" s="249" t="s">
        <v>861</v>
      </c>
      <c r="F31" s="169" t="s">
        <v>391</v>
      </c>
    </row>
    <row r="32" spans="1:6" ht="18" customHeight="1" x14ac:dyDescent="0.15">
      <c r="A32" s="294" t="s">
        <v>652</v>
      </c>
      <c r="B32" s="168" t="s">
        <v>176</v>
      </c>
      <c r="C32" s="251" t="s">
        <v>311</v>
      </c>
      <c r="D32" s="248" t="s">
        <v>653</v>
      </c>
      <c r="E32" s="249" t="s">
        <v>862</v>
      </c>
      <c r="F32" s="169" t="s">
        <v>391</v>
      </c>
    </row>
    <row r="33" spans="1:6" ht="18" customHeight="1" x14ac:dyDescent="0.15">
      <c r="A33" s="294" t="s">
        <v>654</v>
      </c>
      <c r="B33" s="168" t="s">
        <v>176</v>
      </c>
      <c r="C33" s="251" t="s">
        <v>313</v>
      </c>
      <c r="D33" s="248" t="s">
        <v>655</v>
      </c>
      <c r="E33" s="249" t="s">
        <v>221</v>
      </c>
      <c r="F33" s="169" t="s">
        <v>393</v>
      </c>
    </row>
    <row r="34" spans="1:6" ht="18" customHeight="1" x14ac:dyDescent="0.15">
      <c r="A34" s="294" t="s">
        <v>656</v>
      </c>
      <c r="B34" s="168" t="s">
        <v>176</v>
      </c>
      <c r="C34" s="251" t="s">
        <v>202</v>
      </c>
      <c r="D34" s="248" t="s">
        <v>657</v>
      </c>
      <c r="E34" s="249" t="s">
        <v>863</v>
      </c>
      <c r="F34" s="169" t="s">
        <v>391</v>
      </c>
    </row>
    <row r="35" spans="1:6" ht="18" customHeight="1" x14ac:dyDescent="0.15">
      <c r="A35" s="294" t="s">
        <v>658</v>
      </c>
      <c r="B35" s="168" t="s">
        <v>176</v>
      </c>
      <c r="C35" s="251" t="s">
        <v>203</v>
      </c>
      <c r="D35" s="248" t="s">
        <v>659</v>
      </c>
      <c r="E35" s="249" t="s">
        <v>864</v>
      </c>
      <c r="F35" s="169" t="s">
        <v>391</v>
      </c>
    </row>
    <row r="36" spans="1:6" ht="18" customHeight="1" x14ac:dyDescent="0.15">
      <c r="A36" s="294" t="s">
        <v>660</v>
      </c>
      <c r="B36" s="168" t="s">
        <v>176</v>
      </c>
      <c r="C36" s="251" t="s">
        <v>325</v>
      </c>
      <c r="D36" s="248" t="s">
        <v>661</v>
      </c>
      <c r="E36" s="249" t="s">
        <v>204</v>
      </c>
      <c r="F36" s="169" t="s">
        <v>391</v>
      </c>
    </row>
    <row r="37" spans="1:6" ht="18" customHeight="1" x14ac:dyDescent="0.15">
      <c r="A37" s="294" t="s">
        <v>662</v>
      </c>
      <c r="B37" s="168" t="s">
        <v>176</v>
      </c>
      <c r="C37" s="251" t="s">
        <v>328</v>
      </c>
      <c r="D37" s="248" t="s">
        <v>663</v>
      </c>
      <c r="E37" s="249" t="s">
        <v>205</v>
      </c>
      <c r="F37" s="169" t="s">
        <v>392</v>
      </c>
    </row>
    <row r="38" spans="1:6" ht="18" customHeight="1" x14ac:dyDescent="0.15">
      <c r="A38" s="294" t="s">
        <v>664</v>
      </c>
      <c r="B38" s="168" t="s">
        <v>176</v>
      </c>
      <c r="C38" s="251" t="s">
        <v>206</v>
      </c>
      <c r="D38" s="248" t="s">
        <v>665</v>
      </c>
      <c r="E38" s="249" t="s">
        <v>865</v>
      </c>
      <c r="F38" s="169" t="s">
        <v>391</v>
      </c>
    </row>
    <row r="39" spans="1:6" ht="18" customHeight="1" x14ac:dyDescent="0.15">
      <c r="A39" s="294" t="s">
        <v>666</v>
      </c>
      <c r="B39" s="168" t="s">
        <v>176</v>
      </c>
      <c r="C39" s="251" t="s">
        <v>491</v>
      </c>
      <c r="D39" s="248" t="s">
        <v>667</v>
      </c>
      <c r="E39" s="249" t="s">
        <v>866</v>
      </c>
      <c r="F39" s="169" t="s">
        <v>392</v>
      </c>
    </row>
    <row r="40" spans="1:6" ht="18" customHeight="1" x14ac:dyDescent="0.15">
      <c r="A40" s="294" t="s">
        <v>668</v>
      </c>
      <c r="B40" s="168" t="s">
        <v>176</v>
      </c>
      <c r="C40" s="251" t="s">
        <v>492</v>
      </c>
      <c r="D40" s="248" t="s">
        <v>493</v>
      </c>
      <c r="E40" s="249" t="s">
        <v>494</v>
      </c>
      <c r="F40" s="169" t="s">
        <v>393</v>
      </c>
    </row>
    <row r="41" spans="1:6" ht="18" customHeight="1" x14ac:dyDescent="0.15">
      <c r="A41" s="294" t="s">
        <v>669</v>
      </c>
      <c r="B41" s="168" t="s">
        <v>176</v>
      </c>
      <c r="C41" s="251" t="s">
        <v>590</v>
      </c>
      <c r="D41" s="248" t="s">
        <v>670</v>
      </c>
      <c r="E41" s="249" t="s">
        <v>495</v>
      </c>
      <c r="F41" s="169" t="s">
        <v>391</v>
      </c>
    </row>
    <row r="42" spans="1:6" ht="18" customHeight="1" x14ac:dyDescent="0.15">
      <c r="A42" s="294" t="s">
        <v>671</v>
      </c>
      <c r="B42" s="168" t="s">
        <v>176</v>
      </c>
      <c r="C42" s="251" t="s">
        <v>867</v>
      </c>
      <c r="D42" s="248" t="s">
        <v>672</v>
      </c>
      <c r="E42" s="249" t="s">
        <v>868</v>
      </c>
      <c r="F42" s="169" t="s">
        <v>391</v>
      </c>
    </row>
    <row r="43" spans="1:6" ht="18" customHeight="1" x14ac:dyDescent="0.15">
      <c r="A43" s="294" t="s">
        <v>869</v>
      </c>
      <c r="B43" s="168" t="s">
        <v>176</v>
      </c>
      <c r="C43" s="251" t="s">
        <v>870</v>
      </c>
      <c r="D43" s="248" t="s">
        <v>496</v>
      </c>
      <c r="E43" s="249" t="s">
        <v>220</v>
      </c>
      <c r="F43" s="169" t="s">
        <v>391</v>
      </c>
    </row>
    <row r="44" spans="1:6" ht="18" customHeight="1" x14ac:dyDescent="0.15">
      <c r="A44" s="294" t="s">
        <v>871</v>
      </c>
      <c r="B44" s="168" t="s">
        <v>176</v>
      </c>
      <c r="C44" s="251" t="s">
        <v>872</v>
      </c>
      <c r="D44" s="248" t="s">
        <v>753</v>
      </c>
      <c r="E44" s="249" t="s">
        <v>231</v>
      </c>
      <c r="F44" s="169" t="s">
        <v>393</v>
      </c>
    </row>
    <row r="45" spans="1:6" ht="18" customHeight="1" x14ac:dyDescent="0.15">
      <c r="A45" s="294" t="s">
        <v>673</v>
      </c>
      <c r="B45" s="168" t="s">
        <v>176</v>
      </c>
      <c r="C45" s="251" t="s">
        <v>178</v>
      </c>
      <c r="D45" s="248" t="s">
        <v>207</v>
      </c>
      <c r="E45" s="249" t="s">
        <v>873</v>
      </c>
      <c r="F45" s="169" t="s">
        <v>391</v>
      </c>
    </row>
    <row r="46" spans="1:6" ht="18" customHeight="1" x14ac:dyDescent="0.15">
      <c r="A46" s="294" t="s">
        <v>674</v>
      </c>
      <c r="B46" s="168" t="s">
        <v>176</v>
      </c>
      <c r="C46" s="251" t="s">
        <v>208</v>
      </c>
      <c r="D46" s="248" t="s">
        <v>642</v>
      </c>
      <c r="E46" s="249" t="s">
        <v>199</v>
      </c>
      <c r="F46" s="169" t="s">
        <v>391</v>
      </c>
    </row>
    <row r="47" spans="1:6" ht="18" customHeight="1" x14ac:dyDescent="0.15">
      <c r="A47" s="294" t="s">
        <v>675</v>
      </c>
      <c r="B47" s="168" t="s">
        <v>176</v>
      </c>
      <c r="C47" s="251" t="s">
        <v>351</v>
      </c>
      <c r="D47" s="248" t="s">
        <v>615</v>
      </c>
      <c r="E47" s="249" t="s">
        <v>844</v>
      </c>
      <c r="F47" s="169" t="s">
        <v>391</v>
      </c>
    </row>
    <row r="48" spans="1:6" ht="18" customHeight="1" x14ac:dyDescent="0.15">
      <c r="A48" s="294" t="s">
        <v>676</v>
      </c>
      <c r="B48" s="168" t="s">
        <v>176</v>
      </c>
      <c r="C48" s="251" t="s">
        <v>356</v>
      </c>
      <c r="D48" s="248" t="s">
        <v>618</v>
      </c>
      <c r="E48" s="249" t="s">
        <v>846</v>
      </c>
      <c r="F48" s="169" t="s">
        <v>391</v>
      </c>
    </row>
    <row r="49" spans="1:6" ht="18" customHeight="1" x14ac:dyDescent="0.15">
      <c r="A49" s="294" t="s">
        <v>677</v>
      </c>
      <c r="B49" s="168" t="s">
        <v>176</v>
      </c>
      <c r="C49" s="251" t="s">
        <v>360</v>
      </c>
      <c r="D49" s="248" t="s">
        <v>678</v>
      </c>
      <c r="E49" s="249" t="s">
        <v>213</v>
      </c>
      <c r="F49" s="169" t="s">
        <v>391</v>
      </c>
    </row>
    <row r="50" spans="1:6" ht="18" customHeight="1" x14ac:dyDescent="0.15">
      <c r="A50" s="294" t="s">
        <v>679</v>
      </c>
      <c r="B50" s="168" t="s">
        <v>176</v>
      </c>
      <c r="C50" s="251" t="s">
        <v>209</v>
      </c>
      <c r="D50" s="248" t="s">
        <v>680</v>
      </c>
      <c r="E50" s="249" t="s">
        <v>222</v>
      </c>
      <c r="F50" s="169" t="s">
        <v>392</v>
      </c>
    </row>
    <row r="51" spans="1:6" ht="18" customHeight="1" x14ac:dyDescent="0.15">
      <c r="A51" s="294" t="s">
        <v>681</v>
      </c>
      <c r="B51" s="168" t="s">
        <v>176</v>
      </c>
      <c r="C51" s="251" t="s">
        <v>210</v>
      </c>
      <c r="D51" s="248" t="s">
        <v>642</v>
      </c>
      <c r="E51" s="249" t="s">
        <v>199</v>
      </c>
      <c r="F51" s="169" t="s">
        <v>391</v>
      </c>
    </row>
    <row r="52" spans="1:6" ht="18" customHeight="1" x14ac:dyDescent="0.15">
      <c r="A52" s="294" t="s">
        <v>682</v>
      </c>
      <c r="B52" s="168" t="s">
        <v>176</v>
      </c>
      <c r="C52" s="251" t="s">
        <v>364</v>
      </c>
      <c r="D52" s="248" t="s">
        <v>497</v>
      </c>
      <c r="E52" s="249" t="s">
        <v>498</v>
      </c>
      <c r="F52" s="169" t="s">
        <v>391</v>
      </c>
    </row>
    <row r="53" spans="1:6" ht="18" customHeight="1" x14ac:dyDescent="0.15">
      <c r="A53" s="294" t="s">
        <v>683</v>
      </c>
      <c r="B53" s="168" t="s">
        <v>176</v>
      </c>
      <c r="C53" s="251" t="s">
        <v>211</v>
      </c>
      <c r="D53" s="248" t="s">
        <v>655</v>
      </c>
      <c r="E53" s="249" t="s">
        <v>221</v>
      </c>
      <c r="F53" s="169" t="s">
        <v>392</v>
      </c>
    </row>
    <row r="54" spans="1:6" ht="18" customHeight="1" x14ac:dyDescent="0.15">
      <c r="A54" s="294" t="s">
        <v>684</v>
      </c>
      <c r="B54" s="168" t="s">
        <v>176</v>
      </c>
      <c r="C54" s="251" t="s">
        <v>367</v>
      </c>
      <c r="D54" s="248" t="s">
        <v>685</v>
      </c>
      <c r="E54" s="249" t="s">
        <v>212</v>
      </c>
      <c r="F54" s="169" t="s">
        <v>393</v>
      </c>
    </row>
    <row r="55" spans="1:6" ht="18" customHeight="1" x14ac:dyDescent="0.15">
      <c r="A55" s="294" t="s">
        <v>686</v>
      </c>
      <c r="B55" s="168" t="s">
        <v>176</v>
      </c>
      <c r="C55" s="251" t="s">
        <v>370</v>
      </c>
      <c r="D55" s="248" t="s">
        <v>678</v>
      </c>
      <c r="E55" s="249" t="s">
        <v>213</v>
      </c>
      <c r="F55" s="169" t="s">
        <v>391</v>
      </c>
    </row>
    <row r="56" spans="1:6" ht="18" customHeight="1" x14ac:dyDescent="0.15">
      <c r="A56" s="294" t="s">
        <v>687</v>
      </c>
      <c r="B56" s="168" t="s">
        <v>176</v>
      </c>
      <c r="C56" s="251" t="s">
        <v>372</v>
      </c>
      <c r="D56" s="248" t="s">
        <v>688</v>
      </c>
      <c r="E56" s="249" t="s">
        <v>214</v>
      </c>
      <c r="F56" s="169" t="s">
        <v>392</v>
      </c>
    </row>
    <row r="57" spans="1:6" ht="18" customHeight="1" x14ac:dyDescent="0.15">
      <c r="A57" s="294" t="s">
        <v>689</v>
      </c>
      <c r="B57" s="168" t="s">
        <v>176</v>
      </c>
      <c r="C57" s="251" t="s">
        <v>375</v>
      </c>
      <c r="D57" s="248" t="s">
        <v>690</v>
      </c>
      <c r="E57" s="249" t="s">
        <v>874</v>
      </c>
      <c r="F57" s="169" t="s">
        <v>391</v>
      </c>
    </row>
    <row r="58" spans="1:6" ht="18" customHeight="1" x14ac:dyDescent="0.15">
      <c r="A58" s="294" t="s">
        <v>691</v>
      </c>
      <c r="B58" s="168" t="s">
        <v>176</v>
      </c>
      <c r="C58" s="251" t="s">
        <v>376</v>
      </c>
      <c r="D58" s="248" t="s">
        <v>692</v>
      </c>
      <c r="E58" s="249" t="s">
        <v>215</v>
      </c>
      <c r="F58" s="169" t="s">
        <v>391</v>
      </c>
    </row>
    <row r="59" spans="1:6" ht="18" customHeight="1" x14ac:dyDescent="0.15">
      <c r="A59" s="294" t="s">
        <v>693</v>
      </c>
      <c r="B59" s="168" t="s">
        <v>176</v>
      </c>
      <c r="C59" s="251" t="s">
        <v>216</v>
      </c>
      <c r="D59" s="248" t="s">
        <v>694</v>
      </c>
      <c r="E59" s="249" t="s">
        <v>875</v>
      </c>
      <c r="F59" s="169" t="s">
        <v>391</v>
      </c>
    </row>
    <row r="60" spans="1:6" ht="18" customHeight="1" x14ac:dyDescent="0.15">
      <c r="A60" s="294" t="s">
        <v>695</v>
      </c>
      <c r="B60" s="168" t="s">
        <v>176</v>
      </c>
      <c r="C60" s="251" t="s">
        <v>217</v>
      </c>
      <c r="D60" s="248" t="s">
        <v>696</v>
      </c>
      <c r="E60" s="249" t="s">
        <v>218</v>
      </c>
      <c r="F60" s="169" t="s">
        <v>392</v>
      </c>
    </row>
    <row r="61" spans="1:6" ht="18" customHeight="1" x14ac:dyDescent="0.15">
      <c r="A61" s="294" t="s">
        <v>697</v>
      </c>
      <c r="B61" s="168" t="s">
        <v>176</v>
      </c>
      <c r="C61" s="251" t="s">
        <v>219</v>
      </c>
      <c r="D61" s="248" t="s">
        <v>496</v>
      </c>
      <c r="E61" s="249" t="s">
        <v>220</v>
      </c>
      <c r="F61" s="169" t="s">
        <v>392</v>
      </c>
    </row>
    <row r="62" spans="1:6" ht="18" customHeight="1" x14ac:dyDescent="0.15">
      <c r="A62" s="294" t="s">
        <v>698</v>
      </c>
      <c r="B62" s="168" t="s">
        <v>176</v>
      </c>
      <c r="C62" s="251" t="s">
        <v>309</v>
      </c>
      <c r="D62" s="248" t="s">
        <v>653</v>
      </c>
      <c r="E62" s="249" t="s">
        <v>862</v>
      </c>
      <c r="F62" s="169" t="s">
        <v>391</v>
      </c>
    </row>
    <row r="63" spans="1:6" ht="18" customHeight="1" x14ac:dyDescent="0.15">
      <c r="A63" s="294" t="s">
        <v>699</v>
      </c>
      <c r="B63" s="168" t="s">
        <v>176</v>
      </c>
      <c r="C63" s="251" t="s">
        <v>312</v>
      </c>
      <c r="D63" s="248" t="s">
        <v>700</v>
      </c>
      <c r="E63" s="249" t="s">
        <v>876</v>
      </c>
      <c r="F63" s="169" t="s">
        <v>391</v>
      </c>
    </row>
    <row r="64" spans="1:6" ht="18" customHeight="1" x14ac:dyDescent="0.15">
      <c r="A64" s="294" t="s">
        <v>701</v>
      </c>
      <c r="B64" s="168" t="s">
        <v>176</v>
      </c>
      <c r="C64" s="251" t="s">
        <v>314</v>
      </c>
      <c r="D64" s="248" t="s">
        <v>702</v>
      </c>
      <c r="E64" s="249" t="s">
        <v>877</v>
      </c>
      <c r="F64" s="169" t="s">
        <v>391</v>
      </c>
    </row>
    <row r="65" spans="1:6" ht="18" customHeight="1" x14ac:dyDescent="0.15">
      <c r="A65" s="294" t="s">
        <v>703</v>
      </c>
      <c r="B65" s="168" t="s">
        <v>176</v>
      </c>
      <c r="C65" s="251" t="s">
        <v>316</v>
      </c>
      <c r="D65" s="248" t="s">
        <v>688</v>
      </c>
      <c r="E65" s="249" t="s">
        <v>214</v>
      </c>
      <c r="F65" s="169" t="s">
        <v>392</v>
      </c>
    </row>
    <row r="66" spans="1:6" ht="18" customHeight="1" x14ac:dyDescent="0.15">
      <c r="A66" s="294" t="s">
        <v>704</v>
      </c>
      <c r="B66" s="168" t="s">
        <v>176</v>
      </c>
      <c r="C66" s="251" t="s">
        <v>319</v>
      </c>
      <c r="D66" s="248" t="s">
        <v>629</v>
      </c>
      <c r="E66" s="249" t="s">
        <v>878</v>
      </c>
      <c r="F66" s="169" t="s">
        <v>392</v>
      </c>
    </row>
    <row r="67" spans="1:6" ht="18" customHeight="1" x14ac:dyDescent="0.15">
      <c r="A67" s="294" t="s">
        <v>705</v>
      </c>
      <c r="B67" s="168" t="s">
        <v>176</v>
      </c>
      <c r="C67" s="251" t="s">
        <v>321</v>
      </c>
      <c r="D67" s="248" t="s">
        <v>706</v>
      </c>
      <c r="E67" s="249" t="s">
        <v>221</v>
      </c>
      <c r="F67" s="169" t="s">
        <v>392</v>
      </c>
    </row>
    <row r="68" spans="1:6" ht="18" customHeight="1" x14ac:dyDescent="0.15">
      <c r="A68" s="294" t="s">
        <v>707</v>
      </c>
      <c r="B68" s="168" t="s">
        <v>176</v>
      </c>
      <c r="C68" s="251" t="s">
        <v>179</v>
      </c>
      <c r="D68" s="248"/>
      <c r="E68" s="249"/>
      <c r="F68" s="169" t="s">
        <v>391</v>
      </c>
    </row>
    <row r="69" spans="1:6" ht="18" customHeight="1" x14ac:dyDescent="0.15">
      <c r="A69" s="294" t="s">
        <v>708</v>
      </c>
      <c r="B69" s="168" t="s">
        <v>176</v>
      </c>
      <c r="C69" s="251" t="s">
        <v>323</v>
      </c>
      <c r="D69" s="248" t="s">
        <v>680</v>
      </c>
      <c r="E69" s="249" t="s">
        <v>222</v>
      </c>
      <c r="F69" s="169" t="s">
        <v>392</v>
      </c>
    </row>
    <row r="70" spans="1:6" ht="18" customHeight="1" x14ac:dyDescent="0.15">
      <c r="A70" s="294" t="s">
        <v>709</v>
      </c>
      <c r="B70" s="168" t="s">
        <v>176</v>
      </c>
      <c r="C70" s="251" t="s">
        <v>326</v>
      </c>
      <c r="D70" s="248" t="s">
        <v>710</v>
      </c>
      <c r="E70" s="249" t="s">
        <v>879</v>
      </c>
      <c r="F70" s="169" t="s">
        <v>393</v>
      </c>
    </row>
    <row r="71" spans="1:6" ht="18" customHeight="1" x14ac:dyDescent="0.15">
      <c r="A71" s="294" t="s">
        <v>711</v>
      </c>
      <c r="B71" s="168" t="s">
        <v>176</v>
      </c>
      <c r="C71" s="251" t="s">
        <v>329</v>
      </c>
      <c r="D71" s="248" t="s">
        <v>712</v>
      </c>
      <c r="E71" s="249" t="s">
        <v>880</v>
      </c>
      <c r="F71" s="169" t="s">
        <v>392</v>
      </c>
    </row>
    <row r="72" spans="1:6" ht="18" customHeight="1" x14ac:dyDescent="0.15">
      <c r="A72" s="294" t="s">
        <v>713</v>
      </c>
      <c r="B72" s="168" t="s">
        <v>176</v>
      </c>
      <c r="C72" s="251" t="s">
        <v>331</v>
      </c>
      <c r="D72" s="248" t="s">
        <v>714</v>
      </c>
      <c r="E72" s="249" t="s">
        <v>878</v>
      </c>
      <c r="F72" s="169" t="s">
        <v>392</v>
      </c>
    </row>
    <row r="73" spans="1:6" ht="18" customHeight="1" x14ac:dyDescent="0.15">
      <c r="A73" s="294" t="s">
        <v>715</v>
      </c>
      <c r="B73" s="168" t="s">
        <v>176</v>
      </c>
      <c r="C73" s="251" t="s">
        <v>333</v>
      </c>
      <c r="D73" s="248" t="s">
        <v>714</v>
      </c>
      <c r="E73" s="249" t="s">
        <v>878</v>
      </c>
      <c r="F73" s="169" t="s">
        <v>392</v>
      </c>
    </row>
    <row r="74" spans="1:6" ht="18" customHeight="1" x14ac:dyDescent="0.15">
      <c r="A74" s="294" t="s">
        <v>716</v>
      </c>
      <c r="B74" s="168" t="s">
        <v>176</v>
      </c>
      <c r="C74" s="251" t="s">
        <v>337</v>
      </c>
      <c r="D74" s="248" t="s">
        <v>502</v>
      </c>
      <c r="E74" s="249" t="s">
        <v>503</v>
      </c>
      <c r="F74" s="169" t="s">
        <v>391</v>
      </c>
    </row>
    <row r="75" spans="1:6" ht="18" customHeight="1" x14ac:dyDescent="0.15">
      <c r="A75" s="294" t="s">
        <v>717</v>
      </c>
      <c r="B75" s="168" t="s">
        <v>176</v>
      </c>
      <c r="C75" s="251" t="s">
        <v>881</v>
      </c>
      <c r="D75" s="248" t="s">
        <v>564</v>
      </c>
      <c r="E75" s="249" t="s">
        <v>565</v>
      </c>
      <c r="F75" s="169" t="s">
        <v>392</v>
      </c>
    </row>
    <row r="76" spans="1:6" ht="18" customHeight="1" x14ac:dyDescent="0.15">
      <c r="A76" s="294" t="s">
        <v>718</v>
      </c>
      <c r="B76" s="168" t="s">
        <v>176</v>
      </c>
      <c r="C76" s="251" t="s">
        <v>343</v>
      </c>
      <c r="D76" s="248" t="s">
        <v>661</v>
      </c>
      <c r="E76" s="249" t="s">
        <v>204</v>
      </c>
      <c r="F76" s="169" t="s">
        <v>391</v>
      </c>
    </row>
    <row r="77" spans="1:6" ht="18" customHeight="1" x14ac:dyDescent="0.15">
      <c r="A77" s="294" t="s">
        <v>719</v>
      </c>
      <c r="B77" s="168" t="s">
        <v>176</v>
      </c>
      <c r="C77" s="251" t="s">
        <v>882</v>
      </c>
      <c r="D77" s="248" t="s">
        <v>496</v>
      </c>
      <c r="E77" s="249" t="s">
        <v>220</v>
      </c>
      <c r="F77" s="169" t="s">
        <v>392</v>
      </c>
    </row>
    <row r="78" spans="1:6" ht="18" customHeight="1" x14ac:dyDescent="0.15">
      <c r="A78" s="294" t="s">
        <v>720</v>
      </c>
      <c r="B78" s="168" t="s">
        <v>176</v>
      </c>
      <c r="C78" s="251" t="s">
        <v>348</v>
      </c>
      <c r="D78" s="248" t="s">
        <v>497</v>
      </c>
      <c r="E78" s="249" t="s">
        <v>498</v>
      </c>
      <c r="F78" s="169" t="s">
        <v>391</v>
      </c>
    </row>
    <row r="79" spans="1:6" ht="18" customHeight="1" x14ac:dyDescent="0.15">
      <c r="A79" s="294" t="s">
        <v>592</v>
      </c>
      <c r="B79" s="168" t="s">
        <v>176</v>
      </c>
      <c r="C79" s="251" t="s">
        <v>593</v>
      </c>
      <c r="D79" s="248" t="s">
        <v>499</v>
      </c>
      <c r="E79" s="249" t="s">
        <v>500</v>
      </c>
      <c r="F79" s="169" t="s">
        <v>883</v>
      </c>
    </row>
    <row r="80" spans="1:6" ht="18" customHeight="1" x14ac:dyDescent="0.15">
      <c r="A80" s="294" t="s">
        <v>594</v>
      </c>
      <c r="B80" s="168" t="s">
        <v>176</v>
      </c>
      <c r="C80" s="251" t="s">
        <v>595</v>
      </c>
      <c r="D80" s="248" t="s">
        <v>714</v>
      </c>
      <c r="E80" s="249" t="s">
        <v>878</v>
      </c>
      <c r="F80" s="169" t="s">
        <v>883</v>
      </c>
    </row>
    <row r="81" spans="1:6" ht="18" customHeight="1" x14ac:dyDescent="0.15">
      <c r="A81" s="294" t="s">
        <v>596</v>
      </c>
      <c r="B81" s="168" t="s">
        <v>176</v>
      </c>
      <c r="C81" s="251" t="s">
        <v>597</v>
      </c>
      <c r="D81" s="248" t="s">
        <v>721</v>
      </c>
      <c r="E81" s="249" t="s">
        <v>884</v>
      </c>
      <c r="F81" s="169" t="s">
        <v>883</v>
      </c>
    </row>
    <row r="82" spans="1:6" ht="18" customHeight="1" x14ac:dyDescent="0.15">
      <c r="A82" s="294" t="s">
        <v>722</v>
      </c>
      <c r="B82" s="168" t="s">
        <v>176</v>
      </c>
      <c r="C82" s="251" t="s">
        <v>357</v>
      </c>
      <c r="D82" s="248" t="s">
        <v>723</v>
      </c>
      <c r="E82" s="249" t="s">
        <v>885</v>
      </c>
      <c r="F82" s="169" t="s">
        <v>391</v>
      </c>
    </row>
    <row r="83" spans="1:6" ht="18" customHeight="1" x14ac:dyDescent="0.15">
      <c r="A83" s="294" t="s">
        <v>724</v>
      </c>
      <c r="B83" s="168" t="s">
        <v>176</v>
      </c>
      <c r="C83" s="251" t="s">
        <v>223</v>
      </c>
      <c r="D83" s="248" t="s">
        <v>725</v>
      </c>
      <c r="E83" s="249" t="s">
        <v>886</v>
      </c>
      <c r="F83" s="169" t="s">
        <v>392</v>
      </c>
    </row>
    <row r="84" spans="1:6" ht="18" customHeight="1" x14ac:dyDescent="0.15">
      <c r="A84" s="294" t="s">
        <v>726</v>
      </c>
      <c r="B84" s="168" t="s">
        <v>176</v>
      </c>
      <c r="C84" s="251" t="s">
        <v>887</v>
      </c>
      <c r="D84" s="248" t="s">
        <v>727</v>
      </c>
      <c r="E84" s="249" t="s">
        <v>888</v>
      </c>
      <c r="F84" s="169" t="s">
        <v>391</v>
      </c>
    </row>
    <row r="85" spans="1:6" ht="18" customHeight="1" x14ac:dyDescent="0.15">
      <c r="A85" s="294" t="s">
        <v>728</v>
      </c>
      <c r="B85" s="168" t="s">
        <v>176</v>
      </c>
      <c r="C85" s="251" t="s">
        <v>365</v>
      </c>
      <c r="D85" s="248" t="s">
        <v>729</v>
      </c>
      <c r="E85" s="249" t="s">
        <v>889</v>
      </c>
      <c r="F85" s="169" t="s">
        <v>391</v>
      </c>
    </row>
    <row r="86" spans="1:6" ht="18" customHeight="1" x14ac:dyDescent="0.15">
      <c r="A86" s="294" t="s">
        <v>730</v>
      </c>
      <c r="B86" s="168" t="s">
        <v>176</v>
      </c>
      <c r="C86" s="251" t="s">
        <v>224</v>
      </c>
      <c r="D86" s="248" t="s">
        <v>731</v>
      </c>
      <c r="E86" s="249" t="s">
        <v>890</v>
      </c>
      <c r="F86" s="169" t="s">
        <v>392</v>
      </c>
    </row>
    <row r="87" spans="1:6" ht="18" customHeight="1" x14ac:dyDescent="0.15">
      <c r="A87" s="294" t="s">
        <v>732</v>
      </c>
      <c r="B87" s="168" t="s">
        <v>176</v>
      </c>
      <c r="C87" s="251" t="s">
        <v>368</v>
      </c>
      <c r="D87" s="248" t="s">
        <v>667</v>
      </c>
      <c r="E87" s="249" t="s">
        <v>866</v>
      </c>
      <c r="F87" s="169" t="s">
        <v>391</v>
      </c>
    </row>
    <row r="88" spans="1:6" ht="18" customHeight="1" x14ac:dyDescent="0.15">
      <c r="A88" s="294" t="s">
        <v>733</v>
      </c>
      <c r="B88" s="168" t="s">
        <v>176</v>
      </c>
      <c r="C88" s="251" t="s">
        <v>891</v>
      </c>
      <c r="D88" s="248" t="s">
        <v>855</v>
      </c>
      <c r="E88" s="249" t="s">
        <v>856</v>
      </c>
      <c r="F88" s="169" t="s">
        <v>391</v>
      </c>
    </row>
    <row r="89" spans="1:6" ht="18" customHeight="1" x14ac:dyDescent="0.15">
      <c r="A89" s="294" t="s">
        <v>734</v>
      </c>
      <c r="B89" s="168" t="s">
        <v>176</v>
      </c>
      <c r="C89" s="251" t="s">
        <v>373</v>
      </c>
      <c r="D89" s="248" t="s">
        <v>735</v>
      </c>
      <c r="E89" s="249" t="s">
        <v>892</v>
      </c>
      <c r="F89" s="169" t="s">
        <v>391</v>
      </c>
    </row>
    <row r="90" spans="1:6" ht="18" customHeight="1" x14ac:dyDescent="0.15">
      <c r="A90" s="294" t="s">
        <v>736</v>
      </c>
      <c r="B90" s="168" t="s">
        <v>176</v>
      </c>
      <c r="C90" s="251" t="s">
        <v>501</v>
      </c>
      <c r="D90" s="248" t="s">
        <v>502</v>
      </c>
      <c r="E90" s="249" t="s">
        <v>503</v>
      </c>
      <c r="F90" s="169" t="s">
        <v>893</v>
      </c>
    </row>
    <row r="91" spans="1:6" ht="18" customHeight="1" x14ac:dyDescent="0.15">
      <c r="A91" s="294" t="s">
        <v>737</v>
      </c>
      <c r="B91" s="168" t="s">
        <v>176</v>
      </c>
      <c r="C91" s="251" t="s">
        <v>330</v>
      </c>
      <c r="D91" s="248" t="s">
        <v>738</v>
      </c>
      <c r="E91" s="249" t="s">
        <v>894</v>
      </c>
      <c r="F91" s="169" t="s">
        <v>893</v>
      </c>
    </row>
    <row r="92" spans="1:6" ht="18" customHeight="1" x14ac:dyDescent="0.15">
      <c r="A92" s="294" t="s">
        <v>739</v>
      </c>
      <c r="B92" s="168" t="s">
        <v>176</v>
      </c>
      <c r="C92" s="251" t="s">
        <v>225</v>
      </c>
      <c r="D92" s="248" t="s">
        <v>740</v>
      </c>
      <c r="E92" s="249" t="s">
        <v>895</v>
      </c>
      <c r="F92" s="169" t="s">
        <v>391</v>
      </c>
    </row>
    <row r="93" spans="1:6" ht="18" customHeight="1" x14ac:dyDescent="0.15">
      <c r="A93" s="295" t="s">
        <v>741</v>
      </c>
      <c r="B93" s="170" t="s">
        <v>176</v>
      </c>
      <c r="C93" s="256" t="s">
        <v>226</v>
      </c>
      <c r="D93" s="257" t="s">
        <v>742</v>
      </c>
      <c r="E93" s="258" t="s">
        <v>896</v>
      </c>
      <c r="F93" s="259" t="s">
        <v>391</v>
      </c>
    </row>
    <row r="94" spans="1:6" ht="18" customHeight="1" x14ac:dyDescent="0.15">
      <c r="A94" s="293" t="s">
        <v>743</v>
      </c>
      <c r="B94" s="166" t="s">
        <v>180</v>
      </c>
      <c r="C94" s="247" t="s">
        <v>227</v>
      </c>
      <c r="D94" s="248"/>
      <c r="E94" s="249"/>
      <c r="F94" s="250" t="s">
        <v>391</v>
      </c>
    </row>
    <row r="95" spans="1:6" ht="18" customHeight="1" x14ac:dyDescent="0.15">
      <c r="A95" s="294" t="s">
        <v>744</v>
      </c>
      <c r="B95" s="168" t="s">
        <v>180</v>
      </c>
      <c r="C95" s="251" t="s">
        <v>897</v>
      </c>
      <c r="D95" s="248" t="s">
        <v>898</v>
      </c>
      <c r="E95" s="249" t="s">
        <v>228</v>
      </c>
      <c r="F95" s="169" t="s">
        <v>391</v>
      </c>
    </row>
    <row r="96" spans="1:6" ht="18" customHeight="1" x14ac:dyDescent="0.15">
      <c r="A96" s="294" t="s">
        <v>745</v>
      </c>
      <c r="B96" s="168" t="s">
        <v>180</v>
      </c>
      <c r="C96" s="251" t="s">
        <v>306</v>
      </c>
      <c r="D96" s="248" t="s">
        <v>746</v>
      </c>
      <c r="E96" s="249" t="s">
        <v>899</v>
      </c>
      <c r="F96" s="169" t="s">
        <v>392</v>
      </c>
    </row>
    <row r="97" spans="1:6" ht="18" customHeight="1" x14ac:dyDescent="0.15">
      <c r="A97" s="294" t="s">
        <v>747</v>
      </c>
      <c r="B97" s="168" t="s">
        <v>180</v>
      </c>
      <c r="C97" s="251" t="s">
        <v>310</v>
      </c>
      <c r="D97" s="248" t="s">
        <v>748</v>
      </c>
      <c r="E97" s="249" t="s">
        <v>900</v>
      </c>
      <c r="F97" s="169" t="s">
        <v>391</v>
      </c>
    </row>
    <row r="98" spans="1:6" ht="18" customHeight="1" x14ac:dyDescent="0.15">
      <c r="A98" s="294" t="s">
        <v>749</v>
      </c>
      <c r="B98" s="168" t="s">
        <v>180</v>
      </c>
      <c r="C98" s="251" t="s">
        <v>229</v>
      </c>
      <c r="D98" s="248" t="s">
        <v>750</v>
      </c>
      <c r="E98" s="249" t="s">
        <v>901</v>
      </c>
      <c r="F98" s="169" t="s">
        <v>392</v>
      </c>
    </row>
    <row r="99" spans="1:6" ht="18" customHeight="1" x14ac:dyDescent="0.15">
      <c r="A99" s="294" t="s">
        <v>751</v>
      </c>
      <c r="B99" s="168" t="s">
        <v>180</v>
      </c>
      <c r="C99" s="251" t="s">
        <v>230</v>
      </c>
      <c r="D99" s="248" t="s">
        <v>752</v>
      </c>
      <c r="E99" s="249" t="s">
        <v>902</v>
      </c>
      <c r="F99" s="169" t="s">
        <v>393</v>
      </c>
    </row>
    <row r="100" spans="1:6" ht="18" customHeight="1" x14ac:dyDescent="0.15">
      <c r="A100" s="294" t="s">
        <v>754</v>
      </c>
      <c r="B100" s="168" t="s">
        <v>180</v>
      </c>
      <c r="C100" s="251" t="s">
        <v>755</v>
      </c>
      <c r="D100" s="248" t="s">
        <v>504</v>
      </c>
      <c r="E100" s="249" t="s">
        <v>505</v>
      </c>
      <c r="F100" s="169" t="s">
        <v>392</v>
      </c>
    </row>
    <row r="101" spans="1:6" ht="18" customHeight="1" x14ac:dyDescent="0.15">
      <c r="A101" s="294" t="s">
        <v>756</v>
      </c>
      <c r="B101" s="168" t="s">
        <v>180</v>
      </c>
      <c r="C101" s="251" t="s">
        <v>232</v>
      </c>
      <c r="D101" s="248" t="s">
        <v>233</v>
      </c>
      <c r="E101" s="249" t="s">
        <v>903</v>
      </c>
      <c r="F101" s="169" t="s">
        <v>391</v>
      </c>
    </row>
    <row r="102" spans="1:6" ht="18" customHeight="1" x14ac:dyDescent="0.15">
      <c r="A102" s="294" t="s">
        <v>757</v>
      </c>
      <c r="B102" s="168" t="s">
        <v>180</v>
      </c>
      <c r="C102" s="251" t="s">
        <v>181</v>
      </c>
      <c r="D102" s="248" t="s">
        <v>758</v>
      </c>
      <c r="E102" s="249" t="s">
        <v>904</v>
      </c>
      <c r="F102" s="169" t="s">
        <v>392</v>
      </c>
    </row>
    <row r="103" spans="1:6" ht="18" customHeight="1" x14ac:dyDescent="0.15">
      <c r="A103" s="294" t="s">
        <v>759</v>
      </c>
      <c r="B103" s="168" t="s">
        <v>180</v>
      </c>
      <c r="C103" s="251" t="s">
        <v>332</v>
      </c>
      <c r="D103" s="248" t="s">
        <v>760</v>
      </c>
      <c r="E103" s="249" t="s">
        <v>905</v>
      </c>
      <c r="F103" s="169" t="s">
        <v>391</v>
      </c>
    </row>
    <row r="104" spans="1:6" ht="18" customHeight="1" x14ac:dyDescent="0.15">
      <c r="A104" s="295" t="s">
        <v>761</v>
      </c>
      <c r="B104" s="170" t="s">
        <v>906</v>
      </c>
      <c r="C104" s="251" t="s">
        <v>334</v>
      </c>
      <c r="D104" s="248" t="s">
        <v>762</v>
      </c>
      <c r="E104" s="249" t="s">
        <v>907</v>
      </c>
      <c r="F104" s="259" t="s">
        <v>391</v>
      </c>
    </row>
    <row r="105" spans="1:6" ht="18" customHeight="1" x14ac:dyDescent="0.15">
      <c r="A105" s="296" t="s">
        <v>763</v>
      </c>
      <c r="B105" s="172" t="s">
        <v>908</v>
      </c>
      <c r="C105" s="254" t="s">
        <v>909</v>
      </c>
      <c r="D105" s="297"/>
      <c r="E105" s="255" t="s">
        <v>506</v>
      </c>
      <c r="F105" s="250" t="s">
        <v>392</v>
      </c>
    </row>
    <row r="106" spans="1:6" ht="18" customHeight="1" x14ac:dyDescent="0.15">
      <c r="A106" s="294" t="s">
        <v>764</v>
      </c>
      <c r="B106" s="168" t="s">
        <v>908</v>
      </c>
      <c r="C106" s="251" t="s">
        <v>910</v>
      </c>
      <c r="D106" s="260"/>
      <c r="E106" s="252" t="s">
        <v>507</v>
      </c>
      <c r="F106" s="169" t="s">
        <v>392</v>
      </c>
    </row>
    <row r="107" spans="1:6" ht="18" customHeight="1" x14ac:dyDescent="0.15">
      <c r="A107" s="294" t="s">
        <v>765</v>
      </c>
      <c r="B107" s="168" t="s">
        <v>908</v>
      </c>
      <c r="C107" s="251" t="s">
        <v>508</v>
      </c>
      <c r="D107" s="261"/>
      <c r="E107" s="252" t="s">
        <v>509</v>
      </c>
      <c r="F107" s="169" t="s">
        <v>392</v>
      </c>
    </row>
    <row r="108" spans="1:6" ht="18" customHeight="1" x14ac:dyDescent="0.15">
      <c r="A108" s="294" t="s">
        <v>766</v>
      </c>
      <c r="B108" s="168" t="s">
        <v>908</v>
      </c>
      <c r="C108" s="251" t="s">
        <v>510</v>
      </c>
      <c r="D108" s="261"/>
      <c r="E108" s="252" t="s">
        <v>511</v>
      </c>
      <c r="F108" s="169" t="s">
        <v>392</v>
      </c>
    </row>
    <row r="109" spans="1:6" ht="18" customHeight="1" x14ac:dyDescent="0.15">
      <c r="A109" s="294" t="s">
        <v>767</v>
      </c>
      <c r="B109" s="168" t="s">
        <v>908</v>
      </c>
      <c r="C109" s="251" t="s">
        <v>512</v>
      </c>
      <c r="D109" s="261"/>
      <c r="E109" s="252" t="s">
        <v>513</v>
      </c>
      <c r="F109" s="169" t="s">
        <v>391</v>
      </c>
    </row>
    <row r="110" spans="1:6" ht="18" customHeight="1" x14ac:dyDescent="0.15">
      <c r="A110" s="294" t="s">
        <v>768</v>
      </c>
      <c r="B110" s="168" t="s">
        <v>908</v>
      </c>
      <c r="C110" s="251" t="s">
        <v>514</v>
      </c>
      <c r="D110" s="261"/>
      <c r="E110" s="252" t="s">
        <v>515</v>
      </c>
      <c r="F110" s="169" t="s">
        <v>893</v>
      </c>
    </row>
    <row r="111" spans="1:6" ht="18" customHeight="1" x14ac:dyDescent="0.15">
      <c r="A111" s="295" t="s">
        <v>769</v>
      </c>
      <c r="B111" s="170" t="s">
        <v>908</v>
      </c>
      <c r="C111" s="256" t="s">
        <v>516</v>
      </c>
      <c r="D111" s="262"/>
      <c r="E111" s="258" t="s">
        <v>517</v>
      </c>
      <c r="F111" s="253" t="s">
        <v>893</v>
      </c>
    </row>
    <row r="112" spans="1:6" ht="18" customHeight="1" x14ac:dyDescent="0.15">
      <c r="A112" s="296" t="s">
        <v>770</v>
      </c>
      <c r="B112" s="172" t="s">
        <v>911</v>
      </c>
      <c r="C112" s="254" t="s">
        <v>518</v>
      </c>
      <c r="D112" s="298"/>
      <c r="E112" s="255" t="s">
        <v>518</v>
      </c>
      <c r="F112" s="167" t="s">
        <v>912</v>
      </c>
    </row>
    <row r="113" spans="1:6" ht="18" customHeight="1" x14ac:dyDescent="0.15">
      <c r="A113" s="294" t="s">
        <v>771</v>
      </c>
      <c r="B113" s="168" t="s">
        <v>911</v>
      </c>
      <c r="C113" s="251" t="s">
        <v>519</v>
      </c>
      <c r="D113" s="261"/>
      <c r="E113" s="252" t="s">
        <v>519</v>
      </c>
      <c r="F113" s="169" t="s">
        <v>912</v>
      </c>
    </row>
    <row r="114" spans="1:6" ht="18" customHeight="1" x14ac:dyDescent="0.15">
      <c r="A114" s="294" t="s">
        <v>772</v>
      </c>
      <c r="B114" s="206" t="s">
        <v>911</v>
      </c>
      <c r="C114" s="251" t="s">
        <v>520</v>
      </c>
      <c r="D114" s="261"/>
      <c r="E114" s="252" t="s">
        <v>521</v>
      </c>
      <c r="F114" s="169" t="s">
        <v>391</v>
      </c>
    </row>
    <row r="115" spans="1:6" ht="18" customHeight="1" x14ac:dyDescent="0.15">
      <c r="A115" s="294" t="s">
        <v>773</v>
      </c>
      <c r="B115" s="206" t="s">
        <v>911</v>
      </c>
      <c r="C115" s="251" t="s">
        <v>522</v>
      </c>
      <c r="D115" s="261"/>
      <c r="E115" s="252" t="s">
        <v>522</v>
      </c>
      <c r="F115" s="169" t="s">
        <v>391</v>
      </c>
    </row>
    <row r="116" spans="1:6" ht="18" customHeight="1" x14ac:dyDescent="0.15">
      <c r="A116" s="294" t="s">
        <v>774</v>
      </c>
      <c r="B116" s="206" t="s">
        <v>911</v>
      </c>
      <c r="C116" s="251" t="s">
        <v>523</v>
      </c>
      <c r="D116" s="261"/>
      <c r="E116" s="252" t="s">
        <v>523</v>
      </c>
      <c r="F116" s="169" t="s">
        <v>391</v>
      </c>
    </row>
    <row r="117" spans="1:6" ht="18" customHeight="1" x14ac:dyDescent="0.15">
      <c r="A117" s="294" t="s">
        <v>775</v>
      </c>
      <c r="B117" s="206" t="s">
        <v>911</v>
      </c>
      <c r="C117" s="251" t="s">
        <v>524</v>
      </c>
      <c r="D117" s="261"/>
      <c r="E117" s="252" t="s">
        <v>524</v>
      </c>
      <c r="F117" s="169" t="s">
        <v>391</v>
      </c>
    </row>
    <row r="118" spans="1:6" ht="18" customHeight="1" x14ac:dyDescent="0.15">
      <c r="A118" s="294" t="s">
        <v>280</v>
      </c>
      <c r="B118" s="206" t="s">
        <v>911</v>
      </c>
      <c r="C118" s="251" t="s">
        <v>525</v>
      </c>
      <c r="D118" s="261"/>
      <c r="E118" s="252" t="s">
        <v>525</v>
      </c>
      <c r="F118" s="169" t="s">
        <v>391</v>
      </c>
    </row>
    <row r="119" spans="1:6" ht="18" customHeight="1" x14ac:dyDescent="0.15">
      <c r="A119" s="294" t="s">
        <v>776</v>
      </c>
      <c r="B119" s="206" t="s">
        <v>911</v>
      </c>
      <c r="C119" s="251" t="s">
        <v>913</v>
      </c>
      <c r="D119" s="261"/>
      <c r="E119" s="252" t="s">
        <v>526</v>
      </c>
      <c r="F119" s="169" t="s">
        <v>391</v>
      </c>
    </row>
    <row r="120" spans="1:6" ht="18" customHeight="1" x14ac:dyDescent="0.15">
      <c r="A120" s="294" t="s">
        <v>777</v>
      </c>
      <c r="B120" s="206" t="s">
        <v>911</v>
      </c>
      <c r="C120" s="251" t="s">
        <v>914</v>
      </c>
      <c r="D120" s="261"/>
      <c r="E120" s="252" t="s">
        <v>527</v>
      </c>
      <c r="F120" s="169" t="s">
        <v>391</v>
      </c>
    </row>
    <row r="121" spans="1:6" ht="18" customHeight="1" x14ac:dyDescent="0.15">
      <c r="A121" s="294" t="s">
        <v>778</v>
      </c>
      <c r="B121" s="206" t="s">
        <v>911</v>
      </c>
      <c r="C121" s="251" t="s">
        <v>528</v>
      </c>
      <c r="D121" s="261"/>
      <c r="E121" s="252" t="s">
        <v>528</v>
      </c>
      <c r="F121" s="169" t="s">
        <v>391</v>
      </c>
    </row>
    <row r="122" spans="1:6" ht="18" customHeight="1" x14ac:dyDescent="0.15">
      <c r="A122" s="294" t="s">
        <v>779</v>
      </c>
      <c r="B122" s="206" t="s">
        <v>911</v>
      </c>
      <c r="C122" s="251" t="s">
        <v>529</v>
      </c>
      <c r="D122" s="261"/>
      <c r="E122" s="252" t="s">
        <v>529</v>
      </c>
      <c r="F122" s="169" t="s">
        <v>391</v>
      </c>
    </row>
    <row r="123" spans="1:6" ht="18" customHeight="1" x14ac:dyDescent="0.15">
      <c r="A123" s="294" t="s">
        <v>780</v>
      </c>
      <c r="B123" s="206" t="s">
        <v>911</v>
      </c>
      <c r="C123" s="251" t="s">
        <v>530</v>
      </c>
      <c r="D123" s="261"/>
      <c r="E123" s="252" t="s">
        <v>530</v>
      </c>
      <c r="F123" s="169" t="s">
        <v>391</v>
      </c>
    </row>
    <row r="124" spans="1:6" ht="18" customHeight="1" x14ac:dyDescent="0.15">
      <c r="A124" s="294" t="s">
        <v>781</v>
      </c>
      <c r="B124" s="206" t="s">
        <v>911</v>
      </c>
      <c r="C124" s="251" t="s">
        <v>531</v>
      </c>
      <c r="D124" s="261"/>
      <c r="E124" s="252" t="s">
        <v>531</v>
      </c>
      <c r="F124" s="169" t="s">
        <v>392</v>
      </c>
    </row>
    <row r="125" spans="1:6" ht="18" customHeight="1" x14ac:dyDescent="0.15">
      <c r="A125" s="294" t="s">
        <v>782</v>
      </c>
      <c r="B125" s="206" t="s">
        <v>911</v>
      </c>
      <c r="C125" s="251" t="s">
        <v>532</v>
      </c>
      <c r="D125" s="261"/>
      <c r="E125" s="252" t="s">
        <v>532</v>
      </c>
      <c r="F125" s="169" t="s">
        <v>391</v>
      </c>
    </row>
    <row r="126" spans="1:6" ht="18" customHeight="1" x14ac:dyDescent="0.15">
      <c r="A126" s="294" t="s">
        <v>783</v>
      </c>
      <c r="B126" s="206" t="s">
        <v>911</v>
      </c>
      <c r="C126" s="251" t="s">
        <v>533</v>
      </c>
      <c r="D126" s="261"/>
      <c r="E126" s="252" t="s">
        <v>533</v>
      </c>
      <c r="F126" s="169" t="s">
        <v>391</v>
      </c>
    </row>
    <row r="127" spans="1:6" ht="18" customHeight="1" x14ac:dyDescent="0.15">
      <c r="A127" s="294" t="s">
        <v>784</v>
      </c>
      <c r="B127" s="206" t="s">
        <v>911</v>
      </c>
      <c r="C127" s="251" t="s">
        <v>534</v>
      </c>
      <c r="D127" s="261"/>
      <c r="E127" s="252" t="s">
        <v>534</v>
      </c>
      <c r="F127" s="169" t="s">
        <v>391</v>
      </c>
    </row>
    <row r="128" spans="1:6" ht="18" customHeight="1" x14ac:dyDescent="0.15">
      <c r="A128" s="294" t="s">
        <v>785</v>
      </c>
      <c r="B128" s="206" t="s">
        <v>911</v>
      </c>
      <c r="C128" s="251" t="s">
        <v>535</v>
      </c>
      <c r="D128" s="261"/>
      <c r="E128" s="252" t="s">
        <v>535</v>
      </c>
      <c r="F128" s="169" t="s">
        <v>391</v>
      </c>
    </row>
    <row r="129" spans="1:6" ht="18" customHeight="1" x14ac:dyDescent="0.15">
      <c r="A129" s="294" t="s">
        <v>786</v>
      </c>
      <c r="B129" s="206" t="s">
        <v>911</v>
      </c>
      <c r="C129" s="251" t="s">
        <v>536</v>
      </c>
      <c r="D129" s="261"/>
      <c r="E129" s="252" t="s">
        <v>536</v>
      </c>
      <c r="F129" s="169" t="s">
        <v>391</v>
      </c>
    </row>
    <row r="130" spans="1:6" ht="18" customHeight="1" x14ac:dyDescent="0.15">
      <c r="A130" s="294" t="s">
        <v>787</v>
      </c>
      <c r="B130" s="206" t="s">
        <v>911</v>
      </c>
      <c r="C130" s="251" t="s">
        <v>537</v>
      </c>
      <c r="D130" s="261"/>
      <c r="E130" s="252" t="s">
        <v>537</v>
      </c>
      <c r="F130" s="169" t="s">
        <v>391</v>
      </c>
    </row>
    <row r="131" spans="1:6" ht="18" customHeight="1" x14ac:dyDescent="0.15">
      <c r="A131" s="294" t="s">
        <v>788</v>
      </c>
      <c r="B131" s="206" t="s">
        <v>911</v>
      </c>
      <c r="C131" s="251" t="s">
        <v>538</v>
      </c>
      <c r="D131" s="261"/>
      <c r="E131" s="252" t="s">
        <v>538</v>
      </c>
      <c r="F131" s="169" t="s">
        <v>392</v>
      </c>
    </row>
    <row r="132" spans="1:6" ht="18" customHeight="1" x14ac:dyDescent="0.15">
      <c r="A132" s="294" t="s">
        <v>789</v>
      </c>
      <c r="B132" s="206" t="s">
        <v>911</v>
      </c>
      <c r="C132" s="251" t="s">
        <v>539</v>
      </c>
      <c r="D132" s="261"/>
      <c r="E132" s="252" t="s">
        <v>539</v>
      </c>
      <c r="F132" s="169" t="s">
        <v>391</v>
      </c>
    </row>
    <row r="133" spans="1:6" ht="18" customHeight="1" x14ac:dyDescent="0.15">
      <c r="A133" s="294" t="s">
        <v>790</v>
      </c>
      <c r="B133" s="206" t="s">
        <v>911</v>
      </c>
      <c r="C133" s="251" t="s">
        <v>540</v>
      </c>
      <c r="D133" s="261"/>
      <c r="E133" s="252" t="s">
        <v>540</v>
      </c>
      <c r="F133" s="169" t="s">
        <v>391</v>
      </c>
    </row>
    <row r="134" spans="1:6" ht="18" customHeight="1" x14ac:dyDescent="0.15">
      <c r="A134" s="294" t="s">
        <v>791</v>
      </c>
      <c r="B134" s="206" t="s">
        <v>911</v>
      </c>
      <c r="C134" s="251" t="s">
        <v>915</v>
      </c>
      <c r="D134" s="261"/>
      <c r="E134" s="252" t="s">
        <v>916</v>
      </c>
      <c r="F134" s="169" t="s">
        <v>391</v>
      </c>
    </row>
    <row r="135" spans="1:6" ht="18" customHeight="1" x14ac:dyDescent="0.15">
      <c r="A135" s="294" t="s">
        <v>917</v>
      </c>
      <c r="B135" s="206" t="s">
        <v>911</v>
      </c>
      <c r="C135" s="251" t="s">
        <v>918</v>
      </c>
      <c r="D135" s="261"/>
      <c r="E135" s="168" t="s">
        <v>918</v>
      </c>
      <c r="F135" s="169" t="s">
        <v>392</v>
      </c>
    </row>
    <row r="136" spans="1:6" ht="18" customHeight="1" x14ac:dyDescent="0.15">
      <c r="A136" s="294" t="s">
        <v>792</v>
      </c>
      <c r="B136" s="206" t="s">
        <v>911</v>
      </c>
      <c r="C136" s="251" t="s">
        <v>541</v>
      </c>
      <c r="D136" s="261"/>
      <c r="E136" s="252" t="s">
        <v>541</v>
      </c>
      <c r="F136" s="169" t="s">
        <v>391</v>
      </c>
    </row>
    <row r="137" spans="1:6" ht="18" customHeight="1" x14ac:dyDescent="0.15">
      <c r="A137" s="294" t="s">
        <v>793</v>
      </c>
      <c r="B137" s="206" t="s">
        <v>911</v>
      </c>
      <c r="C137" s="251" t="s">
        <v>542</v>
      </c>
      <c r="D137" s="261"/>
      <c r="E137" s="252" t="s">
        <v>542</v>
      </c>
      <c r="F137" s="169" t="s">
        <v>391</v>
      </c>
    </row>
    <row r="138" spans="1:6" ht="18" customHeight="1" x14ac:dyDescent="0.15">
      <c r="A138" s="294" t="s">
        <v>794</v>
      </c>
      <c r="B138" s="206" t="s">
        <v>911</v>
      </c>
      <c r="C138" s="251" t="s">
        <v>543</v>
      </c>
      <c r="D138" s="261"/>
      <c r="E138" s="252" t="s">
        <v>543</v>
      </c>
      <c r="F138" s="169" t="s">
        <v>392</v>
      </c>
    </row>
    <row r="139" spans="1:6" ht="18" customHeight="1" x14ac:dyDescent="0.15">
      <c r="A139" s="294" t="s">
        <v>795</v>
      </c>
      <c r="B139" s="206" t="s">
        <v>911</v>
      </c>
      <c r="C139" s="251" t="s">
        <v>544</v>
      </c>
      <c r="D139" s="261"/>
      <c r="E139" s="252" t="s">
        <v>544</v>
      </c>
      <c r="F139" s="169" t="s">
        <v>392</v>
      </c>
    </row>
    <row r="140" spans="1:6" ht="18" customHeight="1" x14ac:dyDescent="0.15">
      <c r="A140" s="294" t="s">
        <v>796</v>
      </c>
      <c r="B140" s="206" t="s">
        <v>911</v>
      </c>
      <c r="C140" s="251" t="s">
        <v>545</v>
      </c>
      <c r="D140" s="261"/>
      <c r="E140" s="252" t="s">
        <v>546</v>
      </c>
      <c r="F140" s="169" t="s">
        <v>392</v>
      </c>
    </row>
    <row r="141" spans="1:6" ht="18" customHeight="1" x14ac:dyDescent="0.15">
      <c r="A141" s="294" t="s">
        <v>797</v>
      </c>
      <c r="B141" s="206" t="s">
        <v>911</v>
      </c>
      <c r="C141" s="251" t="s">
        <v>547</v>
      </c>
      <c r="D141" s="261"/>
      <c r="E141" s="252" t="s">
        <v>547</v>
      </c>
      <c r="F141" s="169" t="s">
        <v>391</v>
      </c>
    </row>
    <row r="142" spans="1:6" ht="18" customHeight="1" x14ac:dyDescent="0.15">
      <c r="A142" s="294" t="s">
        <v>798</v>
      </c>
      <c r="B142" s="206" t="s">
        <v>911</v>
      </c>
      <c r="C142" s="251" t="s">
        <v>548</v>
      </c>
      <c r="D142" s="261"/>
      <c r="E142" s="252" t="s">
        <v>548</v>
      </c>
      <c r="F142" s="169" t="s">
        <v>392</v>
      </c>
    </row>
    <row r="143" spans="1:6" ht="18" customHeight="1" x14ac:dyDescent="0.15">
      <c r="A143" s="294" t="s">
        <v>799</v>
      </c>
      <c r="B143" s="206" t="s">
        <v>911</v>
      </c>
      <c r="C143" s="251" t="s">
        <v>549</v>
      </c>
      <c r="D143" s="261"/>
      <c r="E143" s="252" t="s">
        <v>549</v>
      </c>
      <c r="F143" s="169" t="s">
        <v>391</v>
      </c>
    </row>
    <row r="144" spans="1:6" ht="18" customHeight="1" x14ac:dyDescent="0.15">
      <c r="A144" s="294" t="s">
        <v>800</v>
      </c>
      <c r="B144" s="206" t="s">
        <v>911</v>
      </c>
      <c r="C144" s="251" t="s">
        <v>550</v>
      </c>
      <c r="D144" s="261"/>
      <c r="E144" s="252" t="s">
        <v>550</v>
      </c>
      <c r="F144" s="169" t="s">
        <v>392</v>
      </c>
    </row>
    <row r="145" spans="1:6" ht="18" customHeight="1" x14ac:dyDescent="0.15">
      <c r="A145" s="294" t="s">
        <v>801</v>
      </c>
      <c r="B145" s="206" t="s">
        <v>911</v>
      </c>
      <c r="C145" s="251" t="s">
        <v>919</v>
      </c>
      <c r="D145" s="261"/>
      <c r="E145" s="252" t="s">
        <v>551</v>
      </c>
      <c r="F145" s="169" t="s">
        <v>392</v>
      </c>
    </row>
    <row r="146" spans="1:6" ht="18" customHeight="1" x14ac:dyDescent="0.15">
      <c r="A146" s="294" t="s">
        <v>288</v>
      </c>
      <c r="B146" s="206" t="s">
        <v>911</v>
      </c>
      <c r="C146" s="251" t="s">
        <v>920</v>
      </c>
      <c r="D146" s="261"/>
      <c r="E146" s="252" t="s">
        <v>552</v>
      </c>
      <c r="F146" s="169" t="s">
        <v>391</v>
      </c>
    </row>
    <row r="147" spans="1:6" ht="18" customHeight="1" x14ac:dyDescent="0.15">
      <c r="A147" s="294" t="s">
        <v>294</v>
      </c>
      <c r="B147" s="206" t="s">
        <v>911</v>
      </c>
      <c r="C147" s="251" t="s">
        <v>553</v>
      </c>
      <c r="D147" s="261"/>
      <c r="E147" s="252" t="s">
        <v>553</v>
      </c>
      <c r="F147" s="169" t="s">
        <v>391</v>
      </c>
    </row>
    <row r="148" spans="1:6" ht="18" customHeight="1" x14ac:dyDescent="0.15">
      <c r="A148" s="294" t="s">
        <v>296</v>
      </c>
      <c r="B148" s="206" t="s">
        <v>911</v>
      </c>
      <c r="C148" s="251" t="s">
        <v>554</v>
      </c>
      <c r="D148" s="261"/>
      <c r="E148" s="252" t="s">
        <v>554</v>
      </c>
      <c r="F148" s="169" t="s">
        <v>392</v>
      </c>
    </row>
    <row r="149" spans="1:6" ht="18" customHeight="1" x14ac:dyDescent="0.15">
      <c r="A149" s="294" t="s">
        <v>298</v>
      </c>
      <c r="B149" s="206" t="s">
        <v>911</v>
      </c>
      <c r="C149" s="251" t="s">
        <v>555</v>
      </c>
      <c r="D149" s="261"/>
      <c r="E149" s="252" t="s">
        <v>555</v>
      </c>
      <c r="F149" s="169" t="s">
        <v>883</v>
      </c>
    </row>
    <row r="150" spans="1:6" ht="18" customHeight="1" x14ac:dyDescent="0.15">
      <c r="A150" s="295" t="s">
        <v>802</v>
      </c>
      <c r="B150" s="263" t="s">
        <v>911</v>
      </c>
      <c r="C150" s="256" t="s">
        <v>556</v>
      </c>
      <c r="D150" s="262"/>
      <c r="E150" s="258" t="s">
        <v>556</v>
      </c>
      <c r="F150" s="259" t="s">
        <v>893</v>
      </c>
    </row>
    <row r="151" spans="1:6" ht="18" customHeight="1" x14ac:dyDescent="0.15">
      <c r="A151" s="294" t="s">
        <v>803</v>
      </c>
      <c r="B151" s="206" t="s">
        <v>234</v>
      </c>
      <c r="C151" s="251" t="s">
        <v>557</v>
      </c>
      <c r="D151" s="248" t="s">
        <v>804</v>
      </c>
      <c r="E151" s="249" t="s">
        <v>558</v>
      </c>
      <c r="F151" s="169" t="s">
        <v>392</v>
      </c>
    </row>
    <row r="152" spans="1:6" ht="18" customHeight="1" x14ac:dyDescent="0.15">
      <c r="A152" s="294" t="s">
        <v>805</v>
      </c>
      <c r="B152" s="206" t="s">
        <v>234</v>
      </c>
      <c r="C152" s="251" t="s">
        <v>559</v>
      </c>
      <c r="D152" s="248" t="s">
        <v>499</v>
      </c>
      <c r="E152" s="249" t="s">
        <v>500</v>
      </c>
      <c r="F152" s="169" t="s">
        <v>392</v>
      </c>
    </row>
    <row r="153" spans="1:6" ht="18" customHeight="1" x14ac:dyDescent="0.15">
      <c r="A153" s="294" t="s">
        <v>806</v>
      </c>
      <c r="B153" s="206" t="s">
        <v>234</v>
      </c>
      <c r="C153" s="251" t="s">
        <v>560</v>
      </c>
      <c r="D153" s="248" t="s">
        <v>561</v>
      </c>
      <c r="E153" s="249" t="s">
        <v>562</v>
      </c>
      <c r="F153" s="169" t="s">
        <v>392</v>
      </c>
    </row>
    <row r="154" spans="1:6" ht="18" customHeight="1" x14ac:dyDescent="0.15">
      <c r="A154" s="294" t="s">
        <v>807</v>
      </c>
      <c r="B154" s="206" t="s">
        <v>234</v>
      </c>
      <c r="C154" s="251" t="s">
        <v>563</v>
      </c>
      <c r="D154" s="248" t="s">
        <v>564</v>
      </c>
      <c r="E154" s="249" t="s">
        <v>565</v>
      </c>
      <c r="F154" s="169" t="s">
        <v>392</v>
      </c>
    </row>
    <row r="155" spans="1:6" ht="18" customHeight="1" x14ac:dyDescent="0.15">
      <c r="A155" s="294" t="s">
        <v>921</v>
      </c>
      <c r="B155" s="206" t="s">
        <v>234</v>
      </c>
      <c r="C155" s="251" t="s">
        <v>922</v>
      </c>
      <c r="D155" s="248" t="s">
        <v>923</v>
      </c>
      <c r="E155" s="249" t="s">
        <v>924</v>
      </c>
      <c r="F155" s="169" t="s">
        <v>392</v>
      </c>
    </row>
    <row r="156" spans="1:6" ht="18" customHeight="1" x14ac:dyDescent="0.15">
      <c r="A156" s="294" t="s">
        <v>808</v>
      </c>
      <c r="B156" s="206" t="s">
        <v>234</v>
      </c>
      <c r="C156" s="251" t="s">
        <v>566</v>
      </c>
      <c r="D156" s="248" t="s">
        <v>567</v>
      </c>
      <c r="E156" s="249" t="s">
        <v>568</v>
      </c>
      <c r="F156" s="169" t="s">
        <v>392</v>
      </c>
    </row>
    <row r="157" spans="1:6" ht="18" customHeight="1" x14ac:dyDescent="0.15">
      <c r="A157" s="299" t="s">
        <v>809</v>
      </c>
      <c r="B157" s="168" t="s">
        <v>234</v>
      </c>
      <c r="C157" s="251" t="s">
        <v>925</v>
      </c>
      <c r="D157" s="248" t="s">
        <v>810</v>
      </c>
      <c r="E157" s="249" t="s">
        <v>569</v>
      </c>
      <c r="F157" s="169" t="s">
        <v>392</v>
      </c>
    </row>
    <row r="158" spans="1:6" ht="18" customHeight="1" x14ac:dyDescent="0.15">
      <c r="A158" s="295" t="s">
        <v>811</v>
      </c>
      <c r="B158" s="170" t="s">
        <v>234</v>
      </c>
      <c r="C158" s="300" t="s">
        <v>570</v>
      </c>
      <c r="D158" s="257" t="s">
        <v>571</v>
      </c>
      <c r="E158" s="170" t="s">
        <v>572</v>
      </c>
      <c r="F158" s="259" t="s">
        <v>883</v>
      </c>
    </row>
    <row r="159" spans="1:6" ht="18" customHeight="1" x14ac:dyDescent="0.15">
      <c r="A159" s="293" t="s">
        <v>812</v>
      </c>
      <c r="B159" s="166" t="s">
        <v>235</v>
      </c>
      <c r="C159" s="247" t="s">
        <v>573</v>
      </c>
      <c r="D159" s="248" t="s">
        <v>574</v>
      </c>
      <c r="E159" s="249" t="s">
        <v>236</v>
      </c>
      <c r="F159" s="250" t="s">
        <v>883</v>
      </c>
    </row>
    <row r="160" spans="1:6" ht="18" customHeight="1" x14ac:dyDescent="0.15">
      <c r="A160" s="294" t="s">
        <v>813</v>
      </c>
      <c r="B160" s="168" t="s">
        <v>235</v>
      </c>
      <c r="C160" s="251" t="s">
        <v>575</v>
      </c>
      <c r="D160" s="248" t="s">
        <v>576</v>
      </c>
      <c r="E160" s="249" t="s">
        <v>577</v>
      </c>
      <c r="F160" s="169" t="s">
        <v>391</v>
      </c>
    </row>
    <row r="161" spans="1:6" ht="18" customHeight="1" x14ac:dyDescent="0.15">
      <c r="A161" s="301" t="s">
        <v>814</v>
      </c>
      <c r="B161" s="171" t="s">
        <v>926</v>
      </c>
      <c r="C161" s="300" t="s">
        <v>578</v>
      </c>
      <c r="D161" s="257" t="s">
        <v>574</v>
      </c>
      <c r="E161" s="170" t="s">
        <v>236</v>
      </c>
      <c r="F161" s="259" t="s">
        <v>392</v>
      </c>
    </row>
    <row r="162" spans="1:6" ht="18" customHeight="1" x14ac:dyDescent="0.15">
      <c r="A162" s="296" t="s">
        <v>815</v>
      </c>
      <c r="B162" s="172" t="s">
        <v>927</v>
      </c>
      <c r="C162" s="247" t="s">
        <v>579</v>
      </c>
      <c r="D162" s="248" t="s">
        <v>580</v>
      </c>
      <c r="E162" s="249" t="s">
        <v>581</v>
      </c>
      <c r="F162" s="250" t="s">
        <v>392</v>
      </c>
    </row>
    <row r="163" spans="1:6" ht="18" customHeight="1" x14ac:dyDescent="0.15">
      <c r="A163" s="294" t="s">
        <v>816</v>
      </c>
      <c r="B163" s="168" t="s">
        <v>927</v>
      </c>
      <c r="C163" s="251" t="s">
        <v>928</v>
      </c>
      <c r="D163" s="248" t="s">
        <v>817</v>
      </c>
      <c r="E163" s="249" t="s">
        <v>929</v>
      </c>
      <c r="F163" s="169" t="s">
        <v>391</v>
      </c>
    </row>
    <row r="164" spans="1:6" ht="18" customHeight="1" x14ac:dyDescent="0.15">
      <c r="A164" s="294" t="s">
        <v>818</v>
      </c>
      <c r="B164" s="168" t="s">
        <v>927</v>
      </c>
      <c r="C164" s="251" t="s">
        <v>582</v>
      </c>
      <c r="D164" s="248" t="s">
        <v>583</v>
      </c>
      <c r="E164" s="249" t="s">
        <v>584</v>
      </c>
      <c r="F164" s="169" t="s">
        <v>392</v>
      </c>
    </row>
    <row r="165" spans="1:6" ht="18" customHeight="1" x14ac:dyDescent="0.15">
      <c r="A165" s="294" t="s">
        <v>819</v>
      </c>
      <c r="B165" s="168" t="s">
        <v>927</v>
      </c>
      <c r="C165" s="251" t="s">
        <v>182</v>
      </c>
      <c r="D165" s="248" t="s">
        <v>585</v>
      </c>
      <c r="E165" s="249" t="s">
        <v>586</v>
      </c>
      <c r="F165" s="169" t="s">
        <v>391</v>
      </c>
    </row>
    <row r="166" spans="1:6" ht="18" customHeight="1" x14ac:dyDescent="0.15">
      <c r="A166" s="294" t="s">
        <v>820</v>
      </c>
      <c r="B166" s="168" t="s">
        <v>927</v>
      </c>
      <c r="C166" s="251" t="s">
        <v>237</v>
      </c>
      <c r="D166" s="248" t="s">
        <v>587</v>
      </c>
      <c r="E166" s="249" t="s">
        <v>588</v>
      </c>
      <c r="F166" s="169" t="s">
        <v>391</v>
      </c>
    </row>
    <row r="167" spans="1:6" ht="18" customHeight="1" x14ac:dyDescent="0.15">
      <c r="A167" s="295" t="s">
        <v>821</v>
      </c>
      <c r="B167" s="170" t="s">
        <v>927</v>
      </c>
      <c r="C167" s="300" t="s">
        <v>930</v>
      </c>
      <c r="D167" s="257" t="s">
        <v>931</v>
      </c>
      <c r="E167" s="170" t="s">
        <v>932</v>
      </c>
      <c r="F167" s="253" t="s">
        <v>391</v>
      </c>
    </row>
    <row r="168" spans="1:6" x14ac:dyDescent="0.15">
      <c r="A168" s="273" t="s">
        <v>822</v>
      </c>
      <c r="B168" s="268" t="s">
        <v>238</v>
      </c>
      <c r="C168" s="269" t="s">
        <v>239</v>
      </c>
      <c r="D168" s="270" t="s">
        <v>240</v>
      </c>
      <c r="E168" s="271" t="s">
        <v>241</v>
      </c>
      <c r="F168" s="272" t="s">
        <v>393</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2021-03-16T05:49:51Z</cp:lastPrinted>
  <dcterms:created xsi:type="dcterms:W3CDTF">2006-02-13T04:55:03Z</dcterms:created>
  <dcterms:modified xsi:type="dcterms:W3CDTF">2023-04-14T06:29:39Z</dcterms:modified>
</cp:coreProperties>
</file>